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0.1\_SDDS\"/>
    </mc:Choice>
  </mc:AlternateContent>
  <xr:revisionPtr revIDLastSave="0" documentId="13_ncr:1_{3554FE64-5747-4D8B-8BCE-3DC2A58F77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ve_actual" sheetId="1" r:id="rId1"/>
  </sheets>
  <externalReferences>
    <externalReference r:id="rId2"/>
    <externalReference r:id="rId3"/>
    <externalReference r:id="rId4"/>
    <externalReference r:id="rId5"/>
  </externalReferences>
  <definedNames>
    <definedName name="_1F17_Attr_Indvƒ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>#REF!</definedName>
    <definedName name="F17_Attr_Ind_180D_Am_OthC">#REF!</definedName>
    <definedName name="F17_Attr_Ind_180D_Am_RUR">#REF!</definedName>
    <definedName name="F17_Attr_Ind_180D_Am_USD">#REF!</definedName>
    <definedName name="F17_Attr_Ind_180D_I_AMD">#REF!</definedName>
    <definedName name="F17_Attr_Ind_180D_I_EUR">#REF!</definedName>
    <definedName name="F17_Attr_Ind_180D_I_OthC">#REF!</definedName>
    <definedName name="F17_Attr_Ind_180D_I_RUR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_xlnm.Print_Area" localSheetId="0">Reserve_actual!$1:$1048576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10" i="1" l="1"/>
  <c r="HU9" i="1"/>
  <c r="HU8" i="1"/>
  <c r="HU7" i="1"/>
  <c r="HU6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</calcChain>
</file>

<file path=xl/sharedStrings.xml><?xml version="1.0" encoding="utf-8"?>
<sst xmlns="http://schemas.openxmlformats.org/spreadsheetml/2006/main" count="55" uniqueCount="55">
  <si>
    <t>Gross International Reserves (excluding privatization funds)</t>
  </si>
  <si>
    <r>
      <t xml:space="preserve">Международные резервы </t>
    </r>
    <r>
      <rPr>
        <b/>
        <vertAlign val="superscript"/>
        <sz val="12"/>
        <color indexed="8"/>
        <rFont val="GHEA Grapalat"/>
        <family val="3"/>
      </rPr>
      <t>1</t>
    </r>
  </si>
  <si>
    <t>(млн USD)</t>
  </si>
  <si>
    <t>Валовые международные резервы</t>
  </si>
  <si>
    <t>Монетарное золото</t>
  </si>
  <si>
    <t>Специальные права заимствования (СДР)</t>
  </si>
  <si>
    <t>Резервная позиция в МВФ</t>
  </si>
  <si>
    <r>
      <t xml:space="preserve">Прочие резервные активы </t>
    </r>
    <r>
      <rPr>
        <vertAlign val="superscript"/>
        <sz val="10"/>
        <color indexed="8"/>
        <rFont val="GHEA Grapalat"/>
        <family val="3"/>
      </rPr>
      <t>2</t>
    </r>
  </si>
  <si>
    <r>
      <t>1</t>
    </r>
    <r>
      <rPr>
        <sz val="9.5"/>
        <color indexed="8"/>
        <rFont val="GHEA Grapalat"/>
        <family val="3"/>
      </rPr>
      <t xml:space="preserve"> По текушему обменному курсу</t>
    </r>
  </si>
  <si>
    <r>
      <t>2</t>
    </r>
    <r>
      <rPr>
        <sz val="9.5"/>
        <color indexed="8"/>
        <rFont val="GHEA Grapalat"/>
        <family val="3"/>
      </rPr>
      <t xml:space="preserve"> Включает активы в свободно конвертируемой валюте</t>
    </r>
  </si>
  <si>
    <r>
      <t xml:space="preserve">3 </t>
    </r>
    <r>
      <rPr>
        <sz val="9.5"/>
        <color indexed="8"/>
        <rFont val="GHEA Grapalat"/>
        <family val="3"/>
      </rPr>
      <t>Включены заключительные сделки ЦБ</t>
    </r>
  </si>
  <si>
    <r>
      <t xml:space="preserve">дек 15 </t>
    </r>
    <r>
      <rPr>
        <b/>
        <vertAlign val="superscript"/>
        <sz val="10"/>
        <rFont val="GHEA Grapalat"/>
        <family val="3"/>
      </rPr>
      <t>3</t>
    </r>
  </si>
  <si>
    <r>
      <t xml:space="preserve">мар 15 </t>
    </r>
    <r>
      <rPr>
        <b/>
        <vertAlign val="superscript"/>
        <sz val="10"/>
        <rFont val="GHEA Grapalat"/>
        <family val="3"/>
      </rPr>
      <t>3</t>
    </r>
  </si>
  <si>
    <r>
      <t xml:space="preserve">июн 15 </t>
    </r>
    <r>
      <rPr>
        <b/>
        <vertAlign val="superscript"/>
        <sz val="10"/>
        <rFont val="GHEA Grapalat"/>
        <family val="3"/>
      </rPr>
      <t>3</t>
    </r>
  </si>
  <si>
    <r>
      <t xml:space="preserve">сен 15 </t>
    </r>
    <r>
      <rPr>
        <b/>
        <vertAlign val="superscript"/>
        <sz val="10"/>
        <rFont val="GHEA Grapalat"/>
        <family val="3"/>
      </rPr>
      <t>3</t>
    </r>
  </si>
  <si>
    <r>
      <t xml:space="preserve">дек 14 </t>
    </r>
    <r>
      <rPr>
        <b/>
        <vertAlign val="superscript"/>
        <sz val="10"/>
        <rFont val="GHEA Grapalat"/>
        <family val="3"/>
      </rPr>
      <t>3</t>
    </r>
  </si>
  <si>
    <r>
      <t xml:space="preserve">сен 14 </t>
    </r>
    <r>
      <rPr>
        <b/>
        <vertAlign val="superscript"/>
        <sz val="10"/>
        <rFont val="GHEA Grapalat"/>
        <family val="3"/>
      </rPr>
      <t>3</t>
    </r>
  </si>
  <si>
    <r>
      <t xml:space="preserve">июн 14 </t>
    </r>
    <r>
      <rPr>
        <b/>
        <vertAlign val="superscript"/>
        <sz val="10"/>
        <rFont val="GHEA Grapalat"/>
        <family val="3"/>
      </rPr>
      <t>3</t>
    </r>
  </si>
  <si>
    <r>
      <t xml:space="preserve">мар 14 </t>
    </r>
    <r>
      <rPr>
        <b/>
        <vertAlign val="superscript"/>
        <sz val="10"/>
        <rFont val="GHEA Grapalat"/>
        <family val="3"/>
      </rPr>
      <t>3</t>
    </r>
  </si>
  <si>
    <r>
      <t xml:space="preserve">мар 16 </t>
    </r>
    <r>
      <rPr>
        <b/>
        <vertAlign val="superscript"/>
        <sz val="10"/>
        <rFont val="GHEA Grapalat"/>
        <family val="3"/>
      </rPr>
      <t>3</t>
    </r>
  </si>
  <si>
    <r>
      <t xml:space="preserve">июнь 16 </t>
    </r>
    <r>
      <rPr>
        <b/>
        <vertAlign val="superscript"/>
        <sz val="10"/>
        <rFont val="GHEA Grapalat"/>
        <family val="3"/>
      </rPr>
      <t>3</t>
    </r>
  </si>
  <si>
    <r>
      <t xml:space="preserve">сен 16 </t>
    </r>
    <r>
      <rPr>
        <b/>
        <vertAlign val="superscript"/>
        <sz val="10"/>
        <rFont val="GHEA Grapalat"/>
        <family val="3"/>
      </rPr>
      <t>3</t>
    </r>
  </si>
  <si>
    <r>
      <t xml:space="preserve">дек 16 </t>
    </r>
    <r>
      <rPr>
        <b/>
        <vertAlign val="superscript"/>
        <sz val="10"/>
        <rFont val="GHEA Grapalat"/>
        <family val="3"/>
      </rPr>
      <t>3</t>
    </r>
  </si>
  <si>
    <r>
      <t xml:space="preserve">мар 17 </t>
    </r>
    <r>
      <rPr>
        <b/>
        <vertAlign val="superscript"/>
        <sz val="10"/>
        <rFont val="GHEA Grapalat"/>
        <family val="3"/>
      </rPr>
      <t>3</t>
    </r>
  </si>
  <si>
    <r>
      <t xml:space="preserve">июнь 17 </t>
    </r>
    <r>
      <rPr>
        <b/>
        <vertAlign val="superscript"/>
        <sz val="10"/>
        <rFont val="GHEA Grapalat"/>
        <family val="3"/>
      </rPr>
      <t>3</t>
    </r>
  </si>
  <si>
    <r>
      <t xml:space="preserve">сен 17 </t>
    </r>
    <r>
      <rPr>
        <b/>
        <vertAlign val="superscript"/>
        <sz val="10"/>
        <rFont val="GHEA Grapalat"/>
        <family val="3"/>
      </rPr>
      <t>3</t>
    </r>
  </si>
  <si>
    <r>
      <t xml:space="preserve">дек 17 </t>
    </r>
    <r>
      <rPr>
        <b/>
        <vertAlign val="superscript"/>
        <sz val="10"/>
        <rFont val="GHEA Grapalat"/>
        <family val="3"/>
      </rPr>
      <t>3</t>
    </r>
  </si>
  <si>
    <r>
      <t xml:space="preserve">мар 18 </t>
    </r>
    <r>
      <rPr>
        <b/>
        <vertAlign val="superscript"/>
        <sz val="10"/>
        <rFont val="GHEA Grapalat"/>
        <family val="3"/>
      </rPr>
      <t>3</t>
    </r>
  </si>
  <si>
    <r>
      <t xml:space="preserve">июнь 18 </t>
    </r>
    <r>
      <rPr>
        <b/>
        <vertAlign val="superscript"/>
        <sz val="10"/>
        <rFont val="GHEA Grapalat"/>
        <family val="3"/>
      </rPr>
      <t>3</t>
    </r>
  </si>
  <si>
    <r>
      <t>сен 18</t>
    </r>
    <r>
      <rPr>
        <b/>
        <vertAlign val="superscript"/>
        <sz val="10"/>
        <rFont val="GHEA Grapalat"/>
        <family val="3"/>
      </rPr>
      <t xml:space="preserve"> 3</t>
    </r>
  </si>
  <si>
    <r>
      <t>дек 18</t>
    </r>
    <r>
      <rPr>
        <b/>
        <vertAlign val="superscript"/>
        <sz val="10"/>
        <rFont val="GHEA Grapalat"/>
        <family val="3"/>
      </rPr>
      <t xml:space="preserve"> 3</t>
    </r>
  </si>
  <si>
    <r>
      <t xml:space="preserve">мар 19 </t>
    </r>
    <r>
      <rPr>
        <b/>
        <vertAlign val="superscript"/>
        <sz val="10"/>
        <rFont val="GHEA Grapalat"/>
        <family val="3"/>
      </rPr>
      <t>3</t>
    </r>
  </si>
  <si>
    <r>
      <t xml:space="preserve">июнь 19 </t>
    </r>
    <r>
      <rPr>
        <b/>
        <vertAlign val="superscript"/>
        <sz val="10"/>
        <rFont val="GHEA Grapalat"/>
        <family val="3"/>
      </rPr>
      <t>3</t>
    </r>
  </si>
  <si>
    <r>
      <t xml:space="preserve">сен 19 </t>
    </r>
    <r>
      <rPr>
        <b/>
        <vertAlign val="superscript"/>
        <sz val="10"/>
        <rFont val="GHEA Grapalat"/>
        <family val="3"/>
      </rPr>
      <t>3</t>
    </r>
  </si>
  <si>
    <r>
      <t>дек 19</t>
    </r>
    <r>
      <rPr>
        <b/>
        <vertAlign val="superscript"/>
        <sz val="10"/>
        <rFont val="GHEA Grapalat"/>
        <family val="3"/>
      </rPr>
      <t xml:space="preserve"> 3</t>
    </r>
  </si>
  <si>
    <r>
      <t xml:space="preserve">мар 20 </t>
    </r>
    <r>
      <rPr>
        <b/>
        <vertAlign val="superscript"/>
        <sz val="10"/>
        <rFont val="GHEA Grapalat"/>
        <family val="3"/>
      </rPr>
      <t>3</t>
    </r>
  </si>
  <si>
    <r>
      <t xml:space="preserve">4 </t>
    </r>
    <r>
      <rPr>
        <sz val="9.5"/>
        <color indexed="8"/>
        <rFont val="GHEA Grapalat"/>
        <family val="3"/>
      </rPr>
      <t>Данные предварительные. Заключительные сделки ЦБ не включены.</t>
    </r>
  </si>
  <si>
    <t>июль 20</t>
  </si>
  <si>
    <r>
      <t xml:space="preserve">июнь 20 </t>
    </r>
    <r>
      <rPr>
        <b/>
        <vertAlign val="superscript"/>
        <sz val="10"/>
        <rFont val="GHEA Grapalat"/>
        <family val="3"/>
      </rPr>
      <t>3</t>
    </r>
  </si>
  <si>
    <r>
      <t xml:space="preserve">сент 20 </t>
    </r>
    <r>
      <rPr>
        <b/>
        <vertAlign val="superscript"/>
        <sz val="10"/>
        <rFont val="GHEA Grapalat"/>
        <family val="3"/>
      </rPr>
      <t>3</t>
    </r>
  </si>
  <si>
    <r>
      <t xml:space="preserve">дек 20 </t>
    </r>
    <r>
      <rPr>
        <b/>
        <vertAlign val="superscript"/>
        <sz val="10"/>
        <rFont val="GHEA Grapalat"/>
        <family val="3"/>
      </rPr>
      <t>3</t>
    </r>
  </si>
  <si>
    <r>
      <t xml:space="preserve">мар 21 </t>
    </r>
    <r>
      <rPr>
        <b/>
        <vertAlign val="superscript"/>
        <sz val="10"/>
        <rFont val="GHEA Grapalat"/>
        <family val="3"/>
      </rPr>
      <t>3</t>
    </r>
  </si>
  <si>
    <t>июль 21</t>
  </si>
  <si>
    <r>
      <t xml:space="preserve">июнь 21 </t>
    </r>
    <r>
      <rPr>
        <b/>
        <vertAlign val="superscript"/>
        <sz val="10"/>
        <rFont val="GHEA Grapalat"/>
        <family val="3"/>
      </rPr>
      <t>3</t>
    </r>
  </si>
  <si>
    <r>
      <t xml:space="preserve">сент 21 </t>
    </r>
    <r>
      <rPr>
        <b/>
        <vertAlign val="superscript"/>
        <sz val="10"/>
        <rFont val="GHEA Grapalat"/>
        <family val="3"/>
      </rPr>
      <t>3</t>
    </r>
  </si>
  <si>
    <r>
      <t xml:space="preserve">дек 21 </t>
    </r>
    <r>
      <rPr>
        <b/>
        <vertAlign val="superscript"/>
        <sz val="10"/>
        <rFont val="GHEA Grapalat"/>
        <family val="3"/>
      </rPr>
      <t>3</t>
    </r>
  </si>
  <si>
    <r>
      <t xml:space="preserve">мар 22 </t>
    </r>
    <r>
      <rPr>
        <b/>
        <vertAlign val="superscript"/>
        <sz val="10"/>
        <rFont val="GHEA Grapalat"/>
        <family val="3"/>
      </rPr>
      <t>3</t>
    </r>
  </si>
  <si>
    <r>
      <t xml:space="preserve">июнь 22 </t>
    </r>
    <r>
      <rPr>
        <b/>
        <vertAlign val="superscript"/>
        <sz val="10"/>
        <rFont val="GHEA Grapalat"/>
        <family val="3"/>
      </rPr>
      <t>3</t>
    </r>
  </si>
  <si>
    <r>
      <t xml:space="preserve">сент 22 </t>
    </r>
    <r>
      <rPr>
        <b/>
        <vertAlign val="superscript"/>
        <sz val="10"/>
        <rFont val="GHEA Grapalat"/>
        <family val="3"/>
      </rPr>
      <t>3</t>
    </r>
  </si>
  <si>
    <r>
      <t xml:space="preserve">дек 22 </t>
    </r>
    <r>
      <rPr>
        <b/>
        <vertAlign val="superscript"/>
        <sz val="10"/>
        <rFont val="GHEA Grapalat"/>
        <family val="3"/>
      </rPr>
      <t>3</t>
    </r>
  </si>
  <si>
    <r>
      <t xml:space="preserve">мар 23 </t>
    </r>
    <r>
      <rPr>
        <b/>
        <vertAlign val="superscript"/>
        <sz val="10"/>
        <rFont val="GHEA Grapalat"/>
        <family val="3"/>
      </rPr>
      <t>3</t>
    </r>
  </si>
  <si>
    <r>
      <t xml:space="preserve">июн 23 </t>
    </r>
    <r>
      <rPr>
        <b/>
        <vertAlign val="superscript"/>
        <sz val="10"/>
        <rFont val="GHEA Grapalat"/>
        <family val="3"/>
      </rPr>
      <t>3</t>
    </r>
  </si>
  <si>
    <r>
      <t xml:space="preserve">сент 23 </t>
    </r>
    <r>
      <rPr>
        <b/>
        <vertAlign val="superscript"/>
        <sz val="10"/>
        <rFont val="GHEA Grapalat"/>
        <family val="3"/>
      </rPr>
      <t>3</t>
    </r>
  </si>
  <si>
    <r>
      <t xml:space="preserve">дек 23 </t>
    </r>
    <r>
      <rPr>
        <b/>
        <vertAlign val="superscript"/>
        <sz val="10"/>
        <rFont val="GHEA Grapalat"/>
        <family val="3"/>
      </rPr>
      <t>3</t>
    </r>
  </si>
  <si>
    <r>
      <t xml:space="preserve">мар 24 </t>
    </r>
    <r>
      <rPr>
        <b/>
        <vertAlign val="superscript"/>
        <sz val="10"/>
        <rFont val="GHEA Grapalat"/>
        <family val="3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</si>
</sst>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[$-419]mmm\ yy;@"/>
  </numFmts>
  <fonts count="3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Times Armenian"/>
      <family val="1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sz val="10"/>
      <name val="Arial Armenian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</font>
    <font>
      <b/>
      <sz val="12"/>
      <color indexed="8"/>
      <name val="GHEA Grapalat"/>
      <family val="3"/>
    </font>
    <font>
      <b/>
      <vertAlign val="superscript"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vertAlign val="superscript"/>
      <sz val="10"/>
      <name val="GHEA Grapalat"/>
      <family val="3"/>
    </font>
    <font>
      <i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9.5"/>
      <color indexed="8"/>
      <name val="GHEA Grapalat"/>
      <family val="3"/>
    </font>
    <font>
      <vertAlign val="superscript"/>
      <sz val="10"/>
      <color indexed="8"/>
      <name val="GHEA Grapalat"/>
      <family val="3"/>
    </font>
    <font>
      <vertAlign val="superscript"/>
      <sz val="9.5"/>
      <color indexed="8"/>
      <name val="GHEA Grapalat"/>
      <family val="3"/>
    </font>
    <font>
      <sz val="9.5"/>
      <color indexed="8"/>
      <name val="GHEA Grapalat"/>
      <family val="3"/>
    </font>
  </fonts>
  <fills count="21">
    <fill>
      <patternFill patternType="none"/>
    </fill>
    <fill>
      <patternFill patternType="gray125"/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6" fontId="2" fillId="0" borderId="0" applyFont="0" applyFill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8" borderId="2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15" borderId="1" applyNumberFormat="0" applyAlignment="0" applyProtection="0"/>
    <xf numFmtId="0" fontId="18" fillId="0" borderId="6" applyNumberFormat="0" applyFill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15" borderId="0" applyNumberFormat="0" applyBorder="0" applyAlignment="0" applyProtection="0"/>
    <xf numFmtId="37" fontId="19" fillId="0" borderId="0"/>
    <xf numFmtId="0" fontId="10" fillId="0" borderId="0"/>
    <xf numFmtId="0" fontId="9" fillId="0" borderId="0"/>
    <xf numFmtId="0" fontId="20" fillId="14" borderId="7" applyNumberFormat="0" applyFont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1" fillId="0" borderId="0"/>
    <xf numFmtId="6" fontId="2" fillId="0" borderId="0" applyFont="0" applyFill="0" applyBorder="0" applyAlignment="0" applyProtection="0"/>
    <xf numFmtId="0" fontId="11" fillId="0" borderId="9" applyNumberFormat="0" applyFill="0" applyAlignment="0" applyProtection="0"/>
    <xf numFmtId="0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/>
    <xf numFmtId="0" fontId="25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/>
    <xf numFmtId="0" fontId="31" fillId="0" borderId="11" xfId="0" applyFont="1" applyFill="1" applyBorder="1" applyAlignment="1">
      <alignment wrapText="1"/>
    </xf>
    <xf numFmtId="164" fontId="31" fillId="0" borderId="11" xfId="0" applyNumberFormat="1" applyFont="1" applyFill="1" applyBorder="1" applyAlignment="1"/>
    <xf numFmtId="0" fontId="32" fillId="0" borderId="10" xfId="0" applyFont="1" applyFill="1" applyBorder="1" applyAlignment="1">
      <alignment horizontal="left"/>
    </xf>
    <xf numFmtId="164" fontId="33" fillId="0" borderId="10" xfId="0" applyNumberFormat="1" applyFont="1" applyFill="1" applyBorder="1" applyAlignment="1"/>
    <xf numFmtId="1" fontId="27" fillId="0" borderId="10" xfId="0" applyNumberFormat="1" applyFont="1" applyFill="1" applyBorder="1" applyAlignment="1"/>
    <xf numFmtId="164" fontId="27" fillId="0" borderId="10" xfId="0" applyNumberFormat="1" applyFont="1" applyFill="1" applyBorder="1" applyAlignment="1"/>
    <xf numFmtId="0" fontId="27" fillId="0" borderId="10" xfId="0" applyFont="1" applyFill="1" applyBorder="1"/>
    <xf numFmtId="0" fontId="27" fillId="0" borderId="0" xfId="0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164" fontId="27" fillId="0" borderId="0" xfId="0" applyNumberFormat="1" applyFont="1" applyFill="1" applyBorder="1"/>
    <xf numFmtId="164" fontId="31" fillId="0" borderId="10" xfId="0" applyNumberFormat="1" applyFont="1" applyFill="1" applyBorder="1" applyAlignment="1"/>
    <xf numFmtId="0" fontId="35" fillId="0" borderId="0" xfId="0" applyFont="1" applyFill="1" applyAlignment="1">
      <alignment wrapText="1"/>
    </xf>
    <xf numFmtId="164" fontId="27" fillId="0" borderId="0" xfId="0" applyNumberFormat="1" applyFont="1" applyFill="1"/>
    <xf numFmtId="0" fontId="27" fillId="0" borderId="10" xfId="0" applyFont="1" applyFill="1" applyBorder="1" applyAlignment="1">
      <alignment horizontal="left" indent="2"/>
    </xf>
    <xf numFmtId="0" fontId="27" fillId="0" borderId="10" xfId="0" applyFont="1" applyFill="1" applyBorder="1" applyAlignment="1">
      <alignment horizontal="left" wrapText="1" indent="2"/>
    </xf>
    <xf numFmtId="165" fontId="29" fillId="0" borderId="10" xfId="50" applyNumberFormat="1" applyFont="1" applyFill="1" applyBorder="1" applyAlignment="1">
      <alignment horizontal="center"/>
    </xf>
    <xf numFmtId="164" fontId="33" fillId="0" borderId="10" xfId="0" applyNumberFormat="1" applyFont="1" applyBorder="1"/>
    <xf numFmtId="164" fontId="27" fillId="0" borderId="10" xfId="0" applyNumberFormat="1" applyFont="1" applyBorder="1"/>
  </cellXfs>
  <cellStyles count="62">
    <cellStyle name=" Verticals" xfId="1" xr:uid="{00000000-0005-0000-0000-000000000000}"/>
    <cellStyle name="_1_²ÜºÈÆø" xfId="2" xr:uid="{00000000-0005-0000-0000-000001000000}"/>
    <cellStyle name="Accent1" xfId="3" builtinId="29" customBuiltin="1"/>
    <cellStyle name="Accent1 - 20%" xfId="4" xr:uid="{00000000-0005-0000-0000-000003000000}"/>
    <cellStyle name="Accent1 - 40%" xfId="5" xr:uid="{00000000-0005-0000-0000-000004000000}"/>
    <cellStyle name="Accent1 - 60%" xfId="6" xr:uid="{00000000-0005-0000-0000-000005000000}"/>
    <cellStyle name="Accent2" xfId="7" builtinId="33" customBuiltin="1"/>
    <cellStyle name="Accent2 - 20%" xfId="8" xr:uid="{00000000-0005-0000-0000-000007000000}"/>
    <cellStyle name="Accent2 - 40%" xfId="9" xr:uid="{00000000-0005-0000-0000-000008000000}"/>
    <cellStyle name="Accent2 - 60%" xfId="10" xr:uid="{00000000-0005-0000-0000-000009000000}"/>
    <cellStyle name="Accent3" xfId="11" builtinId="37" customBuiltin="1"/>
    <cellStyle name="Accent3 - 20%" xfId="12" xr:uid="{00000000-0005-0000-0000-00000B000000}"/>
    <cellStyle name="Accent3 - 40%" xfId="13" xr:uid="{00000000-0005-0000-0000-00000C000000}"/>
    <cellStyle name="Accent3 - 60%" xfId="14" xr:uid="{00000000-0005-0000-0000-00000D000000}"/>
    <cellStyle name="Accent4" xfId="15" builtinId="41" customBuiltin="1"/>
    <cellStyle name="Accent4 - 20%" xfId="16" xr:uid="{00000000-0005-0000-0000-00000F000000}"/>
    <cellStyle name="Accent4 - 40%" xfId="17" xr:uid="{00000000-0005-0000-0000-000010000000}"/>
    <cellStyle name="Accent4 - 60%" xfId="18" xr:uid="{00000000-0005-0000-0000-000011000000}"/>
    <cellStyle name="Accent5" xfId="19" builtinId="45" customBuiltin="1"/>
    <cellStyle name="Accent5 - 20%" xfId="20" xr:uid="{00000000-0005-0000-0000-000013000000}"/>
    <cellStyle name="Accent5 - 40%" xfId="21" xr:uid="{00000000-0005-0000-0000-000014000000}"/>
    <cellStyle name="Accent5 - 60%" xfId="22" xr:uid="{00000000-0005-0000-0000-000015000000}"/>
    <cellStyle name="Accent6" xfId="23" builtinId="49" customBuiltin="1"/>
    <cellStyle name="Accent6 - 20%" xfId="24" xr:uid="{00000000-0005-0000-0000-000017000000}"/>
    <cellStyle name="Accent6 - 40%" xfId="25" xr:uid="{00000000-0005-0000-0000-000018000000}"/>
    <cellStyle name="Accent6 - 60%" xfId="26" xr:uid="{00000000-0005-0000-0000-000019000000}"/>
    <cellStyle name="al_laroux_7_laroux_1_²ðò²Ê´²ÜÎ" xfId="27" xr:uid="{00000000-0005-0000-0000-00001A000000}"/>
    <cellStyle name="Bad" xfId="28" builtinId="27" customBuiltin="1"/>
    <cellStyle name="Body" xfId="29" xr:uid="{00000000-0005-0000-0000-00001C000000}"/>
    <cellStyle name="Calculation" xfId="30" builtinId="22" customBuiltin="1"/>
    <cellStyle name="Check Cell" xfId="31" builtinId="23" customBuiltin="1"/>
    <cellStyle name="Dezimal [0]_laroux" xfId="32" xr:uid="{00000000-0005-0000-0000-00001F000000}"/>
    <cellStyle name="Dezimal_laroux" xfId="33" xr:uid="{00000000-0005-0000-0000-000020000000}"/>
    <cellStyle name="Emphasis 1" xfId="34" xr:uid="{00000000-0005-0000-0000-000021000000}"/>
    <cellStyle name="Emphasis 2" xfId="35" xr:uid="{00000000-0005-0000-0000-000022000000}"/>
    <cellStyle name="Emphasis 3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Îáû÷íûé_AMD" xfId="42" xr:uid="{00000000-0005-0000-0000-000029000000}"/>
    <cellStyle name="Input" xfId="43" builtinId="20" customBuiltin="1"/>
    <cellStyle name="Linked Cell" xfId="44" builtinId="24" customBuiltin="1"/>
    <cellStyle name="Milliers [0]_laroux" xfId="45" xr:uid="{00000000-0005-0000-0000-00002C000000}"/>
    <cellStyle name="Milliers_laroux" xfId="46" xr:uid="{00000000-0005-0000-0000-00002D000000}"/>
    <cellStyle name="Neutral" xfId="47" builtinId="28" customBuiltin="1"/>
    <cellStyle name="no dec" xfId="48" xr:uid="{00000000-0005-0000-0000-00002F000000}"/>
    <cellStyle name="Normal" xfId="0" builtinId="0"/>
    <cellStyle name="Normal - Style1" xfId="49" xr:uid="{00000000-0005-0000-0000-000031000000}"/>
    <cellStyle name="Normal_12_Dec_ 2009" xfId="50" xr:uid="{00000000-0005-0000-0000-000032000000}"/>
    <cellStyle name="Note" xfId="51" builtinId="10" customBuiltin="1"/>
    <cellStyle name="Output" xfId="52" builtinId="21" customBuiltin="1"/>
    <cellStyle name="Sheet Title" xfId="53" xr:uid="{00000000-0005-0000-0000-000035000000}"/>
    <cellStyle name="Standard_laroux" xfId="54" xr:uid="{00000000-0005-0000-0000-000036000000}"/>
    <cellStyle name="Style 1" xfId="55" xr:uid="{00000000-0005-0000-0000-000037000000}"/>
    <cellStyle name="Style 2" xfId="56" xr:uid="{00000000-0005-0000-0000-000038000000}"/>
    <cellStyle name="Total" xfId="57" builtinId="25" customBuiltin="1"/>
    <cellStyle name="ux" xfId="58" xr:uid="{00000000-0005-0000-0000-00003A000000}"/>
    <cellStyle name="Währung [0]_laroux" xfId="59" xr:uid="{00000000-0005-0000-0000-00003B000000}"/>
    <cellStyle name="Währung_laroux" xfId="60" xr:uid="{00000000-0005-0000-0000-00003C000000}"/>
    <cellStyle name="Warning Text" xfId="6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NA/Reservs%20Input%20forms-7%20calendar%20or%205%20day%20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new"/>
      <sheetName val="For send"/>
    </sheetNames>
    <sheetDataSet>
      <sheetData sheetId="0">
        <row r="6">
          <cell r="GK6">
            <v>3229.8528699170574</v>
          </cell>
        </row>
        <row r="7">
          <cell r="GK7">
            <v>3197.0055241928935</v>
          </cell>
        </row>
        <row r="8">
          <cell r="GK8">
            <v>0</v>
          </cell>
        </row>
        <row r="9">
          <cell r="GK9">
            <v>32.847345724163787</v>
          </cell>
        </row>
        <row r="10">
          <cell r="GK1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IV16"/>
  <sheetViews>
    <sheetView tabSelected="1" workbookViewId="0">
      <pane xSplit="1" topLeftCell="IF1" activePane="topRight" state="frozen"/>
      <selection pane="topRight" activeCell="IS21" sqref="IS21"/>
    </sheetView>
  </sheetViews>
  <sheetFormatPr defaultColWidth="8.85546875" defaultRowHeight="13.5" x14ac:dyDescent="0.25"/>
  <cols>
    <col min="1" max="1" width="34.85546875" style="2" customWidth="1"/>
    <col min="2" max="85" width="8.7109375" style="2" bestFit="1" customWidth="1"/>
    <col min="86" max="86" width="12.5703125" style="2" bestFit="1" customWidth="1"/>
    <col min="87" max="87" width="13.85546875" style="2" bestFit="1" customWidth="1"/>
    <col min="88" max="88" width="8.7109375" style="2" bestFit="1" customWidth="1"/>
    <col min="89" max="89" width="12.42578125" style="2" bestFit="1" customWidth="1"/>
    <col min="90" max="90" width="9.5703125" style="2" customWidth="1"/>
    <col min="91" max="91" width="8.7109375" style="2" bestFit="1" customWidth="1"/>
    <col min="92" max="92" width="8.42578125" style="2" customWidth="1"/>
    <col min="93" max="97" width="9.5703125" style="2" customWidth="1"/>
    <col min="98" max="98" width="12.28515625" style="2" bestFit="1" customWidth="1"/>
    <col min="99" max="99" width="13.5703125" style="2" bestFit="1" customWidth="1"/>
    <col min="100" max="100" width="8.28515625" style="2" bestFit="1" customWidth="1"/>
    <col min="101" max="101" width="12.140625" style="2" bestFit="1" customWidth="1"/>
    <col min="102" max="102" width="9.42578125" style="2" bestFit="1" customWidth="1"/>
    <col min="103" max="103" width="8.7109375" style="2" bestFit="1" customWidth="1"/>
    <col min="104" max="104" width="10.5703125" style="2" bestFit="1" customWidth="1"/>
    <col min="105" max="105" width="11.28515625" style="2" bestFit="1" customWidth="1"/>
    <col min="106" max="106" width="8.85546875" style="2"/>
    <col min="107" max="107" width="13.140625" style="2" bestFit="1" customWidth="1"/>
    <col min="108" max="108" width="12.28515625" style="2" bestFit="1" customWidth="1"/>
    <col min="109" max="109" width="8.7109375" style="2" bestFit="1" customWidth="1"/>
    <col min="110" max="110" width="12.42578125" style="2" bestFit="1" customWidth="1"/>
    <col min="111" max="115" width="9.28515625" style="2" customWidth="1"/>
    <col min="116" max="116" width="10.7109375" style="2" bestFit="1" customWidth="1"/>
    <col min="117" max="117" width="11.42578125" style="2" bestFit="1" customWidth="1"/>
    <col min="118" max="118" width="8.85546875" style="2"/>
    <col min="119" max="119" width="13.42578125" style="2" bestFit="1" customWidth="1"/>
    <col min="120" max="120" width="12.42578125" style="2" bestFit="1" customWidth="1"/>
    <col min="121" max="121" width="8.85546875" style="2"/>
    <col min="122" max="122" width="12.5703125" style="2" bestFit="1" customWidth="1"/>
    <col min="123" max="123" width="13.85546875" style="2" bestFit="1" customWidth="1"/>
    <col min="124" max="124" width="8.85546875" style="2"/>
    <col min="125" max="125" width="12.42578125" style="2" bestFit="1" customWidth="1"/>
    <col min="126" max="126" width="9.7109375" style="2" bestFit="1" customWidth="1"/>
    <col min="127" max="127" width="8.85546875" style="2"/>
    <col min="128" max="128" width="10.85546875" style="2" bestFit="1" customWidth="1"/>
    <col min="129" max="129" width="11.5703125" style="2" bestFit="1" customWidth="1"/>
    <col min="130" max="130" width="8.85546875" style="2"/>
    <col min="131" max="131" width="13.5703125" style="2" bestFit="1" customWidth="1"/>
    <col min="132" max="132" width="12.5703125" style="2" bestFit="1" customWidth="1"/>
    <col min="133" max="133" width="8.85546875" style="2"/>
    <col min="134" max="134" width="12.5703125" style="2" bestFit="1" customWidth="1"/>
    <col min="135" max="135" width="13.85546875" style="2" bestFit="1" customWidth="1"/>
    <col min="136" max="136" width="8.85546875" style="2"/>
    <col min="137" max="137" width="12.42578125" style="2" bestFit="1" customWidth="1"/>
    <col min="138" max="138" width="9.7109375" style="2" bestFit="1" customWidth="1"/>
    <col min="139" max="139" width="9.42578125" style="2" bestFit="1" customWidth="1"/>
    <col min="140" max="141" width="9.28515625" style="2" customWidth="1"/>
    <col min="142" max="144" width="9.42578125" style="2" customWidth="1"/>
    <col min="145" max="145" width="9.28515625" style="2" customWidth="1"/>
    <col min="146" max="147" width="9.7109375" style="2" customWidth="1"/>
    <col min="148" max="148" width="8.85546875" style="2"/>
    <col min="149" max="149" width="9.7109375" style="2" customWidth="1"/>
    <col min="150" max="150" width="9.7109375" style="2" bestFit="1" customWidth="1"/>
    <col min="151" max="151" width="8.85546875" style="2"/>
    <col min="152" max="153" width="9.7109375" style="2" customWidth="1"/>
    <col min="154" max="154" width="8.85546875" style="2"/>
    <col min="155" max="156" width="9.7109375" style="2" customWidth="1"/>
    <col min="157" max="157" width="8.85546875" style="2"/>
    <col min="158" max="159" width="9.7109375" style="2" customWidth="1"/>
    <col min="160" max="160" width="8.85546875" style="2"/>
    <col min="161" max="161" width="8.7109375" style="2" customWidth="1"/>
    <col min="162" max="167" width="9.7109375" style="2" customWidth="1"/>
    <col min="168" max="174" width="8.85546875" style="2"/>
    <col min="175" max="181" width="9.42578125" style="2" customWidth="1"/>
    <col min="182" max="186" width="8.85546875" style="2"/>
    <col min="187" max="188" width="9.85546875" style="2" customWidth="1"/>
    <col min="189" max="198" width="8.85546875" style="2"/>
    <col min="199" max="202" width="10" style="2" bestFit="1" customWidth="1"/>
    <col min="203" max="210" width="8.85546875" style="2"/>
    <col min="211" max="211" width="10" style="2" bestFit="1" customWidth="1"/>
    <col min="212" max="216" width="8.85546875" style="2"/>
    <col min="217" max="233" width="9.42578125" style="2" customWidth="1"/>
    <col min="234" max="237" width="9.28515625" style="2" customWidth="1"/>
    <col min="238" max="246" width="8.85546875" style="2"/>
    <col min="247" max="252" width="9.140625" style="2" bestFit="1" customWidth="1"/>
    <col min="253" max="16384" width="8.85546875" style="2"/>
  </cols>
  <sheetData>
    <row r="1" spans="1:256" ht="19.5" x14ac:dyDescent="0.3">
      <c r="A1" s="1" t="s">
        <v>1</v>
      </c>
    </row>
    <row r="2" spans="1:256" x14ac:dyDescent="0.25">
      <c r="A2" s="3" t="s">
        <v>2</v>
      </c>
    </row>
    <row r="3" spans="1:256" x14ac:dyDescent="0.25">
      <c r="A3" s="3"/>
    </row>
    <row r="4" spans="1:256" s="5" customFormat="1" ht="15" customHeight="1" x14ac:dyDescent="0.25">
      <c r="A4" s="4"/>
      <c r="B4" s="22">
        <v>37622</v>
      </c>
      <c r="C4" s="22">
        <v>37653</v>
      </c>
      <c r="D4" s="22">
        <v>37681</v>
      </c>
      <c r="E4" s="22">
        <v>37712</v>
      </c>
      <c r="F4" s="22">
        <v>37742</v>
      </c>
      <c r="G4" s="22">
        <v>37773</v>
      </c>
      <c r="H4" s="22">
        <v>37803</v>
      </c>
      <c r="I4" s="22">
        <v>37834</v>
      </c>
      <c r="J4" s="22">
        <v>37865</v>
      </c>
      <c r="K4" s="22">
        <v>37895</v>
      </c>
      <c r="L4" s="22">
        <v>37926</v>
      </c>
      <c r="M4" s="22">
        <v>37956</v>
      </c>
      <c r="N4" s="22">
        <v>37987</v>
      </c>
      <c r="O4" s="22">
        <v>38018</v>
      </c>
      <c r="P4" s="22">
        <v>38047</v>
      </c>
      <c r="Q4" s="22">
        <v>38078</v>
      </c>
      <c r="R4" s="22">
        <v>38108</v>
      </c>
      <c r="S4" s="22">
        <v>38139</v>
      </c>
      <c r="T4" s="22">
        <v>38169</v>
      </c>
      <c r="U4" s="22">
        <v>38200</v>
      </c>
      <c r="V4" s="22">
        <v>38231</v>
      </c>
      <c r="W4" s="22">
        <v>38261</v>
      </c>
      <c r="X4" s="22">
        <v>38292</v>
      </c>
      <c r="Y4" s="22">
        <v>38322</v>
      </c>
      <c r="Z4" s="22">
        <v>38353</v>
      </c>
      <c r="AA4" s="22">
        <v>38384</v>
      </c>
      <c r="AB4" s="22">
        <v>38412</v>
      </c>
      <c r="AC4" s="22">
        <v>38443</v>
      </c>
      <c r="AD4" s="22">
        <v>38473</v>
      </c>
      <c r="AE4" s="22">
        <v>38504</v>
      </c>
      <c r="AF4" s="22">
        <v>38534</v>
      </c>
      <c r="AG4" s="22">
        <v>38565</v>
      </c>
      <c r="AH4" s="22">
        <v>38596</v>
      </c>
      <c r="AI4" s="22">
        <v>38626</v>
      </c>
      <c r="AJ4" s="22">
        <v>38657</v>
      </c>
      <c r="AK4" s="22">
        <v>38687</v>
      </c>
      <c r="AL4" s="22">
        <v>38718</v>
      </c>
      <c r="AM4" s="22">
        <v>38749</v>
      </c>
      <c r="AN4" s="22">
        <v>38777</v>
      </c>
      <c r="AO4" s="22">
        <v>38808</v>
      </c>
      <c r="AP4" s="22">
        <v>38838</v>
      </c>
      <c r="AQ4" s="22">
        <v>38869</v>
      </c>
      <c r="AR4" s="22">
        <v>38899</v>
      </c>
      <c r="AS4" s="22">
        <v>38930</v>
      </c>
      <c r="AT4" s="22">
        <v>38961</v>
      </c>
      <c r="AU4" s="22">
        <v>38991</v>
      </c>
      <c r="AV4" s="22">
        <v>39022</v>
      </c>
      <c r="AW4" s="22">
        <v>39052</v>
      </c>
      <c r="AX4" s="22">
        <v>39083</v>
      </c>
      <c r="AY4" s="22">
        <v>39114</v>
      </c>
      <c r="AZ4" s="22">
        <v>39142</v>
      </c>
      <c r="BA4" s="22">
        <v>39173</v>
      </c>
      <c r="BB4" s="22">
        <v>39203</v>
      </c>
      <c r="BC4" s="22">
        <v>39234</v>
      </c>
      <c r="BD4" s="22">
        <v>39264</v>
      </c>
      <c r="BE4" s="22">
        <v>39295</v>
      </c>
      <c r="BF4" s="22">
        <v>39326</v>
      </c>
      <c r="BG4" s="22">
        <v>39356</v>
      </c>
      <c r="BH4" s="22">
        <v>39387</v>
      </c>
      <c r="BI4" s="22">
        <v>39417</v>
      </c>
      <c r="BJ4" s="22">
        <v>39448</v>
      </c>
      <c r="BK4" s="22">
        <v>39479</v>
      </c>
      <c r="BL4" s="22">
        <v>39508</v>
      </c>
      <c r="BM4" s="22">
        <v>39539</v>
      </c>
      <c r="BN4" s="22">
        <v>39569</v>
      </c>
      <c r="BO4" s="22">
        <v>39600</v>
      </c>
      <c r="BP4" s="22">
        <v>39630</v>
      </c>
      <c r="BQ4" s="22">
        <v>39661</v>
      </c>
      <c r="BR4" s="22">
        <v>39692</v>
      </c>
      <c r="BS4" s="22">
        <v>39722</v>
      </c>
      <c r="BT4" s="22">
        <v>39753</v>
      </c>
      <c r="BU4" s="22">
        <v>39783</v>
      </c>
      <c r="BV4" s="22">
        <v>39814</v>
      </c>
      <c r="BW4" s="22">
        <v>39845</v>
      </c>
      <c r="BX4" s="22">
        <v>39873</v>
      </c>
      <c r="BY4" s="22">
        <v>39904</v>
      </c>
      <c r="BZ4" s="22">
        <v>39934</v>
      </c>
      <c r="CA4" s="22">
        <v>39965</v>
      </c>
      <c r="CB4" s="22">
        <v>39995</v>
      </c>
      <c r="CC4" s="22">
        <v>40026</v>
      </c>
      <c r="CD4" s="22">
        <v>40057</v>
      </c>
      <c r="CE4" s="22">
        <v>40087</v>
      </c>
      <c r="CF4" s="22">
        <v>40118</v>
      </c>
      <c r="CG4" s="22">
        <v>40148</v>
      </c>
      <c r="CH4" s="22">
        <v>40179</v>
      </c>
      <c r="CI4" s="22">
        <v>40210</v>
      </c>
      <c r="CJ4" s="22">
        <v>40238</v>
      </c>
      <c r="CK4" s="22">
        <v>40269</v>
      </c>
      <c r="CL4" s="22">
        <v>40299</v>
      </c>
      <c r="CM4" s="22">
        <v>40330</v>
      </c>
      <c r="CN4" s="22">
        <v>40360</v>
      </c>
      <c r="CO4" s="22">
        <v>40391</v>
      </c>
      <c r="CP4" s="22">
        <v>40422</v>
      </c>
      <c r="CQ4" s="22">
        <v>40452</v>
      </c>
      <c r="CR4" s="22">
        <v>40483</v>
      </c>
      <c r="CS4" s="22">
        <v>40513</v>
      </c>
      <c r="CT4" s="22">
        <v>40544</v>
      </c>
      <c r="CU4" s="22">
        <v>40575</v>
      </c>
      <c r="CV4" s="22">
        <v>40603</v>
      </c>
      <c r="CW4" s="22">
        <v>40634</v>
      </c>
      <c r="CX4" s="22">
        <v>40664</v>
      </c>
      <c r="CY4" s="22">
        <v>40695</v>
      </c>
      <c r="CZ4" s="22">
        <v>40725</v>
      </c>
      <c r="DA4" s="22">
        <v>40756</v>
      </c>
      <c r="DB4" s="22">
        <v>40787</v>
      </c>
      <c r="DC4" s="22">
        <v>40817</v>
      </c>
      <c r="DD4" s="22">
        <v>40848</v>
      </c>
      <c r="DE4" s="22">
        <v>40878</v>
      </c>
      <c r="DF4" s="22">
        <v>40909</v>
      </c>
      <c r="DG4" s="22">
        <v>40940</v>
      </c>
      <c r="DH4" s="22">
        <v>40969</v>
      </c>
      <c r="DI4" s="22">
        <v>41000</v>
      </c>
      <c r="DJ4" s="22">
        <v>41030</v>
      </c>
      <c r="DK4" s="22">
        <v>41061</v>
      </c>
      <c r="DL4" s="22">
        <v>41091</v>
      </c>
      <c r="DM4" s="22">
        <v>41122</v>
      </c>
      <c r="DN4" s="22">
        <v>41153</v>
      </c>
      <c r="DO4" s="22">
        <v>41183</v>
      </c>
      <c r="DP4" s="22">
        <v>41214</v>
      </c>
      <c r="DQ4" s="22">
        <v>41244</v>
      </c>
      <c r="DR4" s="22">
        <v>41275</v>
      </c>
      <c r="DS4" s="22">
        <v>41306</v>
      </c>
      <c r="DT4" s="22">
        <v>41334</v>
      </c>
      <c r="DU4" s="22">
        <v>41365</v>
      </c>
      <c r="DV4" s="22">
        <v>41395</v>
      </c>
      <c r="DW4" s="22">
        <v>41426</v>
      </c>
      <c r="DX4" s="22">
        <v>41456</v>
      </c>
      <c r="DY4" s="22">
        <v>41487</v>
      </c>
      <c r="DZ4" s="22">
        <v>41518</v>
      </c>
      <c r="EA4" s="22">
        <v>41548</v>
      </c>
      <c r="EB4" s="22">
        <v>41579</v>
      </c>
      <c r="EC4" s="22">
        <v>41609</v>
      </c>
      <c r="ED4" s="22">
        <v>41640</v>
      </c>
      <c r="EE4" s="22">
        <v>41671</v>
      </c>
      <c r="EF4" s="22" t="s">
        <v>18</v>
      </c>
      <c r="EG4" s="22">
        <v>41730</v>
      </c>
      <c r="EH4" s="22">
        <v>41760</v>
      </c>
      <c r="EI4" s="22" t="s">
        <v>17</v>
      </c>
      <c r="EJ4" s="22">
        <v>41821</v>
      </c>
      <c r="EK4" s="22">
        <v>41852</v>
      </c>
      <c r="EL4" s="22" t="s">
        <v>16</v>
      </c>
      <c r="EM4" s="22">
        <v>41913</v>
      </c>
      <c r="EN4" s="22">
        <v>41944</v>
      </c>
      <c r="EO4" s="22" t="s">
        <v>15</v>
      </c>
      <c r="EP4" s="22">
        <v>42005</v>
      </c>
      <c r="EQ4" s="22">
        <v>42036</v>
      </c>
      <c r="ER4" s="22" t="s">
        <v>12</v>
      </c>
      <c r="ES4" s="22">
        <v>42095</v>
      </c>
      <c r="ET4" s="22">
        <v>42125</v>
      </c>
      <c r="EU4" s="22" t="s">
        <v>13</v>
      </c>
      <c r="EV4" s="22">
        <v>42186</v>
      </c>
      <c r="EW4" s="22">
        <v>42217</v>
      </c>
      <c r="EX4" s="22" t="s">
        <v>14</v>
      </c>
      <c r="EY4" s="22">
        <v>42278</v>
      </c>
      <c r="EZ4" s="22">
        <v>42309</v>
      </c>
      <c r="FA4" s="22" t="s">
        <v>11</v>
      </c>
      <c r="FB4" s="22">
        <v>42370</v>
      </c>
      <c r="FC4" s="22">
        <v>42401</v>
      </c>
      <c r="FD4" s="22" t="s">
        <v>19</v>
      </c>
      <c r="FE4" s="22">
        <v>42461</v>
      </c>
      <c r="FF4" s="22">
        <v>42491</v>
      </c>
      <c r="FG4" s="22" t="s">
        <v>20</v>
      </c>
      <c r="FH4" s="22">
        <v>42552</v>
      </c>
      <c r="FI4" s="22">
        <v>42584</v>
      </c>
      <c r="FJ4" s="22" t="s">
        <v>21</v>
      </c>
      <c r="FK4" s="22">
        <v>42647</v>
      </c>
      <c r="FL4" s="22">
        <v>42679</v>
      </c>
      <c r="FM4" s="22" t="s">
        <v>22</v>
      </c>
      <c r="FN4" s="22">
        <v>42739</v>
      </c>
      <c r="FO4" s="22">
        <v>42771</v>
      </c>
      <c r="FP4" s="22" t="s">
        <v>23</v>
      </c>
      <c r="FQ4" s="22">
        <v>42830</v>
      </c>
      <c r="FR4" s="22">
        <v>42860</v>
      </c>
      <c r="FS4" s="22" t="s">
        <v>24</v>
      </c>
      <c r="FT4" s="22">
        <v>42921</v>
      </c>
      <c r="FU4" s="22">
        <v>42952</v>
      </c>
      <c r="FV4" s="22" t="s">
        <v>25</v>
      </c>
      <c r="FW4" s="22">
        <v>43013</v>
      </c>
      <c r="FX4" s="22">
        <v>43045</v>
      </c>
      <c r="FY4" s="22" t="s">
        <v>26</v>
      </c>
      <c r="FZ4" s="22">
        <v>43101</v>
      </c>
      <c r="GA4" s="22">
        <v>43133</v>
      </c>
      <c r="GB4" s="22" t="s">
        <v>27</v>
      </c>
      <c r="GC4" s="22">
        <v>43192</v>
      </c>
      <c r="GD4" s="22">
        <v>43223</v>
      </c>
      <c r="GE4" s="22" t="s">
        <v>28</v>
      </c>
      <c r="GF4" s="22">
        <v>43284</v>
      </c>
      <c r="GG4" s="22">
        <v>43316</v>
      </c>
      <c r="GH4" s="22" t="s">
        <v>29</v>
      </c>
      <c r="GI4" s="22">
        <v>43377</v>
      </c>
      <c r="GJ4" s="22">
        <v>43409</v>
      </c>
      <c r="GK4" s="22" t="s">
        <v>30</v>
      </c>
      <c r="GL4" s="22">
        <v>43466</v>
      </c>
      <c r="GM4" s="22">
        <v>43498</v>
      </c>
      <c r="GN4" s="22" t="s">
        <v>31</v>
      </c>
      <c r="GO4" s="22">
        <v>43557</v>
      </c>
      <c r="GP4" s="22">
        <v>43588</v>
      </c>
      <c r="GQ4" s="22" t="s">
        <v>32</v>
      </c>
      <c r="GR4" s="22">
        <v>43649</v>
      </c>
      <c r="GS4" s="22">
        <v>43681</v>
      </c>
      <c r="GT4" s="22" t="s">
        <v>33</v>
      </c>
      <c r="GU4" s="22">
        <v>43742</v>
      </c>
      <c r="GV4" s="22">
        <v>43774</v>
      </c>
      <c r="GW4" s="22" t="s">
        <v>34</v>
      </c>
      <c r="GX4" s="22">
        <v>43831</v>
      </c>
      <c r="GY4" s="22">
        <v>43863</v>
      </c>
      <c r="GZ4" s="22" t="s">
        <v>35</v>
      </c>
      <c r="HA4" s="22">
        <v>43923</v>
      </c>
      <c r="HB4" s="22">
        <v>43956</v>
      </c>
      <c r="HC4" s="22" t="s">
        <v>38</v>
      </c>
      <c r="HD4" s="22" t="s">
        <v>37</v>
      </c>
      <c r="HE4" s="22">
        <v>44048</v>
      </c>
      <c r="HF4" s="22" t="s">
        <v>39</v>
      </c>
      <c r="HG4" s="22">
        <v>44134</v>
      </c>
      <c r="HH4" s="22">
        <v>44165</v>
      </c>
      <c r="HI4" s="22" t="s">
        <v>40</v>
      </c>
      <c r="HJ4" s="22">
        <v>44197</v>
      </c>
      <c r="HK4" s="22">
        <v>44229</v>
      </c>
      <c r="HL4" s="22" t="s">
        <v>41</v>
      </c>
      <c r="HM4" s="22">
        <v>44316</v>
      </c>
      <c r="HN4" s="22">
        <v>44317</v>
      </c>
      <c r="HO4" s="22" t="s">
        <v>43</v>
      </c>
      <c r="HP4" s="22" t="s">
        <v>42</v>
      </c>
      <c r="HQ4" s="22">
        <v>44413</v>
      </c>
      <c r="HR4" s="22" t="s">
        <v>44</v>
      </c>
      <c r="HS4" s="22">
        <v>44499</v>
      </c>
      <c r="HT4" s="22">
        <v>44500</v>
      </c>
      <c r="HU4" s="22" t="s">
        <v>45</v>
      </c>
      <c r="HV4" s="22">
        <v>44592</v>
      </c>
      <c r="HW4" s="22">
        <v>44593</v>
      </c>
      <c r="HX4" s="22" t="s">
        <v>46</v>
      </c>
      <c r="HY4" s="22">
        <v>44652</v>
      </c>
      <c r="HZ4" s="22">
        <v>44683</v>
      </c>
      <c r="IA4" s="22" t="s">
        <v>47</v>
      </c>
      <c r="IB4" s="22">
        <v>44744</v>
      </c>
      <c r="IC4" s="22">
        <v>44776</v>
      </c>
      <c r="ID4" s="22" t="s">
        <v>48</v>
      </c>
      <c r="IE4" s="22">
        <v>44837</v>
      </c>
      <c r="IF4" s="22">
        <v>44869</v>
      </c>
      <c r="IG4" s="22" t="s">
        <v>49</v>
      </c>
      <c r="IH4" s="22">
        <v>44957</v>
      </c>
      <c r="II4" s="22">
        <v>44958</v>
      </c>
      <c r="IJ4" s="22" t="s">
        <v>50</v>
      </c>
      <c r="IK4" s="22">
        <v>45017</v>
      </c>
      <c r="IL4" s="22">
        <v>45048</v>
      </c>
      <c r="IM4" s="22" t="s">
        <v>51</v>
      </c>
      <c r="IN4" s="22">
        <v>45109</v>
      </c>
      <c r="IO4" s="22">
        <v>45141</v>
      </c>
      <c r="IP4" s="22" t="s">
        <v>52</v>
      </c>
      <c r="IQ4" s="22">
        <v>45202</v>
      </c>
      <c r="IR4" s="22">
        <v>45203</v>
      </c>
      <c r="IS4" s="22" t="s">
        <v>53</v>
      </c>
      <c r="IT4" s="22">
        <v>45322</v>
      </c>
      <c r="IU4" s="22">
        <v>45323</v>
      </c>
      <c r="IV4" s="22" t="s">
        <v>54</v>
      </c>
    </row>
    <row r="5" spans="1:256" ht="27" hidden="1" x14ac:dyDescent="0.25">
      <c r="A5" s="6" t="s">
        <v>0</v>
      </c>
      <c r="B5" s="7">
        <v>421.399</v>
      </c>
      <c r="C5" s="7">
        <v>419.31424401800001</v>
      </c>
      <c r="D5" s="7">
        <v>405.2</v>
      </c>
      <c r="E5" s="7">
        <v>441.7</v>
      </c>
      <c r="F5" s="7">
        <v>455.25434804482899</v>
      </c>
      <c r="G5" s="7">
        <v>442.86371829489497</v>
      </c>
      <c r="H5" s="7">
        <v>456.81251747320596</v>
      </c>
      <c r="I5" s="7">
        <v>459.07898841054498</v>
      </c>
      <c r="J5" s="7">
        <v>463.21105963957899</v>
      </c>
      <c r="K5" s="7">
        <v>455.86551011663698</v>
      </c>
      <c r="L5" s="7">
        <v>460.41279926948903</v>
      </c>
      <c r="M5" s="7">
        <v>504.08730300000002</v>
      </c>
      <c r="N5" s="7">
        <v>501.74531775817599</v>
      </c>
      <c r="O5" s="7">
        <v>492.19133328620802</v>
      </c>
      <c r="P5" s="7">
        <v>483.592023402422</v>
      </c>
      <c r="Q5" s="7">
        <v>468.19836400000003</v>
      </c>
      <c r="R5" s="7">
        <v>476.35262899999998</v>
      </c>
      <c r="S5" s="7">
        <v>481.867701496319</v>
      </c>
      <c r="T5" s="7">
        <v>488.41705465762101</v>
      </c>
      <c r="U5" s="7">
        <v>482.08675011860902</v>
      </c>
      <c r="V5" s="7">
        <v>485.99891987050501</v>
      </c>
      <c r="W5" s="7">
        <v>493.79636619864499</v>
      </c>
      <c r="X5" s="7">
        <v>511.24182953342302</v>
      </c>
      <c r="Y5" s="7">
        <v>550.00297896724396</v>
      </c>
      <c r="Z5" s="7">
        <v>564.33410654341299</v>
      </c>
      <c r="AA5" s="7">
        <v>572.88130927015595</v>
      </c>
      <c r="AB5" s="7">
        <v>581.45674531407303</v>
      </c>
      <c r="AC5" s="7">
        <v>596.22966299999996</v>
      </c>
      <c r="AD5" s="7">
        <v>592.97759299999996</v>
      </c>
      <c r="AE5" s="7">
        <v>625.90570398285797</v>
      </c>
      <c r="AF5" s="7">
        <v>653.15238606998798</v>
      </c>
      <c r="AG5" s="7">
        <v>681.93115532750699</v>
      </c>
      <c r="AH5" s="7">
        <v>668.59533089339504</v>
      </c>
      <c r="AI5" s="7">
        <v>661.41101736188102</v>
      </c>
      <c r="AJ5" s="7">
        <v>655.70809828568201</v>
      </c>
      <c r="AK5" s="7">
        <f>AK6-85.556878</f>
        <v>676.7254563487412</v>
      </c>
      <c r="AL5" s="7">
        <f>AL6-85.606878</f>
        <v>681.87368425243699</v>
      </c>
      <c r="AM5" s="7">
        <f>AM6-85.606878</f>
        <v>669.38886110439694</v>
      </c>
      <c r="AN5" s="7">
        <f>AN6-85.606878</f>
        <v>674.68063361775557</v>
      </c>
      <c r="AO5" s="7">
        <f>AO6-85.606878</f>
        <v>680.03579515161323</v>
      </c>
      <c r="AP5" s="7">
        <f>AP6-42.60687772</f>
        <v>744.7619498311733</v>
      </c>
      <c r="AQ5" s="7">
        <f>AQ6-42.60687772</f>
        <v>761.11877849425173</v>
      </c>
      <c r="AR5" s="7">
        <f>AR6-85.60687772</f>
        <v>726.4743149406072</v>
      </c>
      <c r="AS5" s="7">
        <f>AS6-85.60687772</f>
        <v>755.94154982774376</v>
      </c>
      <c r="AT5" s="7">
        <f>AT6-85.60687772</f>
        <v>817.0872208268172</v>
      </c>
      <c r="AU5" s="7">
        <f>AU6-41.9811996</f>
        <v>878.56047258018509</v>
      </c>
      <c r="AV5" s="7">
        <f>AV6-42.4811996</f>
        <v>924.12740319323791</v>
      </c>
      <c r="AW5" s="7">
        <f t="shared" ref="AW5:BI5" si="0">AW6</f>
        <v>1072.0365474618213</v>
      </c>
      <c r="AX5" s="7">
        <f t="shared" si="0"/>
        <v>1063.117896429718</v>
      </c>
      <c r="AY5" s="7">
        <f t="shared" si="0"/>
        <v>1085.8368158522492</v>
      </c>
      <c r="AZ5" s="7">
        <f t="shared" si="0"/>
        <v>1062.9056479491326</v>
      </c>
      <c r="BA5" s="7">
        <f t="shared" si="0"/>
        <v>1120.9316855518939</v>
      </c>
      <c r="BB5" s="7">
        <f t="shared" si="0"/>
        <v>1142.8967858802237</v>
      </c>
      <c r="BC5" s="7">
        <f t="shared" si="0"/>
        <v>1216.0266403348903</v>
      </c>
      <c r="BD5" s="7">
        <f t="shared" si="0"/>
        <v>1270.3626450781601</v>
      </c>
      <c r="BE5" s="7">
        <f t="shared" si="0"/>
        <v>1298.3102196504285</v>
      </c>
      <c r="BF5" s="7">
        <f t="shared" si="0"/>
        <v>1333.9859431486477</v>
      </c>
      <c r="BG5" s="7">
        <f t="shared" si="0"/>
        <v>1373.8764562910105</v>
      </c>
      <c r="BH5" s="7">
        <f t="shared" si="0"/>
        <v>1573.2689518708164</v>
      </c>
      <c r="BI5" s="7">
        <f t="shared" si="0"/>
        <v>1656.8879338887634</v>
      </c>
      <c r="BJ5" s="7">
        <f t="shared" ref="BJ5:CA5" si="1">BJ6-0.01</f>
        <v>1625.8014861310342</v>
      </c>
      <c r="BK5" s="7">
        <f t="shared" si="1"/>
        <v>1619.3254703584016</v>
      </c>
      <c r="BL5" s="7">
        <f t="shared" si="1"/>
        <v>1603.5263755538795</v>
      </c>
      <c r="BM5" s="7">
        <f t="shared" si="1"/>
        <v>1595.1654119034438</v>
      </c>
      <c r="BN5" s="7">
        <f t="shared" si="1"/>
        <v>1546.0134937806272</v>
      </c>
      <c r="BO5" s="7">
        <f t="shared" si="1"/>
        <v>1579.5609411097828</v>
      </c>
      <c r="BP5" s="7">
        <f t="shared" si="1"/>
        <v>1603.4810390662624</v>
      </c>
      <c r="BQ5" s="7">
        <f t="shared" si="1"/>
        <v>1612.7501134019776</v>
      </c>
      <c r="BR5" s="7">
        <f t="shared" si="1"/>
        <v>1585.2368368320012</v>
      </c>
      <c r="BS5" s="7">
        <f t="shared" si="1"/>
        <v>1489.2122501595777</v>
      </c>
      <c r="BT5" s="7">
        <f t="shared" si="1"/>
        <v>1498.7216083452206</v>
      </c>
      <c r="BU5" s="7">
        <f t="shared" si="1"/>
        <v>1406.812547966279</v>
      </c>
      <c r="BV5" s="7">
        <f t="shared" si="1"/>
        <v>1259.5305855697966</v>
      </c>
      <c r="BW5" s="7">
        <f t="shared" si="1"/>
        <v>1141.0972388454336</v>
      </c>
      <c r="BX5" s="7">
        <f t="shared" si="1"/>
        <v>1343.3073083843424</v>
      </c>
      <c r="BY5" s="7">
        <f t="shared" si="1"/>
        <v>1242.0244993284409</v>
      </c>
      <c r="BZ5" s="7">
        <f t="shared" si="1"/>
        <v>1258.5262468053936</v>
      </c>
      <c r="CA5" s="7">
        <f t="shared" si="1"/>
        <v>1963.0630160881856</v>
      </c>
      <c r="CB5" s="7">
        <f>CB6-0</f>
        <v>1968.0495380143714</v>
      </c>
      <c r="CC5" s="7">
        <f>CC6-0</f>
        <v>2047.6939807957256</v>
      </c>
      <c r="CD5" s="7">
        <f>CD6-0</f>
        <v>2028.8787451710577</v>
      </c>
      <c r="CE5" s="7">
        <f>CE6-0</f>
        <v>2143.7417913155155</v>
      </c>
      <c r="CF5" s="7">
        <f>CF6-0</f>
        <v>2115.7717946623129</v>
      </c>
      <c r="CG5" s="7">
        <v>2003.6750413088955</v>
      </c>
      <c r="CH5" s="7">
        <v>1938.4496867943117</v>
      </c>
      <c r="CI5" s="7">
        <v>1848.6394869291371</v>
      </c>
      <c r="CJ5" s="7">
        <v>1911.2618808151888</v>
      </c>
      <c r="CK5" s="7">
        <v>1887.4490319834629</v>
      </c>
      <c r="CL5" s="7">
        <v>1783.4950786319537</v>
      </c>
      <c r="CM5" s="7">
        <v>1786.9237133340598</v>
      </c>
      <c r="CN5" s="7">
        <v>1831.1890810778993</v>
      </c>
      <c r="CO5" s="7">
        <v>1839.6908345816028</v>
      </c>
      <c r="CP5" s="7">
        <v>1852.6493699957291</v>
      </c>
      <c r="CQ5" s="7">
        <v>1842.1195222027027</v>
      </c>
      <c r="CR5" s="7">
        <v>1809.4650013985197</v>
      </c>
      <c r="CS5" s="7">
        <v>1865.8452428747103</v>
      </c>
      <c r="CT5" s="7">
        <v>1817.0248076119401</v>
      </c>
      <c r="CU5" s="7">
        <v>1789.8953463080773</v>
      </c>
      <c r="CV5" s="7">
        <v>1823.4426119468339</v>
      </c>
      <c r="CW5" s="7">
        <v>1765.3239616829078</v>
      </c>
      <c r="CX5" s="7">
        <v>1707.5275643543634</v>
      </c>
      <c r="CY5" s="7">
        <v>1782.0340329081071</v>
      </c>
      <c r="CZ5" s="7">
        <v>1875.7512319863004</v>
      </c>
      <c r="DA5" s="7">
        <v>2007.5759715456099</v>
      </c>
      <c r="DB5" s="17">
        <v>1955.099564768979</v>
      </c>
      <c r="DC5" s="7">
        <v>1949.3408842163378</v>
      </c>
      <c r="DD5" s="7">
        <v>1887.7752278253931</v>
      </c>
      <c r="DE5" s="7">
        <v>1932.4760501503431</v>
      </c>
      <c r="DF5" s="7">
        <v>1730.3491908189862</v>
      </c>
      <c r="DG5" s="17">
        <v>1758.1408073711807</v>
      </c>
      <c r="DH5" s="17">
        <v>1714.2161260231269</v>
      </c>
      <c r="DI5" s="17">
        <v>1687.9093331305623</v>
      </c>
      <c r="DJ5" s="17">
        <v>1675.8282103311701</v>
      </c>
      <c r="DK5" s="17">
        <v>1671.2727948510756</v>
      </c>
      <c r="DL5" s="17">
        <v>1674.6728895126407</v>
      </c>
      <c r="DM5" s="17">
        <v>1725.7557667102712</v>
      </c>
      <c r="DN5" s="17">
        <v>1692.3287829709111</v>
      </c>
      <c r="DO5" s="17">
        <v>1708.959751125321</v>
      </c>
      <c r="DP5" s="17">
        <v>1687.942525933827</v>
      </c>
      <c r="DQ5" s="17">
        <v>1799.376166366043</v>
      </c>
      <c r="DR5" s="17">
        <v>1768.039497666603</v>
      </c>
      <c r="DS5" s="17">
        <v>1771.58145035961</v>
      </c>
      <c r="DT5" s="9">
        <v>1631.2179207035558</v>
      </c>
      <c r="DU5" s="17">
        <v>1638.1854458560508</v>
      </c>
      <c r="DV5" s="9">
        <v>1669.7023474499629</v>
      </c>
      <c r="DW5" s="9">
        <v>1606.2630643870864</v>
      </c>
      <c r="DX5" s="9">
        <v>1749.5121929246218</v>
      </c>
      <c r="DY5" s="9">
        <v>1794.3084077226758</v>
      </c>
      <c r="DZ5" s="9">
        <v>2430.5500676556826</v>
      </c>
      <c r="EA5" s="9">
        <v>1955.7505694308165</v>
      </c>
      <c r="EB5" s="9">
        <v>2021.9000472337877</v>
      </c>
      <c r="EC5" s="9">
        <v>2251.6132598924064</v>
      </c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R5" s="9"/>
      <c r="ET5" s="9"/>
      <c r="EU5" s="9"/>
      <c r="EX5" s="9"/>
      <c r="FA5" s="9"/>
      <c r="FD5" s="12"/>
      <c r="FE5" s="9"/>
    </row>
    <row r="6" spans="1:256" ht="14.25" x14ac:dyDescent="0.25">
      <c r="A6" s="8" t="s">
        <v>3</v>
      </c>
      <c r="B6" s="9">
        <v>431.00371362796454</v>
      </c>
      <c r="C6" s="9">
        <v>428.94916926810055</v>
      </c>
      <c r="D6" s="9">
        <v>414.17092997301495</v>
      </c>
      <c r="E6" s="9">
        <v>449.8728326163382</v>
      </c>
      <c r="F6" s="9">
        <v>461.94666096927352</v>
      </c>
      <c r="G6" s="9">
        <v>449.57953505170678</v>
      </c>
      <c r="H6" s="9">
        <v>464.1818134556591</v>
      </c>
      <c r="I6" s="9">
        <v>466.30526601267491</v>
      </c>
      <c r="J6" s="9">
        <v>470.74324929527995</v>
      </c>
      <c r="K6" s="9">
        <v>463.70642473030421</v>
      </c>
      <c r="L6" s="9">
        <v>468.25368690167085</v>
      </c>
      <c r="M6" s="9">
        <v>512.29742943501981</v>
      </c>
      <c r="N6" s="9">
        <v>510.15543342436399</v>
      </c>
      <c r="O6" s="9">
        <v>500.60145285565488</v>
      </c>
      <c r="P6" s="9">
        <v>492.00218473777255</v>
      </c>
      <c r="Q6" s="9">
        <v>476.74718617654543</v>
      </c>
      <c r="R6" s="9">
        <v>485.40945047496905</v>
      </c>
      <c r="S6" s="9">
        <v>490.9246988564978</v>
      </c>
      <c r="T6" s="9">
        <v>497.47407103383506</v>
      </c>
      <c r="U6" s="9">
        <v>491.14376307713201</v>
      </c>
      <c r="V6" s="9">
        <v>507.55589220142571</v>
      </c>
      <c r="W6" s="9">
        <v>516.05639584340179</v>
      </c>
      <c r="X6" s="9">
        <v>534.00181863116768</v>
      </c>
      <c r="Y6" s="9">
        <v>578.10671946029686</v>
      </c>
      <c r="Z6" s="9">
        <v>574.53884653178397</v>
      </c>
      <c r="AA6" s="9">
        <v>583.08602668155288</v>
      </c>
      <c r="AB6" s="9">
        <v>591.67248921433577</v>
      </c>
      <c r="AC6" s="9">
        <v>606.43356529250877</v>
      </c>
      <c r="AD6" s="9">
        <v>603.18159463449604</v>
      </c>
      <c r="AE6" s="9">
        <v>636.1098003194428</v>
      </c>
      <c r="AF6" s="9">
        <v>663.35647188538439</v>
      </c>
      <c r="AG6" s="9">
        <v>694.48522262273002</v>
      </c>
      <c r="AH6" s="9">
        <v>695.70628127999487</v>
      </c>
      <c r="AI6" s="9">
        <v>703.30116413617554</v>
      </c>
      <c r="AJ6" s="9">
        <v>712.5025964126188</v>
      </c>
      <c r="AK6" s="9">
        <v>762.28233434874119</v>
      </c>
      <c r="AL6" s="9">
        <v>767.48056225243693</v>
      </c>
      <c r="AM6" s="9">
        <v>754.99573910439688</v>
      </c>
      <c r="AN6" s="9">
        <v>760.28751161775563</v>
      </c>
      <c r="AO6" s="9">
        <v>765.64267315161328</v>
      </c>
      <c r="AP6" s="9">
        <v>787.36882755117324</v>
      </c>
      <c r="AQ6" s="9">
        <v>803.72565621425179</v>
      </c>
      <c r="AR6" s="9">
        <v>812.08119266060714</v>
      </c>
      <c r="AS6" s="9">
        <v>841.54842754774381</v>
      </c>
      <c r="AT6" s="9">
        <v>902.69409854681726</v>
      </c>
      <c r="AU6" s="9">
        <v>920.54167218018506</v>
      </c>
      <c r="AV6" s="9">
        <v>966.60860279323788</v>
      </c>
      <c r="AW6" s="9">
        <v>1072.0365474618213</v>
      </c>
      <c r="AX6" s="9">
        <v>1063.117896429718</v>
      </c>
      <c r="AY6" s="9">
        <v>1085.8368158522492</v>
      </c>
      <c r="AZ6" s="9">
        <v>1062.9056479491326</v>
      </c>
      <c r="BA6" s="9">
        <v>1120.9316855518939</v>
      </c>
      <c r="BB6" s="9">
        <v>1142.8967858802237</v>
      </c>
      <c r="BC6" s="9">
        <v>1216.0266403348903</v>
      </c>
      <c r="BD6" s="9">
        <v>1270.3626450781601</v>
      </c>
      <c r="BE6" s="9">
        <v>1298.3102196504285</v>
      </c>
      <c r="BF6" s="9">
        <v>1333.9859431486477</v>
      </c>
      <c r="BG6" s="9">
        <v>1373.8764562910105</v>
      </c>
      <c r="BH6" s="9">
        <v>1573.2689518708164</v>
      </c>
      <c r="BI6" s="9">
        <v>1656.8879338887634</v>
      </c>
      <c r="BJ6" s="9">
        <v>1625.8114861310341</v>
      </c>
      <c r="BK6" s="9">
        <v>1619.3354703584016</v>
      </c>
      <c r="BL6" s="9">
        <v>1603.5363755538795</v>
      </c>
      <c r="BM6" s="9">
        <v>1595.1754119034438</v>
      </c>
      <c r="BN6" s="9">
        <v>1546.0234937806272</v>
      </c>
      <c r="BO6" s="9">
        <v>1579.5709411097828</v>
      </c>
      <c r="BP6" s="9">
        <v>1603.4910390662624</v>
      </c>
      <c r="BQ6" s="9">
        <v>1612.7601134019776</v>
      </c>
      <c r="BR6" s="9">
        <v>1585.2468368320012</v>
      </c>
      <c r="BS6" s="9">
        <v>1489.2222501595777</v>
      </c>
      <c r="BT6" s="9">
        <v>1498.7316083452206</v>
      </c>
      <c r="BU6" s="9">
        <v>1406.822547966279</v>
      </c>
      <c r="BV6" s="9">
        <v>1259.5405855697966</v>
      </c>
      <c r="BW6" s="9">
        <v>1141.1072388454336</v>
      </c>
      <c r="BX6" s="9">
        <v>1343.3173083843424</v>
      </c>
      <c r="BY6" s="9">
        <v>1242.0344993284409</v>
      </c>
      <c r="BZ6" s="9">
        <v>1258.5362468053936</v>
      </c>
      <c r="CA6" s="9">
        <v>1963.0730160881856</v>
      </c>
      <c r="CB6" s="9">
        <v>1968.0495380143714</v>
      </c>
      <c r="CC6" s="9">
        <v>2047.6939807957256</v>
      </c>
      <c r="CD6" s="9">
        <v>2028.8787451710577</v>
      </c>
      <c r="CE6" s="9">
        <v>2143.7417913155155</v>
      </c>
      <c r="CF6" s="9">
        <v>2115.7717946623129</v>
      </c>
      <c r="CG6" s="9">
        <v>2003.6750413088953</v>
      </c>
      <c r="CH6" s="9">
        <v>1938.4496867943114</v>
      </c>
      <c r="CI6" s="9">
        <v>1848.6394869291371</v>
      </c>
      <c r="CJ6" s="9">
        <v>1911.261880815189</v>
      </c>
      <c r="CK6" s="9">
        <v>1887.4490319834631</v>
      </c>
      <c r="CL6" s="9">
        <v>1783.4950786319537</v>
      </c>
      <c r="CM6" s="9">
        <v>1786.92371333406</v>
      </c>
      <c r="CN6" s="9">
        <v>1831.1890810778991</v>
      </c>
      <c r="CO6" s="9">
        <v>1839.690834581598</v>
      </c>
      <c r="CP6" s="9">
        <v>1852.6493699957291</v>
      </c>
      <c r="CQ6" s="9">
        <v>1842.1195222027025</v>
      </c>
      <c r="CR6" s="9">
        <v>1809.4650013985197</v>
      </c>
      <c r="CS6" s="9">
        <v>1865.8452428747103</v>
      </c>
      <c r="CT6" s="9">
        <v>1817.0248076119401</v>
      </c>
      <c r="CU6" s="9">
        <v>1789.8953463080773</v>
      </c>
      <c r="CV6" s="9">
        <v>1823.2515478481539</v>
      </c>
      <c r="CW6" s="9">
        <v>1765.3239616829078</v>
      </c>
      <c r="CX6" s="9">
        <v>1707.5245643543633</v>
      </c>
      <c r="CY6" s="9">
        <v>1782.0310329081071</v>
      </c>
      <c r="CZ6" s="9">
        <v>1875.7482319863002</v>
      </c>
      <c r="DA6" s="9">
        <v>2007.5729715456098</v>
      </c>
      <c r="DB6" s="9">
        <v>1955.0995647689788</v>
      </c>
      <c r="DC6" s="9">
        <v>1949.3408842163376</v>
      </c>
      <c r="DD6" s="9">
        <v>1887.7752278253929</v>
      </c>
      <c r="DE6" s="9">
        <v>1932.4283003305022</v>
      </c>
      <c r="DF6" s="9">
        <v>1730.2981110640676</v>
      </c>
      <c r="DG6" s="9">
        <v>1758.0879257969041</v>
      </c>
      <c r="DH6" s="9">
        <v>1714.2161260231271</v>
      </c>
      <c r="DI6" s="9">
        <v>1687.9093331305621</v>
      </c>
      <c r="DJ6" s="9">
        <v>1675.7604922851308</v>
      </c>
      <c r="DK6" s="9">
        <v>1671.2050889110265</v>
      </c>
      <c r="DL6" s="9">
        <v>1674.6034543801579</v>
      </c>
      <c r="DM6" s="9">
        <v>1725.7557667102712</v>
      </c>
      <c r="DN6" s="9">
        <v>1692.3287829709111</v>
      </c>
      <c r="DO6" s="9">
        <v>1708.9597511253212</v>
      </c>
      <c r="DP6" s="9">
        <v>1687.942525933827</v>
      </c>
      <c r="DQ6" s="9">
        <v>1799.2747263660431</v>
      </c>
      <c r="DR6" s="9">
        <v>1768.039497666603</v>
      </c>
      <c r="DS6" s="9">
        <v>1771.58145035961</v>
      </c>
      <c r="DT6" s="9">
        <v>1631.2179207035558</v>
      </c>
      <c r="DU6" s="9">
        <v>1638.1854458560508</v>
      </c>
      <c r="DV6" s="9">
        <v>1669.7023474499629</v>
      </c>
      <c r="DW6" s="9">
        <v>1606.2630643870864</v>
      </c>
      <c r="DX6" s="9">
        <v>1749.5121929246218</v>
      </c>
      <c r="DY6" s="9">
        <v>1794.3084077226758</v>
      </c>
      <c r="DZ6" s="9">
        <v>2430.5500676556826</v>
      </c>
      <c r="EA6" s="9">
        <v>1955.7505694308165</v>
      </c>
      <c r="EB6" s="9">
        <v>2021.9000472337877</v>
      </c>
      <c r="EC6" s="9">
        <v>2251.6132598924064</v>
      </c>
      <c r="ED6" s="9">
        <v>2113.5365926369814</v>
      </c>
      <c r="EE6" s="9">
        <v>2013.5391509922335</v>
      </c>
      <c r="EF6" s="9">
        <v>1970.2660515073219</v>
      </c>
      <c r="EG6" s="9">
        <v>1879.2243590444675</v>
      </c>
      <c r="EH6" s="9">
        <v>1866.8093753080122</v>
      </c>
      <c r="EI6" s="9">
        <v>1784.0046867544781</v>
      </c>
      <c r="EJ6" s="9">
        <v>1912.622334061909</v>
      </c>
      <c r="EK6" s="9">
        <v>1751.2128813826751</v>
      </c>
      <c r="EL6" s="9">
        <v>1663.3436869853579</v>
      </c>
      <c r="EM6" s="9">
        <v>1670.9875810240446</v>
      </c>
      <c r="EN6" s="9">
        <v>1537.6491446196826</v>
      </c>
      <c r="EO6" s="9">
        <v>1489.4432692000789</v>
      </c>
      <c r="EP6" s="9">
        <v>1351.1229481262067</v>
      </c>
      <c r="EQ6" s="9">
        <v>1260.8503170625429</v>
      </c>
      <c r="ER6" s="9">
        <v>1491.5699029968453</v>
      </c>
      <c r="ES6" s="9">
        <v>1495.756311657758</v>
      </c>
      <c r="ET6" s="9">
        <v>1598.6534897683434</v>
      </c>
      <c r="EU6" s="9">
        <v>1545.6566686941806</v>
      </c>
      <c r="EV6" s="9">
        <v>1702.5494231458636</v>
      </c>
      <c r="EW6" s="9">
        <v>1646.0493718510772</v>
      </c>
      <c r="EX6" s="9">
        <v>1625.4932509683949</v>
      </c>
      <c r="EY6" s="9">
        <v>1582.2829839538106</v>
      </c>
      <c r="EZ6" s="9">
        <v>1549.7411601718009</v>
      </c>
      <c r="FA6" s="9">
        <v>1775.2941515907526</v>
      </c>
      <c r="FB6" s="9">
        <v>1740.22247384354</v>
      </c>
      <c r="FC6" s="9">
        <v>1680.6633218959203</v>
      </c>
      <c r="FD6" s="9">
        <v>1626.2786602837666</v>
      </c>
      <c r="FE6" s="9">
        <v>1568.0824721911158</v>
      </c>
      <c r="FF6" s="9">
        <v>1532.0306505335195</v>
      </c>
      <c r="FG6" s="9">
        <v>1567.515605325972</v>
      </c>
      <c r="FH6" s="9">
        <v>1588.8151738143674</v>
      </c>
      <c r="FI6" s="9">
        <v>1703.4911746249302</v>
      </c>
      <c r="FJ6" s="9">
        <v>1821.5974876111734</v>
      </c>
      <c r="FK6" s="9">
        <v>1839.112036541954</v>
      </c>
      <c r="FL6" s="9">
        <v>1752.3811731836549</v>
      </c>
      <c r="FM6" s="9">
        <v>2204.1166413113974</v>
      </c>
      <c r="FN6" s="9">
        <v>2067.2984063716526</v>
      </c>
      <c r="FO6" s="9">
        <v>2026.3123134603127</v>
      </c>
      <c r="FP6" s="9">
        <v>2053.0809161559455</v>
      </c>
      <c r="FQ6" s="9">
        <v>1939.5873173586317</v>
      </c>
      <c r="FR6" s="9">
        <v>1982.2412501892811</v>
      </c>
      <c r="FS6" s="9">
        <v>2016.4062501636295</v>
      </c>
      <c r="FT6" s="9">
        <v>2103.3188983716127</v>
      </c>
      <c r="FU6" s="9">
        <v>2176.4466566997803</v>
      </c>
      <c r="FV6" s="9">
        <v>2094.3435860040677</v>
      </c>
      <c r="FW6" s="9">
        <v>2118.7615834057824</v>
      </c>
      <c r="FX6" s="9">
        <v>2174.3597719656746</v>
      </c>
      <c r="FY6" s="9">
        <v>2314.1287809289079</v>
      </c>
      <c r="FZ6" s="9">
        <v>2286.8674408374345</v>
      </c>
      <c r="GA6" s="9">
        <v>2279.1947724853835</v>
      </c>
      <c r="GB6" s="9">
        <v>2234.1478440964374</v>
      </c>
      <c r="GC6" s="9">
        <v>2039.2695649555578</v>
      </c>
      <c r="GD6" s="9">
        <v>2007.7760985258869</v>
      </c>
      <c r="GE6" s="9">
        <v>1992.1146531259751</v>
      </c>
      <c r="GF6" s="9">
        <v>2054.9967302560767</v>
      </c>
      <c r="GG6" s="9">
        <v>2069.5771510374798</v>
      </c>
      <c r="GH6" s="9">
        <v>2149.4219238720111</v>
      </c>
      <c r="GI6" s="9">
        <v>2082.8620035574781</v>
      </c>
      <c r="GJ6" s="9">
        <v>2117.8387174913992</v>
      </c>
      <c r="GK6" s="9">
        <v>2259.3335113321996</v>
      </c>
      <c r="GL6" s="9">
        <v>1994.2251890739813</v>
      </c>
      <c r="GM6" s="9">
        <v>2074.2709316674286</v>
      </c>
      <c r="GN6" s="9">
        <v>2154.2426679945511</v>
      </c>
      <c r="GO6" s="9">
        <v>2150.745036244753</v>
      </c>
      <c r="GP6" s="9">
        <v>2126.4486813978097</v>
      </c>
      <c r="GQ6" s="9">
        <v>2220.4198900221895</v>
      </c>
      <c r="GR6" s="9">
        <v>2203.3580918578764</v>
      </c>
      <c r="GS6" s="9">
        <v>2297.8995258049586</v>
      </c>
      <c r="GT6" s="9">
        <v>2407.3955510872624</v>
      </c>
      <c r="GU6" s="9">
        <v>2468.4501996463491</v>
      </c>
      <c r="GV6" s="9">
        <v>2374.7767541484282</v>
      </c>
      <c r="GW6" s="9">
        <v>2849.6582658977104</v>
      </c>
      <c r="GX6" s="9">
        <v>2671.0396938173917</v>
      </c>
      <c r="GY6" s="9">
        <v>2658.8700065085468</v>
      </c>
      <c r="GZ6" s="9">
        <v>2582.0823323450531</v>
      </c>
      <c r="HA6" s="9">
        <v>2491.0052947845916</v>
      </c>
      <c r="HB6" s="9">
        <v>2703.659094328983</v>
      </c>
      <c r="HC6" s="9">
        <v>2648.177446165213</v>
      </c>
      <c r="HD6" s="9">
        <v>2618.2224625330455</v>
      </c>
      <c r="HE6" s="9">
        <v>2658.5757594118245</v>
      </c>
      <c r="HF6" s="9">
        <v>2449.1402640445763</v>
      </c>
      <c r="HG6" s="9">
        <v>2315.8930060681291</v>
      </c>
      <c r="HH6" s="9">
        <v>2277.7674655303463</v>
      </c>
      <c r="HI6" s="9">
        <v>2615.5359950334514</v>
      </c>
      <c r="HJ6" s="9">
        <v>2400.2964119041212</v>
      </c>
      <c r="HK6" s="9">
        <v>3184.5074828346887</v>
      </c>
      <c r="HL6" s="9">
        <v>3008.5432509038824</v>
      </c>
      <c r="HM6" s="9">
        <v>2990.5518344187649</v>
      </c>
      <c r="HN6" s="9">
        <v>3008.5353670412446</v>
      </c>
      <c r="HO6" s="9">
        <v>3113.7505711718768</v>
      </c>
      <c r="HP6" s="9">
        <v>3078.662150468751</v>
      </c>
      <c r="HQ6" s="9">
        <v>3215.0765919028536</v>
      </c>
      <c r="HR6" s="9">
        <v>3191.4892412868953</v>
      </c>
      <c r="HS6" s="9">
        <v>3201.4004933744482</v>
      </c>
      <c r="HT6" s="9">
        <v>3026.2471499780677</v>
      </c>
      <c r="HU6" s="9">
        <f>'[4]Reserve new'!GK6</f>
        <v>3229.8528699170574</v>
      </c>
      <c r="HV6" s="9">
        <v>3138.0930983040184</v>
      </c>
      <c r="HW6" s="9">
        <v>3012.6451155341902</v>
      </c>
      <c r="HX6" s="9">
        <v>2940.3356160951121</v>
      </c>
      <c r="HY6" s="9">
        <v>3068.401440303986</v>
      </c>
      <c r="HZ6" s="9">
        <v>3151.1838548302903</v>
      </c>
      <c r="IA6" s="9">
        <v>3450.5638648254094</v>
      </c>
      <c r="IB6" s="9">
        <v>3546.2276357499704</v>
      </c>
      <c r="IC6" s="9">
        <v>3621.5097525753072</v>
      </c>
      <c r="ID6" s="9">
        <v>3739.1114764724098</v>
      </c>
      <c r="IE6" s="9">
        <v>3633.1372324396766</v>
      </c>
      <c r="IF6" s="9">
        <v>3517.9912229710098</v>
      </c>
      <c r="IG6" s="9">
        <v>4111.7676886235531</v>
      </c>
      <c r="IH6" s="9">
        <v>3689.1005180579727</v>
      </c>
      <c r="II6" s="9">
        <v>3544.7691313650034</v>
      </c>
      <c r="IJ6" s="9">
        <v>3724.296411352298</v>
      </c>
      <c r="IK6" s="9">
        <v>3636.6389598133783</v>
      </c>
      <c r="IL6" s="9">
        <v>3748.6147347791161</v>
      </c>
      <c r="IM6" s="9">
        <v>3909.1992381835475</v>
      </c>
      <c r="IN6" s="9">
        <v>4125.7257961313235</v>
      </c>
      <c r="IO6" s="9">
        <v>4219.5233208867876</v>
      </c>
      <c r="IP6" s="9">
        <v>4165.7793298362658</v>
      </c>
      <c r="IQ6" s="9">
        <v>3812.8168189391245</v>
      </c>
      <c r="IR6" s="9">
        <v>3635.4044863665026</v>
      </c>
      <c r="IS6" s="23">
        <v>3607.6004893925206</v>
      </c>
      <c r="IT6" s="23">
        <v>3575.5009732948156</v>
      </c>
      <c r="IU6" s="23">
        <v>3380.9016326734013</v>
      </c>
      <c r="IV6" s="23">
        <v>3291.9722201905665</v>
      </c>
    </row>
    <row r="7" spans="1:256" x14ac:dyDescent="0.25">
      <c r="A7" s="20" t="s">
        <v>4</v>
      </c>
      <c r="B7" s="11">
        <v>16.304434181171825</v>
      </c>
      <c r="C7" s="11">
        <v>15.896287225494</v>
      </c>
      <c r="D7" s="11">
        <v>14.942612690331796</v>
      </c>
      <c r="E7" s="11">
        <v>14.933730223985965</v>
      </c>
      <c r="F7" s="11">
        <v>16.213368923632572</v>
      </c>
      <c r="G7" s="11">
        <v>15.423123259452803</v>
      </c>
      <c r="H7" s="11">
        <v>16.123567599701044</v>
      </c>
      <c r="I7" s="11">
        <v>16.653385530805043</v>
      </c>
      <c r="J7" s="11">
        <v>17.05524330887657</v>
      </c>
      <c r="K7" s="11">
        <v>17.555879513846758</v>
      </c>
      <c r="L7" s="11">
        <v>17.791591606402672</v>
      </c>
      <c r="M7" s="10">
        <v>7.9765971731448755E-7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1">
        <v>0</v>
      </c>
      <c r="EJ7" s="10">
        <v>0</v>
      </c>
      <c r="EK7" s="11">
        <v>0</v>
      </c>
      <c r="EL7" s="11">
        <v>0</v>
      </c>
      <c r="EM7" s="11">
        <v>0</v>
      </c>
      <c r="EN7" s="11">
        <v>0</v>
      </c>
      <c r="EO7" s="11">
        <v>0</v>
      </c>
      <c r="EP7" s="11">
        <v>0</v>
      </c>
      <c r="EQ7" s="11">
        <v>0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1">
        <v>0</v>
      </c>
      <c r="FG7" s="11">
        <v>0</v>
      </c>
      <c r="FH7" s="11">
        <v>0</v>
      </c>
      <c r="FI7" s="11">
        <v>0</v>
      </c>
      <c r="FJ7" s="11">
        <v>0</v>
      </c>
      <c r="FK7" s="11">
        <v>0</v>
      </c>
      <c r="FL7" s="11">
        <v>0</v>
      </c>
      <c r="FM7" s="11">
        <v>0</v>
      </c>
      <c r="FN7" s="11">
        <v>0</v>
      </c>
      <c r="FO7" s="11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1">
        <v>0</v>
      </c>
      <c r="FW7" s="11">
        <v>0</v>
      </c>
      <c r="FX7" s="11">
        <v>0</v>
      </c>
      <c r="FY7" s="11">
        <v>0</v>
      </c>
      <c r="FZ7" s="11">
        <v>0</v>
      </c>
      <c r="GA7" s="11">
        <v>0</v>
      </c>
      <c r="GB7" s="11">
        <v>0</v>
      </c>
      <c r="GC7" s="11">
        <v>0</v>
      </c>
      <c r="GD7" s="11">
        <v>0</v>
      </c>
      <c r="GE7" s="11">
        <v>0</v>
      </c>
      <c r="GF7" s="11">
        <v>0</v>
      </c>
      <c r="GG7" s="11">
        <v>0</v>
      </c>
      <c r="GH7" s="11">
        <v>0</v>
      </c>
      <c r="GI7" s="11">
        <v>0</v>
      </c>
      <c r="GJ7" s="11">
        <v>0</v>
      </c>
      <c r="GK7" s="11">
        <v>0</v>
      </c>
      <c r="GL7" s="11">
        <v>0</v>
      </c>
      <c r="GM7" s="11">
        <v>0</v>
      </c>
      <c r="GN7" s="11">
        <v>0</v>
      </c>
      <c r="GO7" s="11">
        <v>0</v>
      </c>
      <c r="GP7" s="11">
        <v>0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0</v>
      </c>
      <c r="HR7" s="11">
        <v>0</v>
      </c>
      <c r="HS7" s="11">
        <v>0</v>
      </c>
      <c r="HT7" s="11">
        <v>0</v>
      </c>
      <c r="HU7" s="11">
        <f>'[4]Reserve new'!GK10</f>
        <v>0</v>
      </c>
      <c r="HV7" s="11">
        <v>0</v>
      </c>
      <c r="HW7" s="11">
        <v>0</v>
      </c>
      <c r="HX7" s="11">
        <v>0</v>
      </c>
      <c r="HY7" s="11">
        <v>0</v>
      </c>
      <c r="HZ7" s="11">
        <v>0</v>
      </c>
      <c r="IA7" s="11">
        <v>0</v>
      </c>
      <c r="IB7" s="11">
        <v>0</v>
      </c>
      <c r="IC7" s="11">
        <v>0</v>
      </c>
      <c r="ID7" s="11">
        <v>0</v>
      </c>
      <c r="IE7" s="11">
        <v>0</v>
      </c>
      <c r="IF7" s="11">
        <v>0</v>
      </c>
      <c r="IG7" s="11">
        <v>0</v>
      </c>
      <c r="IH7" s="11">
        <v>0</v>
      </c>
      <c r="II7" s="11">
        <v>0</v>
      </c>
      <c r="IJ7" s="11">
        <v>0</v>
      </c>
      <c r="IK7" s="11">
        <v>0</v>
      </c>
      <c r="IL7" s="11">
        <v>0</v>
      </c>
      <c r="IM7" s="11">
        <v>0</v>
      </c>
      <c r="IN7" s="11">
        <v>0</v>
      </c>
      <c r="IO7" s="11">
        <v>0</v>
      </c>
      <c r="IP7" s="11">
        <v>0</v>
      </c>
      <c r="IQ7" s="11">
        <v>0</v>
      </c>
      <c r="IR7" s="11">
        <v>0</v>
      </c>
      <c r="IS7" s="24">
        <v>0</v>
      </c>
      <c r="IT7" s="24">
        <v>0</v>
      </c>
      <c r="IU7" s="24">
        <v>0</v>
      </c>
      <c r="IV7" s="24">
        <v>0</v>
      </c>
    </row>
    <row r="8" spans="1:256" ht="29.25" customHeight="1" x14ac:dyDescent="0.25">
      <c r="A8" s="21" t="s">
        <v>5</v>
      </c>
      <c r="B8" s="11">
        <v>26.372314233082101</v>
      </c>
      <c r="C8" s="11">
        <v>26.128150627499231</v>
      </c>
      <c r="D8" s="11">
        <v>26.120003922062864</v>
      </c>
      <c r="E8" s="11">
        <v>23.712911724687995</v>
      </c>
      <c r="F8" s="11">
        <v>24.190329266494711</v>
      </c>
      <c r="G8" s="11">
        <v>20.120793458920918</v>
      </c>
      <c r="H8" s="11">
        <v>18.048511085832313</v>
      </c>
      <c r="I8" s="11">
        <v>15.378186711979131</v>
      </c>
      <c r="J8" s="11">
        <v>13.203390850820298</v>
      </c>
      <c r="K8" s="11">
        <v>10.821113424527358</v>
      </c>
      <c r="L8" s="11">
        <v>10.826455011149637</v>
      </c>
      <c r="M8" s="11">
        <v>18.85840663478</v>
      </c>
      <c r="N8" s="11">
        <v>18.811834486909571</v>
      </c>
      <c r="O8" s="11">
        <v>13.765558212028543</v>
      </c>
      <c r="P8" s="11">
        <v>13.739037241765459</v>
      </c>
      <c r="Q8" s="11">
        <v>25.61311632750246</v>
      </c>
      <c r="R8" s="11">
        <v>25.893152099472406</v>
      </c>
      <c r="S8" s="11">
        <v>17.779358952849865</v>
      </c>
      <c r="T8" s="11">
        <v>15.651187253039792</v>
      </c>
      <c r="U8" s="11">
        <v>10.716658237121983</v>
      </c>
      <c r="V8" s="11">
        <v>10.794769690698555</v>
      </c>
      <c r="W8" s="11">
        <v>8.5002664524026468</v>
      </c>
      <c r="X8" s="11">
        <v>8.6754096109253478</v>
      </c>
      <c r="Y8" s="11">
        <v>12.00652996635</v>
      </c>
      <c r="Z8" s="11">
        <v>11.77741037067409</v>
      </c>
      <c r="AA8" s="11">
        <v>6.6805579199244134</v>
      </c>
      <c r="AB8" s="11">
        <v>6.6018741984908997</v>
      </c>
      <c r="AC8" s="11">
        <v>0.90120096479120004</v>
      </c>
      <c r="AD8" s="11">
        <v>0.86758958452122459</v>
      </c>
      <c r="AE8" s="11">
        <v>2.1153756460064197</v>
      </c>
      <c r="AF8" s="11">
        <v>6.7605847490326373E-2</v>
      </c>
      <c r="AG8" s="11">
        <v>17.037725443564799</v>
      </c>
      <c r="AH8" s="11">
        <v>16.95388641995422</v>
      </c>
      <c r="AI8" s="11">
        <v>11.478055402935505</v>
      </c>
      <c r="AJ8" s="11">
        <v>16.005524794212601</v>
      </c>
      <c r="AK8" s="11">
        <v>10.245247692327686</v>
      </c>
      <c r="AL8" s="11">
        <v>10.388442554753238</v>
      </c>
      <c r="AM8" s="11">
        <v>5.4977240758795514</v>
      </c>
      <c r="AN8" s="11">
        <v>18.531663974667811</v>
      </c>
      <c r="AO8" s="11">
        <v>13.402056324002798</v>
      </c>
      <c r="AP8" s="11">
        <v>18.56208671328471</v>
      </c>
      <c r="AQ8" s="11">
        <v>12.396645117194232</v>
      </c>
      <c r="AR8" s="11">
        <v>12.474008793385208</v>
      </c>
      <c r="AS8" s="11">
        <v>21.96135638842507</v>
      </c>
      <c r="AT8" s="11">
        <v>21.848870189786073</v>
      </c>
      <c r="AU8" s="11">
        <v>16.345642677217498</v>
      </c>
      <c r="AV8" s="11">
        <v>15.22470035432422</v>
      </c>
      <c r="AW8" s="11">
        <v>14.080604348321389</v>
      </c>
      <c r="AX8" s="11">
        <v>13.995838643250359</v>
      </c>
      <c r="AY8" s="11">
        <v>11.638846604678792</v>
      </c>
      <c r="AZ8" s="11">
        <v>11.722889454369655</v>
      </c>
      <c r="BA8" s="11">
        <v>8.6763697455652267</v>
      </c>
      <c r="BB8" s="11">
        <v>12.094195999702714</v>
      </c>
      <c r="BC8" s="11">
        <v>6.0223584533890815</v>
      </c>
      <c r="BD8" s="11">
        <v>6.1067298092691722</v>
      </c>
      <c r="BE8" s="11">
        <v>3.5453722600437545</v>
      </c>
      <c r="BF8" s="11">
        <v>3.6124703263504712</v>
      </c>
      <c r="BG8" s="11">
        <v>9.6545236010613955</v>
      </c>
      <c r="BH8" s="11">
        <v>8.204567439491484</v>
      </c>
      <c r="BI8" s="11">
        <v>9.6649212594696046</v>
      </c>
      <c r="BJ8" s="11">
        <v>9.7846580150585858</v>
      </c>
      <c r="BK8" s="11">
        <v>7.1834312228980544</v>
      </c>
      <c r="BL8" s="11">
        <v>7.5175157050372601</v>
      </c>
      <c r="BM8" s="11">
        <v>19.817329742827528</v>
      </c>
      <c r="BN8" s="11">
        <v>18.20583742576742</v>
      </c>
      <c r="BO8" s="11">
        <v>14.574417542450421</v>
      </c>
      <c r="BP8" s="11">
        <v>14.497479819879088</v>
      </c>
      <c r="BQ8" s="11">
        <v>14.077318039587615</v>
      </c>
      <c r="BR8" s="11">
        <v>13.99634575946383</v>
      </c>
      <c r="BS8" s="11">
        <v>5.8138482293909233</v>
      </c>
      <c r="BT8" s="11">
        <v>6.3061338317114028</v>
      </c>
      <c r="BU8" s="11">
        <v>2.92557109342629</v>
      </c>
      <c r="BV8" s="11">
        <v>2.8357953291104501</v>
      </c>
      <c r="BW8" s="11">
        <v>2.7901287465578872</v>
      </c>
      <c r="BX8" s="11">
        <v>11.957599658014649</v>
      </c>
      <c r="BY8" s="11">
        <v>4.3546414941586997</v>
      </c>
      <c r="BZ8" s="11">
        <v>2.4336480725308745</v>
      </c>
      <c r="CA8" s="11">
        <v>1.1928454789915115</v>
      </c>
      <c r="CB8" s="11">
        <v>2.4367048268291778</v>
      </c>
      <c r="CC8" s="11">
        <v>107.06311313782265</v>
      </c>
      <c r="CD8" s="11">
        <v>140.64206211065073</v>
      </c>
      <c r="CE8" s="11">
        <v>133.03529756509823</v>
      </c>
      <c r="CF8" s="11">
        <v>129.96470000743682</v>
      </c>
      <c r="CG8" s="11">
        <v>124.69021024212445</v>
      </c>
      <c r="CH8" s="11">
        <v>123.63552052315407</v>
      </c>
      <c r="CI8" s="11">
        <v>120.21543615126373</v>
      </c>
      <c r="CJ8" s="11">
        <v>118.3416688664331</v>
      </c>
      <c r="CK8" s="11">
        <v>25.625638039110129</v>
      </c>
      <c r="CL8" s="11">
        <v>20.28702272307941</v>
      </c>
      <c r="CM8" s="11">
        <v>43.452147357393407</v>
      </c>
      <c r="CN8" s="11">
        <v>44.627751852992724</v>
      </c>
      <c r="CO8" s="11">
        <v>41.934594019792577</v>
      </c>
      <c r="CP8" s="11">
        <v>43.258725544815242</v>
      </c>
      <c r="CQ8" s="11">
        <v>38.989740765357446</v>
      </c>
      <c r="CR8" s="11">
        <v>32.10001045174053</v>
      </c>
      <c r="CS8" s="11">
        <v>33.504555422607361</v>
      </c>
      <c r="CT8" s="11">
        <v>33.991207470387806</v>
      </c>
      <c r="CU8" s="11">
        <v>31.250622598118305</v>
      </c>
      <c r="CV8" s="11">
        <v>31.509871352148373</v>
      </c>
      <c r="CW8" s="11">
        <v>27.356941455619275</v>
      </c>
      <c r="CX8" s="11">
        <v>20.103928013350412</v>
      </c>
      <c r="CY8" s="11">
        <v>16.416012483418701</v>
      </c>
      <c r="CZ8" s="11">
        <v>19.524701874565064</v>
      </c>
      <c r="DA8" s="11">
        <v>16.048724276394786</v>
      </c>
      <c r="DB8" s="11">
        <v>15.576815505113181</v>
      </c>
      <c r="DC8" s="11">
        <v>11.06442877397207</v>
      </c>
      <c r="DD8" s="11">
        <v>5.0070209181080205</v>
      </c>
      <c r="DE8" s="11">
        <v>57.032615187101861</v>
      </c>
      <c r="DF8" s="11">
        <v>57.625576212536011</v>
      </c>
      <c r="DG8" s="11">
        <v>54.825954558165144</v>
      </c>
      <c r="DH8" s="11">
        <v>54.588266913723622</v>
      </c>
      <c r="DI8" s="11">
        <v>49.957697685172526</v>
      </c>
      <c r="DJ8" s="11">
        <v>43.27065117722892</v>
      </c>
      <c r="DK8" s="11">
        <v>59.612614157324273</v>
      </c>
      <c r="DL8" s="11">
        <v>59.255453600367268</v>
      </c>
      <c r="DM8" s="11">
        <v>56.890502158570214</v>
      </c>
      <c r="DN8" s="11">
        <v>6.6994786210617931</v>
      </c>
      <c r="DO8" s="11">
        <v>6.7052684906687121</v>
      </c>
      <c r="DP8" s="11">
        <v>0.47203388556020565</v>
      </c>
      <c r="DQ8" s="11">
        <v>31.724842158337882</v>
      </c>
      <c r="DR8" s="11">
        <v>31.817897988348513</v>
      </c>
      <c r="DS8" s="11">
        <v>21.638078908059647</v>
      </c>
      <c r="DT8" s="11">
        <v>1.6507337067387013</v>
      </c>
      <c r="DU8" s="11">
        <v>13.734086776515104</v>
      </c>
      <c r="DV8" s="11">
        <v>34.359214705631615</v>
      </c>
      <c r="DW8" s="11">
        <v>33.962795076819212</v>
      </c>
      <c r="DX8" s="11">
        <v>74.430231240926474</v>
      </c>
      <c r="DY8" s="11">
        <v>65.561339412995849</v>
      </c>
      <c r="DZ8" s="11">
        <v>6.4127666428694159</v>
      </c>
      <c r="EA8" s="11">
        <v>14.120469163798052</v>
      </c>
      <c r="EB8" s="11">
        <v>1.8516404299750548</v>
      </c>
      <c r="EC8" s="11">
        <v>1.9030354923609616</v>
      </c>
      <c r="ED8" s="11">
        <v>9.5673190448297767</v>
      </c>
      <c r="EE8" s="11">
        <v>32.180242385155026</v>
      </c>
      <c r="EF8" s="11">
        <v>0.5772226910654108</v>
      </c>
      <c r="EG8" s="11">
        <v>16.075819972373161</v>
      </c>
      <c r="EH8" s="11">
        <v>4.0130480534421133</v>
      </c>
      <c r="EI8" s="11">
        <v>0.50584810690003601</v>
      </c>
      <c r="EJ8" s="11">
        <v>8.1576728423723814</v>
      </c>
      <c r="EK8" s="11">
        <v>0.12956376832587935</v>
      </c>
      <c r="EL8" s="11">
        <v>0.33318853428954426</v>
      </c>
      <c r="EM8" s="11">
        <v>9.9413981135908376</v>
      </c>
      <c r="EN8" s="11">
        <v>0.16327007428645654</v>
      </c>
      <c r="EO8" s="11">
        <v>6.2403114906415142</v>
      </c>
      <c r="EP8" s="11">
        <v>6.0692908093866675</v>
      </c>
      <c r="EQ8" s="11">
        <v>5.4775121344107687</v>
      </c>
      <c r="ER8" s="11">
        <v>0.66079768140258521</v>
      </c>
      <c r="ES8" s="11">
        <v>0.66729347523193816</v>
      </c>
      <c r="ET8" s="11">
        <v>3.6274641213098171</v>
      </c>
      <c r="EU8" s="11">
        <v>0.99601217674369891</v>
      </c>
      <c r="EV8" s="11">
        <v>0.98975791141525005</v>
      </c>
      <c r="EW8" s="11">
        <v>0.4100878762342316</v>
      </c>
      <c r="EX8" s="11">
        <v>0.4091342416246227</v>
      </c>
      <c r="EY8" s="11">
        <v>2.7741228501163335</v>
      </c>
      <c r="EZ8" s="11">
        <v>9.7448622078525702</v>
      </c>
      <c r="FA8" s="11">
        <v>2.8598953243410858</v>
      </c>
      <c r="FB8" s="11">
        <v>1.6503783283774938</v>
      </c>
      <c r="FC8" s="11">
        <v>1.0502933071614362</v>
      </c>
      <c r="FD8" s="11">
        <v>13.938754712221137</v>
      </c>
      <c r="FE8" s="11">
        <v>14.007372922546539</v>
      </c>
      <c r="FF8" s="11">
        <v>11.757337704526227</v>
      </c>
      <c r="FG8" s="11">
        <v>5.672276560627675</v>
      </c>
      <c r="FH8" s="11">
        <v>1.0223919284731062</v>
      </c>
      <c r="FI8" s="11">
        <v>0.40379883402969979</v>
      </c>
      <c r="FJ8" s="11">
        <v>0.40452836605825571</v>
      </c>
      <c r="FK8" s="11">
        <v>7.2555101152134105</v>
      </c>
      <c r="FL8" s="11">
        <v>5.4438249356501469</v>
      </c>
      <c r="FM8" s="11">
        <v>3.4830577652188288</v>
      </c>
      <c r="FN8" s="11">
        <v>0.97689190738848908</v>
      </c>
      <c r="FO8" s="11">
        <v>0.15578035099773987</v>
      </c>
      <c r="FP8" s="11">
        <v>0.14103930995966493</v>
      </c>
      <c r="FQ8" s="11">
        <v>9.7260343849411974</v>
      </c>
      <c r="FR8" s="11">
        <v>7.7747229341192963</v>
      </c>
      <c r="FS8" s="11">
        <v>7.2994612230732407</v>
      </c>
      <c r="FT8" s="11">
        <v>2.122975892082323</v>
      </c>
      <c r="FU8" s="11">
        <v>0.94828608588663155</v>
      </c>
      <c r="FV8" s="11">
        <v>0.94433627486883631</v>
      </c>
      <c r="FW8" s="11">
        <v>0.93932863588874849</v>
      </c>
      <c r="FX8" s="11">
        <v>11.833607680611191</v>
      </c>
      <c r="FY8" s="11">
        <v>7.2275013166287962</v>
      </c>
      <c r="FZ8" s="11">
        <v>1.9447708792943159</v>
      </c>
      <c r="GA8" s="11">
        <v>0.55821646277885217</v>
      </c>
      <c r="GB8" s="11">
        <v>0.55949236282964632</v>
      </c>
      <c r="GC8" s="11">
        <v>9.2185417028860801</v>
      </c>
      <c r="GD8" s="11">
        <v>7.0242221978528949</v>
      </c>
      <c r="GE8" s="11">
        <v>5.5017622150796281</v>
      </c>
      <c r="GF8" s="11">
        <v>4.4587698249714105</v>
      </c>
      <c r="GG8" s="11">
        <v>3.0040693151510136</v>
      </c>
      <c r="GH8" s="11">
        <v>1.6334038035259266</v>
      </c>
      <c r="GI8" s="11">
        <v>1.6115788850357846</v>
      </c>
      <c r="GJ8" s="11">
        <v>6.9305724625064409</v>
      </c>
      <c r="GK8" s="11">
        <v>5.9806615272351431</v>
      </c>
      <c r="GL8" s="11">
        <v>4.976493900603721</v>
      </c>
      <c r="GM8" s="11">
        <v>3.4917907155317325</v>
      </c>
      <c r="GN8" s="11">
        <v>2.1119669524298992</v>
      </c>
      <c r="GO8" s="11">
        <v>2.10525861939165</v>
      </c>
      <c r="GP8" s="11">
        <v>35.639804043189329</v>
      </c>
      <c r="GQ8" s="11">
        <v>11.564797622518917</v>
      </c>
      <c r="GR8" s="11">
        <v>3.3868813318358173</v>
      </c>
      <c r="GS8" s="11">
        <v>2.0210819804461244</v>
      </c>
      <c r="GT8" s="11">
        <v>0.67881179868479125</v>
      </c>
      <c r="GU8" s="11">
        <v>8.2577851335322414</v>
      </c>
      <c r="GV8" s="11">
        <v>7.0721517696275216</v>
      </c>
      <c r="GW8" s="11">
        <v>6.1706038471961646</v>
      </c>
      <c r="GX8" s="11">
        <v>5.1231058451504383</v>
      </c>
      <c r="GY8" s="11">
        <v>4.0727887673714998</v>
      </c>
      <c r="GZ8" s="11">
        <v>2.7352161508513886</v>
      </c>
      <c r="HA8" s="11">
        <v>2.7220787877441164</v>
      </c>
      <c r="HB8" s="11">
        <v>74.431141690206857</v>
      </c>
      <c r="HC8" s="11">
        <v>50.999334660720208</v>
      </c>
      <c r="HD8" s="11">
        <v>40.953494684458207</v>
      </c>
      <c r="HE8" s="11">
        <v>39.73993260314942</v>
      </c>
      <c r="HF8" s="11">
        <v>38.054874532851493</v>
      </c>
      <c r="HG8" s="11">
        <v>38.185173042009716</v>
      </c>
      <c r="HH8" s="11">
        <v>35.36597318824645</v>
      </c>
      <c r="HI8" s="11">
        <v>8.9803703617558686</v>
      </c>
      <c r="HJ8" s="11">
        <v>6.2803898772884796</v>
      </c>
      <c r="HK8" s="11">
        <v>4.4227291425102271</v>
      </c>
      <c r="HL8" s="11">
        <v>2.9457121677993867</v>
      </c>
      <c r="HM8" s="11">
        <v>38.933287451987553</v>
      </c>
      <c r="HN8" s="11">
        <v>35.692017005300514</v>
      </c>
      <c r="HO8" s="11">
        <v>13.781296244383494</v>
      </c>
      <c r="HP8" s="11">
        <v>5.239952868098058</v>
      </c>
      <c r="HQ8" s="11">
        <v>178.24943563530238</v>
      </c>
      <c r="HR8" s="11">
        <v>63.647234709458907</v>
      </c>
      <c r="HS8" s="11">
        <v>63.647742088182085</v>
      </c>
      <c r="HT8" s="11">
        <v>59.882852909168392</v>
      </c>
      <c r="HU8" s="11">
        <f>'[4]Reserve new'!GK9</f>
        <v>32.847345724163787</v>
      </c>
      <c r="HV8" s="11">
        <v>32.642039960154932</v>
      </c>
      <c r="HW8" s="11">
        <v>31.071042778430321</v>
      </c>
      <c r="HX8" s="11">
        <v>51.364425955115138</v>
      </c>
      <c r="HY8" s="11">
        <v>49.771129228545654</v>
      </c>
      <c r="HZ8" s="11">
        <v>46.614321479238377</v>
      </c>
      <c r="IA8" s="11">
        <v>28.245928293313035</v>
      </c>
      <c r="IB8" s="11">
        <v>24.429188122403669</v>
      </c>
      <c r="IC8" s="11">
        <v>20.556500157052845</v>
      </c>
      <c r="ID8" s="11">
        <v>18.889873365807965</v>
      </c>
      <c r="IE8" s="11">
        <v>19.067081491660346</v>
      </c>
      <c r="IF8" s="11">
        <v>23.204312627319368</v>
      </c>
      <c r="IG8" s="11">
        <v>6.1530355809131798</v>
      </c>
      <c r="IH8" s="11">
        <v>30.624145052692143</v>
      </c>
      <c r="II8" s="11">
        <v>22.63598336033801</v>
      </c>
      <c r="IJ8" s="11">
        <v>21.713967661655683</v>
      </c>
      <c r="IK8" s="11">
        <v>21.864993234898353</v>
      </c>
      <c r="IL8" s="11">
        <v>12.010331912589105</v>
      </c>
      <c r="IM8" s="11">
        <v>8.8497168535460826</v>
      </c>
      <c r="IN8" s="11">
        <v>45.965205221653797</v>
      </c>
      <c r="IO8" s="11">
        <v>1.8797599520343202</v>
      </c>
      <c r="IP8" s="11">
        <v>0.57056218596847996</v>
      </c>
      <c r="IQ8" s="11">
        <v>51.154175796698766</v>
      </c>
      <c r="IR8" s="11">
        <v>7.2094983181298895</v>
      </c>
      <c r="IS8" s="24">
        <v>0.49660689483435855</v>
      </c>
      <c r="IT8" s="24">
        <v>57.701585111184798</v>
      </c>
      <c r="IU8" s="24">
        <v>15.015089218707443</v>
      </c>
      <c r="IV8" s="24">
        <v>9.4727323340886898</v>
      </c>
    </row>
    <row r="9" spans="1:256" x14ac:dyDescent="0.25">
      <c r="A9" s="20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/>
      <c r="CN9" s="10"/>
      <c r="CO9" s="10"/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10">
        <v>0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11">
        <v>0</v>
      </c>
      <c r="EJ9" s="10">
        <v>0</v>
      </c>
      <c r="EK9" s="11">
        <v>0</v>
      </c>
      <c r="EL9" s="11">
        <v>0</v>
      </c>
      <c r="EM9" s="11">
        <v>0</v>
      </c>
      <c r="EN9" s="11">
        <v>0</v>
      </c>
      <c r="EO9" s="11">
        <v>0</v>
      </c>
      <c r="EP9" s="11">
        <v>0</v>
      </c>
      <c r="EQ9" s="11">
        <v>0</v>
      </c>
      <c r="ER9" s="11">
        <v>0</v>
      </c>
      <c r="ES9" s="11">
        <v>0</v>
      </c>
      <c r="ET9" s="11">
        <v>0</v>
      </c>
      <c r="EU9" s="11">
        <v>0</v>
      </c>
      <c r="EV9" s="11">
        <v>0</v>
      </c>
      <c r="EW9" s="11">
        <v>0</v>
      </c>
      <c r="EX9" s="11">
        <v>0</v>
      </c>
      <c r="EY9" s="11">
        <v>0</v>
      </c>
      <c r="EZ9" s="11">
        <v>0</v>
      </c>
      <c r="FA9" s="11">
        <v>0</v>
      </c>
      <c r="FB9" s="11">
        <v>0</v>
      </c>
      <c r="FC9" s="11">
        <v>12.774282574184882</v>
      </c>
      <c r="FD9" s="11">
        <v>0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0</v>
      </c>
      <c r="FN9" s="11">
        <v>0</v>
      </c>
      <c r="FO9" s="11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1">
        <v>0</v>
      </c>
      <c r="FW9" s="11">
        <v>0</v>
      </c>
      <c r="FX9" s="11">
        <v>0</v>
      </c>
      <c r="FY9" s="11">
        <v>0</v>
      </c>
      <c r="FZ9" s="11">
        <v>0</v>
      </c>
      <c r="GA9" s="11">
        <v>0</v>
      </c>
      <c r="GB9" s="11">
        <v>0</v>
      </c>
      <c r="GC9" s="11">
        <v>0</v>
      </c>
      <c r="GD9" s="11">
        <v>0</v>
      </c>
      <c r="GE9" s="11">
        <v>0</v>
      </c>
      <c r="GF9" s="11">
        <v>0</v>
      </c>
      <c r="GG9" s="11">
        <v>0</v>
      </c>
      <c r="GH9" s="11">
        <v>0</v>
      </c>
      <c r="GI9" s="11">
        <v>0</v>
      </c>
      <c r="GJ9" s="11">
        <v>0</v>
      </c>
      <c r="GK9" s="11">
        <v>0</v>
      </c>
      <c r="GL9" s="11">
        <v>0</v>
      </c>
      <c r="GM9" s="11">
        <v>0</v>
      </c>
      <c r="GN9" s="11">
        <v>0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0</v>
      </c>
      <c r="HR9" s="11">
        <v>0</v>
      </c>
      <c r="HS9" s="11">
        <v>0</v>
      </c>
      <c r="HT9" s="11">
        <v>0</v>
      </c>
      <c r="HU9" s="11">
        <f>'[4]Reserve new'!GK8</f>
        <v>0</v>
      </c>
      <c r="HV9" s="11">
        <v>0</v>
      </c>
      <c r="HW9" s="11">
        <v>0</v>
      </c>
      <c r="HX9" s="11">
        <v>0</v>
      </c>
      <c r="HY9" s="11">
        <v>0</v>
      </c>
      <c r="HZ9" s="11">
        <v>0</v>
      </c>
      <c r="IA9" s="11">
        <v>0</v>
      </c>
      <c r="IB9" s="11">
        <v>0</v>
      </c>
      <c r="IC9" s="11">
        <v>0</v>
      </c>
      <c r="ID9" s="11">
        <v>0</v>
      </c>
      <c r="IE9" s="11">
        <v>0</v>
      </c>
      <c r="IF9" s="11">
        <v>0</v>
      </c>
      <c r="IG9" s="11">
        <v>0</v>
      </c>
      <c r="IH9" s="11">
        <v>0</v>
      </c>
      <c r="II9" s="11">
        <v>0.19886346334823035</v>
      </c>
      <c r="IJ9" s="11">
        <v>0.20177386331342667</v>
      </c>
      <c r="IK9" s="11">
        <v>0.20258285280881441</v>
      </c>
      <c r="IL9" s="11">
        <v>0.19954894485541358</v>
      </c>
      <c r="IM9" s="11">
        <v>0.20000152162876239</v>
      </c>
      <c r="IN9" s="11">
        <v>0.20137738848604134</v>
      </c>
      <c r="IO9" s="11">
        <v>0.19943931375395305</v>
      </c>
      <c r="IP9" s="11">
        <v>0.19661675630401629</v>
      </c>
      <c r="IQ9" s="11">
        <v>0.1966768093796526</v>
      </c>
      <c r="IR9" s="11">
        <v>0.20039655494846639</v>
      </c>
      <c r="IS9" s="24">
        <v>0.20116695449492331</v>
      </c>
      <c r="IT9" s="24">
        <v>0.19943706918503842</v>
      </c>
      <c r="IU9" s="24">
        <v>0.19887989687252575</v>
      </c>
      <c r="IV9" s="24">
        <v>0.19843432343368594</v>
      </c>
    </row>
    <row r="10" spans="1:256" ht="15" x14ac:dyDescent="0.25">
      <c r="A10" s="20" t="s">
        <v>7</v>
      </c>
      <c r="B10" s="11">
        <v>388.32696521371065</v>
      </c>
      <c r="C10" s="11">
        <v>386.92473141510732</v>
      </c>
      <c r="D10" s="11">
        <v>373.10831336062029</v>
      </c>
      <c r="E10" s="11">
        <v>411.22619066766424</v>
      </c>
      <c r="F10" s="11">
        <v>421.54296277914625</v>
      </c>
      <c r="G10" s="11">
        <v>414.03561833333305</v>
      </c>
      <c r="H10" s="11">
        <v>430.00973477012576</v>
      </c>
      <c r="I10" s="11">
        <v>434.27369376989071</v>
      </c>
      <c r="J10" s="11">
        <v>440.48461513558306</v>
      </c>
      <c r="K10" s="11">
        <v>435.32943179193006</v>
      </c>
      <c r="L10" s="11">
        <v>439.63564028411855</v>
      </c>
      <c r="M10" s="11">
        <v>493.43902200258009</v>
      </c>
      <c r="N10" s="11">
        <v>491.34359893745443</v>
      </c>
      <c r="O10" s="11">
        <v>486.83589464362632</v>
      </c>
      <c r="P10" s="11">
        <v>478.26314749600709</v>
      </c>
      <c r="Q10" s="11">
        <v>451.13406984904299</v>
      </c>
      <c r="R10" s="11">
        <v>459.51629837549666</v>
      </c>
      <c r="S10" s="11">
        <v>473.14533990364794</v>
      </c>
      <c r="T10" s="11">
        <v>481.82288378079528</v>
      </c>
      <c r="U10" s="11">
        <v>480.42710484001003</v>
      </c>
      <c r="V10" s="11">
        <v>496.76112251072715</v>
      </c>
      <c r="W10" s="11">
        <v>507.55612939099916</v>
      </c>
      <c r="X10" s="11">
        <v>525.32640902024229</v>
      </c>
      <c r="Y10" s="11">
        <v>566.10018949394691</v>
      </c>
      <c r="Z10" s="11">
        <v>562.76143616110994</v>
      </c>
      <c r="AA10" s="11">
        <v>576.40546876162841</v>
      </c>
      <c r="AB10" s="11">
        <v>585.07061501584485</v>
      </c>
      <c r="AC10" s="11">
        <v>605.53236432771757</v>
      </c>
      <c r="AD10" s="11">
        <v>602.31400504997487</v>
      </c>
      <c r="AE10" s="11">
        <v>633.99442467343636</v>
      </c>
      <c r="AF10" s="11">
        <v>663.28886603789408</v>
      </c>
      <c r="AG10" s="11">
        <v>677.44749717916523</v>
      </c>
      <c r="AH10" s="11">
        <v>678.75239486004068</v>
      </c>
      <c r="AI10" s="11">
        <v>691.82310873324002</v>
      </c>
      <c r="AJ10" s="11">
        <v>696.49707161840615</v>
      </c>
      <c r="AK10" s="11">
        <v>752.03708665641352</v>
      </c>
      <c r="AL10" s="11">
        <v>757.09211969768364</v>
      </c>
      <c r="AM10" s="11">
        <v>749.49801502851733</v>
      </c>
      <c r="AN10" s="11">
        <v>741.7558476430878</v>
      </c>
      <c r="AO10" s="11">
        <v>752.24061682761044</v>
      </c>
      <c r="AP10" s="11">
        <v>768.80674083788858</v>
      </c>
      <c r="AQ10" s="11">
        <v>791.32901109705756</v>
      </c>
      <c r="AR10" s="11">
        <v>799.60718386722192</v>
      </c>
      <c r="AS10" s="11">
        <v>819.58707115931873</v>
      </c>
      <c r="AT10" s="11">
        <v>880.84522835703115</v>
      </c>
      <c r="AU10" s="11">
        <v>904.19602950296758</v>
      </c>
      <c r="AV10" s="11">
        <v>951.38390243891365</v>
      </c>
      <c r="AW10" s="11">
        <v>1057.9559431134999</v>
      </c>
      <c r="AX10" s="11">
        <v>1049.1220577864676</v>
      </c>
      <c r="AY10" s="11">
        <v>1074.1979692475704</v>
      </c>
      <c r="AZ10" s="11">
        <v>1051.182758494763</v>
      </c>
      <c r="BA10" s="11">
        <v>1112.2553158063288</v>
      </c>
      <c r="BB10" s="11">
        <v>1130.8025898805211</v>
      </c>
      <c r="BC10" s="11">
        <v>1210.0042818815011</v>
      </c>
      <c r="BD10" s="11">
        <v>1264.2559152688909</v>
      </c>
      <c r="BE10" s="11">
        <v>1294.7648473903848</v>
      </c>
      <c r="BF10" s="11">
        <v>1330.3734728222973</v>
      </c>
      <c r="BG10" s="11">
        <v>1364.2219326899492</v>
      </c>
      <c r="BH10" s="11">
        <v>1565.0643844313249</v>
      </c>
      <c r="BI10" s="11">
        <v>1647.2230126292939</v>
      </c>
      <c r="BJ10" s="11">
        <v>1616.0268281159756</v>
      </c>
      <c r="BK10" s="11">
        <v>1612.1520391355036</v>
      </c>
      <c r="BL10" s="11">
        <v>1596.0188598488421</v>
      </c>
      <c r="BM10" s="11">
        <v>1575.3580821606163</v>
      </c>
      <c r="BN10" s="11">
        <v>1527.8176563548598</v>
      </c>
      <c r="BO10" s="11">
        <v>1564.9965235673324</v>
      </c>
      <c r="BP10" s="11">
        <v>1588.9935592463833</v>
      </c>
      <c r="BQ10" s="11">
        <v>1598.6827953623899</v>
      </c>
      <c r="BR10" s="11">
        <v>1571.2504910725374</v>
      </c>
      <c r="BS10" s="11">
        <v>1483.4084019301868</v>
      </c>
      <c r="BT10" s="11">
        <v>1492.4254745135092</v>
      </c>
      <c r="BU10" s="11">
        <v>1403.8969768728527</v>
      </c>
      <c r="BV10" s="11">
        <v>1256.7047902406862</v>
      </c>
      <c r="BW10" s="11">
        <v>1138.3171100988757</v>
      </c>
      <c r="BX10" s="11">
        <v>1331.3597087263277</v>
      </c>
      <c r="BY10" s="11">
        <v>1237.6798578342823</v>
      </c>
      <c r="BZ10" s="11">
        <v>1256.1025987328628</v>
      </c>
      <c r="CA10" s="11">
        <v>1961.880170609194</v>
      </c>
      <c r="CB10" s="11">
        <v>1965.6128331875423</v>
      </c>
      <c r="CC10" s="11">
        <v>1940.6308676579029</v>
      </c>
      <c r="CD10" s="11">
        <v>1888.2366830604069</v>
      </c>
      <c r="CE10" s="11">
        <v>2010.7064937504172</v>
      </c>
      <c r="CF10" s="11">
        <v>1985.807094654876</v>
      </c>
      <c r="CG10" s="11">
        <v>1878.9848310667708</v>
      </c>
      <c r="CH10" s="11">
        <v>1814.8141662711573</v>
      </c>
      <c r="CI10" s="11">
        <v>1728.4240507778734</v>
      </c>
      <c r="CJ10" s="11">
        <v>1792.9202119487559</v>
      </c>
      <c r="CK10" s="11">
        <v>1861.823393944353</v>
      </c>
      <c r="CL10" s="11">
        <v>1763.2080559088743</v>
      </c>
      <c r="CM10" s="11">
        <v>1743.4715659766666</v>
      </c>
      <c r="CN10" s="11">
        <v>1786.5613292249063</v>
      </c>
      <c r="CO10" s="11">
        <v>1797.7562405618055</v>
      </c>
      <c r="CP10" s="11">
        <v>1809.3906444509139</v>
      </c>
      <c r="CQ10" s="11">
        <v>1803.1297814373449</v>
      </c>
      <c r="CR10" s="11">
        <v>1777.3649909467792</v>
      </c>
      <c r="CS10" s="11">
        <v>1832.3406874521029</v>
      </c>
      <c r="CT10" s="11">
        <v>1783.0336001415524</v>
      </c>
      <c r="CU10" s="11">
        <v>1758.644723709959</v>
      </c>
      <c r="CV10" s="11">
        <v>1791.7416764960055</v>
      </c>
      <c r="CW10" s="11">
        <v>1737.9670202272885</v>
      </c>
      <c r="CX10" s="11">
        <v>1687.4206363410128</v>
      </c>
      <c r="CY10" s="11">
        <v>1765.6150204246885</v>
      </c>
      <c r="CZ10" s="11">
        <v>1856.223530111735</v>
      </c>
      <c r="DA10" s="11">
        <v>1991.524247269215</v>
      </c>
      <c r="DB10" s="11">
        <v>1939.5227492638655</v>
      </c>
      <c r="DC10" s="11">
        <v>1938.2764554423654</v>
      </c>
      <c r="DD10" s="11">
        <v>1882.7682069072848</v>
      </c>
      <c r="DE10" s="11">
        <v>1875.3956851434004</v>
      </c>
      <c r="DF10" s="11">
        <v>1672.6725348515315</v>
      </c>
      <c r="DG10" s="11">
        <v>1703.2619712387389</v>
      </c>
      <c r="DH10" s="11">
        <v>1659.6278591094035</v>
      </c>
      <c r="DI10" s="11">
        <v>1637.9516354453897</v>
      </c>
      <c r="DJ10" s="11">
        <v>1632.4898411079018</v>
      </c>
      <c r="DK10" s="11">
        <v>1611.5924747537022</v>
      </c>
      <c r="DL10" s="11">
        <v>1615.3480007797907</v>
      </c>
      <c r="DM10" s="11">
        <v>1668.8652645517011</v>
      </c>
      <c r="DN10" s="11">
        <v>1685.6293043498492</v>
      </c>
      <c r="DO10" s="11">
        <v>1702.2544826346525</v>
      </c>
      <c r="DP10" s="11">
        <v>1687.4704920482668</v>
      </c>
      <c r="DQ10" s="11">
        <v>1767.5498842077052</v>
      </c>
      <c r="DR10" s="11">
        <v>1736.2215996782545</v>
      </c>
      <c r="DS10" s="11">
        <v>1749.9433714515503</v>
      </c>
      <c r="DT10" s="11">
        <v>1629.5671869968171</v>
      </c>
      <c r="DU10" s="11">
        <v>1624.4513590795357</v>
      </c>
      <c r="DV10" s="11">
        <v>1635.3431327443313</v>
      </c>
      <c r="DW10" s="11">
        <v>1572.3002693102671</v>
      </c>
      <c r="DX10" s="11">
        <v>1675.0819616836952</v>
      </c>
      <c r="DY10" s="11">
        <v>1728.7470683096799</v>
      </c>
      <c r="DZ10" s="11">
        <v>2424.1373010128132</v>
      </c>
      <c r="EA10" s="11">
        <v>1941.6301002670184</v>
      </c>
      <c r="EB10" s="11">
        <v>2020.0484068038127</v>
      </c>
      <c r="EC10" s="11">
        <v>2249.7102244000453</v>
      </c>
      <c r="ED10" s="11">
        <v>2103.9692735921517</v>
      </c>
      <c r="EE10" s="11">
        <v>1981.3589086070785</v>
      </c>
      <c r="EF10" s="11">
        <v>1969.6888288162565</v>
      </c>
      <c r="EG10" s="11">
        <v>1863.1485390720943</v>
      </c>
      <c r="EH10" s="11">
        <v>1862.7963272545701</v>
      </c>
      <c r="EI10" s="11">
        <v>1783.4988386475782</v>
      </c>
      <c r="EJ10" s="11">
        <v>1904.4646612195368</v>
      </c>
      <c r="EK10" s="11">
        <v>1751.0833176143492</v>
      </c>
      <c r="EL10" s="11">
        <v>1663.0104984510683</v>
      </c>
      <c r="EM10" s="11">
        <v>1661.0461829104538</v>
      </c>
      <c r="EN10" s="11">
        <v>1537.4858745453962</v>
      </c>
      <c r="EO10" s="11">
        <v>1483.2029577094374</v>
      </c>
      <c r="EP10" s="11">
        <v>1345.0536573168199</v>
      </c>
      <c r="EQ10" s="11">
        <v>1255.3728049281322</v>
      </c>
      <c r="ER10" s="11">
        <v>1490.9091053154427</v>
      </c>
      <c r="ES10" s="11">
        <v>1495.0890181825262</v>
      </c>
      <c r="ET10" s="11">
        <v>1595.0260256470337</v>
      </c>
      <c r="EU10" s="11">
        <v>1544.6606565174368</v>
      </c>
      <c r="EV10" s="11">
        <v>1701.5596652344482</v>
      </c>
      <c r="EW10" s="11">
        <v>1645.639283974843</v>
      </c>
      <c r="EX10" s="11">
        <v>1625.0841167267706</v>
      </c>
      <c r="EY10" s="11">
        <v>1579.5088611036942</v>
      </c>
      <c r="EZ10" s="11">
        <v>1539.9962979639486</v>
      </c>
      <c r="FA10" s="11">
        <v>1772.4342562664115</v>
      </c>
      <c r="FB10" s="11">
        <v>1738.5720955151628</v>
      </c>
      <c r="FC10" s="11">
        <v>1666.8387460145741</v>
      </c>
      <c r="FD10" s="11">
        <v>1612.3399055715454</v>
      </c>
      <c r="FE10" s="11">
        <v>1554.0750992685694</v>
      </c>
      <c r="FF10" s="11">
        <v>1520.2733128289933</v>
      </c>
      <c r="FG10" s="11">
        <v>1561.8433287653443</v>
      </c>
      <c r="FH10" s="11">
        <v>1587.7927818858946</v>
      </c>
      <c r="FI10" s="11">
        <v>1703.0873757909005</v>
      </c>
      <c r="FJ10" s="11">
        <v>1821.1929592451149</v>
      </c>
      <c r="FK10" s="11">
        <v>1831.8565264267404</v>
      </c>
      <c r="FL10" s="11">
        <v>1746.9373482480046</v>
      </c>
      <c r="FM10" s="11">
        <v>2200.6335835461782</v>
      </c>
      <c r="FN10" s="11">
        <v>2066.3215144642645</v>
      </c>
      <c r="FO10" s="11">
        <v>2026.156533109315</v>
      </c>
      <c r="FP10" s="11">
        <v>2052.9398768459855</v>
      </c>
      <c r="FQ10" s="11">
        <v>1929.8612829736903</v>
      </c>
      <c r="FR10" s="11">
        <v>1974.466527255162</v>
      </c>
      <c r="FS10" s="11">
        <v>2009.1067889405563</v>
      </c>
      <c r="FT10" s="11">
        <v>2101.1959224795305</v>
      </c>
      <c r="FU10" s="11">
        <v>2175.4983706138942</v>
      </c>
      <c r="FV10" s="11">
        <v>2093.3992497291993</v>
      </c>
      <c r="FW10" s="11">
        <v>2117.8222547698933</v>
      </c>
      <c r="FX10" s="11">
        <v>2162.5261642850633</v>
      </c>
      <c r="FY10" s="11">
        <v>2306.9012796122788</v>
      </c>
      <c r="FZ10" s="11">
        <v>2284.92266995814</v>
      </c>
      <c r="GA10" s="11">
        <v>2278.6365560226045</v>
      </c>
      <c r="GB10" s="11">
        <v>2233.5883517336079</v>
      </c>
      <c r="GC10" s="11">
        <v>2030.0510232526717</v>
      </c>
      <c r="GD10" s="11">
        <v>2000.7518763280341</v>
      </c>
      <c r="GE10" s="11">
        <v>1986.6128909108957</v>
      </c>
      <c r="GF10" s="11">
        <v>2050.5379604311051</v>
      </c>
      <c r="GG10" s="11">
        <v>2066.5730817223289</v>
      </c>
      <c r="GH10" s="11">
        <v>2147.7885200684855</v>
      </c>
      <c r="GI10" s="11">
        <v>2081.2504246724425</v>
      </c>
      <c r="GJ10" s="11">
        <v>2110.9081450288927</v>
      </c>
      <c r="GK10" s="11">
        <v>2253.3528498049645</v>
      </c>
      <c r="GL10" s="11">
        <v>1989.2486951733774</v>
      </c>
      <c r="GM10" s="11">
        <v>2070.7791409518968</v>
      </c>
      <c r="GN10" s="11">
        <v>2152.1307010421215</v>
      </c>
      <c r="GO10" s="11">
        <v>2148.6397776253616</v>
      </c>
      <c r="GP10" s="11">
        <v>2090.8088773546201</v>
      </c>
      <c r="GQ10" s="11">
        <v>2208.8550923996704</v>
      </c>
      <c r="GR10" s="11">
        <v>2199.9712105260405</v>
      </c>
      <c r="GS10" s="11">
        <v>2295.878443824512</v>
      </c>
      <c r="GT10" s="11">
        <v>2406.7167392885781</v>
      </c>
      <c r="GU10" s="11">
        <v>2460.1924145128169</v>
      </c>
      <c r="GV10" s="11">
        <v>2367.7046023788002</v>
      </c>
      <c r="GW10" s="11">
        <v>2843.4876620505142</v>
      </c>
      <c r="GX10" s="11">
        <v>2665.9165879722414</v>
      </c>
      <c r="GY10" s="11">
        <v>2654.7972177411752</v>
      </c>
      <c r="GZ10" s="11">
        <v>2579.347116194202</v>
      </c>
      <c r="HA10" s="11">
        <v>2488.2832159968475</v>
      </c>
      <c r="HB10" s="11">
        <v>2629.2279526387756</v>
      </c>
      <c r="HC10" s="11">
        <v>2597.1781115044928</v>
      </c>
      <c r="HD10" s="11">
        <v>2577.2689678485872</v>
      </c>
      <c r="HE10" s="11">
        <v>2618.8358268086754</v>
      </c>
      <c r="HF10" s="11">
        <v>2411.0853895117243</v>
      </c>
      <c r="HG10" s="11">
        <v>2277.7078330261193</v>
      </c>
      <c r="HH10" s="11">
        <v>2242.4014923421</v>
      </c>
      <c r="HI10" s="11">
        <v>2606.5556246716956</v>
      </c>
      <c r="HJ10" s="11">
        <v>2394.0160220268331</v>
      </c>
      <c r="HK10" s="11">
        <v>3180.0847536921783</v>
      </c>
      <c r="HL10" s="11">
        <v>3005.5975387360832</v>
      </c>
      <c r="HM10" s="11">
        <v>2951.6185469667771</v>
      </c>
      <c r="HN10" s="11">
        <v>2972.8433500359438</v>
      </c>
      <c r="HO10" s="11">
        <v>3099.9692749274936</v>
      </c>
      <c r="HP10" s="11">
        <v>3073.4221976006529</v>
      </c>
      <c r="HQ10" s="11">
        <v>3036.8271562675509</v>
      </c>
      <c r="HR10" s="11">
        <v>3127.8420065774362</v>
      </c>
      <c r="HS10" s="11">
        <v>3137.7527512862662</v>
      </c>
      <c r="HT10" s="11">
        <v>2966.3642970688998</v>
      </c>
      <c r="HU10" s="11">
        <f>'[4]Reserve new'!GK7</f>
        <v>3197.0055241928935</v>
      </c>
      <c r="HV10" s="11">
        <v>3105.4510583438637</v>
      </c>
      <c r="HW10" s="11">
        <v>2981.5740727557595</v>
      </c>
      <c r="HX10" s="11">
        <v>2888.9711901399965</v>
      </c>
      <c r="HY10" s="11">
        <v>3018.6303110754402</v>
      </c>
      <c r="HZ10" s="11">
        <v>3104.5695333510516</v>
      </c>
      <c r="IA10" s="11">
        <v>3422.3179365320966</v>
      </c>
      <c r="IB10" s="11">
        <v>3521.7984476275669</v>
      </c>
      <c r="IC10" s="11">
        <v>3600.9532524182546</v>
      </c>
      <c r="ID10" s="11">
        <v>3720.2216031066018</v>
      </c>
      <c r="IE10" s="11">
        <v>3614.0701509480168</v>
      </c>
      <c r="IF10" s="11">
        <v>3494.7869103436906</v>
      </c>
      <c r="IG10" s="11">
        <v>4105.6146530426395</v>
      </c>
      <c r="IH10" s="11">
        <v>3658.4763730052809</v>
      </c>
      <c r="II10" s="11">
        <v>3521.9342845413175</v>
      </c>
      <c r="IJ10" s="11">
        <v>3702.3806698273293</v>
      </c>
      <c r="IK10" s="11">
        <v>3614.5713837256712</v>
      </c>
      <c r="IL10" s="11">
        <v>3736.4048539216719</v>
      </c>
      <c r="IM10" s="11">
        <v>3900.1495198083726</v>
      </c>
      <c r="IN10" s="11">
        <v>4079.5592135211841</v>
      </c>
      <c r="IO10" s="11">
        <v>4217.4441216209998</v>
      </c>
      <c r="IP10" s="11">
        <v>4165.0121508939928</v>
      </c>
      <c r="IQ10" s="11">
        <v>3761.4659663330458</v>
      </c>
      <c r="IR10" s="11">
        <v>3627.9945914934242</v>
      </c>
      <c r="IS10" s="24">
        <v>3606.9027155431909</v>
      </c>
      <c r="IT10" s="24">
        <v>3517.5999511144455</v>
      </c>
      <c r="IU10" s="24">
        <v>3365.6876635578215</v>
      </c>
      <c r="IV10" s="24">
        <v>3282.3010535330445</v>
      </c>
    </row>
    <row r="11" spans="1:256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C11" s="14"/>
      <c r="DD11" s="14"/>
      <c r="DE11" s="14"/>
      <c r="DF11" s="14"/>
    </row>
    <row r="12" spans="1:256" ht="15" x14ac:dyDescent="0.25">
      <c r="A12" s="1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C12" s="16"/>
      <c r="DD12" s="16"/>
      <c r="DE12" s="16"/>
      <c r="DF12" s="16"/>
      <c r="IJ12" s="22"/>
    </row>
    <row r="13" spans="1:256" ht="28.5" x14ac:dyDescent="0.25">
      <c r="A13" s="18" t="s">
        <v>9</v>
      </c>
    </row>
    <row r="14" spans="1:256" ht="15" x14ac:dyDescent="0.25">
      <c r="A14" s="15" t="s">
        <v>10</v>
      </c>
      <c r="DZ14" s="19"/>
    </row>
    <row r="15" spans="1:256" ht="15" customHeight="1" x14ac:dyDescent="0.25">
      <c r="A15" s="18" t="s">
        <v>36</v>
      </c>
    </row>
    <row r="16" spans="1:256" x14ac:dyDescent="0.25">
      <c r="EN16" s="19"/>
    </row>
  </sheetData>
  <phoneticPr fontId="24" type="noConversion"/>
  <pageMargins left="0.24" right="0.21" top="0.25" bottom="0.19" header="0.25" footer="0.19"/>
  <pageSetup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97C387-0131-4C99-A79F-A4927E24D520}"/>
</file>

<file path=customXml/itemProps2.xml><?xml version="1.0" encoding="utf-8"?>
<ds:datastoreItem xmlns:ds="http://schemas.openxmlformats.org/officeDocument/2006/customXml" ds:itemID="{1A73368A-0402-4855-B7F7-6988BC865763}"/>
</file>

<file path=customXml/itemProps3.xml><?xml version="1.0" encoding="utf-8"?>
<ds:datastoreItem xmlns:ds="http://schemas.openxmlformats.org/officeDocument/2006/customXml" ds:itemID="{36AE0A25-0962-4D76-98BB-F9EBF8CC5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Reserve_actual</vt:lpstr>
      <vt:lpstr>Reserve_actual!Print_Area</vt:lpstr>
    </vt:vector>
  </TitlesOfParts>
  <Company>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Չիթչյան</cp:lastModifiedBy>
  <dcterms:created xsi:type="dcterms:W3CDTF">2010-03-19T10:00:47Z</dcterms:created>
  <dcterms:modified xsi:type="dcterms:W3CDTF">2024-04-01T08:49:17Z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