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hushanik.javadyan\Desktop\AMPIS\30.03.24\"/>
    </mc:Choice>
  </mc:AlternateContent>
  <xr:revisionPtr revIDLastSave="0" documentId="13_ncr:1_{80F14015-5608-4447-9A21-79EB6EFC55D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ssets" sheetId="6" r:id="rId1"/>
    <sheet name="stock" sheetId="7" r:id="rId2"/>
    <sheet name="flow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7" i="8" l="1"/>
  <c r="I147" i="8"/>
  <c r="E147" i="8"/>
  <c r="J146" i="8"/>
  <c r="I146" i="8"/>
  <c r="E146" i="8"/>
  <c r="E14" i="8"/>
  <c r="E15" i="8"/>
  <c r="E16" i="8"/>
  <c r="E17" i="8"/>
  <c r="E18" i="8"/>
  <c r="E19" i="8"/>
  <c r="E20" i="8"/>
  <c r="E21" i="8"/>
  <c r="E13" i="8"/>
  <c r="C22" i="8"/>
  <c r="D22" i="8"/>
  <c r="B22" i="8"/>
  <c r="E5" i="8"/>
  <c r="E6" i="8"/>
  <c r="E7" i="8"/>
  <c r="E8" i="8"/>
  <c r="E9" i="8"/>
  <c r="E10" i="8"/>
  <c r="E11" i="8"/>
  <c r="E4" i="8"/>
  <c r="C12" i="8"/>
  <c r="D12" i="8"/>
  <c r="B12" i="8"/>
  <c r="C22" i="7"/>
  <c r="D22" i="7"/>
  <c r="B22" i="7"/>
  <c r="C21" i="7"/>
  <c r="D21" i="7"/>
  <c r="B21" i="7"/>
  <c r="C20" i="7"/>
  <c r="D20" i="7"/>
  <c r="B20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5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C45" i="7"/>
  <c r="D45" i="7"/>
  <c r="B45" i="7"/>
  <c r="C44" i="7"/>
  <c r="D44" i="7"/>
  <c r="B44" i="7"/>
  <c r="C43" i="7"/>
  <c r="D43" i="7"/>
  <c r="B43" i="7"/>
  <c r="E28" i="7"/>
  <c r="C23" i="8" l="1"/>
  <c r="B23" i="8"/>
  <c r="D23" i="8"/>
  <c r="E45" i="7"/>
  <c r="E43" i="7"/>
  <c r="E44" i="7"/>
  <c r="E22" i="8"/>
  <c r="E12" i="8"/>
  <c r="E20" i="7"/>
  <c r="E21" i="7"/>
  <c r="E22" i="7"/>
  <c r="E23" i="8" l="1"/>
  <c r="I120" i="8"/>
  <c r="E120" i="8"/>
  <c r="I119" i="8"/>
  <c r="E119" i="8"/>
  <c r="I118" i="8"/>
  <c r="E118" i="8"/>
  <c r="I117" i="8"/>
  <c r="E117" i="8"/>
  <c r="I116" i="8"/>
  <c r="E116" i="8"/>
  <c r="I115" i="8"/>
  <c r="E115" i="8"/>
  <c r="I114" i="8"/>
  <c r="E114" i="8"/>
  <c r="I113" i="8"/>
  <c r="E113" i="8"/>
  <c r="I112" i="8"/>
  <c r="E112" i="8"/>
  <c r="I111" i="8"/>
  <c r="E111" i="8"/>
  <c r="I110" i="8"/>
  <c r="E110" i="8"/>
  <c r="I109" i="8"/>
  <c r="E109" i="8"/>
  <c r="I108" i="8"/>
  <c r="E108" i="8"/>
  <c r="I107" i="8"/>
  <c r="E107" i="8"/>
  <c r="I106" i="8"/>
  <c r="E106" i="8"/>
  <c r="I105" i="8"/>
  <c r="E105" i="8"/>
  <c r="I104" i="8"/>
  <c r="E104" i="8"/>
  <c r="I103" i="8"/>
  <c r="E103" i="8"/>
  <c r="I102" i="8"/>
  <c r="E102" i="8"/>
  <c r="I101" i="8"/>
  <c r="E101" i="8"/>
  <c r="I100" i="8"/>
  <c r="E100" i="8"/>
  <c r="I99" i="8"/>
  <c r="E99" i="8"/>
  <c r="I98" i="8"/>
  <c r="E98" i="8"/>
  <c r="I97" i="8"/>
  <c r="E97" i="8"/>
  <c r="I96" i="8"/>
  <c r="E96" i="8"/>
  <c r="I95" i="8"/>
  <c r="E95" i="8"/>
  <c r="I94" i="8"/>
  <c r="E94" i="8"/>
  <c r="I93" i="8"/>
  <c r="E93" i="8"/>
  <c r="I92" i="8"/>
  <c r="E92" i="8"/>
  <c r="I91" i="8"/>
  <c r="E91" i="8"/>
  <c r="I90" i="8"/>
  <c r="E90" i="8"/>
  <c r="I89" i="8"/>
  <c r="E89" i="8"/>
  <c r="I88" i="8"/>
  <c r="E88" i="8"/>
  <c r="I87" i="8"/>
  <c r="E87" i="8"/>
  <c r="I86" i="8"/>
  <c r="E86" i="8"/>
  <c r="I85" i="8"/>
  <c r="E85" i="8"/>
  <c r="I84" i="8"/>
  <c r="E84" i="8"/>
  <c r="I83" i="8"/>
  <c r="E83" i="8"/>
  <c r="I82" i="8"/>
  <c r="E82" i="8"/>
  <c r="I81" i="8"/>
  <c r="E81" i="8"/>
  <c r="I80" i="8"/>
  <c r="E80" i="8"/>
  <c r="I77" i="8"/>
  <c r="E77" i="8"/>
  <c r="I76" i="8"/>
  <c r="E76" i="8"/>
  <c r="I75" i="8"/>
  <c r="E75" i="8"/>
  <c r="I74" i="8"/>
  <c r="E74" i="8"/>
  <c r="I73" i="8"/>
  <c r="E73" i="8"/>
  <c r="I72" i="8"/>
  <c r="E72" i="8"/>
  <c r="I71" i="8"/>
  <c r="E71" i="8"/>
  <c r="I70" i="8"/>
  <c r="E70" i="8"/>
  <c r="I69" i="8"/>
  <c r="E69" i="8"/>
  <c r="I68" i="8"/>
  <c r="E68" i="8"/>
  <c r="I67" i="8"/>
  <c r="E67" i="8"/>
  <c r="I66" i="8"/>
  <c r="E66" i="8"/>
  <c r="I65" i="8"/>
  <c r="E65" i="8"/>
  <c r="I64" i="8"/>
  <c r="E64" i="8"/>
  <c r="I63" i="8"/>
  <c r="E63" i="8"/>
  <c r="I62" i="8"/>
  <c r="E62" i="8"/>
  <c r="I61" i="8"/>
  <c r="E61" i="8"/>
  <c r="I60" i="8"/>
  <c r="E60" i="8"/>
  <c r="I59" i="8"/>
  <c r="E59" i="8"/>
  <c r="I58" i="8"/>
  <c r="E58" i="8"/>
  <c r="I57" i="8"/>
  <c r="E57" i="8"/>
  <c r="I56" i="8"/>
  <c r="E56" i="8"/>
  <c r="I55" i="8"/>
  <c r="E55" i="8"/>
  <c r="I54" i="8"/>
  <c r="E54" i="8"/>
  <c r="I53" i="8"/>
  <c r="E53" i="8"/>
  <c r="I52" i="8"/>
  <c r="E52" i="8"/>
  <c r="I51" i="8"/>
  <c r="E51" i="8"/>
  <c r="I50" i="8"/>
  <c r="E50" i="8"/>
  <c r="I49" i="8"/>
  <c r="E49" i="8"/>
  <c r="I47" i="8"/>
  <c r="E47" i="8"/>
  <c r="I46" i="8"/>
  <c r="E46" i="8"/>
  <c r="I45" i="8"/>
  <c r="E45" i="8"/>
  <c r="I44" i="8"/>
  <c r="E44" i="8"/>
  <c r="I43" i="8"/>
  <c r="E43" i="8"/>
  <c r="I42" i="8"/>
  <c r="E42" i="8"/>
  <c r="I41" i="8"/>
  <c r="E41" i="8"/>
  <c r="I40" i="8"/>
  <c r="E40" i="8"/>
  <c r="I39" i="8"/>
  <c r="E39" i="8"/>
  <c r="I38" i="8"/>
  <c r="E38" i="8"/>
  <c r="I37" i="8"/>
  <c r="E37" i="8"/>
  <c r="I36" i="8"/>
  <c r="E36" i="8"/>
  <c r="I35" i="8"/>
  <c r="E35" i="8"/>
  <c r="I34" i="8"/>
  <c r="E34" i="8"/>
  <c r="I33" i="8"/>
  <c r="E33" i="8"/>
  <c r="I32" i="8"/>
  <c r="E32" i="8"/>
  <c r="E31" i="8"/>
  <c r="J67" i="8" l="1"/>
  <c r="J75" i="8"/>
  <c r="J35" i="8"/>
  <c r="J39" i="8"/>
  <c r="J43" i="8"/>
  <c r="J56" i="8"/>
  <c r="J60" i="8"/>
  <c r="J68" i="8"/>
  <c r="J72" i="8"/>
  <c r="J76" i="8"/>
  <c r="J82" i="8"/>
  <c r="J98" i="8"/>
  <c r="J112" i="8"/>
  <c r="J51" i="8"/>
  <c r="J36" i="8"/>
  <c r="J38" i="8"/>
  <c r="J85" i="8"/>
  <c r="J101" i="8"/>
  <c r="J105" i="8"/>
  <c r="J109" i="8"/>
  <c r="J47" i="8"/>
  <c r="J106" i="8"/>
  <c r="J110" i="8"/>
  <c r="J73" i="8"/>
  <c r="J111" i="8"/>
  <c r="J119" i="8"/>
  <c r="J37" i="8"/>
  <c r="J45" i="8"/>
  <c r="J70" i="8"/>
  <c r="J80" i="8"/>
  <c r="J84" i="8"/>
  <c r="J88" i="8"/>
  <c r="J92" i="8"/>
  <c r="J96" i="8"/>
  <c r="J116" i="8"/>
  <c r="J120" i="8"/>
  <c r="J40" i="8"/>
  <c r="J64" i="8"/>
  <c r="J89" i="8"/>
  <c r="J41" i="8"/>
  <c r="J53" i="8"/>
  <c r="J61" i="8"/>
  <c r="J69" i="8"/>
  <c r="J90" i="8"/>
  <c r="J94" i="8"/>
  <c r="J113" i="8"/>
  <c r="J34" i="8"/>
  <c r="J42" i="8"/>
  <c r="J50" i="8"/>
  <c r="J54" i="8"/>
  <c r="J58" i="8"/>
  <c r="J62" i="8"/>
  <c r="J74" i="8"/>
  <c r="J87" i="8"/>
  <c r="J95" i="8"/>
  <c r="J103" i="8"/>
  <c r="J114" i="8"/>
  <c r="J118" i="8"/>
  <c r="J55" i="8"/>
  <c r="J71" i="8"/>
  <c r="J104" i="8"/>
  <c r="J63" i="8"/>
  <c r="J97" i="8"/>
  <c r="J107" i="8"/>
  <c r="J49" i="8"/>
  <c r="J83" i="8"/>
  <c r="J108" i="8"/>
  <c r="J102" i="8"/>
  <c r="J115" i="8"/>
  <c r="J57" i="8"/>
  <c r="J81" i="8"/>
  <c r="J91" i="8"/>
  <c r="J46" i="8"/>
  <c r="J32" i="8"/>
  <c r="J65" i="8"/>
  <c r="J99" i="8"/>
  <c r="J33" i="8"/>
  <c r="J44" i="8"/>
  <c r="J52" i="8"/>
  <c r="J59" i="8"/>
  <c r="J66" i="8"/>
  <c r="J77" i="8"/>
  <c r="J86" i="8"/>
  <c r="J93" i="8"/>
  <c r="J100" i="8"/>
  <c r="J117" i="8"/>
</calcChain>
</file>

<file path=xl/sharedStrings.xml><?xml version="1.0" encoding="utf-8"?>
<sst xmlns="http://schemas.openxmlformats.org/spreadsheetml/2006/main" count="263" uniqueCount="88">
  <si>
    <t xml:space="preserve">Պարտադիր կենսաթոշակայաին ֆոնդերի հիմնական ցուցանիշներ        </t>
  </si>
  <si>
    <t>հազ. ՀՀ դրամ</t>
  </si>
  <si>
    <t>Աղյուսակ 1</t>
  </si>
  <si>
    <t>հավասարակշռված ֆոնդեր</t>
  </si>
  <si>
    <t>պահպանողական ֆոնդեր</t>
  </si>
  <si>
    <t>կայուն եկամտային ֆոնդեր</t>
  </si>
  <si>
    <t>Ընդամենը</t>
  </si>
  <si>
    <t>այդ թվում արտարժույթ</t>
  </si>
  <si>
    <t>Զուտ ակտիվների արժեք (NAV)</t>
  </si>
  <si>
    <t>X</t>
  </si>
  <si>
    <t>Դրամական միջոցներ և ավանդներ</t>
  </si>
  <si>
    <t>Պարտատոմսեր, այդ թվում</t>
  </si>
  <si>
    <t xml:space="preserve">   ՀՀ պետական պարտատոմսեր</t>
  </si>
  <si>
    <t xml:space="preserve">      այլ պարտատոմսեր</t>
  </si>
  <si>
    <t>Այլ ակտիվներ</t>
  </si>
  <si>
    <t>Ընդամենը ակտիվներ</t>
  </si>
  <si>
    <t>Ընդամենը պարտավորություններ</t>
  </si>
  <si>
    <t>Փայի հաշվարկային արժեք (ՀՀ դրամ)</t>
  </si>
  <si>
    <r>
      <t xml:space="preserve">Ֆոնդերի եկամտաբերություն ստեղծման պահից %  </t>
    </r>
    <r>
      <rPr>
        <b/>
        <vertAlign val="superscript"/>
        <sz val="11"/>
        <color theme="1"/>
        <rFont val="GHEA Grapalat"/>
        <family val="3"/>
      </rPr>
      <t>1</t>
    </r>
  </si>
  <si>
    <r>
      <t xml:space="preserve">Ֆոնդերի  եկամտաբերություն տարեսկզբից %  </t>
    </r>
    <r>
      <rPr>
        <b/>
        <vertAlign val="superscript"/>
        <sz val="11"/>
        <color theme="1"/>
        <rFont val="GHEA Grapalat"/>
        <family val="3"/>
      </rPr>
      <t>1</t>
    </r>
  </si>
  <si>
    <r>
      <rPr>
        <i/>
        <vertAlign val="superscript"/>
        <sz val="11"/>
        <color theme="1"/>
        <rFont val="GHEA Grapalat"/>
        <family val="3"/>
      </rPr>
      <t xml:space="preserve">1 </t>
    </r>
    <r>
      <rPr>
        <i/>
        <sz val="11"/>
        <color theme="1"/>
        <rFont val="GHEA Grapalat"/>
        <family val="3"/>
      </rPr>
      <t xml:space="preserve"> եկամտաբերությունն արտահայտված է հաշվետու ամսվա վերջին և նախորդ ամիսների վերջին օրերի, հաշվետու տարեսկզբի և ֆոնդերի ստեղծման պահի դրությամբ և հաշվարկված է ՀՀ ԿԲ Խորհրդի կողմից 06/03/2012-ին հաստատված «ԿԵՆՍԱԹՈՇԱԿԱՅԻՆ ՖՈՆԴԻ ԱԿՏԻՎՆԵՐԻ ԵԿԱՄՏԱԲԵՐՈՒԹՅԱՆ ՀԱՇՎԱՐԿԻ ՄԵԹՈԴԱԲԱՆՈՒԹՅՈՒՆԸ ԵՎ ԵԿԱՄՏԱԲԵՐՈՒԹՅԱՆ ՄԱՍԻՆ ՏԵՂԵԿԱՏՎՈՒԹՅԱՆ ՆԵՐԿԱՅԱՑՄԱՆ ՉԱՓԱՆԻՇՆԵՐԸ» կանոնակարգ 10/17-ի պահանջներին համապատասխան:</t>
    </r>
  </si>
  <si>
    <r>
      <rPr>
        <i/>
        <vertAlign val="superscript"/>
        <sz val="11"/>
        <color theme="1"/>
        <rFont val="GHEA Grapalat"/>
        <family val="3"/>
      </rPr>
      <t xml:space="preserve">3 </t>
    </r>
    <r>
      <rPr>
        <i/>
        <sz val="11"/>
        <color theme="1"/>
        <rFont val="GHEA Grapalat"/>
        <family val="3"/>
      </rPr>
      <t>Զուտ ակտիվների արժեքն արտարժույթով չի հաշվարկվում, քանի որ ֆոնդերի արժույթը ՀՀ դրամն է։</t>
    </r>
  </si>
  <si>
    <t>հատ</t>
  </si>
  <si>
    <t>Կայուն եկամտային</t>
  </si>
  <si>
    <t xml:space="preserve">Պահպանողական </t>
  </si>
  <si>
    <t>Հավասարակշռված</t>
  </si>
  <si>
    <t>Ծնված մինչև 1951 թ., այդ թվում</t>
  </si>
  <si>
    <t>արական սեռի</t>
  </si>
  <si>
    <t>իգական սեռի</t>
  </si>
  <si>
    <t>Ծնված 1986-1998, այդ թվում</t>
  </si>
  <si>
    <t>Ծնված 1998-ից հետո, այդ թվում</t>
  </si>
  <si>
    <t>մարդ</t>
  </si>
  <si>
    <t>հազ. դրամ</t>
  </si>
  <si>
    <t>Թողարկված փայերի հաշվարկային արժեք</t>
  </si>
  <si>
    <t>Մարված փայերի հաշվարկային արժեք</t>
  </si>
  <si>
    <t>Զուտ փոփոխություն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</si>
  <si>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</si>
  <si>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</si>
  <si>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</si>
  <si>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</si>
  <si>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</si>
  <si>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</si>
  <si>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</si>
  <si>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</si>
  <si>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</si>
  <si>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</si>
  <si>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</si>
  <si>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</si>
  <si>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 xml:space="preserve">   1  Կուտակային վճարներով</t>
  </si>
  <si>
    <t xml:space="preserve">      1.1 Ծրագրային մոդուլով</t>
  </si>
  <si>
    <t xml:space="preserve">      1.2 Ֆոնդի ընտրության դիմումով</t>
  </si>
  <si>
    <t xml:space="preserve">   2  Փայերի փոխանակման դիմումով</t>
  </si>
  <si>
    <t xml:space="preserve">   3  Երաշխիքային ֆոնդից հատուցմամբ</t>
  </si>
  <si>
    <t xml:space="preserve">   4 Կառավարչի  փոխհատուցմամբ</t>
  </si>
  <si>
    <t xml:space="preserve">   5 Պահառուի փոխհատուցմամբ </t>
  </si>
  <si>
    <t xml:space="preserve">   6 Ժառանգության տնօրինմամբ</t>
  </si>
  <si>
    <t>Ընդամենը ձեռք բերված փայեր</t>
  </si>
  <si>
    <t xml:space="preserve"> 1 Փայերի փոխանակմամբ</t>
  </si>
  <si>
    <t xml:space="preserve"> 2 Անուիտետի պայմանագրով</t>
  </si>
  <si>
    <t xml:space="preserve"> 3 Ծրագրային վճարով</t>
  </si>
  <si>
    <t xml:space="preserve"> 4 Միանվագ վճարով</t>
  </si>
  <si>
    <t xml:space="preserve">      4.1 Կենսաթոշակային տարիքում </t>
  </si>
  <si>
    <t xml:space="preserve">      4.2 Հաշմանդամության հիմքով </t>
  </si>
  <si>
    <t xml:space="preserve">      4.3 Վատառողջության հիմքով </t>
  </si>
  <si>
    <t xml:space="preserve">      4.4 Ժառանգության հիմքով </t>
  </si>
  <si>
    <t>Ընդամենը մարված փայեր</t>
  </si>
  <si>
    <t>Ընդամենը փայերի ավելացում (նվազում)</t>
  </si>
  <si>
    <r>
      <rPr>
        <vertAlign val="superscript"/>
        <sz val="10"/>
        <rFont val="GHEA Grapalat"/>
        <family val="3"/>
      </rPr>
      <t>1</t>
    </r>
    <r>
      <rPr>
        <sz val="10"/>
        <rFont val="GHEA Grapalat"/>
        <family val="3"/>
      </rPr>
      <t xml:space="preserve"> (+)` ավելացման և (-) նվազման դեպքում</t>
    </r>
  </si>
  <si>
    <r>
      <rPr>
        <i/>
        <vertAlign val="superscript"/>
        <sz val="11"/>
        <color theme="1"/>
        <rFont val="GHEA Grapalat"/>
        <family val="3"/>
      </rPr>
      <t>2</t>
    </r>
    <r>
      <rPr>
        <i/>
        <sz val="11"/>
        <color theme="1"/>
        <rFont val="GHEA Grapalat"/>
        <family val="3"/>
      </rPr>
      <t xml:space="preserve"> Կոլեկտիվ ներդրումային գործիքները կարող են ներառել բաժնետոմսեր, փայամասնակցություններ ինդեքսային և այլ ֆոնդերում,ինչպես նաև այլ փայամասնակցություններ:</t>
    </r>
  </si>
  <si>
    <t>Ծնված 1952-1973, այդ թվում</t>
  </si>
  <si>
    <t>Ծնված 1974-1985, այդ թվում</t>
  </si>
  <si>
    <t>Դեկտեմբեր 16</t>
  </si>
  <si>
    <t>Դեկտեմբեր 17</t>
  </si>
  <si>
    <t>Դեկտեմբեր 18</t>
  </si>
  <si>
    <t>Դեկտեմբեր 19</t>
  </si>
  <si>
    <t>Դեկտեմբեր 20</t>
  </si>
  <si>
    <t xml:space="preserve"> Հունիս</t>
  </si>
  <si>
    <t>Դեկտեմբեր 21</t>
  </si>
  <si>
    <t xml:space="preserve">      4.5 Օտարերկրացիների՝իրենց մշտական բնակության վայր վերադառնալու հիմքով</t>
  </si>
  <si>
    <t xml:space="preserve"> </t>
  </si>
  <si>
    <t>Դեկտեմներ 22</t>
  </si>
  <si>
    <t>Դեկտեմներ 23</t>
  </si>
  <si>
    <t xml:space="preserve">Աղյուսակ 5. Փայերի թողարկումը և մարումը </t>
  </si>
  <si>
    <t>31.03.2024</t>
  </si>
  <si>
    <r>
      <rPr>
        <b/>
        <i/>
        <sz val="10"/>
        <rFont val="GHEA Grapalat"/>
        <family val="3"/>
      </rPr>
      <t>Աղյուսակ 3.</t>
    </r>
    <r>
      <rPr>
        <b/>
        <sz val="10"/>
        <rFont val="GHEA Grapalat"/>
        <family val="3"/>
      </rPr>
      <t xml:space="preserve"> Կենսաթոշակային ֆոնդերի մասնակիցների քանակն ըստ սեռատարիքային տարանջատման 31.03.2024)</t>
    </r>
  </si>
  <si>
    <r>
      <rPr>
        <b/>
        <i/>
        <sz val="10"/>
        <rFont val="GHEA Grapalat"/>
        <family val="3"/>
      </rPr>
      <t>Աղյուսակ 2</t>
    </r>
    <r>
      <rPr>
        <b/>
        <sz val="10"/>
        <rFont val="GHEA Grapalat"/>
        <family val="3"/>
      </rPr>
      <t>. Կենսաթոշակային ֆոնդերի մասնակիցների փայերի քանակն ըստ սեռատարիքային տարանջատման (31.03.2024)</t>
    </r>
  </si>
  <si>
    <t>Աղյուսակ 4. Փայերի քանակի փոփոխությունն ամսվա ընթացքում (03/2024)</t>
  </si>
  <si>
    <r>
      <t>Բաժնետոմսեր և կոլեկտիվ ներդրումային գործիքներ</t>
    </r>
    <r>
      <rPr>
        <b/>
        <vertAlign val="superscript"/>
        <sz val="11"/>
        <rFont val="GHEA Grapalat"/>
        <family val="3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</si>
</sst>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23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b/>
      <sz val="14"/>
      <color theme="1"/>
      <name val="Arial Armenian"/>
      <family val="2"/>
    </font>
    <font>
      <sz val="11"/>
      <color theme="6" tint="-0.499984740745262"/>
      <name val="Arial Armenian"/>
      <family val="2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sz val="11"/>
      <name val="GHEA Grapalat"/>
      <family val="3"/>
    </font>
    <font>
      <b/>
      <vertAlign val="superscript"/>
      <sz val="11"/>
      <name val="GHEA Grapalat"/>
      <family val="3"/>
    </font>
    <font>
      <sz val="11"/>
      <name val="GHEA Grapalat"/>
      <family val="3"/>
    </font>
    <font>
      <b/>
      <vertAlign val="superscript"/>
      <sz val="11"/>
      <color theme="1"/>
      <name val="GHEA Grapalat"/>
      <family val="3"/>
    </font>
    <font>
      <i/>
      <sz val="11"/>
      <color theme="1"/>
      <name val="GHEA Grapalat"/>
      <family val="3"/>
    </font>
    <font>
      <i/>
      <vertAlign val="superscript"/>
      <sz val="11"/>
      <color theme="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name val="GHEA Grapalat"/>
      <family val="3"/>
    </font>
    <font>
      <sz val="11"/>
      <name val="GHEA Grapalat"/>
      <family val="2"/>
    </font>
    <font>
      <b/>
      <sz val="9"/>
      <name val="GHEA Grapalat"/>
      <family val="3"/>
    </font>
    <font>
      <sz val="10"/>
      <color theme="1"/>
      <name val="GHEA Grapalat"/>
      <family val="3"/>
    </font>
    <font>
      <vertAlign val="superscript"/>
      <sz val="10"/>
      <name val="GHEA Grapalat"/>
      <family val="3"/>
    </font>
    <font>
      <sz val="11"/>
      <color rgb="FFFF0000"/>
      <name val="GHEA Grapala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164" fontId="4" fillId="0" borderId="12" xfId="0" applyNumberFormat="1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14" xfId="0" applyNumberFormat="1" applyFill="1" applyBorder="1" applyProtection="1"/>
    <xf numFmtId="164" fontId="4" fillId="4" borderId="14" xfId="0" applyNumberFormat="1" applyFont="1" applyFill="1" applyBorder="1" applyAlignment="1" applyProtection="1">
      <alignment horizontal="center"/>
    </xf>
    <xf numFmtId="164" fontId="0" fillId="2" borderId="0" xfId="0" applyNumberFormat="1" applyFill="1" applyProtection="1">
      <protection locked="0"/>
    </xf>
    <xf numFmtId="3" fontId="7" fillId="0" borderId="17" xfId="0" applyNumberFormat="1" applyFont="1" applyFill="1" applyBorder="1" applyAlignment="1" applyProtection="1">
      <alignment vertical="center" wrapText="1"/>
      <protection locked="0"/>
    </xf>
    <xf numFmtId="164" fontId="9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0" fontId="9" fillId="0" borderId="0" xfId="0" applyFont="1" applyProtection="1">
      <protection locked="0"/>
    </xf>
    <xf numFmtId="3" fontId="4" fillId="0" borderId="14" xfId="0" applyNumberFormat="1" applyFont="1" applyFill="1" applyBorder="1" applyAlignment="1" applyProtection="1">
      <alignment vertical="center" wrapText="1"/>
      <protection locked="0"/>
    </xf>
    <xf numFmtId="164" fontId="9" fillId="0" borderId="14" xfId="0" applyNumberFormat="1" applyFont="1" applyFill="1" applyBorder="1" applyAlignment="1" applyProtection="1">
      <alignment horizontal="center"/>
    </xf>
    <xf numFmtId="3" fontId="4" fillId="0" borderId="7" xfId="0" applyNumberFormat="1" applyFont="1" applyFill="1" applyBorder="1" applyAlignment="1" applyProtection="1">
      <alignment vertical="center" wrapText="1"/>
      <protection locked="0"/>
    </xf>
    <xf numFmtId="10" fontId="9" fillId="0" borderId="14" xfId="2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vertical="center" wrapText="1"/>
      <protection locked="0"/>
    </xf>
    <xf numFmtId="43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0" borderId="14" xfId="0" applyBorder="1"/>
    <xf numFmtId="0" fontId="16" fillId="0" borderId="14" xfId="0" applyFont="1" applyBorder="1" applyAlignment="1">
      <alignment wrapText="1"/>
    </xf>
    <xf numFmtId="0" fontId="16" fillId="0" borderId="14" xfId="0" applyFont="1" applyBorder="1"/>
    <xf numFmtId="0" fontId="17" fillId="0" borderId="14" xfId="0" applyNumberFormat="1" applyFont="1" applyBorder="1" applyAlignment="1">
      <alignment wrapText="1"/>
    </xf>
    <xf numFmtId="3" fontId="0" fillId="0" borderId="14" xfId="0" applyNumberFormat="1" applyBorder="1"/>
    <xf numFmtId="0" fontId="17" fillId="0" borderId="14" xfId="0" applyNumberFormat="1" applyFont="1" applyBorder="1" applyAlignment="1">
      <alignment horizontal="left" wrapText="1" indent="1"/>
    </xf>
    <xf numFmtId="0" fontId="17" fillId="4" borderId="14" xfId="0" applyNumberFormat="1" applyFont="1" applyFill="1" applyBorder="1" applyAlignment="1">
      <alignment wrapText="1"/>
    </xf>
    <xf numFmtId="3" fontId="0" fillId="4" borderId="14" xfId="0" applyNumberFormat="1" applyFill="1" applyBorder="1"/>
    <xf numFmtId="3" fontId="0" fillId="0" borderId="0" xfId="0" applyNumberFormat="1"/>
    <xf numFmtId="0" fontId="17" fillId="0" borderId="14" xfId="0" applyNumberFormat="1" applyFont="1" applyBorder="1" applyAlignment="1">
      <alignment horizontal="center" wrapText="1"/>
    </xf>
    <xf numFmtId="164" fontId="0" fillId="0" borderId="0" xfId="1" applyNumberFormat="1" applyFont="1"/>
    <xf numFmtId="0" fontId="0" fillId="0" borderId="14" xfId="0" applyFill="1" applyBorder="1"/>
    <xf numFmtId="164" fontId="0" fillId="0" borderId="14" xfId="0" applyNumberFormat="1" applyBorder="1"/>
    <xf numFmtId="164" fontId="18" fillId="0" borderId="14" xfId="0" applyNumberFormat="1" applyFont="1" applyBorder="1"/>
    <xf numFmtId="164" fontId="18" fillId="0" borderId="14" xfId="0" applyNumberFormat="1" applyFont="1" applyFill="1" applyBorder="1"/>
    <xf numFmtId="0" fontId="18" fillId="0" borderId="14" xfId="0" applyFont="1" applyFill="1" applyBorder="1"/>
    <xf numFmtId="0" fontId="18" fillId="0" borderId="0" xfId="0" applyFont="1"/>
    <xf numFmtId="43" fontId="0" fillId="0" borderId="0" xfId="1" applyFont="1"/>
    <xf numFmtId="0" fontId="19" fillId="0" borderId="14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17" fillId="0" borderId="14" xfId="0" applyNumberFormat="1" applyFont="1" applyBorder="1"/>
    <xf numFmtId="3" fontId="17" fillId="0" borderId="14" xfId="0" applyNumberFormat="1" applyFont="1" applyBorder="1" applyAlignment="1" applyProtection="1">
      <alignment horizontal="right"/>
      <protection locked="0"/>
    </xf>
    <xf numFmtId="3" fontId="13" fillId="0" borderId="14" xfId="0" applyNumberFormat="1" applyFont="1" applyBorder="1" applyAlignment="1">
      <alignment horizontal="right"/>
    </xf>
    <xf numFmtId="0" fontId="20" fillId="0" borderId="0" xfId="0" applyFont="1" applyAlignment="1">
      <alignment vertical="top" wrapText="1"/>
    </xf>
    <xf numFmtId="3" fontId="17" fillId="0" borderId="0" xfId="0" applyNumberFormat="1" applyFont="1" applyBorder="1" applyAlignment="1" applyProtection="1">
      <alignment horizontal="right"/>
      <protection locked="0"/>
    </xf>
    <xf numFmtId="0" fontId="17" fillId="0" borderId="14" xfId="0" applyNumberFormat="1" applyFont="1" applyFill="1" applyBorder="1"/>
    <xf numFmtId="0" fontId="13" fillId="4" borderId="14" xfId="0" applyNumberFormat="1" applyFont="1" applyFill="1" applyBorder="1"/>
    <xf numFmtId="3" fontId="13" fillId="4" borderId="14" xfId="0" applyNumberFormat="1" applyFont="1" applyFill="1" applyBorder="1" applyAlignment="1">
      <alignment horizontal="right" wrapText="1"/>
    </xf>
    <xf numFmtId="0" fontId="17" fillId="0" borderId="14" xfId="0" applyNumberFormat="1" applyFont="1" applyBorder="1" applyAlignment="1">
      <alignment vertical="top" wrapText="1"/>
    </xf>
    <xf numFmtId="3" fontId="13" fillId="0" borderId="14" xfId="0" applyNumberFormat="1" applyFont="1" applyBorder="1" applyAlignment="1" applyProtection="1">
      <alignment horizontal="right"/>
      <protection locked="0"/>
    </xf>
    <xf numFmtId="3" fontId="13" fillId="4" borderId="14" xfId="0" applyNumberFormat="1" applyFont="1" applyFill="1" applyBorder="1" applyAlignment="1">
      <alignment horizontal="right"/>
    </xf>
    <xf numFmtId="0" fontId="17" fillId="0" borderId="14" xfId="0" applyNumberFormat="1" applyFont="1" applyFill="1" applyBorder="1" applyAlignment="1">
      <alignment vertical="top" wrapText="1"/>
    </xf>
    <xf numFmtId="3" fontId="9" fillId="0" borderId="14" xfId="0" applyNumberFormat="1" applyFont="1" applyBorder="1"/>
    <xf numFmtId="0" fontId="17" fillId="0" borderId="0" xfId="0" applyNumberFormat="1" applyFont="1" applyFill="1" applyBorder="1" applyAlignment="1">
      <alignment vertical="top" wrapText="1"/>
    </xf>
    <xf numFmtId="0" fontId="2" fillId="2" borderId="0" xfId="0" applyFont="1" applyFill="1" applyAlignment="1" applyProtection="1">
      <alignment horizontal="center" wrapText="1"/>
      <protection locked="0"/>
    </xf>
    <xf numFmtId="9" fontId="0" fillId="2" borderId="0" xfId="2" applyFont="1" applyFill="1" applyProtection="1">
      <protection locked="0"/>
    </xf>
    <xf numFmtId="9" fontId="0" fillId="0" borderId="0" xfId="2" applyNumberFormat="1" applyFont="1"/>
    <xf numFmtId="9" fontId="0" fillId="0" borderId="0" xfId="0" applyNumberFormat="1"/>
    <xf numFmtId="164" fontId="22" fillId="0" borderId="14" xfId="0" applyNumberFormat="1" applyFont="1" applyBorder="1"/>
    <xf numFmtId="43" fontId="0" fillId="0" borderId="0" xfId="0" applyNumberFormat="1"/>
    <xf numFmtId="166" fontId="20" fillId="0" borderId="0" xfId="2" applyNumberFormat="1" applyFont="1" applyAlignment="1">
      <alignment vertical="top" wrapText="1"/>
    </xf>
    <xf numFmtId="166" fontId="0" fillId="0" borderId="0" xfId="2" applyNumberFormat="1" applyFont="1"/>
    <xf numFmtId="164" fontId="9" fillId="0" borderId="14" xfId="0" applyNumberFormat="1" applyFont="1" applyBorder="1" applyAlignment="1">
      <alignment horizontal="center"/>
    </xf>
    <xf numFmtId="164" fontId="0" fillId="0" borderId="14" xfId="1" applyNumberFormat="1" applyFont="1" applyBorder="1"/>
    <xf numFmtId="3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13" fillId="3" borderId="0" xfId="0" applyNumberFormat="1" applyFont="1" applyFill="1" applyBorder="1" applyAlignment="1">
      <alignment horizontal="left" wrapText="1"/>
    </xf>
    <xf numFmtId="0" fontId="15" fillId="0" borderId="18" xfId="0" applyFont="1" applyBorder="1" applyAlignment="1">
      <alignment horizontal="right"/>
    </xf>
    <xf numFmtId="0" fontId="13" fillId="3" borderId="0" xfId="0" applyFont="1" applyFill="1" applyAlignment="1">
      <alignment wrapText="1"/>
    </xf>
    <xf numFmtId="0" fontId="4" fillId="3" borderId="0" xfId="0" applyFont="1" applyFill="1"/>
    <xf numFmtId="0" fontId="13" fillId="3" borderId="7" xfId="0" applyNumberFormat="1" applyFont="1" applyFill="1" applyBorder="1" applyAlignment="1">
      <alignment horizontal="left" vertical="top" wrapText="1"/>
    </xf>
    <xf numFmtId="0" fontId="13" fillId="3" borderId="19" xfId="0" applyNumberFormat="1" applyFont="1" applyFill="1" applyBorder="1" applyAlignment="1">
      <alignment horizontal="left" vertical="top" wrapText="1"/>
    </xf>
    <xf numFmtId="0" fontId="13" fillId="3" borderId="8" xfId="0" applyNumberFormat="1" applyFont="1" applyFill="1" applyBorder="1" applyAlignment="1">
      <alignment horizontal="left" vertical="top" wrapText="1"/>
    </xf>
    <xf numFmtId="0" fontId="15" fillId="0" borderId="7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4" fillId="3" borderId="0" xfId="0" applyFont="1" applyFill="1" applyAlignment="1">
      <alignment horizontal="left"/>
    </xf>
    <xf numFmtId="165" fontId="0" fillId="0" borderId="0" xfId="0" applyNumberFormat="1" applyAlignment="1">
      <alignment horizontal="right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 wrapText="1"/>
    </xf>
    <xf numFmtId="164" fontId="0" fillId="0" borderId="14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0"/>
  <sheetViews>
    <sheetView zoomScale="85" zoomScaleNormal="85" workbookViewId="0">
      <selection activeCell="B10" sqref="B10:I22"/>
    </sheetView>
  </sheetViews>
  <sheetFormatPr defaultColWidth="8.88671875" defaultRowHeight="16.5" x14ac:dyDescent="0.3"/>
  <cols>
    <col min="1" max="1" width="31.21875" style="2" customWidth="1"/>
    <col min="2" max="2" width="11.77734375" style="2" customWidth="1"/>
    <col min="3" max="3" width="13.5546875" style="2" customWidth="1"/>
    <col min="4" max="4" width="18" style="2" bestFit="1" customWidth="1"/>
    <col min="5" max="5" width="16.33203125" style="2" bestFit="1" customWidth="1"/>
    <col min="6" max="6" width="13.77734375" style="2" customWidth="1"/>
    <col min="7" max="7" width="11.5546875" style="2" bestFit="1" customWidth="1"/>
    <col min="8" max="8" width="15.109375" style="2" customWidth="1"/>
    <col min="9" max="9" width="13.44140625" style="2" bestFit="1" customWidth="1"/>
    <col min="10" max="10" width="10.44140625" style="1" bestFit="1" customWidth="1"/>
    <col min="11" max="33" width="8.88671875" style="1"/>
    <col min="34" max="16384" width="8.88671875" style="2"/>
  </cols>
  <sheetData>
    <row r="1" spans="1:33" x14ac:dyDescent="0.3">
      <c r="A1" s="1"/>
      <c r="B1" s="1"/>
      <c r="C1" s="1"/>
      <c r="D1" s="1"/>
      <c r="E1" s="1"/>
      <c r="F1" s="1"/>
      <c r="G1" s="1"/>
      <c r="H1" s="1"/>
      <c r="I1" s="1"/>
    </row>
    <row r="2" spans="1:33" x14ac:dyDescent="0.3">
      <c r="A2" s="1"/>
      <c r="B2" s="1"/>
      <c r="C2" s="1"/>
      <c r="D2" s="1"/>
      <c r="E2" s="1"/>
      <c r="F2" s="1"/>
      <c r="G2" s="1"/>
      <c r="H2" s="1"/>
      <c r="I2" s="1"/>
    </row>
    <row r="3" spans="1:33" ht="18" customHeigh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</row>
    <row r="4" spans="1:33" ht="18.75" x14ac:dyDescent="0.3">
      <c r="A4" s="62"/>
      <c r="B4" s="62"/>
      <c r="C4" s="88" t="s">
        <v>83</v>
      </c>
      <c r="D4" s="88"/>
      <c r="E4" s="88"/>
      <c r="F4" s="88"/>
      <c r="G4" s="88"/>
      <c r="H4" s="1"/>
      <c r="I4" s="3"/>
    </row>
    <row r="5" spans="1:33" x14ac:dyDescent="0.3">
      <c r="A5" s="74" t="s">
        <v>1</v>
      </c>
      <c r="B5" s="74"/>
      <c r="C5" s="74"/>
      <c r="D5" s="74"/>
      <c r="E5" s="74"/>
      <c r="F5" s="74"/>
      <c r="G5" s="74"/>
      <c r="H5" s="74"/>
      <c r="I5" s="74"/>
    </row>
    <row r="6" spans="1:33" ht="17.25" thickBot="1" x14ac:dyDescent="0.35">
      <c r="A6" s="75" t="s">
        <v>2</v>
      </c>
      <c r="B6" s="75"/>
      <c r="C6" s="75"/>
      <c r="D6" s="75"/>
      <c r="E6" s="75"/>
      <c r="F6" s="75"/>
      <c r="G6" s="75"/>
      <c r="H6" s="75"/>
      <c r="I6" s="75"/>
    </row>
    <row r="7" spans="1:33" x14ac:dyDescent="0.3">
      <c r="A7" s="76"/>
      <c r="B7" s="78"/>
      <c r="C7" s="79"/>
      <c r="D7" s="80"/>
      <c r="E7" s="80"/>
      <c r="F7" s="80"/>
      <c r="G7" s="80"/>
      <c r="H7" s="81"/>
      <c r="I7" s="82"/>
    </row>
    <row r="8" spans="1:33" ht="17.25" thickBot="1" x14ac:dyDescent="0.35">
      <c r="A8" s="77"/>
      <c r="B8" s="85" t="s">
        <v>3</v>
      </c>
      <c r="C8" s="86"/>
      <c r="D8" s="85" t="s">
        <v>4</v>
      </c>
      <c r="E8" s="86"/>
      <c r="F8" s="87" t="s">
        <v>5</v>
      </c>
      <c r="G8" s="87"/>
      <c r="H8" s="83"/>
      <c r="I8" s="84"/>
    </row>
    <row r="9" spans="1:33" s="11" customFormat="1" ht="27.75" x14ac:dyDescent="0.3">
      <c r="A9" s="4"/>
      <c r="B9" s="5" t="s">
        <v>6</v>
      </c>
      <c r="C9" s="5" t="s">
        <v>7</v>
      </c>
      <c r="D9" s="6" t="s">
        <v>6</v>
      </c>
      <c r="E9" s="5" t="s">
        <v>7</v>
      </c>
      <c r="F9" s="7" t="s">
        <v>6</v>
      </c>
      <c r="G9" s="8" t="s">
        <v>7</v>
      </c>
      <c r="H9" s="9" t="s">
        <v>6</v>
      </c>
      <c r="I9" s="10" t="s">
        <v>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3">
      <c r="A10" s="12" t="s">
        <v>8</v>
      </c>
      <c r="B10" s="13">
        <v>9879858.6753400005</v>
      </c>
      <c r="C10" s="14" t="s">
        <v>9</v>
      </c>
      <c r="D10" s="13">
        <v>861766004.53890991</v>
      </c>
      <c r="E10" s="14" t="s">
        <v>9</v>
      </c>
      <c r="F10" s="40">
        <v>7017573.9940399993</v>
      </c>
      <c r="G10" s="14" t="s">
        <v>9</v>
      </c>
      <c r="H10" s="13">
        <v>878663437.20828998</v>
      </c>
      <c r="I10" s="14" t="s">
        <v>9</v>
      </c>
    </row>
    <row r="11" spans="1:33" x14ac:dyDescent="0.3">
      <c r="A11" s="12" t="s">
        <v>10</v>
      </c>
      <c r="B11" s="13">
        <v>1834102.26862</v>
      </c>
      <c r="C11" s="13">
        <v>1877.3480500000001</v>
      </c>
      <c r="D11" s="13">
        <v>168403014.86747</v>
      </c>
      <c r="E11" s="13">
        <v>4128526.3943399996</v>
      </c>
      <c r="F11" s="40">
        <v>1467174.9072799999</v>
      </c>
      <c r="G11" s="13">
        <v>76244.483359999998</v>
      </c>
      <c r="H11" s="13">
        <v>171704292.04337001</v>
      </c>
      <c r="I11" s="13">
        <v>4206648.2257500002</v>
      </c>
      <c r="J11" s="63"/>
      <c r="K11" s="15"/>
    </row>
    <row r="12" spans="1:33" x14ac:dyDescent="0.3">
      <c r="A12" s="12" t="s">
        <v>11</v>
      </c>
      <c r="B12" s="13">
        <v>4737912.9689299995</v>
      </c>
      <c r="C12" s="13">
        <v>164485.35298000003</v>
      </c>
      <c r="D12" s="13">
        <v>409976837.91458994</v>
      </c>
      <c r="E12" s="13">
        <v>7803709.0570200002</v>
      </c>
      <c r="F12" s="40">
        <v>3860292.9648000002</v>
      </c>
      <c r="G12" s="13">
        <v>205389.13073000003</v>
      </c>
      <c r="H12" s="13">
        <v>418575043.84831995</v>
      </c>
      <c r="I12" s="13">
        <v>8173583.5407300005</v>
      </c>
      <c r="J12" s="63"/>
    </row>
    <row r="13" spans="1:33" x14ac:dyDescent="0.3">
      <c r="A13" s="12" t="s">
        <v>12</v>
      </c>
      <c r="B13" s="13">
        <v>3737625.8062</v>
      </c>
      <c r="C13" s="13">
        <v>148002.14489</v>
      </c>
      <c r="D13" s="13">
        <v>366918243.55053997</v>
      </c>
      <c r="E13" s="13">
        <v>7307726.8305500001</v>
      </c>
      <c r="F13" s="40">
        <v>2910863.9978200002</v>
      </c>
      <c r="G13" s="13">
        <v>148002.14489</v>
      </c>
      <c r="H13" s="13">
        <v>373566733.35456002</v>
      </c>
      <c r="I13" s="13">
        <v>7603731.1203300003</v>
      </c>
      <c r="J13" s="63"/>
    </row>
    <row r="14" spans="1:33" x14ac:dyDescent="0.3">
      <c r="A14" s="12" t="s">
        <v>13</v>
      </c>
      <c r="B14" s="13">
        <v>1000287.16273</v>
      </c>
      <c r="C14" s="13">
        <v>16483.20809</v>
      </c>
      <c r="D14" s="13">
        <v>43058594.364050001</v>
      </c>
      <c r="E14" s="13">
        <v>495982.22646999999</v>
      </c>
      <c r="F14" s="40">
        <v>949428.96698000003</v>
      </c>
      <c r="G14" s="13">
        <v>57386.985840000001</v>
      </c>
      <c r="H14" s="13">
        <v>45008310.493760005</v>
      </c>
      <c r="I14" s="13">
        <v>569852.42039999994</v>
      </c>
      <c r="J14" s="63"/>
    </row>
    <row r="15" spans="1:33" s="19" customFormat="1" ht="33.75" x14ac:dyDescent="0.3">
      <c r="A15" s="16" t="s">
        <v>87</v>
      </c>
      <c r="B15" s="13">
        <v>3393064.8346299999</v>
      </c>
      <c r="C15" s="13">
        <v>3330122.39512</v>
      </c>
      <c r="D15" s="13">
        <v>283859554.81962001</v>
      </c>
      <c r="E15" s="13">
        <v>282282889.81962001</v>
      </c>
      <c r="F15" s="40">
        <v>1687419.2095999999</v>
      </c>
      <c r="G15" s="13">
        <v>1687419.2095999999</v>
      </c>
      <c r="H15" s="13">
        <v>288940038.86385</v>
      </c>
      <c r="I15" s="13">
        <v>287300431.42434001</v>
      </c>
      <c r="J15" s="63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9" customFormat="1" x14ac:dyDescent="0.3">
      <c r="A16" s="16" t="s">
        <v>14</v>
      </c>
      <c r="B16" s="13">
        <v>7815.8718300000028</v>
      </c>
      <c r="C16" s="14" t="s">
        <v>9</v>
      </c>
      <c r="D16" s="13">
        <v>1815128.5687200001</v>
      </c>
      <c r="E16" s="14" t="s">
        <v>9</v>
      </c>
      <c r="F16" s="40">
        <v>7505.527430000001</v>
      </c>
      <c r="G16" s="14" t="s">
        <v>9</v>
      </c>
      <c r="H16" s="13">
        <v>1830449.9679800002</v>
      </c>
      <c r="I16" s="14" t="s">
        <v>9</v>
      </c>
      <c r="J16" s="6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x14ac:dyDescent="0.3">
      <c r="A17" s="12" t="s">
        <v>15</v>
      </c>
      <c r="B17" s="13">
        <v>9972895.9440099988</v>
      </c>
      <c r="C17" s="13">
        <v>3496485.0961500006</v>
      </c>
      <c r="D17" s="13">
        <v>864054536.1703999</v>
      </c>
      <c r="E17" s="13">
        <v>295961482.31748998</v>
      </c>
      <c r="F17" s="40">
        <v>7022392.6091099996</v>
      </c>
      <c r="G17" s="13">
        <v>1969052.8236899998</v>
      </c>
      <c r="H17" s="13">
        <v>881049824.72351992</v>
      </c>
      <c r="I17" s="13">
        <v>301427020.23732996</v>
      </c>
      <c r="J17" s="63"/>
      <c r="K17" s="15"/>
      <c r="AB17" s="2"/>
      <c r="AC17" s="2"/>
      <c r="AD17" s="2"/>
      <c r="AE17" s="2"/>
      <c r="AF17" s="2"/>
      <c r="AG17" s="2"/>
    </row>
    <row r="18" spans="1:33" x14ac:dyDescent="0.3">
      <c r="A18" s="12" t="s">
        <v>16</v>
      </c>
      <c r="B18" s="13">
        <v>93037.268670000005</v>
      </c>
      <c r="C18" s="14" t="s">
        <v>9</v>
      </c>
      <c r="D18" s="13">
        <v>2288531.6314900001</v>
      </c>
      <c r="E18" s="14" t="s">
        <v>9</v>
      </c>
      <c r="F18" s="40">
        <v>4818.6150700000007</v>
      </c>
      <c r="G18" s="14" t="s">
        <v>9</v>
      </c>
      <c r="H18" s="13">
        <v>2386387.51523</v>
      </c>
      <c r="I18" s="14" t="s">
        <v>9</v>
      </c>
      <c r="J18" s="63"/>
      <c r="AB18" s="2"/>
      <c r="AC18" s="2"/>
      <c r="AD18" s="2"/>
      <c r="AE18" s="2"/>
      <c r="AF18" s="2"/>
      <c r="AG18" s="2"/>
    </row>
    <row r="19" spans="1:33" x14ac:dyDescent="0.3">
      <c r="A19" s="12"/>
      <c r="B19" s="13"/>
      <c r="C19" s="13"/>
      <c r="D19" s="13"/>
      <c r="E19" s="13"/>
      <c r="F19" s="40"/>
      <c r="G19" s="13"/>
      <c r="H19" s="13"/>
      <c r="I19" s="13"/>
      <c r="AB19" s="2"/>
      <c r="AC19" s="2"/>
      <c r="AD19" s="2"/>
      <c r="AE19" s="2"/>
      <c r="AF19" s="2"/>
      <c r="AG19" s="2"/>
    </row>
    <row r="20" spans="1:33" ht="33" x14ac:dyDescent="0.3">
      <c r="A20" s="20" t="s">
        <v>17</v>
      </c>
      <c r="B20" s="21">
        <v>2150.72865</v>
      </c>
      <c r="C20" s="14" t="s">
        <v>9</v>
      </c>
      <c r="D20" s="21">
        <v>2126.0545499999998</v>
      </c>
      <c r="E20" s="14" t="s">
        <v>9</v>
      </c>
      <c r="F20" s="70">
        <v>2106.0859500000001</v>
      </c>
      <c r="G20" s="14" t="s">
        <v>9</v>
      </c>
      <c r="H20" s="14" t="s">
        <v>9</v>
      </c>
      <c r="I20" s="14" t="s">
        <v>9</v>
      </c>
      <c r="AB20" s="2"/>
      <c r="AC20" s="2"/>
      <c r="AD20" s="2"/>
      <c r="AE20" s="2"/>
      <c r="AF20" s="2"/>
      <c r="AG20" s="2"/>
    </row>
    <row r="21" spans="1:33" ht="33.75" x14ac:dyDescent="0.3">
      <c r="A21" s="22" t="s">
        <v>18</v>
      </c>
      <c r="B21" s="23">
        <v>7.9203988535367434E-2</v>
      </c>
      <c r="C21" s="14" t="s">
        <v>9</v>
      </c>
      <c r="D21" s="23">
        <v>7.827593910244568E-2</v>
      </c>
      <c r="E21" s="14" t="s">
        <v>9</v>
      </c>
      <c r="F21" s="23">
        <v>7.6399835141435432E-2</v>
      </c>
      <c r="G21" s="14" t="s">
        <v>9</v>
      </c>
      <c r="H21" s="14" t="s">
        <v>9</v>
      </c>
      <c r="I21" s="14" t="s">
        <v>9</v>
      </c>
      <c r="AB21" s="2"/>
      <c r="AC21" s="2"/>
      <c r="AD21" s="2"/>
      <c r="AE21" s="2"/>
      <c r="AF21" s="2"/>
      <c r="AG21" s="2"/>
    </row>
    <row r="22" spans="1:33" ht="33.75" x14ac:dyDescent="0.3">
      <c r="A22" s="22" t="s">
        <v>19</v>
      </c>
      <c r="B22" s="23">
        <v>4.1394551876065416E-2</v>
      </c>
      <c r="C22" s="14" t="s">
        <v>9</v>
      </c>
      <c r="D22" s="23">
        <v>4.2411243859315266E-2</v>
      </c>
      <c r="E22" s="14" t="s">
        <v>9</v>
      </c>
      <c r="F22" s="23">
        <v>2.9114577964315193E-2</v>
      </c>
      <c r="G22" s="14" t="s">
        <v>9</v>
      </c>
      <c r="H22" s="14" t="s">
        <v>9</v>
      </c>
      <c r="I22" s="14" t="s">
        <v>9</v>
      </c>
      <c r="AB22" s="2"/>
      <c r="AC22" s="2"/>
      <c r="AD22" s="2"/>
      <c r="AE22" s="2"/>
      <c r="AF22" s="2"/>
      <c r="AG22" s="2"/>
    </row>
    <row r="23" spans="1:33" s="1" customFormat="1" x14ac:dyDescent="0.3">
      <c r="A23" s="24"/>
      <c r="B23" s="25"/>
      <c r="C23" s="26"/>
      <c r="D23" s="25"/>
      <c r="E23" s="26"/>
      <c r="F23" s="25"/>
      <c r="G23" s="26"/>
      <c r="H23" s="27"/>
      <c r="I23" s="25"/>
    </row>
    <row r="24" spans="1:33" s="1" customFormat="1" x14ac:dyDescent="0.3"/>
    <row r="25" spans="1:33" s="1" customFormat="1" ht="57.75" customHeight="1" x14ac:dyDescent="0.3">
      <c r="A25" s="72" t="s">
        <v>20</v>
      </c>
      <c r="B25" s="72"/>
      <c r="C25" s="72"/>
      <c r="D25" s="72"/>
      <c r="E25" s="72"/>
      <c r="F25" s="72"/>
      <c r="G25" s="72"/>
      <c r="H25" s="72"/>
      <c r="I25" s="72"/>
    </row>
    <row r="26" spans="1:33" s="1" customFormat="1" x14ac:dyDescent="0.3">
      <c r="A26" s="72" t="s">
        <v>68</v>
      </c>
      <c r="B26" s="72"/>
      <c r="C26" s="72"/>
      <c r="D26" s="72"/>
      <c r="E26" s="72"/>
      <c r="F26" s="72"/>
      <c r="G26" s="72"/>
      <c r="H26" s="72"/>
      <c r="I26" s="72"/>
    </row>
    <row r="27" spans="1:33" s="1" customFormat="1" x14ac:dyDescent="0.3">
      <c r="A27" s="72" t="s">
        <v>21</v>
      </c>
      <c r="B27" s="72"/>
      <c r="C27" s="72"/>
      <c r="D27" s="72"/>
      <c r="E27" s="72"/>
      <c r="F27" s="72"/>
      <c r="G27" s="72"/>
      <c r="H27" s="72"/>
      <c r="I27" s="72"/>
    </row>
    <row r="28" spans="1:33" s="1" customFormat="1" x14ac:dyDescent="0.3">
      <c r="B28" s="15"/>
      <c r="C28" s="15"/>
      <c r="D28" s="15"/>
      <c r="E28" s="15"/>
      <c r="F28" s="15"/>
      <c r="G28" s="15"/>
      <c r="H28" s="15"/>
      <c r="I28" s="15"/>
    </row>
    <row r="29" spans="1:33" s="1" customFormat="1" hidden="1" x14ac:dyDescent="0.3">
      <c r="B29" s="1">
        <v>5681</v>
      </c>
      <c r="C29" s="1">
        <v>922549</v>
      </c>
      <c r="D29" s="1">
        <v>6248</v>
      </c>
      <c r="F29" s="15"/>
      <c r="H29" s="1">
        <v>484</v>
      </c>
    </row>
    <row r="30" spans="1:33" s="1" customFormat="1" x14ac:dyDescent="0.3"/>
    <row r="31" spans="1:33" s="1" customFormat="1" x14ac:dyDescent="0.3">
      <c r="B31" s="15"/>
      <c r="C31" s="15"/>
      <c r="D31" s="15"/>
      <c r="E31" s="15"/>
      <c r="F31" s="15"/>
      <c r="G31" s="15"/>
      <c r="H31" s="15"/>
      <c r="I31" s="15"/>
    </row>
    <row r="32" spans="1:33" s="1" customFormat="1" x14ac:dyDescent="0.3">
      <c r="B32" s="15"/>
      <c r="C32" s="15"/>
      <c r="D32" s="15"/>
      <c r="E32" s="15"/>
      <c r="F32" s="15"/>
      <c r="G32" s="15"/>
      <c r="H32" s="15"/>
      <c r="I32" s="15"/>
    </row>
    <row r="33" spans="2:9" s="1" customFormat="1" x14ac:dyDescent="0.3">
      <c r="B33" s="15"/>
      <c r="C33" s="15"/>
      <c r="D33" s="15"/>
      <c r="E33" s="15"/>
      <c r="F33" s="15"/>
      <c r="G33" s="15"/>
      <c r="H33" s="15"/>
      <c r="I33" s="15"/>
    </row>
    <row r="34" spans="2:9" s="1" customFormat="1" x14ac:dyDescent="0.3">
      <c r="B34" s="15"/>
      <c r="C34" s="15"/>
      <c r="D34" s="15"/>
      <c r="E34" s="15"/>
      <c r="F34" s="15"/>
      <c r="G34" s="15"/>
      <c r="H34" s="15"/>
      <c r="I34" s="15"/>
    </row>
    <row r="35" spans="2:9" s="1" customFormat="1" x14ac:dyDescent="0.3">
      <c r="B35" s="15"/>
      <c r="C35" s="15"/>
      <c r="D35" s="15"/>
      <c r="E35" s="15"/>
      <c r="F35" s="15"/>
      <c r="G35" s="15"/>
      <c r="H35" s="15"/>
      <c r="I35" s="15"/>
    </row>
    <row r="36" spans="2:9" s="1" customFormat="1" x14ac:dyDescent="0.3">
      <c r="B36" s="15"/>
      <c r="C36" s="15"/>
      <c r="D36" s="15"/>
      <c r="E36" s="15"/>
      <c r="F36" s="15"/>
      <c r="G36" s="15"/>
      <c r="H36" s="15"/>
      <c r="I36" s="15"/>
    </row>
    <row r="37" spans="2:9" s="1" customFormat="1" x14ac:dyDescent="0.3">
      <c r="B37" s="15"/>
      <c r="C37" s="15"/>
      <c r="D37" s="15"/>
      <c r="E37" s="15"/>
      <c r="F37" s="15"/>
      <c r="G37" s="15"/>
      <c r="H37" s="15"/>
      <c r="I37" s="15"/>
    </row>
    <row r="38" spans="2:9" s="1" customFormat="1" x14ac:dyDescent="0.3">
      <c r="B38" s="15"/>
      <c r="C38" s="15"/>
      <c r="D38" s="15"/>
      <c r="E38" s="15"/>
      <c r="F38" s="15"/>
      <c r="G38" s="15"/>
      <c r="H38" s="15"/>
      <c r="I38" s="15"/>
    </row>
    <row r="39" spans="2:9" s="1" customFormat="1" x14ac:dyDescent="0.3">
      <c r="B39" s="15"/>
      <c r="C39" s="15"/>
      <c r="D39" s="15"/>
      <c r="E39" s="15"/>
      <c r="F39" s="15"/>
      <c r="G39" s="15"/>
      <c r="H39" s="15"/>
      <c r="I39" s="15"/>
    </row>
    <row r="40" spans="2:9" s="1" customFormat="1" x14ac:dyDescent="0.3">
      <c r="B40" s="15"/>
      <c r="C40" s="15"/>
      <c r="D40" s="15"/>
      <c r="E40" s="15"/>
      <c r="F40" s="15"/>
      <c r="G40" s="15"/>
      <c r="H40" s="15"/>
      <c r="I40" s="15"/>
    </row>
    <row r="41" spans="2:9" s="1" customFormat="1" x14ac:dyDescent="0.3">
      <c r="B41" s="15"/>
      <c r="C41" s="15"/>
      <c r="D41" s="15"/>
      <c r="E41" s="15"/>
      <c r="F41" s="15"/>
      <c r="G41" s="15"/>
      <c r="H41" s="15"/>
      <c r="I41" s="15"/>
    </row>
    <row r="42" spans="2:9" s="1" customFormat="1" x14ac:dyDescent="0.3">
      <c r="B42" s="15"/>
      <c r="C42" s="15"/>
      <c r="D42" s="15"/>
      <c r="E42" s="15"/>
      <c r="F42" s="15"/>
      <c r="G42" s="15"/>
      <c r="H42" s="15"/>
      <c r="I42" s="15"/>
    </row>
    <row r="43" spans="2:9" s="1" customFormat="1" x14ac:dyDescent="0.3">
      <c r="B43" s="15"/>
      <c r="C43" s="15"/>
      <c r="D43" s="15"/>
      <c r="E43" s="15"/>
      <c r="F43" s="15"/>
      <c r="G43" s="15"/>
      <c r="H43" s="15"/>
      <c r="I43" s="15"/>
    </row>
    <row r="44" spans="2:9" s="1" customFormat="1" x14ac:dyDescent="0.3">
      <c r="B44" s="15"/>
      <c r="C44" s="15"/>
      <c r="D44" s="15"/>
      <c r="E44" s="15"/>
      <c r="F44" s="15"/>
      <c r="G44" s="15"/>
      <c r="H44" s="15"/>
      <c r="I44" s="15"/>
    </row>
    <row r="45" spans="2:9" s="1" customFormat="1" x14ac:dyDescent="0.3">
      <c r="B45" s="15"/>
      <c r="C45" s="15"/>
      <c r="D45" s="15"/>
      <c r="E45" s="15"/>
      <c r="F45" s="15"/>
      <c r="G45" s="15"/>
      <c r="H45" s="15"/>
      <c r="I45" s="15"/>
    </row>
    <row r="46" spans="2:9" s="1" customFormat="1" x14ac:dyDescent="0.3"/>
    <row r="47" spans="2:9" s="1" customFormat="1" x14ac:dyDescent="0.3"/>
    <row r="48" spans="2:9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</sheetData>
  <sheetProtection algorithmName="SHA-512" hashValue="EMtABIf9LtwfqQYISp6tyDTQRsDC4sqxHA6B7S3kySp04dMcqFX30fZyoXyIWvwByNKhiCbjmfTHxUAqNic6EA==" saltValue="BfJbJWqD/MfhZfXr+KWqKg==" spinCount="100000" sheet="1" objects="1" scenarios="1"/>
  <mergeCells count="13">
    <mergeCell ref="A25:I25"/>
    <mergeCell ref="A26:I26"/>
    <mergeCell ref="A27:I27"/>
    <mergeCell ref="A3:I3"/>
    <mergeCell ref="A5:I5"/>
    <mergeCell ref="A6:I6"/>
    <mergeCell ref="A7:A8"/>
    <mergeCell ref="B7:G7"/>
    <mergeCell ref="H7:I8"/>
    <mergeCell ref="B8:C8"/>
    <mergeCell ref="D8:E8"/>
    <mergeCell ref="F8:G8"/>
    <mergeCell ref="C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45"/>
  <sheetViews>
    <sheetView topLeftCell="A17" workbookViewId="0">
      <selection activeCell="C47" sqref="C47"/>
    </sheetView>
  </sheetViews>
  <sheetFormatPr defaultRowHeight="16.5" x14ac:dyDescent="0.3"/>
  <cols>
    <col min="1" max="1" width="24.33203125" customWidth="1"/>
    <col min="3" max="3" width="12.77734375" customWidth="1"/>
    <col min="5" max="5" width="11.44140625" customWidth="1"/>
    <col min="6" max="6" width="11.88671875" bestFit="1" customWidth="1"/>
    <col min="7" max="7" width="9.109375" bestFit="1" customWidth="1"/>
    <col min="8" max="8" width="11.21875" customWidth="1"/>
    <col min="10" max="10" width="12" bestFit="1" customWidth="1"/>
    <col min="13" max="13" width="11" bestFit="1" customWidth="1"/>
  </cols>
  <sheetData>
    <row r="1" spans="1:9" ht="27" customHeight="1" x14ac:dyDescent="0.3">
      <c r="A1" s="89" t="s">
        <v>85</v>
      </c>
      <c r="B1" s="89"/>
      <c r="C1" s="89"/>
      <c r="D1" s="89"/>
      <c r="E1" s="89"/>
    </row>
    <row r="2" spans="1:9" ht="16.149999999999999" customHeight="1" x14ac:dyDescent="0.3">
      <c r="A2" s="89"/>
      <c r="B2" s="89"/>
      <c r="C2" s="89"/>
      <c r="D2" s="89"/>
      <c r="E2" s="89"/>
    </row>
    <row r="3" spans="1:9" x14ac:dyDescent="0.3">
      <c r="A3" s="90" t="s">
        <v>22</v>
      </c>
      <c r="B3" s="90"/>
      <c r="C3" s="90"/>
      <c r="D3" s="90"/>
      <c r="E3" s="90"/>
    </row>
    <row r="4" spans="1:9" ht="27.75" x14ac:dyDescent="0.3">
      <c r="A4" s="28"/>
      <c r="B4" s="29" t="s">
        <v>23</v>
      </c>
      <c r="C4" s="29" t="s">
        <v>24</v>
      </c>
      <c r="D4" s="29" t="s">
        <v>25</v>
      </c>
      <c r="E4" s="30" t="s">
        <v>6</v>
      </c>
    </row>
    <row r="5" spans="1:9" x14ac:dyDescent="0.3">
      <c r="A5" s="31" t="s">
        <v>26</v>
      </c>
      <c r="B5" s="32">
        <v>0</v>
      </c>
      <c r="C5" s="32">
        <v>431.079882</v>
      </c>
      <c r="D5" s="32">
        <v>0</v>
      </c>
      <c r="E5" s="32">
        <f>B5+C5+D5</f>
        <v>431.079882</v>
      </c>
      <c r="F5" s="64"/>
      <c r="G5" s="38"/>
      <c r="H5" s="38"/>
      <c r="I5" s="38"/>
    </row>
    <row r="6" spans="1:9" x14ac:dyDescent="0.3">
      <c r="A6" s="33" t="s">
        <v>27</v>
      </c>
      <c r="B6" s="32">
        <v>0</v>
      </c>
      <c r="C6" s="32">
        <v>0</v>
      </c>
      <c r="D6" s="32">
        <v>0</v>
      </c>
      <c r="E6" s="32">
        <f t="shared" ref="E6:E19" si="0">B6+C6+D6</f>
        <v>0</v>
      </c>
      <c r="F6" s="65"/>
      <c r="G6" s="38"/>
      <c r="H6" s="38"/>
      <c r="I6" s="38"/>
    </row>
    <row r="7" spans="1:9" x14ac:dyDescent="0.3">
      <c r="A7" s="33" t="s">
        <v>28</v>
      </c>
      <c r="B7" s="32">
        <v>0</v>
      </c>
      <c r="C7" s="32">
        <v>431.079882</v>
      </c>
      <c r="D7" s="32">
        <v>0</v>
      </c>
      <c r="E7" s="32">
        <f t="shared" si="0"/>
        <v>431.079882</v>
      </c>
      <c r="F7" s="65"/>
      <c r="G7" s="38"/>
      <c r="H7" s="38"/>
      <c r="I7" s="38"/>
    </row>
    <row r="8" spans="1:9" x14ac:dyDescent="0.3">
      <c r="A8" s="31" t="s">
        <v>69</v>
      </c>
      <c r="B8" s="32">
        <v>135514.06627399998</v>
      </c>
      <c r="C8" s="32">
        <v>915852.29731899966</v>
      </c>
      <c r="D8" s="32">
        <v>292199.61486699997</v>
      </c>
      <c r="E8" s="32">
        <f t="shared" si="0"/>
        <v>1343565.9784599994</v>
      </c>
      <c r="F8" s="64"/>
    </row>
    <row r="9" spans="1:9" x14ac:dyDescent="0.3">
      <c r="A9" s="33" t="s">
        <v>27</v>
      </c>
      <c r="B9" s="32">
        <v>69070.380731000012</v>
      </c>
      <c r="C9" s="32">
        <v>464408.34067600011</v>
      </c>
      <c r="D9" s="32">
        <v>169797.11000600006</v>
      </c>
      <c r="E9" s="32">
        <f t="shared" si="0"/>
        <v>703275.83141300012</v>
      </c>
      <c r="F9" s="65"/>
    </row>
    <row r="10" spans="1:9" x14ac:dyDescent="0.3">
      <c r="A10" s="33" t="s">
        <v>28</v>
      </c>
      <c r="B10" s="32">
        <v>66443.685543</v>
      </c>
      <c r="C10" s="32">
        <v>451443.95664300001</v>
      </c>
      <c r="D10" s="32">
        <v>122402.50486099999</v>
      </c>
      <c r="E10" s="32">
        <f t="shared" si="0"/>
        <v>640290.14704700001</v>
      </c>
      <c r="F10" s="65"/>
    </row>
    <row r="11" spans="1:9" x14ac:dyDescent="0.3">
      <c r="A11" s="31" t="s">
        <v>70</v>
      </c>
      <c r="B11" s="32">
        <v>1799047.0040409998</v>
      </c>
      <c r="C11" s="32">
        <v>184772613.35494503</v>
      </c>
      <c r="D11" s="32">
        <v>2501648.5811920003</v>
      </c>
      <c r="E11" s="32">
        <f t="shared" si="0"/>
        <v>189073308.94017801</v>
      </c>
      <c r="F11" s="64"/>
    </row>
    <row r="12" spans="1:9" x14ac:dyDescent="0.3">
      <c r="A12" s="33" t="s">
        <v>27</v>
      </c>
      <c r="B12" s="32">
        <v>1069871.7735000001</v>
      </c>
      <c r="C12" s="32">
        <v>99454935.289752007</v>
      </c>
      <c r="D12" s="32">
        <v>1618245.9695619999</v>
      </c>
      <c r="E12" s="32">
        <f t="shared" si="0"/>
        <v>102143053.032814</v>
      </c>
      <c r="F12" s="65"/>
    </row>
    <row r="13" spans="1:9" x14ac:dyDescent="0.3">
      <c r="A13" s="33" t="s">
        <v>28</v>
      </c>
      <c r="B13" s="32">
        <v>729175.23054100014</v>
      </c>
      <c r="C13" s="32">
        <v>85317678.065193012</v>
      </c>
      <c r="D13" s="32">
        <v>883402.61163000006</v>
      </c>
      <c r="E13" s="32">
        <f t="shared" si="0"/>
        <v>86930255.907364011</v>
      </c>
      <c r="F13" s="65"/>
    </row>
    <row r="14" spans="1:9" x14ac:dyDescent="0.3">
      <c r="A14" s="31" t="s">
        <v>29</v>
      </c>
      <c r="B14" s="32">
        <v>1361854.2473939999</v>
      </c>
      <c r="C14" s="32">
        <v>201712707.93871298</v>
      </c>
      <c r="D14" s="32">
        <v>1718568.4012600002</v>
      </c>
      <c r="E14" s="32">
        <f t="shared" si="0"/>
        <v>204793130.58736697</v>
      </c>
      <c r="F14" s="64"/>
    </row>
    <row r="15" spans="1:9" x14ac:dyDescent="0.3">
      <c r="A15" s="33" t="s">
        <v>27</v>
      </c>
      <c r="B15" s="32">
        <v>771551.32740100008</v>
      </c>
      <c r="C15" s="32">
        <v>114641850.96758102</v>
      </c>
      <c r="D15" s="32">
        <v>960890.62419400003</v>
      </c>
      <c r="E15" s="32">
        <f t="shared" si="0"/>
        <v>116374292.91917601</v>
      </c>
      <c r="F15" s="65"/>
    </row>
    <row r="16" spans="1:9" x14ac:dyDescent="0.3">
      <c r="A16" s="33" t="s">
        <v>28</v>
      </c>
      <c r="B16" s="32">
        <v>590302.91999299987</v>
      </c>
      <c r="C16" s="32">
        <v>87070856.97113201</v>
      </c>
      <c r="D16" s="32">
        <v>757677.77706600004</v>
      </c>
      <c r="E16" s="32">
        <f t="shared" si="0"/>
        <v>88418837.668191016</v>
      </c>
      <c r="F16" s="65"/>
    </row>
    <row r="17" spans="1:15" ht="27.75" x14ac:dyDescent="0.3">
      <c r="A17" s="33" t="s">
        <v>30</v>
      </c>
      <c r="B17" s="32">
        <v>24523.125820000001</v>
      </c>
      <c r="C17" s="32">
        <v>16665422.024309998</v>
      </c>
      <c r="D17" s="32">
        <v>33849.210432</v>
      </c>
      <c r="E17" s="32">
        <f t="shared" si="0"/>
        <v>16723794.360561999</v>
      </c>
      <c r="F17" s="64"/>
    </row>
    <row r="18" spans="1:15" x14ac:dyDescent="0.3">
      <c r="A18" s="33" t="s">
        <v>27</v>
      </c>
      <c r="B18" s="32">
        <v>14095.572875</v>
      </c>
      <c r="C18" s="32">
        <v>8914101.073063001</v>
      </c>
      <c r="D18" s="32">
        <v>23393.437809999999</v>
      </c>
      <c r="E18" s="32">
        <f t="shared" si="0"/>
        <v>8951590.0837480016</v>
      </c>
    </row>
    <row r="19" spans="1:15" x14ac:dyDescent="0.3">
      <c r="A19" s="33" t="s">
        <v>28</v>
      </c>
      <c r="B19" s="32">
        <v>10427.552944999999</v>
      </c>
      <c r="C19" s="32">
        <v>7751320.9512470001</v>
      </c>
      <c r="D19" s="32">
        <v>10455.772622</v>
      </c>
      <c r="E19" s="32">
        <f t="shared" si="0"/>
        <v>7772204.2768140007</v>
      </c>
    </row>
    <row r="20" spans="1:15" x14ac:dyDescent="0.3">
      <c r="A20" s="34" t="s">
        <v>6</v>
      </c>
      <c r="B20" s="35">
        <f>B5+B8+B11+B14+B17</f>
        <v>3320938.443529</v>
      </c>
      <c r="C20" s="35">
        <f t="shared" ref="C20:E20" si="1">C5+C8+C11+C14+C17</f>
        <v>404067026.69516897</v>
      </c>
      <c r="D20" s="35">
        <f t="shared" si="1"/>
        <v>4546265.8077510009</v>
      </c>
      <c r="E20" s="35">
        <f t="shared" si="1"/>
        <v>411934230.94644898</v>
      </c>
      <c r="F20" s="36"/>
      <c r="G20" s="36"/>
    </row>
    <row r="21" spans="1:15" x14ac:dyDescent="0.3">
      <c r="A21" s="33" t="s">
        <v>27</v>
      </c>
      <c r="B21" s="35">
        <f>B6+B9+B12+B15+B18</f>
        <v>1924589.0545070004</v>
      </c>
      <c r="C21" s="35">
        <f t="shared" ref="C21:E21" si="2">C6+C9+C12+C15+C18</f>
        <v>223475295.67107201</v>
      </c>
      <c r="D21" s="35">
        <f t="shared" si="2"/>
        <v>2772327.141572</v>
      </c>
      <c r="E21" s="35">
        <f t="shared" si="2"/>
        <v>228172211.86715102</v>
      </c>
    </row>
    <row r="22" spans="1:15" x14ac:dyDescent="0.3">
      <c r="A22" s="33" t="s">
        <v>28</v>
      </c>
      <c r="B22" s="35">
        <f>B19+B16+B13+B10+B7</f>
        <v>1396349.3890219999</v>
      </c>
      <c r="C22" s="35">
        <f t="shared" ref="C22:E22" si="3">C19+C16+C13+C10+C7</f>
        <v>180591731.024097</v>
      </c>
      <c r="D22" s="35">
        <f t="shared" si="3"/>
        <v>1773938.6661789999</v>
      </c>
      <c r="E22" s="35">
        <f t="shared" si="3"/>
        <v>183762019.07929802</v>
      </c>
      <c r="F22" s="65"/>
    </row>
    <row r="24" spans="1:15" x14ac:dyDescent="0.3">
      <c r="G24" s="36"/>
      <c r="H24" s="36"/>
      <c r="I24" s="36"/>
      <c r="J24" s="36"/>
    </row>
    <row r="25" spans="1:15" ht="35.25" customHeight="1" x14ac:dyDescent="0.3">
      <c r="A25" s="91" t="s">
        <v>84</v>
      </c>
      <c r="B25" s="92"/>
      <c r="C25" s="92"/>
      <c r="D25" s="92"/>
      <c r="E25" s="92"/>
      <c r="G25" s="36"/>
      <c r="H25" s="36"/>
      <c r="I25" s="36"/>
      <c r="J25" s="36"/>
    </row>
    <row r="26" spans="1:15" x14ac:dyDescent="0.3">
      <c r="A26" s="90" t="s">
        <v>31</v>
      </c>
      <c r="B26" s="90"/>
      <c r="C26" s="90"/>
      <c r="D26" s="90"/>
      <c r="E26" s="90"/>
      <c r="G26" s="36"/>
      <c r="H26" s="36"/>
      <c r="I26" s="36"/>
      <c r="J26" s="36"/>
    </row>
    <row r="27" spans="1:15" ht="27.75" x14ac:dyDescent="0.3">
      <c r="A27" s="28"/>
      <c r="B27" s="29" t="s">
        <v>23</v>
      </c>
      <c r="C27" s="29" t="s">
        <v>24</v>
      </c>
      <c r="D27" s="29" t="s">
        <v>25</v>
      </c>
      <c r="E27" s="30" t="s">
        <v>6</v>
      </c>
    </row>
    <row r="28" spans="1:15" x14ac:dyDescent="0.3">
      <c r="A28" s="31" t="s">
        <v>26</v>
      </c>
      <c r="B28" s="32">
        <v>0</v>
      </c>
      <c r="C28" s="32">
        <v>2</v>
      </c>
      <c r="D28" s="32">
        <v>0</v>
      </c>
      <c r="E28" s="32">
        <f>B28+C28+D28</f>
        <v>2</v>
      </c>
      <c r="L28" s="36"/>
      <c r="M28" s="36"/>
      <c r="N28" s="36"/>
      <c r="O28" s="36"/>
    </row>
    <row r="29" spans="1:15" x14ac:dyDescent="0.3">
      <c r="A29" s="33" t="s">
        <v>27</v>
      </c>
      <c r="B29" s="32">
        <v>0</v>
      </c>
      <c r="C29" s="32">
        <v>0</v>
      </c>
      <c r="D29" s="32">
        <v>0</v>
      </c>
      <c r="E29" s="32">
        <f t="shared" ref="E29:E42" si="4">B29+C29+D29</f>
        <v>0</v>
      </c>
      <c r="L29" s="36"/>
      <c r="M29" s="36"/>
      <c r="N29" s="36"/>
      <c r="O29" s="36"/>
    </row>
    <row r="30" spans="1:15" x14ac:dyDescent="0.3">
      <c r="A30" s="33" t="s">
        <v>28</v>
      </c>
      <c r="B30" s="32">
        <v>0</v>
      </c>
      <c r="C30" s="32">
        <v>2</v>
      </c>
      <c r="D30" s="32">
        <v>0</v>
      </c>
      <c r="E30" s="32">
        <f t="shared" si="4"/>
        <v>2</v>
      </c>
      <c r="L30" s="36"/>
      <c r="M30" s="36"/>
      <c r="N30" s="36"/>
      <c r="O30" s="36"/>
    </row>
    <row r="31" spans="1:15" x14ac:dyDescent="0.3">
      <c r="A31" s="31" t="s">
        <v>69</v>
      </c>
      <c r="B31" s="32">
        <v>78</v>
      </c>
      <c r="C31" s="32">
        <v>462</v>
      </c>
      <c r="D31" s="32">
        <v>124</v>
      </c>
      <c r="E31" s="32">
        <f t="shared" si="4"/>
        <v>664</v>
      </c>
      <c r="L31" s="36"/>
      <c r="M31" s="36"/>
      <c r="N31" s="36"/>
      <c r="O31" s="36"/>
    </row>
    <row r="32" spans="1:15" x14ac:dyDescent="0.3">
      <c r="A32" s="33" t="s">
        <v>27</v>
      </c>
      <c r="B32" s="32">
        <v>35</v>
      </c>
      <c r="C32" s="32">
        <v>195</v>
      </c>
      <c r="D32" s="32">
        <v>67</v>
      </c>
      <c r="E32" s="32">
        <f t="shared" si="4"/>
        <v>297</v>
      </c>
      <c r="L32" s="36"/>
      <c r="M32" s="36"/>
      <c r="N32" s="36"/>
      <c r="O32" s="36"/>
    </row>
    <row r="33" spans="1:15" x14ac:dyDescent="0.3">
      <c r="A33" s="33" t="s">
        <v>28</v>
      </c>
      <c r="B33" s="32">
        <v>43</v>
      </c>
      <c r="C33" s="32">
        <v>267</v>
      </c>
      <c r="D33" s="32">
        <v>57</v>
      </c>
      <c r="E33" s="32">
        <f t="shared" si="4"/>
        <v>367</v>
      </c>
      <c r="L33" s="36"/>
      <c r="M33" s="36"/>
      <c r="N33" s="36"/>
      <c r="O33" s="36"/>
    </row>
    <row r="34" spans="1:15" x14ac:dyDescent="0.3">
      <c r="A34" s="31" t="s">
        <v>70</v>
      </c>
      <c r="B34" s="32">
        <v>1616</v>
      </c>
      <c r="C34" s="32">
        <v>316410</v>
      </c>
      <c r="D34" s="32">
        <v>1341</v>
      </c>
      <c r="E34" s="32">
        <f t="shared" si="4"/>
        <v>319367</v>
      </c>
      <c r="L34" s="36"/>
      <c r="M34" s="36"/>
      <c r="N34" s="36"/>
      <c r="O34" s="36"/>
    </row>
    <row r="35" spans="1:15" x14ac:dyDescent="0.3">
      <c r="A35" s="33" t="s">
        <v>27</v>
      </c>
      <c r="B35" s="32">
        <v>910</v>
      </c>
      <c r="C35" s="32">
        <v>153228</v>
      </c>
      <c r="D35" s="32">
        <v>783</v>
      </c>
      <c r="E35" s="32">
        <f t="shared" si="4"/>
        <v>154921</v>
      </c>
      <c r="L35" s="36"/>
      <c r="M35" s="36"/>
      <c r="N35" s="36"/>
      <c r="O35" s="36"/>
    </row>
    <row r="36" spans="1:15" x14ac:dyDescent="0.3">
      <c r="A36" s="33" t="s">
        <v>28</v>
      </c>
      <c r="B36" s="32">
        <v>706</v>
      </c>
      <c r="C36" s="32">
        <v>163182</v>
      </c>
      <c r="D36" s="32">
        <v>558</v>
      </c>
      <c r="E36" s="32">
        <f t="shared" si="4"/>
        <v>164446</v>
      </c>
      <c r="L36" s="36"/>
      <c r="M36" s="36"/>
      <c r="N36" s="36"/>
      <c r="O36" s="36"/>
    </row>
    <row r="37" spans="1:15" x14ac:dyDescent="0.3">
      <c r="A37" s="31" t="s">
        <v>29</v>
      </c>
      <c r="B37" s="32">
        <v>1801</v>
      </c>
      <c r="C37" s="32">
        <v>405208</v>
      </c>
      <c r="D37" s="32">
        <v>1547</v>
      </c>
      <c r="E37" s="32">
        <f t="shared" si="4"/>
        <v>408556</v>
      </c>
      <c r="L37" s="36"/>
      <c r="M37" s="36"/>
      <c r="N37" s="36"/>
      <c r="O37" s="36"/>
    </row>
    <row r="38" spans="1:15" x14ac:dyDescent="0.3">
      <c r="A38" s="33" t="s">
        <v>27</v>
      </c>
      <c r="B38" s="32">
        <v>1044</v>
      </c>
      <c r="C38" s="32">
        <v>213243</v>
      </c>
      <c r="D38" s="32">
        <v>830</v>
      </c>
      <c r="E38" s="32">
        <f t="shared" si="4"/>
        <v>215117</v>
      </c>
      <c r="L38" s="36"/>
      <c r="M38" s="36"/>
      <c r="N38" s="36"/>
      <c r="O38" s="36"/>
    </row>
    <row r="39" spans="1:15" x14ac:dyDescent="0.3">
      <c r="A39" s="33" t="s">
        <v>28</v>
      </c>
      <c r="B39" s="32">
        <v>757</v>
      </c>
      <c r="C39" s="32">
        <v>191965</v>
      </c>
      <c r="D39" s="32">
        <v>717</v>
      </c>
      <c r="E39" s="32">
        <f t="shared" si="4"/>
        <v>193439</v>
      </c>
      <c r="L39" s="36"/>
      <c r="M39" s="36"/>
      <c r="N39" s="36"/>
      <c r="O39" s="36"/>
    </row>
    <row r="40" spans="1:15" x14ac:dyDescent="0.3">
      <c r="A40" s="37" t="s">
        <v>30</v>
      </c>
      <c r="B40" s="32">
        <v>140</v>
      </c>
      <c r="C40" s="32">
        <v>116204</v>
      </c>
      <c r="D40" s="32">
        <v>149</v>
      </c>
      <c r="E40" s="32">
        <f t="shared" si="4"/>
        <v>116493</v>
      </c>
      <c r="L40" s="36"/>
      <c r="M40" s="36"/>
      <c r="N40" s="36"/>
      <c r="O40" s="36"/>
    </row>
    <row r="41" spans="1:15" x14ac:dyDescent="0.3">
      <c r="A41" s="33" t="s">
        <v>27</v>
      </c>
      <c r="B41" s="32">
        <v>85</v>
      </c>
      <c r="C41" s="32">
        <v>61799</v>
      </c>
      <c r="D41" s="32">
        <v>91</v>
      </c>
      <c r="E41" s="32">
        <f t="shared" si="4"/>
        <v>61975</v>
      </c>
      <c r="L41" s="36"/>
      <c r="M41" s="36"/>
      <c r="N41" s="36"/>
      <c r="O41" s="36"/>
    </row>
    <row r="42" spans="1:15" x14ac:dyDescent="0.3">
      <c r="A42" s="33" t="s">
        <v>28</v>
      </c>
      <c r="B42" s="32">
        <v>55</v>
      </c>
      <c r="C42" s="32">
        <v>54405</v>
      </c>
      <c r="D42" s="32">
        <v>58</v>
      </c>
      <c r="E42" s="32">
        <f t="shared" si="4"/>
        <v>54518</v>
      </c>
      <c r="L42" s="36"/>
      <c r="M42" s="36"/>
      <c r="N42" s="36"/>
      <c r="O42" s="36"/>
    </row>
    <row r="43" spans="1:15" x14ac:dyDescent="0.3">
      <c r="A43" s="34" t="s">
        <v>6</v>
      </c>
      <c r="B43" s="35">
        <f>B28+B31+B34+B37+B40</f>
        <v>3635</v>
      </c>
      <c r="C43" s="35">
        <f t="shared" ref="C43:E43" si="5">C28+C31+C34+C37+C40</f>
        <v>838286</v>
      </c>
      <c r="D43" s="35">
        <f t="shared" si="5"/>
        <v>3161</v>
      </c>
      <c r="E43" s="35">
        <f t="shared" si="5"/>
        <v>845082</v>
      </c>
      <c r="F43" s="36"/>
      <c r="G43" s="36"/>
      <c r="L43" s="36"/>
      <c r="M43" s="36"/>
      <c r="N43" s="36"/>
      <c r="O43" s="36"/>
    </row>
    <row r="44" spans="1:15" x14ac:dyDescent="0.3">
      <c r="A44" s="33" t="s">
        <v>27</v>
      </c>
      <c r="B44" s="35">
        <f>B29+B32+B35+B38+B41</f>
        <v>2074</v>
      </c>
      <c r="C44" s="35">
        <f t="shared" ref="C44:E44" si="6">C29+C32+C35+C38+C41</f>
        <v>428465</v>
      </c>
      <c r="D44" s="35">
        <f t="shared" si="6"/>
        <v>1771</v>
      </c>
      <c r="E44" s="35">
        <f t="shared" si="6"/>
        <v>432310</v>
      </c>
      <c r="L44" s="36"/>
      <c r="M44" s="36"/>
      <c r="N44" s="36"/>
      <c r="O44" s="36"/>
    </row>
    <row r="45" spans="1:15" x14ac:dyDescent="0.3">
      <c r="A45" s="33" t="s">
        <v>28</v>
      </c>
      <c r="B45" s="35">
        <f>B42+B39+B36+B33+B30</f>
        <v>1561</v>
      </c>
      <c r="C45" s="35">
        <f t="shared" ref="C45:D45" si="7">C42+C39+C36+C33+C30</f>
        <v>409821</v>
      </c>
      <c r="D45" s="35">
        <f t="shared" si="7"/>
        <v>1390</v>
      </c>
      <c r="E45" s="35">
        <f>E42+E39+E36+E33+E30</f>
        <v>412772</v>
      </c>
      <c r="F45" s="65"/>
      <c r="L45" s="36"/>
      <c r="M45" s="36"/>
      <c r="N45" s="36"/>
      <c r="O45" s="36"/>
    </row>
  </sheetData>
  <sheetProtection algorithmName="SHA-512" hashValue="OvuA/V5GLtkAcrluZia9whAhAY00dOERettQjcBKytaYO6xE/MxsPDYw289ugKsNFRr5EDVtpMRe3yVxx2KWrQ==" saltValue="maXdA92EJVW1qIzeL7i+0A==" spinCount="100000" sheet="1" objects="1" scenarios="1"/>
  <mergeCells count="4">
    <mergeCell ref="A1:E2"/>
    <mergeCell ref="A3:E3"/>
    <mergeCell ref="A25:E25"/>
    <mergeCell ref="A26:E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278"/>
  <sheetViews>
    <sheetView tabSelected="1" topLeftCell="A10" zoomScale="85" zoomScaleNormal="85" workbookViewId="0">
      <selection activeCell="D147" sqref="D147"/>
    </sheetView>
  </sheetViews>
  <sheetFormatPr defaultRowHeight="16.5" x14ac:dyDescent="0.3"/>
  <cols>
    <col min="1" max="1" width="32" customWidth="1"/>
    <col min="2" max="2" width="17.77734375" bestFit="1" customWidth="1"/>
    <col min="3" max="3" width="16.44140625" bestFit="1" customWidth="1"/>
    <col min="4" max="4" width="16" customWidth="1"/>
    <col min="5" max="5" width="17.109375" customWidth="1"/>
    <col min="6" max="6" width="19.109375" customWidth="1"/>
    <col min="7" max="7" width="20.6640625" bestFit="1" customWidth="1"/>
    <col min="8" max="8" width="14.77734375" customWidth="1"/>
    <col min="9" max="9" width="11.6640625" bestFit="1" customWidth="1"/>
    <col min="10" max="10" width="15.33203125" bestFit="1" customWidth="1"/>
    <col min="12" max="12" width="12" bestFit="1" customWidth="1"/>
  </cols>
  <sheetData>
    <row r="1" spans="1:5" x14ac:dyDescent="0.3">
      <c r="A1" s="93" t="s">
        <v>86</v>
      </c>
      <c r="B1" s="94"/>
      <c r="C1" s="94"/>
      <c r="D1" s="94"/>
      <c r="E1" s="95"/>
    </row>
    <row r="2" spans="1:5" x14ac:dyDescent="0.3">
      <c r="A2" s="96" t="s">
        <v>22</v>
      </c>
      <c r="B2" s="97"/>
      <c r="C2" s="97"/>
      <c r="D2" s="97"/>
      <c r="E2" s="98"/>
    </row>
    <row r="3" spans="1:5" x14ac:dyDescent="0.3">
      <c r="A3" s="46"/>
      <c r="B3" s="29" t="s">
        <v>23</v>
      </c>
      <c r="C3" s="29" t="s">
        <v>24</v>
      </c>
      <c r="D3" s="29" t="s">
        <v>25</v>
      </c>
      <c r="E3" s="29" t="s">
        <v>6</v>
      </c>
    </row>
    <row r="4" spans="1:5" x14ac:dyDescent="0.3">
      <c r="A4" s="48" t="s">
        <v>48</v>
      </c>
      <c r="B4" s="49">
        <v>59663.574326999995</v>
      </c>
      <c r="C4" s="49">
        <v>6580712.7988229999</v>
      </c>
      <c r="D4" s="49">
        <v>71094.44641199999</v>
      </c>
      <c r="E4" s="50">
        <f>B4+C4+D4</f>
        <v>6711470.8195620002</v>
      </c>
    </row>
    <row r="5" spans="1:5" x14ac:dyDescent="0.3">
      <c r="A5" s="48" t="s">
        <v>49</v>
      </c>
      <c r="B5" s="49">
        <v>0</v>
      </c>
      <c r="C5" s="49">
        <v>6486004.4747890001</v>
      </c>
      <c r="D5" s="49">
        <v>0</v>
      </c>
      <c r="E5" s="50">
        <f t="shared" ref="E5:E11" si="0">B5+C5+D5</f>
        <v>6486004.4747890001</v>
      </c>
    </row>
    <row r="6" spans="1:5" x14ac:dyDescent="0.3">
      <c r="A6" s="48" t="s">
        <v>50</v>
      </c>
      <c r="B6" s="49">
        <v>59663.574326999995</v>
      </c>
      <c r="C6" s="49">
        <v>94708.324034000005</v>
      </c>
      <c r="D6" s="49">
        <v>71094.44641199999</v>
      </c>
      <c r="E6" s="50">
        <f t="shared" si="0"/>
        <v>225466.34477299999</v>
      </c>
    </row>
    <row r="7" spans="1:5" x14ac:dyDescent="0.3">
      <c r="A7" s="48" t="s">
        <v>51</v>
      </c>
      <c r="B7" s="49">
        <v>1415.553897</v>
      </c>
      <c r="C7" s="49">
        <v>2408.5487539999999</v>
      </c>
      <c r="D7" s="49">
        <v>9889.5611719999997</v>
      </c>
      <c r="E7" s="50">
        <f t="shared" si="0"/>
        <v>13713.663822999999</v>
      </c>
    </row>
    <row r="8" spans="1:5" x14ac:dyDescent="0.3">
      <c r="A8" s="53" t="s">
        <v>52</v>
      </c>
      <c r="B8" s="49">
        <v>0</v>
      </c>
      <c r="C8" s="49">
        <v>0</v>
      </c>
      <c r="D8" s="49">
        <v>0</v>
      </c>
      <c r="E8" s="50">
        <f t="shared" si="0"/>
        <v>0</v>
      </c>
    </row>
    <row r="9" spans="1:5" x14ac:dyDescent="0.3">
      <c r="A9" s="53" t="s">
        <v>53</v>
      </c>
      <c r="B9" s="49">
        <v>0</v>
      </c>
      <c r="C9" s="49">
        <v>0</v>
      </c>
      <c r="D9" s="49">
        <v>0</v>
      </c>
      <c r="E9" s="50">
        <f t="shared" si="0"/>
        <v>0</v>
      </c>
    </row>
    <row r="10" spans="1:5" x14ac:dyDescent="0.3">
      <c r="A10" s="53" t="s">
        <v>54</v>
      </c>
      <c r="B10" s="49">
        <v>0</v>
      </c>
      <c r="C10" s="49">
        <v>0</v>
      </c>
      <c r="D10" s="49">
        <v>0</v>
      </c>
      <c r="E10" s="50">
        <f t="shared" si="0"/>
        <v>0</v>
      </c>
    </row>
    <row r="11" spans="1:5" x14ac:dyDescent="0.3">
      <c r="A11" s="53" t="s">
        <v>55</v>
      </c>
      <c r="B11" s="49">
        <v>0</v>
      </c>
      <c r="C11" s="49">
        <v>0</v>
      </c>
      <c r="D11" s="49">
        <v>0</v>
      </c>
      <c r="E11" s="50">
        <f t="shared" si="0"/>
        <v>0</v>
      </c>
    </row>
    <row r="12" spans="1:5" x14ac:dyDescent="0.3">
      <c r="A12" s="54" t="s">
        <v>56</v>
      </c>
      <c r="B12" s="55">
        <f>B4+B7+B8+B9+B10+B11</f>
        <v>61079.128223999993</v>
      </c>
      <c r="C12" s="55">
        <f t="shared" ref="C12:D12" si="1">C4+C7+C8+C9+C10+C11</f>
        <v>6583121.347577</v>
      </c>
      <c r="D12" s="55">
        <f t="shared" si="1"/>
        <v>80984.007583999992</v>
      </c>
      <c r="E12" s="55">
        <f>E4+E7+E8+E9+E10+E11</f>
        <v>6725184.4833850004</v>
      </c>
    </row>
    <row r="13" spans="1:5" x14ac:dyDescent="0.3">
      <c r="A13" s="56" t="s">
        <v>57</v>
      </c>
      <c r="B13" s="49">
        <v>413.09</v>
      </c>
      <c r="C13" s="49">
        <v>8974.7403329999997</v>
      </c>
      <c r="D13" s="49">
        <v>4441.509677</v>
      </c>
      <c r="E13" s="57">
        <f>B13+C13+D13</f>
        <v>13829.34001</v>
      </c>
    </row>
    <row r="14" spans="1:5" x14ac:dyDescent="0.3">
      <c r="A14" s="56" t="s">
        <v>58</v>
      </c>
      <c r="B14" s="49">
        <v>0</v>
      </c>
      <c r="C14" s="49">
        <v>0</v>
      </c>
      <c r="D14" s="49">
        <v>0</v>
      </c>
      <c r="E14" s="57">
        <f t="shared" ref="E14:E21" si="2">B14+C14+D14</f>
        <v>0</v>
      </c>
    </row>
    <row r="15" spans="1:5" x14ac:dyDescent="0.3">
      <c r="A15" s="56" t="s">
        <v>59</v>
      </c>
      <c r="B15" s="49">
        <v>0</v>
      </c>
      <c r="C15" s="49">
        <v>0</v>
      </c>
      <c r="D15" s="49">
        <v>0</v>
      </c>
      <c r="E15" s="57">
        <f t="shared" si="2"/>
        <v>0</v>
      </c>
    </row>
    <row r="16" spans="1:5" x14ac:dyDescent="0.3">
      <c r="A16" s="56" t="s">
        <v>60</v>
      </c>
      <c r="B16" s="49">
        <v>3100.241571</v>
      </c>
      <c r="C16" s="49">
        <v>22782.560273000003</v>
      </c>
      <c r="D16" s="49">
        <v>0</v>
      </c>
      <c r="E16" s="57">
        <f t="shared" si="2"/>
        <v>25882.801844000001</v>
      </c>
    </row>
    <row r="17" spans="1:10" x14ac:dyDescent="0.3">
      <c r="A17" s="56" t="s">
        <v>61</v>
      </c>
      <c r="B17" s="49">
        <v>3100.241571</v>
      </c>
      <c r="C17" s="49">
        <v>1903.78639</v>
      </c>
      <c r="D17" s="49">
        <v>0</v>
      </c>
      <c r="E17" s="57">
        <f t="shared" si="2"/>
        <v>5004.0279609999998</v>
      </c>
    </row>
    <row r="18" spans="1:10" x14ac:dyDescent="0.3">
      <c r="A18" s="56" t="s">
        <v>62</v>
      </c>
      <c r="B18" s="49">
        <v>0</v>
      </c>
      <c r="C18" s="49">
        <v>0</v>
      </c>
      <c r="D18" s="49">
        <v>0</v>
      </c>
      <c r="E18" s="57">
        <f t="shared" si="2"/>
        <v>0</v>
      </c>
    </row>
    <row r="19" spans="1:10" x14ac:dyDescent="0.3">
      <c r="A19" s="56" t="s">
        <v>63</v>
      </c>
      <c r="B19" s="49">
        <v>0</v>
      </c>
      <c r="C19" s="49">
        <v>13337.997414000001</v>
      </c>
      <c r="D19" s="49">
        <v>0</v>
      </c>
      <c r="E19" s="57">
        <f t="shared" si="2"/>
        <v>13337.997414000001</v>
      </c>
    </row>
    <row r="20" spans="1:10" x14ac:dyDescent="0.3">
      <c r="A20" s="56" t="s">
        <v>64</v>
      </c>
      <c r="B20" s="49">
        <v>0</v>
      </c>
      <c r="C20" s="49">
        <v>7540.7764690000004</v>
      </c>
      <c r="D20" s="49">
        <v>0</v>
      </c>
      <c r="E20" s="57">
        <f t="shared" si="2"/>
        <v>7540.7764690000004</v>
      </c>
    </row>
    <row r="21" spans="1:10" ht="27" x14ac:dyDescent="0.3">
      <c r="A21" s="56" t="s">
        <v>78</v>
      </c>
      <c r="B21" s="49">
        <v>0</v>
      </c>
      <c r="C21" s="49">
        <v>0</v>
      </c>
      <c r="D21" s="49">
        <v>0</v>
      </c>
      <c r="E21" s="57">
        <f t="shared" si="2"/>
        <v>0</v>
      </c>
    </row>
    <row r="22" spans="1:10" x14ac:dyDescent="0.3">
      <c r="A22" s="54" t="s">
        <v>65</v>
      </c>
      <c r="B22" s="58">
        <f>B13+B14+B15+B16</f>
        <v>3513.3315710000002</v>
      </c>
      <c r="C22" s="58">
        <f t="shared" ref="C22:E22" si="3">C13+C14+C15+C16</f>
        <v>31757.300606000004</v>
      </c>
      <c r="D22" s="58">
        <f t="shared" si="3"/>
        <v>4441.509677</v>
      </c>
      <c r="E22" s="58">
        <f t="shared" si="3"/>
        <v>39712.141854000001</v>
      </c>
    </row>
    <row r="23" spans="1:10" x14ac:dyDescent="0.3">
      <c r="A23" s="59" t="s">
        <v>66</v>
      </c>
      <c r="B23" s="60">
        <f>B12-B22</f>
        <v>57565.79665299999</v>
      </c>
      <c r="C23" s="60">
        <f t="shared" ref="C23:E23" si="4">C12-C22</f>
        <v>6551364.0469709998</v>
      </c>
      <c r="D23" s="60">
        <f t="shared" si="4"/>
        <v>76542.497906999997</v>
      </c>
      <c r="E23" s="60">
        <f t="shared" si="4"/>
        <v>6685472.3415310001</v>
      </c>
    </row>
    <row r="27" spans="1:10" x14ac:dyDescent="0.3">
      <c r="A27" s="99" t="s">
        <v>82</v>
      </c>
      <c r="B27" s="99"/>
      <c r="C27" s="99"/>
      <c r="D27" s="99"/>
      <c r="E27" s="99"/>
      <c r="F27" s="99"/>
      <c r="G27" s="99"/>
      <c r="H27" s="99"/>
      <c r="I27" s="99"/>
    </row>
    <row r="28" spans="1:10" x14ac:dyDescent="0.3">
      <c r="A28" s="100" t="s">
        <v>32</v>
      </c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x14ac:dyDescent="0.3">
      <c r="A29" s="28"/>
      <c r="B29" s="101" t="s">
        <v>33</v>
      </c>
      <c r="C29" s="102"/>
      <c r="D29" s="102"/>
      <c r="E29" s="103"/>
      <c r="F29" s="101" t="s">
        <v>34</v>
      </c>
      <c r="G29" s="102"/>
      <c r="H29" s="102"/>
      <c r="I29" s="103"/>
      <c r="J29" s="104" t="s">
        <v>35</v>
      </c>
    </row>
    <row r="30" spans="1:10" x14ac:dyDescent="0.3">
      <c r="A30" s="28"/>
      <c r="B30" s="29" t="s">
        <v>23</v>
      </c>
      <c r="C30" s="29" t="s">
        <v>24</v>
      </c>
      <c r="D30" s="29" t="s">
        <v>25</v>
      </c>
      <c r="E30" s="28" t="s">
        <v>6</v>
      </c>
      <c r="F30" s="29" t="s">
        <v>23</v>
      </c>
      <c r="G30" s="29" t="s">
        <v>24</v>
      </c>
      <c r="H30" s="29" t="s">
        <v>25</v>
      </c>
      <c r="I30" s="28" t="s">
        <v>6</v>
      </c>
      <c r="J30" s="104"/>
    </row>
    <row r="31" spans="1:10" hidden="1" x14ac:dyDescent="0.3">
      <c r="A31" s="39" t="s">
        <v>42</v>
      </c>
      <c r="B31" s="40">
        <v>0</v>
      </c>
      <c r="C31" s="40">
        <v>278977</v>
      </c>
      <c r="D31" s="40">
        <v>0</v>
      </c>
      <c r="E31" s="40">
        <f t="shared" ref="E31:E36" si="5">SUM(B31:D31)</f>
        <v>278977</v>
      </c>
      <c r="F31" s="40">
        <v>0</v>
      </c>
      <c r="G31" s="40">
        <v>0</v>
      </c>
      <c r="H31" s="40">
        <v>0</v>
      </c>
      <c r="I31" s="40">
        <v>70705568299.820007</v>
      </c>
      <c r="J31" s="40">
        <v>70705568299.820007</v>
      </c>
    </row>
    <row r="32" spans="1:10" hidden="1" x14ac:dyDescent="0.3">
      <c r="A32" s="39" t="s">
        <v>43</v>
      </c>
      <c r="B32" s="40">
        <v>20000</v>
      </c>
      <c r="C32" s="40">
        <v>60000</v>
      </c>
      <c r="D32" s="40">
        <v>20150</v>
      </c>
      <c r="E32" s="40">
        <f t="shared" si="5"/>
        <v>100150</v>
      </c>
      <c r="F32" s="40">
        <v>0</v>
      </c>
      <c r="G32" s="40">
        <v>0</v>
      </c>
      <c r="H32" s="40">
        <v>0</v>
      </c>
      <c r="I32" s="40">
        <f t="shared" ref="I32:I91" si="6">SUM(F32:H32)</f>
        <v>0</v>
      </c>
      <c r="J32" s="40">
        <f t="shared" ref="J32:J91" si="7">E32-I32</f>
        <v>100150</v>
      </c>
    </row>
    <row r="33" spans="1:10" hidden="1" x14ac:dyDescent="0.3">
      <c r="A33" s="39" t="s">
        <v>44</v>
      </c>
      <c r="B33" s="40">
        <v>0</v>
      </c>
      <c r="C33" s="40">
        <v>0</v>
      </c>
      <c r="D33" s="40">
        <v>0</v>
      </c>
      <c r="E33" s="40">
        <f t="shared" si="5"/>
        <v>0</v>
      </c>
      <c r="F33" s="40">
        <v>0</v>
      </c>
      <c r="G33" s="40">
        <v>0</v>
      </c>
      <c r="H33" s="40">
        <v>0</v>
      </c>
      <c r="I33" s="40">
        <f t="shared" si="6"/>
        <v>0</v>
      </c>
      <c r="J33" s="40">
        <f t="shared" si="7"/>
        <v>0</v>
      </c>
    </row>
    <row r="34" spans="1:10" hidden="1" x14ac:dyDescent="0.3">
      <c r="A34" s="39" t="s">
        <v>45</v>
      </c>
      <c r="B34" s="40">
        <v>0</v>
      </c>
      <c r="C34" s="40">
        <v>0</v>
      </c>
      <c r="D34" s="40">
        <v>0</v>
      </c>
      <c r="E34" s="40">
        <f t="shared" si="5"/>
        <v>0</v>
      </c>
      <c r="F34" s="40">
        <v>0</v>
      </c>
      <c r="G34" s="40">
        <v>0</v>
      </c>
      <c r="H34" s="40">
        <v>0</v>
      </c>
      <c r="I34" s="40">
        <f t="shared" si="6"/>
        <v>0</v>
      </c>
      <c r="J34" s="40">
        <f t="shared" si="7"/>
        <v>0</v>
      </c>
    </row>
    <row r="35" spans="1:10" hidden="1" x14ac:dyDescent="0.3">
      <c r="A35" s="39" t="s">
        <v>46</v>
      </c>
      <c r="B35" s="40">
        <v>14545</v>
      </c>
      <c r="C35" s="40">
        <v>1893978</v>
      </c>
      <c r="D35" s="40">
        <v>30183</v>
      </c>
      <c r="E35" s="40">
        <f t="shared" si="5"/>
        <v>1938706</v>
      </c>
      <c r="F35" s="40">
        <v>0</v>
      </c>
      <c r="G35" s="40">
        <v>0</v>
      </c>
      <c r="H35" s="40">
        <v>0</v>
      </c>
      <c r="I35" s="40">
        <f t="shared" si="6"/>
        <v>0</v>
      </c>
      <c r="J35" s="40">
        <f t="shared" si="7"/>
        <v>1938706</v>
      </c>
    </row>
    <row r="36" spans="1:10" hidden="1" x14ac:dyDescent="0.3">
      <c r="A36" s="39" t="s">
        <v>47</v>
      </c>
      <c r="B36" s="40">
        <v>68915</v>
      </c>
      <c r="C36" s="40">
        <v>4696153</v>
      </c>
      <c r="D36" s="40">
        <v>156087</v>
      </c>
      <c r="E36" s="40">
        <f t="shared" si="5"/>
        <v>4921155</v>
      </c>
      <c r="F36" s="40">
        <v>0</v>
      </c>
      <c r="G36" s="40">
        <v>0</v>
      </c>
      <c r="H36" s="40">
        <v>0</v>
      </c>
      <c r="I36" s="40">
        <f t="shared" si="6"/>
        <v>0</v>
      </c>
      <c r="J36" s="40">
        <f t="shared" si="7"/>
        <v>4921155</v>
      </c>
    </row>
    <row r="37" spans="1:10" hidden="1" x14ac:dyDescent="0.3">
      <c r="A37" s="39" t="s">
        <v>36</v>
      </c>
      <c r="B37" s="40">
        <v>0</v>
      </c>
      <c r="C37" s="40">
        <v>415313</v>
      </c>
      <c r="D37" s="40">
        <v>0</v>
      </c>
      <c r="E37" s="40">
        <f t="shared" ref="E37:E100" si="8">SUM(B37:D37)</f>
        <v>415313</v>
      </c>
      <c r="F37" s="40">
        <v>0</v>
      </c>
      <c r="G37" s="40">
        <v>0</v>
      </c>
      <c r="H37" s="40">
        <v>0</v>
      </c>
      <c r="I37" s="40">
        <f t="shared" si="6"/>
        <v>0</v>
      </c>
      <c r="J37" s="40">
        <f t="shared" si="7"/>
        <v>415313</v>
      </c>
    </row>
    <row r="38" spans="1:10" hidden="1" x14ac:dyDescent="0.3">
      <c r="A38" s="39" t="s">
        <v>37</v>
      </c>
      <c r="B38" s="40">
        <v>23876</v>
      </c>
      <c r="C38" s="40">
        <v>1881421</v>
      </c>
      <c r="D38" s="40">
        <v>39191</v>
      </c>
      <c r="E38" s="40">
        <f t="shared" si="8"/>
        <v>1944488</v>
      </c>
      <c r="F38" s="40">
        <v>0</v>
      </c>
      <c r="G38" s="40">
        <v>0</v>
      </c>
      <c r="H38" s="40">
        <v>0</v>
      </c>
      <c r="I38" s="40">
        <f t="shared" si="6"/>
        <v>0</v>
      </c>
      <c r="J38" s="40">
        <f t="shared" si="7"/>
        <v>1944488</v>
      </c>
    </row>
    <row r="39" spans="1:10" hidden="1" x14ac:dyDescent="0.3">
      <c r="A39" s="39" t="s">
        <v>38</v>
      </c>
      <c r="B39" s="40">
        <v>12368</v>
      </c>
      <c r="C39" s="40">
        <v>1061555</v>
      </c>
      <c r="D39" s="40">
        <v>21154</v>
      </c>
      <c r="E39" s="40">
        <f t="shared" si="8"/>
        <v>1095077</v>
      </c>
      <c r="F39" s="40">
        <v>0</v>
      </c>
      <c r="G39" s="40">
        <v>0</v>
      </c>
      <c r="H39" s="40">
        <v>0</v>
      </c>
      <c r="I39" s="40">
        <f t="shared" si="6"/>
        <v>0</v>
      </c>
      <c r="J39" s="40">
        <f t="shared" si="7"/>
        <v>1095077</v>
      </c>
    </row>
    <row r="40" spans="1:10" hidden="1" x14ac:dyDescent="0.3">
      <c r="A40" s="39" t="s">
        <v>39</v>
      </c>
      <c r="B40" s="40">
        <v>29051</v>
      </c>
      <c r="C40" s="40">
        <v>2418730</v>
      </c>
      <c r="D40" s="40">
        <v>37967</v>
      </c>
      <c r="E40" s="40">
        <f t="shared" si="8"/>
        <v>2485748</v>
      </c>
      <c r="F40" s="40">
        <v>0</v>
      </c>
      <c r="G40" s="40">
        <v>0</v>
      </c>
      <c r="H40" s="40">
        <v>0</v>
      </c>
      <c r="I40" s="40">
        <f t="shared" si="6"/>
        <v>0</v>
      </c>
      <c r="J40" s="40">
        <f t="shared" si="7"/>
        <v>2485748</v>
      </c>
    </row>
    <row r="41" spans="1:10" hidden="1" x14ac:dyDescent="0.3">
      <c r="A41" s="39" t="s">
        <v>40</v>
      </c>
      <c r="B41" s="40">
        <v>0</v>
      </c>
      <c r="C41" s="40">
        <v>182390</v>
      </c>
      <c r="D41" s="40">
        <v>32</v>
      </c>
      <c r="E41" s="40">
        <f t="shared" si="8"/>
        <v>182422</v>
      </c>
      <c r="F41" s="40">
        <v>0</v>
      </c>
      <c r="G41" s="40">
        <v>0</v>
      </c>
      <c r="H41" s="40">
        <v>0</v>
      </c>
      <c r="I41" s="40">
        <f t="shared" si="6"/>
        <v>0</v>
      </c>
      <c r="J41" s="40">
        <f t="shared" si="7"/>
        <v>182422</v>
      </c>
    </row>
    <row r="42" spans="1:10" hidden="1" x14ac:dyDescent="0.3">
      <c r="A42" s="39" t="s">
        <v>41</v>
      </c>
      <c r="B42" s="40">
        <v>39511</v>
      </c>
      <c r="C42" s="40">
        <v>3265183</v>
      </c>
      <c r="D42" s="40">
        <v>73411</v>
      </c>
      <c r="E42" s="40">
        <f t="shared" si="8"/>
        <v>3378105</v>
      </c>
      <c r="F42" s="40">
        <v>45650</v>
      </c>
      <c r="G42" s="40">
        <v>2945163</v>
      </c>
      <c r="H42" s="40">
        <v>74138</v>
      </c>
      <c r="I42" s="40">
        <f t="shared" si="6"/>
        <v>3064951</v>
      </c>
      <c r="J42" s="40">
        <f t="shared" si="7"/>
        <v>313154</v>
      </c>
    </row>
    <row r="43" spans="1:10" hidden="1" x14ac:dyDescent="0.3">
      <c r="A43" s="39" t="s">
        <v>42</v>
      </c>
      <c r="B43" s="40">
        <v>20862</v>
      </c>
      <c r="C43" s="40">
        <v>2658274</v>
      </c>
      <c r="D43" s="40">
        <v>34729</v>
      </c>
      <c r="E43" s="40">
        <f t="shared" si="8"/>
        <v>2713865</v>
      </c>
      <c r="F43" s="40"/>
      <c r="G43" s="40"/>
      <c r="H43" s="40"/>
      <c r="I43" s="40">
        <f t="shared" si="6"/>
        <v>0</v>
      </c>
      <c r="J43" s="40">
        <f t="shared" si="7"/>
        <v>2713865</v>
      </c>
    </row>
    <row r="44" spans="1:10" hidden="1" x14ac:dyDescent="0.3">
      <c r="A44" s="39" t="s">
        <v>43</v>
      </c>
      <c r="B44" s="40">
        <v>16005</v>
      </c>
      <c r="C44" s="40">
        <v>1644976</v>
      </c>
      <c r="D44" s="40">
        <v>30545</v>
      </c>
      <c r="E44" s="40">
        <f t="shared" si="8"/>
        <v>1691526</v>
      </c>
      <c r="F44" s="40">
        <v>0</v>
      </c>
      <c r="G44" s="40">
        <v>321</v>
      </c>
      <c r="H44" s="40">
        <v>0</v>
      </c>
      <c r="I44" s="40">
        <f t="shared" si="6"/>
        <v>321</v>
      </c>
      <c r="J44" s="40">
        <f t="shared" si="7"/>
        <v>1691205</v>
      </c>
    </row>
    <row r="45" spans="1:10" hidden="1" x14ac:dyDescent="0.3">
      <c r="A45" s="39" t="s">
        <v>44</v>
      </c>
      <c r="B45" s="40">
        <v>5881</v>
      </c>
      <c r="C45" s="40">
        <v>614211</v>
      </c>
      <c r="D45" s="40">
        <v>4469</v>
      </c>
      <c r="E45" s="40">
        <f t="shared" si="8"/>
        <v>624561</v>
      </c>
      <c r="F45" s="40">
        <v>0</v>
      </c>
      <c r="G45" s="40">
        <v>950</v>
      </c>
      <c r="H45" s="40">
        <v>0</v>
      </c>
      <c r="I45" s="40">
        <f t="shared" si="6"/>
        <v>950</v>
      </c>
      <c r="J45" s="40">
        <f t="shared" si="7"/>
        <v>623611</v>
      </c>
    </row>
    <row r="46" spans="1:10" hidden="1" x14ac:dyDescent="0.3">
      <c r="A46" s="39" t="s">
        <v>45</v>
      </c>
      <c r="B46" s="40">
        <v>25932</v>
      </c>
      <c r="C46" s="40">
        <v>2850872</v>
      </c>
      <c r="D46" s="40">
        <v>49768</v>
      </c>
      <c r="E46" s="40">
        <f t="shared" si="8"/>
        <v>2926572</v>
      </c>
      <c r="F46" s="40">
        <v>0</v>
      </c>
      <c r="G46" s="40">
        <v>529</v>
      </c>
      <c r="H46" s="40">
        <v>0</v>
      </c>
      <c r="I46" s="40">
        <f t="shared" si="6"/>
        <v>529</v>
      </c>
      <c r="J46" s="40">
        <f t="shared" si="7"/>
        <v>2926043</v>
      </c>
    </row>
    <row r="47" spans="1:10" hidden="1" x14ac:dyDescent="0.3">
      <c r="A47" s="39" t="s">
        <v>46</v>
      </c>
      <c r="B47" s="40">
        <v>8679</v>
      </c>
      <c r="C47" s="40">
        <v>794906</v>
      </c>
      <c r="D47" s="40">
        <v>19181</v>
      </c>
      <c r="E47" s="40">
        <f t="shared" si="8"/>
        <v>822766</v>
      </c>
      <c r="F47" s="40">
        <v>0</v>
      </c>
      <c r="G47" s="40">
        <v>131109</v>
      </c>
      <c r="H47" s="40">
        <v>0</v>
      </c>
      <c r="I47" s="40">
        <f t="shared" si="6"/>
        <v>131109</v>
      </c>
      <c r="J47" s="40">
        <f t="shared" si="7"/>
        <v>691657</v>
      </c>
    </row>
    <row r="48" spans="1:10" hidden="1" x14ac:dyDescent="0.3">
      <c r="A48" s="39" t="s">
        <v>47</v>
      </c>
      <c r="B48" s="40">
        <v>22900</v>
      </c>
      <c r="C48" s="40">
        <v>2874470</v>
      </c>
      <c r="D48" s="40">
        <v>38208</v>
      </c>
      <c r="E48" s="40">
        <v>2935578</v>
      </c>
      <c r="F48" s="40">
        <v>0</v>
      </c>
      <c r="G48" s="40">
        <v>371</v>
      </c>
      <c r="H48" s="40">
        <v>0</v>
      </c>
      <c r="I48" s="40">
        <v>371</v>
      </c>
      <c r="J48" s="40">
        <v>2935207</v>
      </c>
    </row>
    <row r="49" spans="1:10" hidden="1" x14ac:dyDescent="0.3">
      <c r="A49" s="39" t="s">
        <v>36</v>
      </c>
      <c r="B49" s="41">
        <v>6235</v>
      </c>
      <c r="C49" s="41">
        <v>462792</v>
      </c>
      <c r="D49" s="41">
        <v>465213</v>
      </c>
      <c r="E49" s="41">
        <f t="shared" si="8"/>
        <v>934240</v>
      </c>
      <c r="F49" s="41">
        <v>0</v>
      </c>
      <c r="G49" s="41">
        <v>0</v>
      </c>
      <c r="H49" s="41">
        <v>268</v>
      </c>
      <c r="I49" s="41">
        <f t="shared" si="6"/>
        <v>268</v>
      </c>
      <c r="J49" s="41">
        <f t="shared" si="7"/>
        <v>933972</v>
      </c>
    </row>
    <row r="50" spans="1:10" hidden="1" x14ac:dyDescent="0.3">
      <c r="A50" s="39" t="s">
        <v>37</v>
      </c>
      <c r="B50" s="41">
        <v>5681</v>
      </c>
      <c r="C50" s="41">
        <v>922549</v>
      </c>
      <c r="D50" s="41">
        <v>6248</v>
      </c>
      <c r="E50" s="41">
        <f t="shared" si="8"/>
        <v>934478</v>
      </c>
      <c r="F50" s="41"/>
      <c r="G50" s="41">
        <v>268</v>
      </c>
      <c r="H50" s="41">
        <v>484</v>
      </c>
      <c r="I50" s="41">
        <f t="shared" si="6"/>
        <v>752</v>
      </c>
      <c r="J50" s="41">
        <f t="shared" si="7"/>
        <v>933726</v>
      </c>
    </row>
    <row r="51" spans="1:10" hidden="1" x14ac:dyDescent="0.3">
      <c r="A51" s="39" t="s">
        <v>38</v>
      </c>
      <c r="B51" s="41">
        <v>578</v>
      </c>
      <c r="C51" s="41">
        <v>94603</v>
      </c>
      <c r="D51" s="41">
        <v>13</v>
      </c>
      <c r="E51" s="41">
        <f t="shared" si="8"/>
        <v>95194</v>
      </c>
      <c r="F51" s="41">
        <v>0</v>
      </c>
      <c r="G51" s="41">
        <v>588</v>
      </c>
      <c r="H51" s="41">
        <v>0</v>
      </c>
      <c r="I51" s="41">
        <f t="shared" si="6"/>
        <v>588</v>
      </c>
      <c r="J51" s="41">
        <f t="shared" si="7"/>
        <v>94606</v>
      </c>
    </row>
    <row r="52" spans="1:10" hidden="1" x14ac:dyDescent="0.3">
      <c r="A52" s="39" t="s">
        <v>39</v>
      </c>
      <c r="B52" s="41">
        <v>37775</v>
      </c>
      <c r="C52" s="41">
        <v>3934891</v>
      </c>
      <c r="D52" s="41">
        <v>67994</v>
      </c>
      <c r="E52" s="41">
        <f t="shared" si="8"/>
        <v>4040660</v>
      </c>
      <c r="F52" s="41">
        <v>0</v>
      </c>
      <c r="G52" s="41">
        <v>1468</v>
      </c>
      <c r="H52" s="41">
        <v>0</v>
      </c>
      <c r="I52" s="41">
        <f t="shared" si="6"/>
        <v>1468</v>
      </c>
      <c r="J52" s="41">
        <f t="shared" si="7"/>
        <v>4039192</v>
      </c>
    </row>
    <row r="53" spans="1:10" hidden="1" x14ac:dyDescent="0.3">
      <c r="A53" s="39" t="s">
        <v>40</v>
      </c>
      <c r="B53" s="41"/>
      <c r="C53" s="41"/>
      <c r="D53" s="41"/>
      <c r="E53" s="41">
        <f t="shared" si="8"/>
        <v>0</v>
      </c>
      <c r="F53" s="41"/>
      <c r="G53" s="41"/>
      <c r="H53" s="41"/>
      <c r="I53" s="41">
        <f t="shared" si="6"/>
        <v>0</v>
      </c>
      <c r="J53" s="41">
        <f t="shared" si="7"/>
        <v>0</v>
      </c>
    </row>
    <row r="54" spans="1:10" hidden="1" x14ac:dyDescent="0.3">
      <c r="A54" s="39" t="s">
        <v>41</v>
      </c>
      <c r="B54" s="42">
        <v>0</v>
      </c>
      <c r="C54" s="42">
        <v>61099</v>
      </c>
      <c r="D54" s="42">
        <v>0</v>
      </c>
      <c r="E54" s="42">
        <f t="shared" si="8"/>
        <v>61099</v>
      </c>
      <c r="F54" s="41">
        <v>0</v>
      </c>
      <c r="G54" s="41">
        <v>1014</v>
      </c>
      <c r="H54" s="41">
        <v>3</v>
      </c>
      <c r="I54" s="41">
        <f t="shared" si="6"/>
        <v>1017</v>
      </c>
      <c r="J54" s="41">
        <f t="shared" si="7"/>
        <v>60082</v>
      </c>
    </row>
    <row r="55" spans="1:10" hidden="1" x14ac:dyDescent="0.3">
      <c r="A55" s="39" t="s">
        <v>42</v>
      </c>
      <c r="B55" s="42">
        <v>38457</v>
      </c>
      <c r="C55" s="42">
        <v>4017152</v>
      </c>
      <c r="D55" s="42">
        <v>64673</v>
      </c>
      <c r="E55" s="42">
        <f t="shared" si="8"/>
        <v>4120282</v>
      </c>
      <c r="F55" s="41">
        <v>0</v>
      </c>
      <c r="G55" s="41">
        <v>998</v>
      </c>
      <c r="H55" s="41">
        <v>0</v>
      </c>
      <c r="I55" s="41">
        <f t="shared" si="6"/>
        <v>998</v>
      </c>
      <c r="J55" s="41">
        <f t="shared" si="7"/>
        <v>4119284</v>
      </c>
    </row>
    <row r="56" spans="1:10" hidden="1" x14ac:dyDescent="0.3">
      <c r="A56" s="39" t="s">
        <v>43</v>
      </c>
      <c r="B56" s="41">
        <v>2816</v>
      </c>
      <c r="C56" s="41">
        <v>749061</v>
      </c>
      <c r="D56" s="41">
        <v>3509</v>
      </c>
      <c r="E56" s="41">
        <f t="shared" si="8"/>
        <v>755386</v>
      </c>
      <c r="F56" s="41">
        <v>0</v>
      </c>
      <c r="G56" s="41">
        <v>0</v>
      </c>
      <c r="H56" s="41">
        <v>0</v>
      </c>
      <c r="I56" s="41">
        <f t="shared" si="6"/>
        <v>0</v>
      </c>
      <c r="J56" s="41">
        <f t="shared" si="7"/>
        <v>755386</v>
      </c>
    </row>
    <row r="57" spans="1:10" s="44" customFormat="1" hidden="1" x14ac:dyDescent="0.3">
      <c r="A57" s="43" t="s">
        <v>44</v>
      </c>
      <c r="B57" s="41">
        <v>0</v>
      </c>
      <c r="C57" s="41">
        <v>10159</v>
      </c>
      <c r="D57" s="41">
        <v>0</v>
      </c>
      <c r="E57" s="41">
        <f t="shared" si="8"/>
        <v>10159</v>
      </c>
      <c r="F57" s="41">
        <v>0</v>
      </c>
      <c r="G57" s="41">
        <v>1041</v>
      </c>
      <c r="H57" s="41">
        <v>0</v>
      </c>
      <c r="I57" s="41">
        <f t="shared" si="6"/>
        <v>1041</v>
      </c>
      <c r="J57" s="41">
        <f t="shared" si="7"/>
        <v>9118</v>
      </c>
    </row>
    <row r="58" spans="1:10" s="44" customFormat="1" hidden="1" x14ac:dyDescent="0.3">
      <c r="A58" s="43" t="s">
        <v>45</v>
      </c>
      <c r="B58" s="41">
        <v>54166</v>
      </c>
      <c r="C58" s="41">
        <v>5647371</v>
      </c>
      <c r="D58" s="41">
        <v>94099</v>
      </c>
      <c r="E58" s="41">
        <f t="shared" si="8"/>
        <v>5795636</v>
      </c>
      <c r="F58" s="41">
        <v>0</v>
      </c>
      <c r="G58" s="41">
        <v>1529</v>
      </c>
      <c r="H58" s="41">
        <v>0</v>
      </c>
      <c r="I58" s="41">
        <f t="shared" si="6"/>
        <v>1529</v>
      </c>
      <c r="J58" s="41">
        <f t="shared" si="7"/>
        <v>5794107</v>
      </c>
    </row>
    <row r="59" spans="1:10" s="44" customFormat="1" hidden="1" x14ac:dyDescent="0.3">
      <c r="A59" s="43" t="s">
        <v>46</v>
      </c>
      <c r="B59" s="41">
        <v>9300</v>
      </c>
      <c r="C59" s="41">
        <v>1555161</v>
      </c>
      <c r="D59" s="41">
        <v>11664</v>
      </c>
      <c r="E59" s="41">
        <f t="shared" si="8"/>
        <v>1576125</v>
      </c>
      <c r="F59" s="41">
        <v>0</v>
      </c>
      <c r="G59" s="41">
        <v>889</v>
      </c>
      <c r="H59" s="41">
        <v>0</v>
      </c>
      <c r="I59" s="41">
        <f t="shared" si="6"/>
        <v>889</v>
      </c>
      <c r="J59" s="41">
        <f t="shared" si="7"/>
        <v>1575236</v>
      </c>
    </row>
    <row r="60" spans="1:10" s="44" customFormat="1" hidden="1" x14ac:dyDescent="0.3">
      <c r="A60" s="43" t="s">
        <v>71</v>
      </c>
      <c r="B60" s="41">
        <v>33538</v>
      </c>
      <c r="C60" s="41">
        <v>3357893</v>
      </c>
      <c r="D60" s="41">
        <v>55251</v>
      </c>
      <c r="E60" s="41">
        <f t="shared" si="8"/>
        <v>3446682</v>
      </c>
      <c r="F60" s="41">
        <v>0</v>
      </c>
      <c r="G60" s="41">
        <v>1638</v>
      </c>
      <c r="H60" s="41">
        <v>1216</v>
      </c>
      <c r="I60" s="41">
        <f t="shared" si="6"/>
        <v>2854</v>
      </c>
      <c r="J60" s="41">
        <f t="shared" si="7"/>
        <v>3443828</v>
      </c>
    </row>
    <row r="61" spans="1:10" hidden="1" x14ac:dyDescent="0.3">
      <c r="A61" s="39" t="s">
        <v>36</v>
      </c>
      <c r="B61" s="41">
        <v>0</v>
      </c>
      <c r="C61" s="41">
        <v>137432</v>
      </c>
      <c r="D61" s="41">
        <v>3265</v>
      </c>
      <c r="E61" s="41">
        <f t="shared" si="8"/>
        <v>140697</v>
      </c>
      <c r="F61" s="41">
        <v>40000</v>
      </c>
      <c r="G61" s="41">
        <v>3265</v>
      </c>
      <c r="H61" s="41">
        <v>40000</v>
      </c>
      <c r="I61" s="41">
        <f t="shared" si="6"/>
        <v>83265</v>
      </c>
      <c r="J61" s="41">
        <f t="shared" si="7"/>
        <v>57432</v>
      </c>
    </row>
    <row r="62" spans="1:10" hidden="1" x14ac:dyDescent="0.3">
      <c r="A62" s="39" t="s">
        <v>37</v>
      </c>
      <c r="B62" s="41">
        <v>40343</v>
      </c>
      <c r="C62" s="41">
        <v>3668529</v>
      </c>
      <c r="D62" s="41">
        <v>67229</v>
      </c>
      <c r="E62" s="41">
        <f t="shared" si="8"/>
        <v>3776101</v>
      </c>
      <c r="F62" s="41">
        <v>0</v>
      </c>
      <c r="G62" s="41">
        <v>1093</v>
      </c>
      <c r="H62" s="41">
        <v>633</v>
      </c>
      <c r="I62" s="41">
        <f t="shared" si="6"/>
        <v>1726</v>
      </c>
      <c r="J62" s="41">
        <f t="shared" si="7"/>
        <v>3774375</v>
      </c>
    </row>
    <row r="63" spans="1:10" hidden="1" x14ac:dyDescent="0.3">
      <c r="A63" s="39" t="s">
        <v>38</v>
      </c>
      <c r="B63" s="41">
        <v>10942</v>
      </c>
      <c r="C63" s="41">
        <v>1588487</v>
      </c>
      <c r="D63" s="41">
        <v>16003</v>
      </c>
      <c r="E63" s="41">
        <f t="shared" si="8"/>
        <v>1615432</v>
      </c>
      <c r="F63" s="41">
        <v>0</v>
      </c>
      <c r="G63" s="41">
        <v>3052</v>
      </c>
      <c r="H63" s="41">
        <v>0</v>
      </c>
      <c r="I63" s="41">
        <f t="shared" si="6"/>
        <v>3052</v>
      </c>
      <c r="J63" s="41">
        <f t="shared" si="7"/>
        <v>1612380</v>
      </c>
    </row>
    <row r="64" spans="1:10" hidden="1" x14ac:dyDescent="0.3">
      <c r="A64" s="39" t="s">
        <v>39</v>
      </c>
      <c r="B64" s="41">
        <v>40756</v>
      </c>
      <c r="C64" s="41">
        <v>4168447</v>
      </c>
      <c r="D64" s="41">
        <v>73220</v>
      </c>
      <c r="E64" s="41">
        <f t="shared" si="8"/>
        <v>4282423</v>
      </c>
      <c r="F64" s="41">
        <v>0</v>
      </c>
      <c r="G64" s="41">
        <v>505</v>
      </c>
      <c r="H64" s="41">
        <v>0</v>
      </c>
      <c r="I64" s="41">
        <f t="shared" si="6"/>
        <v>505</v>
      </c>
      <c r="J64" s="41">
        <f t="shared" si="7"/>
        <v>4281918</v>
      </c>
    </row>
    <row r="65" spans="1:10" hidden="1" x14ac:dyDescent="0.3">
      <c r="A65" s="39" t="s">
        <v>40</v>
      </c>
      <c r="B65" s="41">
        <v>15984</v>
      </c>
      <c r="C65" s="41">
        <v>1999604</v>
      </c>
      <c r="D65" s="41">
        <v>27769</v>
      </c>
      <c r="E65" s="41">
        <f t="shared" si="8"/>
        <v>2043357</v>
      </c>
      <c r="F65" s="41">
        <v>168</v>
      </c>
      <c r="G65" s="41">
        <v>430</v>
      </c>
      <c r="H65" s="41">
        <v>0</v>
      </c>
      <c r="I65" s="41">
        <f t="shared" si="6"/>
        <v>598</v>
      </c>
      <c r="J65" s="41">
        <f t="shared" si="7"/>
        <v>2042759</v>
      </c>
    </row>
    <row r="66" spans="1:10" hidden="1" x14ac:dyDescent="0.3">
      <c r="A66" s="39" t="s">
        <v>41</v>
      </c>
      <c r="B66" s="41">
        <v>1409</v>
      </c>
      <c r="C66" s="41">
        <v>822388</v>
      </c>
      <c r="D66" s="41">
        <v>135</v>
      </c>
      <c r="E66" s="41">
        <f t="shared" si="8"/>
        <v>823932</v>
      </c>
      <c r="F66" s="41">
        <v>0</v>
      </c>
      <c r="G66" s="41">
        <v>2568</v>
      </c>
      <c r="H66" s="41">
        <v>294</v>
      </c>
      <c r="I66" s="41">
        <f t="shared" si="6"/>
        <v>2862</v>
      </c>
      <c r="J66" s="41">
        <f t="shared" si="7"/>
        <v>821070</v>
      </c>
    </row>
    <row r="67" spans="1:10" hidden="1" x14ac:dyDescent="0.3">
      <c r="A67" s="39" t="s">
        <v>42</v>
      </c>
      <c r="B67" s="41">
        <v>51614</v>
      </c>
      <c r="C67" s="41">
        <v>5451529</v>
      </c>
      <c r="D67" s="41">
        <v>84381</v>
      </c>
      <c r="E67" s="41">
        <f t="shared" si="8"/>
        <v>5587524</v>
      </c>
      <c r="F67" s="41">
        <v>0</v>
      </c>
      <c r="G67" s="41">
        <v>1910</v>
      </c>
      <c r="H67" s="41">
        <v>92</v>
      </c>
      <c r="I67" s="41">
        <f t="shared" si="6"/>
        <v>2002</v>
      </c>
      <c r="J67" s="41">
        <f t="shared" si="7"/>
        <v>5585522</v>
      </c>
    </row>
    <row r="68" spans="1:10" hidden="1" x14ac:dyDescent="0.3">
      <c r="A68" s="39" t="s">
        <v>43</v>
      </c>
      <c r="B68" s="41">
        <v>17835</v>
      </c>
      <c r="C68" s="41">
        <v>1926340</v>
      </c>
      <c r="D68" s="41">
        <v>25916</v>
      </c>
      <c r="E68" s="41">
        <f t="shared" si="8"/>
        <v>1970091</v>
      </c>
      <c r="F68" s="41">
        <v>0</v>
      </c>
      <c r="G68" s="41">
        <v>160</v>
      </c>
      <c r="H68" s="41">
        <v>0</v>
      </c>
      <c r="I68" s="41">
        <f t="shared" si="6"/>
        <v>160</v>
      </c>
      <c r="J68" s="41">
        <f t="shared" si="7"/>
        <v>1969931</v>
      </c>
    </row>
    <row r="69" spans="1:10" hidden="1" x14ac:dyDescent="0.3">
      <c r="A69" s="39" t="s">
        <v>44</v>
      </c>
      <c r="B69" s="41">
        <v>4488</v>
      </c>
      <c r="C69" s="41">
        <v>48462</v>
      </c>
      <c r="D69" s="41">
        <v>27</v>
      </c>
      <c r="E69" s="41">
        <f t="shared" si="8"/>
        <v>52977</v>
      </c>
      <c r="F69" s="41">
        <v>0</v>
      </c>
      <c r="G69" s="41">
        <v>2759</v>
      </c>
      <c r="H69" s="41">
        <v>0</v>
      </c>
      <c r="I69" s="41">
        <f t="shared" si="6"/>
        <v>2759</v>
      </c>
      <c r="J69" s="41">
        <f t="shared" si="7"/>
        <v>50218</v>
      </c>
    </row>
    <row r="70" spans="1:10" hidden="1" x14ac:dyDescent="0.3">
      <c r="A70" s="39" t="s">
        <v>45</v>
      </c>
      <c r="B70" s="41">
        <v>47786</v>
      </c>
      <c r="C70" s="41">
        <v>5833923</v>
      </c>
      <c r="D70" s="41">
        <v>88154</v>
      </c>
      <c r="E70" s="41">
        <f t="shared" si="8"/>
        <v>5969863</v>
      </c>
      <c r="F70" s="41">
        <v>0</v>
      </c>
      <c r="G70" s="41">
        <v>11</v>
      </c>
      <c r="H70" s="41">
        <v>0</v>
      </c>
      <c r="I70" s="41">
        <f t="shared" si="6"/>
        <v>11</v>
      </c>
      <c r="J70" s="41">
        <f t="shared" si="7"/>
        <v>5969852</v>
      </c>
    </row>
    <row r="71" spans="1:10" hidden="1" x14ac:dyDescent="0.3">
      <c r="A71" s="39" t="s">
        <v>46</v>
      </c>
      <c r="B71" s="41">
        <v>16871</v>
      </c>
      <c r="C71" s="41">
        <v>2877263</v>
      </c>
      <c r="D71" s="41">
        <v>25956</v>
      </c>
      <c r="E71" s="41">
        <f t="shared" si="8"/>
        <v>2920090</v>
      </c>
      <c r="F71" s="41">
        <v>1603</v>
      </c>
      <c r="G71" s="41">
        <v>2205</v>
      </c>
      <c r="H71" s="41">
        <v>0</v>
      </c>
      <c r="I71" s="41">
        <f t="shared" si="6"/>
        <v>3808</v>
      </c>
      <c r="J71" s="41">
        <f t="shared" si="7"/>
        <v>2916282</v>
      </c>
    </row>
    <row r="72" spans="1:10" hidden="1" x14ac:dyDescent="0.3">
      <c r="A72" s="39" t="s">
        <v>72</v>
      </c>
      <c r="B72" s="41">
        <v>26647</v>
      </c>
      <c r="C72" s="41">
        <v>2693227</v>
      </c>
      <c r="D72" s="41">
        <v>49346</v>
      </c>
      <c r="E72" s="41">
        <f t="shared" si="8"/>
        <v>2769220</v>
      </c>
      <c r="F72" s="41">
        <v>0</v>
      </c>
      <c r="G72" s="41">
        <v>3114</v>
      </c>
      <c r="H72" s="41">
        <v>0</v>
      </c>
      <c r="I72" s="41">
        <f t="shared" si="6"/>
        <v>3114</v>
      </c>
      <c r="J72" s="41">
        <f t="shared" si="7"/>
        <v>2766106</v>
      </c>
    </row>
    <row r="73" spans="1:10" hidden="1" x14ac:dyDescent="0.3">
      <c r="A73" s="39" t="s">
        <v>36</v>
      </c>
      <c r="B73" s="41">
        <v>0</v>
      </c>
      <c r="C73" s="41">
        <v>137465</v>
      </c>
      <c r="D73" s="41">
        <v>539</v>
      </c>
      <c r="E73" s="41">
        <f t="shared" si="8"/>
        <v>138004</v>
      </c>
      <c r="F73" s="41">
        <v>1217</v>
      </c>
      <c r="G73" s="41">
        <v>1412</v>
      </c>
      <c r="H73" s="41">
        <v>0</v>
      </c>
      <c r="I73" s="41">
        <f t="shared" si="6"/>
        <v>2629</v>
      </c>
      <c r="J73" s="41">
        <f t="shared" si="7"/>
        <v>135375</v>
      </c>
    </row>
    <row r="74" spans="1:10" hidden="1" x14ac:dyDescent="0.3">
      <c r="A74" s="39" t="s">
        <v>37</v>
      </c>
      <c r="B74" s="41">
        <v>0</v>
      </c>
      <c r="C74" s="41">
        <v>10255</v>
      </c>
      <c r="D74" s="41">
        <v>207</v>
      </c>
      <c r="E74" s="41">
        <f t="shared" si="8"/>
        <v>10462</v>
      </c>
      <c r="F74" s="41">
        <v>0</v>
      </c>
      <c r="G74" s="41">
        <v>2152</v>
      </c>
      <c r="H74" s="41">
        <v>0</v>
      </c>
      <c r="I74" s="41">
        <f t="shared" si="6"/>
        <v>2152</v>
      </c>
      <c r="J74" s="41">
        <f t="shared" si="7"/>
        <v>8310</v>
      </c>
    </row>
    <row r="75" spans="1:10" hidden="1" x14ac:dyDescent="0.3">
      <c r="A75" s="39" t="s">
        <v>38</v>
      </c>
      <c r="B75" s="41">
        <v>51401</v>
      </c>
      <c r="C75" s="41">
        <v>6411298</v>
      </c>
      <c r="D75" s="41">
        <v>85049</v>
      </c>
      <c r="E75" s="41">
        <f t="shared" si="8"/>
        <v>6547748</v>
      </c>
      <c r="F75" s="41">
        <v>567</v>
      </c>
      <c r="G75" s="41">
        <v>58</v>
      </c>
      <c r="H75" s="41">
        <v>461</v>
      </c>
      <c r="I75" s="41">
        <f t="shared" si="6"/>
        <v>1086</v>
      </c>
      <c r="J75" s="41">
        <f t="shared" si="7"/>
        <v>6546662</v>
      </c>
    </row>
    <row r="76" spans="1:10" hidden="1" x14ac:dyDescent="0.3">
      <c r="A76" s="39" t="s">
        <v>39</v>
      </c>
      <c r="B76" s="41">
        <v>15</v>
      </c>
      <c r="C76" s="41">
        <v>78701</v>
      </c>
      <c r="D76" s="41">
        <v>44</v>
      </c>
      <c r="E76" s="41">
        <f t="shared" si="8"/>
        <v>78760</v>
      </c>
      <c r="F76" s="41">
        <v>48</v>
      </c>
      <c r="G76" s="41">
        <v>969</v>
      </c>
      <c r="H76" s="41">
        <v>2138</v>
      </c>
      <c r="I76" s="41">
        <f t="shared" si="6"/>
        <v>3155</v>
      </c>
      <c r="J76" s="41">
        <f t="shared" si="7"/>
        <v>75605</v>
      </c>
    </row>
    <row r="77" spans="1:10" hidden="1" x14ac:dyDescent="0.3">
      <c r="A77" s="39" t="s">
        <v>40</v>
      </c>
      <c r="B77" s="41">
        <v>68211</v>
      </c>
      <c r="C77" s="41">
        <v>7745171</v>
      </c>
      <c r="D77" s="41">
        <v>119934</v>
      </c>
      <c r="E77" s="41">
        <f t="shared" si="8"/>
        <v>7933316</v>
      </c>
      <c r="F77" s="41">
        <v>0</v>
      </c>
      <c r="G77" s="41">
        <v>444</v>
      </c>
      <c r="H77" s="41">
        <v>0</v>
      </c>
      <c r="I77" s="41">
        <f t="shared" si="6"/>
        <v>444</v>
      </c>
      <c r="J77" s="41">
        <f t="shared" si="7"/>
        <v>7932872</v>
      </c>
    </row>
    <row r="78" spans="1:10" hidden="1" x14ac:dyDescent="0.3">
      <c r="A78" s="39" t="s">
        <v>41</v>
      </c>
      <c r="B78" s="41">
        <v>1871</v>
      </c>
      <c r="C78" s="41">
        <v>359152</v>
      </c>
      <c r="D78" s="41">
        <v>604</v>
      </c>
      <c r="E78" s="41">
        <v>361627</v>
      </c>
      <c r="F78" s="41">
        <v>0</v>
      </c>
      <c r="G78" s="41">
        <v>1808</v>
      </c>
      <c r="H78" s="41">
        <v>0</v>
      </c>
      <c r="I78" s="41">
        <v>1808</v>
      </c>
      <c r="J78" s="41">
        <v>359819</v>
      </c>
    </row>
    <row r="79" spans="1:10" hidden="1" x14ac:dyDescent="0.3">
      <c r="A79" s="39" t="s">
        <v>42</v>
      </c>
      <c r="B79" s="41">
        <v>47562</v>
      </c>
      <c r="C79" s="41">
        <v>6161375</v>
      </c>
      <c r="D79" s="41">
        <v>82198</v>
      </c>
      <c r="E79" s="41">
        <v>6291135</v>
      </c>
      <c r="F79" s="41">
        <v>658</v>
      </c>
      <c r="G79" s="41">
        <v>5235</v>
      </c>
      <c r="H79" s="41">
        <v>0</v>
      </c>
      <c r="I79" s="41">
        <v>5893</v>
      </c>
      <c r="J79" s="41">
        <v>6285242</v>
      </c>
    </row>
    <row r="80" spans="1:10" hidden="1" x14ac:dyDescent="0.3">
      <c r="A80" s="39" t="s">
        <v>43</v>
      </c>
      <c r="B80" s="41">
        <v>64</v>
      </c>
      <c r="C80" s="41">
        <v>673492</v>
      </c>
      <c r="D80" s="41">
        <v>433</v>
      </c>
      <c r="E80" s="41">
        <f t="shared" si="8"/>
        <v>673989</v>
      </c>
      <c r="F80" s="41">
        <v>148</v>
      </c>
      <c r="G80" s="41">
        <v>2153</v>
      </c>
      <c r="H80" s="41">
        <v>0</v>
      </c>
      <c r="I80" s="41">
        <f t="shared" si="6"/>
        <v>2301</v>
      </c>
      <c r="J80" s="41">
        <f t="shared" si="7"/>
        <v>671688</v>
      </c>
    </row>
    <row r="81" spans="1:12" hidden="1" x14ac:dyDescent="0.3">
      <c r="A81" s="39" t="s">
        <v>44</v>
      </c>
      <c r="B81" s="41">
        <v>69936</v>
      </c>
      <c r="C81" s="41">
        <v>7596483</v>
      </c>
      <c r="D81" s="41">
        <v>90735</v>
      </c>
      <c r="E81" s="41">
        <f t="shared" si="8"/>
        <v>7757154</v>
      </c>
      <c r="F81" s="41">
        <v>0</v>
      </c>
      <c r="G81" s="41">
        <v>2308</v>
      </c>
      <c r="H81" s="41">
        <v>0</v>
      </c>
      <c r="I81" s="41">
        <f t="shared" si="6"/>
        <v>2308</v>
      </c>
      <c r="J81" s="41">
        <f t="shared" si="7"/>
        <v>7754846</v>
      </c>
    </row>
    <row r="82" spans="1:12" hidden="1" x14ac:dyDescent="0.3">
      <c r="A82" s="39" t="s">
        <v>45</v>
      </c>
      <c r="B82" s="41">
        <v>38129</v>
      </c>
      <c r="C82" s="41">
        <v>6828489</v>
      </c>
      <c r="D82" s="41">
        <v>51179</v>
      </c>
      <c r="E82" s="41">
        <f t="shared" si="8"/>
        <v>6917797</v>
      </c>
      <c r="F82" s="41">
        <v>0</v>
      </c>
      <c r="G82" s="41">
        <v>796</v>
      </c>
      <c r="H82" s="41">
        <v>0</v>
      </c>
      <c r="I82" s="41">
        <f t="shared" si="6"/>
        <v>796</v>
      </c>
      <c r="J82" s="41">
        <f t="shared" si="7"/>
        <v>6917001</v>
      </c>
    </row>
    <row r="83" spans="1:12" hidden="1" x14ac:dyDescent="0.3">
      <c r="A83" s="39" t="s">
        <v>46</v>
      </c>
      <c r="B83" s="41">
        <v>36329</v>
      </c>
      <c r="C83" s="41">
        <v>4966030</v>
      </c>
      <c r="D83" s="41">
        <v>46928</v>
      </c>
      <c r="E83" s="41">
        <f t="shared" si="8"/>
        <v>5049287</v>
      </c>
      <c r="F83" s="41">
        <v>353</v>
      </c>
      <c r="G83" s="41">
        <v>3680</v>
      </c>
      <c r="H83" s="41">
        <v>1493</v>
      </c>
      <c r="I83" s="41">
        <f t="shared" si="6"/>
        <v>5526</v>
      </c>
      <c r="J83" s="41">
        <f t="shared" si="7"/>
        <v>5043761</v>
      </c>
    </row>
    <row r="84" spans="1:12" hidden="1" x14ac:dyDescent="0.3">
      <c r="A84" s="39" t="s">
        <v>73</v>
      </c>
      <c r="B84" s="41">
        <v>35537</v>
      </c>
      <c r="C84" s="41">
        <v>4957442</v>
      </c>
      <c r="D84" s="41">
        <v>36971</v>
      </c>
      <c r="E84" s="41">
        <f t="shared" si="8"/>
        <v>5029950</v>
      </c>
      <c r="F84" s="41">
        <v>0</v>
      </c>
      <c r="G84" s="41">
        <v>4816</v>
      </c>
      <c r="H84" s="41">
        <v>0</v>
      </c>
      <c r="I84" s="41">
        <f t="shared" si="6"/>
        <v>4816</v>
      </c>
      <c r="J84" s="41">
        <f t="shared" si="7"/>
        <v>5025134</v>
      </c>
    </row>
    <row r="85" spans="1:12" hidden="1" x14ac:dyDescent="0.3">
      <c r="A85" s="39" t="s">
        <v>36</v>
      </c>
      <c r="B85" s="41">
        <v>48415</v>
      </c>
      <c r="C85" s="41">
        <v>5938233</v>
      </c>
      <c r="D85" s="41">
        <v>66383</v>
      </c>
      <c r="E85" s="41">
        <f t="shared" si="8"/>
        <v>6053031</v>
      </c>
      <c r="F85" s="41">
        <v>0</v>
      </c>
      <c r="G85" s="41">
        <v>3286</v>
      </c>
      <c r="H85" s="41">
        <v>0</v>
      </c>
      <c r="I85" s="41">
        <f t="shared" si="6"/>
        <v>3286</v>
      </c>
      <c r="J85" s="41">
        <f t="shared" si="7"/>
        <v>6049745</v>
      </c>
      <c r="L85" s="45"/>
    </row>
    <row r="86" spans="1:12" hidden="1" x14ac:dyDescent="0.3">
      <c r="A86" s="39" t="s">
        <v>37</v>
      </c>
      <c r="B86" s="41">
        <v>21733</v>
      </c>
      <c r="C86" s="41">
        <v>1780640</v>
      </c>
      <c r="D86" s="41">
        <v>22624</v>
      </c>
      <c r="E86" s="41">
        <f t="shared" si="8"/>
        <v>1824997</v>
      </c>
      <c r="F86" s="41">
        <v>229</v>
      </c>
      <c r="G86" s="41">
        <v>11287</v>
      </c>
      <c r="H86" s="41">
        <v>2687</v>
      </c>
      <c r="I86" s="41">
        <f t="shared" si="6"/>
        <v>14203</v>
      </c>
      <c r="J86" s="41">
        <f t="shared" si="7"/>
        <v>1810794</v>
      </c>
    </row>
    <row r="87" spans="1:12" hidden="1" x14ac:dyDescent="0.3">
      <c r="A87" s="39" t="s">
        <v>38</v>
      </c>
      <c r="B87" s="41">
        <v>56336</v>
      </c>
      <c r="C87" s="41">
        <v>8305018</v>
      </c>
      <c r="D87" s="41">
        <v>79081</v>
      </c>
      <c r="E87" s="41">
        <f t="shared" si="8"/>
        <v>8440435</v>
      </c>
      <c r="F87" s="41">
        <v>0</v>
      </c>
      <c r="G87" s="41">
        <v>3074</v>
      </c>
      <c r="H87" s="41">
        <v>0</v>
      </c>
      <c r="I87" s="41">
        <f t="shared" si="6"/>
        <v>3074</v>
      </c>
      <c r="J87" s="41">
        <f t="shared" si="7"/>
        <v>8437361</v>
      </c>
    </row>
    <row r="88" spans="1:12" hidden="1" x14ac:dyDescent="0.3">
      <c r="A88" s="39" t="s">
        <v>39</v>
      </c>
      <c r="B88" s="41">
        <v>40500</v>
      </c>
      <c r="C88" s="41">
        <v>5406802</v>
      </c>
      <c r="D88" s="41">
        <v>56692</v>
      </c>
      <c r="E88" s="41">
        <f t="shared" si="8"/>
        <v>5503994</v>
      </c>
      <c r="F88" s="41">
        <v>1921</v>
      </c>
      <c r="G88" s="41">
        <v>7916</v>
      </c>
      <c r="H88" s="41">
        <v>0</v>
      </c>
      <c r="I88" s="41">
        <f t="shared" si="6"/>
        <v>9837</v>
      </c>
      <c r="J88" s="41">
        <f t="shared" si="7"/>
        <v>5494157</v>
      </c>
    </row>
    <row r="89" spans="1:12" hidden="1" x14ac:dyDescent="0.3">
      <c r="A89" s="39" t="s">
        <v>40</v>
      </c>
      <c r="B89" s="41">
        <v>42058</v>
      </c>
      <c r="C89" s="41">
        <v>6664810</v>
      </c>
      <c r="D89" s="41">
        <v>53984</v>
      </c>
      <c r="E89" s="41">
        <f t="shared" si="8"/>
        <v>6760852</v>
      </c>
      <c r="F89" s="41">
        <v>971</v>
      </c>
      <c r="G89" s="41">
        <v>5141</v>
      </c>
      <c r="H89" s="41">
        <v>0</v>
      </c>
      <c r="I89" s="41">
        <f t="shared" si="6"/>
        <v>6112</v>
      </c>
      <c r="J89" s="41">
        <f t="shared" si="7"/>
        <v>6754740</v>
      </c>
    </row>
    <row r="90" spans="1:12" hidden="1" x14ac:dyDescent="0.3">
      <c r="A90" s="39" t="s">
        <v>41</v>
      </c>
      <c r="B90" s="41">
        <v>25738</v>
      </c>
      <c r="C90" s="41">
        <v>2375434</v>
      </c>
      <c r="D90" s="41">
        <v>12703</v>
      </c>
      <c r="E90" s="41">
        <f t="shared" si="8"/>
        <v>2413875</v>
      </c>
      <c r="F90" s="41">
        <v>631</v>
      </c>
      <c r="G90" s="41">
        <v>9945</v>
      </c>
      <c r="H90" s="41">
        <v>0</v>
      </c>
      <c r="I90" s="41">
        <f t="shared" si="6"/>
        <v>10576</v>
      </c>
      <c r="J90" s="41">
        <f t="shared" si="7"/>
        <v>2403299</v>
      </c>
    </row>
    <row r="91" spans="1:12" hidden="1" x14ac:dyDescent="0.3">
      <c r="A91" s="39" t="s">
        <v>42</v>
      </c>
      <c r="B91" s="41">
        <v>62431</v>
      </c>
      <c r="C91" s="41">
        <v>9061685</v>
      </c>
      <c r="D91" s="41">
        <v>86408</v>
      </c>
      <c r="E91" s="41">
        <f t="shared" si="8"/>
        <v>9210524</v>
      </c>
      <c r="F91" s="41">
        <v>1510</v>
      </c>
      <c r="G91" s="41">
        <v>2334</v>
      </c>
      <c r="H91" s="41">
        <v>0</v>
      </c>
      <c r="I91" s="41">
        <f t="shared" si="6"/>
        <v>3844</v>
      </c>
      <c r="J91" s="41">
        <f t="shared" si="7"/>
        <v>9206680</v>
      </c>
    </row>
    <row r="92" spans="1:12" hidden="1" x14ac:dyDescent="0.3">
      <c r="A92" s="39" t="s">
        <v>43</v>
      </c>
      <c r="B92" s="41">
        <v>24880</v>
      </c>
      <c r="C92" s="41">
        <v>3344172</v>
      </c>
      <c r="D92" s="41">
        <v>23272</v>
      </c>
      <c r="E92" s="41">
        <f t="shared" si="8"/>
        <v>3392324</v>
      </c>
      <c r="F92" s="41">
        <v>0</v>
      </c>
      <c r="G92" s="41">
        <v>5182</v>
      </c>
      <c r="H92" s="41">
        <v>0</v>
      </c>
      <c r="I92" s="41">
        <f t="shared" ref="I92:I120" si="9">SUM(F92:H92)</f>
        <v>5182</v>
      </c>
      <c r="J92" s="41">
        <f t="shared" ref="J92:J120" si="10">E92-I92</f>
        <v>3387142</v>
      </c>
    </row>
    <row r="93" spans="1:12" hidden="1" x14ac:dyDescent="0.3">
      <c r="A93" s="39" t="s">
        <v>44</v>
      </c>
      <c r="B93" s="41">
        <v>37740</v>
      </c>
      <c r="C93" s="41">
        <v>5390985</v>
      </c>
      <c r="D93" s="41">
        <v>42369</v>
      </c>
      <c r="E93" s="41">
        <f t="shared" si="8"/>
        <v>5471094</v>
      </c>
      <c r="F93" s="41">
        <v>0</v>
      </c>
      <c r="G93" s="41">
        <v>3841</v>
      </c>
      <c r="H93" s="41">
        <v>1781</v>
      </c>
      <c r="I93" s="41">
        <f t="shared" si="9"/>
        <v>5622</v>
      </c>
      <c r="J93" s="41">
        <f t="shared" si="10"/>
        <v>5465472</v>
      </c>
    </row>
    <row r="94" spans="1:12" hidden="1" x14ac:dyDescent="0.3">
      <c r="A94" s="39" t="s">
        <v>45</v>
      </c>
      <c r="B94" s="41">
        <v>61378</v>
      </c>
      <c r="C94" s="41">
        <v>9914428</v>
      </c>
      <c r="D94" s="41">
        <v>85647</v>
      </c>
      <c r="E94" s="41">
        <f t="shared" si="8"/>
        <v>10061453</v>
      </c>
      <c r="F94" s="41">
        <v>0</v>
      </c>
      <c r="G94" s="41">
        <v>1145</v>
      </c>
      <c r="H94" s="41">
        <v>0</v>
      </c>
      <c r="I94" s="41">
        <f t="shared" si="9"/>
        <v>1145</v>
      </c>
      <c r="J94" s="41">
        <f t="shared" si="10"/>
        <v>10060308</v>
      </c>
    </row>
    <row r="95" spans="1:12" hidden="1" x14ac:dyDescent="0.3">
      <c r="A95" s="39" t="s">
        <v>46</v>
      </c>
      <c r="B95" s="41">
        <v>43548</v>
      </c>
      <c r="C95" s="41">
        <v>6469965</v>
      </c>
      <c r="D95" s="41">
        <v>58074</v>
      </c>
      <c r="E95" s="41">
        <f t="shared" si="8"/>
        <v>6571587</v>
      </c>
      <c r="F95" s="41">
        <v>0</v>
      </c>
      <c r="G95" s="41">
        <v>41</v>
      </c>
      <c r="H95" s="41">
        <v>0</v>
      </c>
      <c r="I95" s="41">
        <f t="shared" si="9"/>
        <v>41</v>
      </c>
      <c r="J95" s="41">
        <f t="shared" si="10"/>
        <v>6571546</v>
      </c>
    </row>
    <row r="96" spans="1:12" hidden="1" x14ac:dyDescent="0.3">
      <c r="A96" s="39" t="s">
        <v>74</v>
      </c>
      <c r="B96" s="41">
        <v>24002</v>
      </c>
      <c r="C96" s="41">
        <v>2915079</v>
      </c>
      <c r="D96" s="41">
        <v>19409</v>
      </c>
      <c r="E96" s="41">
        <f t="shared" si="8"/>
        <v>2958490</v>
      </c>
      <c r="F96" s="41">
        <v>14</v>
      </c>
      <c r="G96" s="41">
        <v>12584</v>
      </c>
      <c r="H96" s="41">
        <v>0</v>
      </c>
      <c r="I96" s="41">
        <f t="shared" si="9"/>
        <v>12598</v>
      </c>
      <c r="J96" s="41">
        <f t="shared" si="10"/>
        <v>2945892</v>
      </c>
    </row>
    <row r="97" spans="1:12" hidden="1" x14ac:dyDescent="0.3">
      <c r="A97" s="39" t="s">
        <v>36</v>
      </c>
      <c r="B97" s="41">
        <v>74388</v>
      </c>
      <c r="C97" s="41">
        <v>10803659</v>
      </c>
      <c r="D97" s="41">
        <v>92921</v>
      </c>
      <c r="E97" s="41">
        <f t="shared" si="8"/>
        <v>10970968</v>
      </c>
      <c r="F97" s="41">
        <v>0</v>
      </c>
      <c r="G97" s="41">
        <v>3914</v>
      </c>
      <c r="H97" s="41">
        <v>0</v>
      </c>
      <c r="I97" s="41">
        <f t="shared" si="9"/>
        <v>3914</v>
      </c>
      <c r="J97" s="41">
        <f t="shared" si="10"/>
        <v>10967054</v>
      </c>
      <c r="L97" s="45"/>
    </row>
    <row r="98" spans="1:12" hidden="1" x14ac:dyDescent="0.3">
      <c r="A98" s="39" t="s">
        <v>37</v>
      </c>
      <c r="B98" s="41">
        <v>41531</v>
      </c>
      <c r="C98" s="41">
        <v>6681763</v>
      </c>
      <c r="D98" s="41">
        <v>56447</v>
      </c>
      <c r="E98" s="41">
        <f t="shared" si="8"/>
        <v>6779741</v>
      </c>
      <c r="F98" s="41">
        <v>336</v>
      </c>
      <c r="G98" s="41">
        <v>9633</v>
      </c>
      <c r="H98" s="41">
        <v>0</v>
      </c>
      <c r="I98" s="41">
        <f t="shared" si="9"/>
        <v>9969</v>
      </c>
      <c r="J98" s="41">
        <f t="shared" si="10"/>
        <v>6769772</v>
      </c>
      <c r="L98" s="45"/>
    </row>
    <row r="99" spans="1:12" hidden="1" x14ac:dyDescent="0.3">
      <c r="A99" s="39" t="s">
        <v>38</v>
      </c>
      <c r="B99" s="41">
        <v>9896</v>
      </c>
      <c r="C99" s="41">
        <v>946287</v>
      </c>
      <c r="D99" s="41">
        <v>5340</v>
      </c>
      <c r="E99" s="41">
        <f t="shared" si="8"/>
        <v>961523</v>
      </c>
      <c r="F99" s="41"/>
      <c r="G99" s="41">
        <v>4583</v>
      </c>
      <c r="H99" s="41">
        <v>6889</v>
      </c>
      <c r="I99" s="41">
        <f t="shared" si="9"/>
        <v>11472</v>
      </c>
      <c r="J99" s="41">
        <f t="shared" si="10"/>
        <v>950051</v>
      </c>
      <c r="L99" s="45"/>
    </row>
    <row r="100" spans="1:12" hidden="1" x14ac:dyDescent="0.3">
      <c r="A100" s="39" t="s">
        <v>39</v>
      </c>
      <c r="B100" s="41">
        <v>81335</v>
      </c>
      <c r="C100" s="41">
        <v>12079634</v>
      </c>
      <c r="D100" s="41">
        <v>100680</v>
      </c>
      <c r="E100" s="41">
        <f t="shared" si="8"/>
        <v>12261649</v>
      </c>
      <c r="F100" s="41">
        <v>1835</v>
      </c>
      <c r="G100" s="41">
        <v>0</v>
      </c>
      <c r="H100" s="41">
        <v>4378</v>
      </c>
      <c r="I100" s="41">
        <f t="shared" si="9"/>
        <v>6213</v>
      </c>
      <c r="J100" s="41">
        <f t="shared" si="10"/>
        <v>12255436</v>
      </c>
      <c r="L100" s="45"/>
    </row>
    <row r="101" spans="1:12" hidden="1" x14ac:dyDescent="0.3">
      <c r="A101" s="39" t="s">
        <v>40</v>
      </c>
      <c r="B101" s="41">
        <v>18759</v>
      </c>
      <c r="C101" s="41">
        <v>1975818</v>
      </c>
      <c r="D101" s="41">
        <v>10511</v>
      </c>
      <c r="E101" s="41">
        <f t="shared" ref="E101:E120" si="11">SUM(B101:D101)</f>
        <v>2005088</v>
      </c>
      <c r="F101" s="41">
        <v>0</v>
      </c>
      <c r="G101" s="41">
        <v>530</v>
      </c>
      <c r="H101" s="41">
        <v>1278</v>
      </c>
      <c r="I101" s="41">
        <f>SUM(F101:H101)</f>
        <v>1808</v>
      </c>
      <c r="J101" s="41">
        <f t="shared" si="10"/>
        <v>2003280</v>
      </c>
      <c r="L101" s="45"/>
    </row>
    <row r="102" spans="1:12" hidden="1" x14ac:dyDescent="0.3">
      <c r="A102" s="39" t="s">
        <v>41</v>
      </c>
      <c r="B102" s="41">
        <v>13354</v>
      </c>
      <c r="C102" s="41">
        <v>1607742</v>
      </c>
      <c r="D102" s="41">
        <v>25199</v>
      </c>
      <c r="E102" s="41">
        <f t="shared" si="11"/>
        <v>1646295</v>
      </c>
      <c r="F102" s="41">
        <v>0</v>
      </c>
      <c r="G102" s="41">
        <v>107675</v>
      </c>
      <c r="H102" s="41">
        <v>0</v>
      </c>
      <c r="I102" s="41">
        <f t="shared" si="9"/>
        <v>107675</v>
      </c>
      <c r="J102" s="41">
        <f t="shared" si="10"/>
        <v>1538620</v>
      </c>
      <c r="L102" s="45"/>
    </row>
    <row r="103" spans="1:12" hidden="1" x14ac:dyDescent="0.3">
      <c r="A103" s="39" t="s">
        <v>42</v>
      </c>
      <c r="B103" s="41">
        <v>93858</v>
      </c>
      <c r="C103" s="41">
        <v>14773403</v>
      </c>
      <c r="D103" s="41">
        <v>112811</v>
      </c>
      <c r="E103" s="41">
        <f t="shared" si="11"/>
        <v>14980072</v>
      </c>
      <c r="F103" s="41">
        <v>576</v>
      </c>
      <c r="G103" s="41">
        <v>20559</v>
      </c>
      <c r="H103" s="41">
        <v>2990</v>
      </c>
      <c r="I103" s="41">
        <f t="shared" si="9"/>
        <v>24125</v>
      </c>
      <c r="J103" s="41">
        <f t="shared" si="10"/>
        <v>14955947</v>
      </c>
      <c r="L103" s="45"/>
    </row>
    <row r="104" spans="1:12" hidden="1" x14ac:dyDescent="0.3">
      <c r="A104" s="39" t="s">
        <v>43</v>
      </c>
      <c r="B104" s="41">
        <v>53930</v>
      </c>
      <c r="C104" s="41">
        <v>7324136</v>
      </c>
      <c r="D104" s="41">
        <v>71012</v>
      </c>
      <c r="E104" s="41">
        <f t="shared" si="11"/>
        <v>7449078</v>
      </c>
      <c r="F104" s="41">
        <v>0</v>
      </c>
      <c r="G104" s="66">
        <v>5016</v>
      </c>
      <c r="H104" s="41">
        <v>0</v>
      </c>
      <c r="I104" s="41">
        <f t="shared" si="9"/>
        <v>5016</v>
      </c>
      <c r="J104" s="41">
        <f t="shared" si="10"/>
        <v>7444062</v>
      </c>
      <c r="L104" s="45"/>
    </row>
    <row r="105" spans="1:12" hidden="1" x14ac:dyDescent="0.3">
      <c r="A105" s="39" t="s">
        <v>44</v>
      </c>
      <c r="B105" s="41">
        <v>9642</v>
      </c>
      <c r="C105" s="41">
        <v>1952675</v>
      </c>
      <c r="D105" s="41">
        <v>9415</v>
      </c>
      <c r="E105" s="41">
        <f t="shared" si="11"/>
        <v>1971732</v>
      </c>
      <c r="F105" s="41">
        <v>19</v>
      </c>
      <c r="G105" s="41">
        <v>2552</v>
      </c>
      <c r="H105" s="41">
        <v>0</v>
      </c>
      <c r="I105" s="41">
        <f t="shared" si="9"/>
        <v>2571</v>
      </c>
      <c r="J105" s="41">
        <f t="shared" si="10"/>
        <v>1969161</v>
      </c>
      <c r="L105" s="45"/>
    </row>
    <row r="106" spans="1:12" hidden="1" x14ac:dyDescent="0.3">
      <c r="A106" s="39" t="s">
        <v>45</v>
      </c>
      <c r="B106" s="41">
        <v>77093</v>
      </c>
      <c r="C106" s="41">
        <v>9292416</v>
      </c>
      <c r="D106" s="41">
        <v>111233</v>
      </c>
      <c r="E106" s="41">
        <f t="shared" si="11"/>
        <v>9480742</v>
      </c>
      <c r="F106" s="41">
        <v>0</v>
      </c>
      <c r="G106" s="41">
        <v>11086</v>
      </c>
      <c r="H106" s="41">
        <v>0</v>
      </c>
      <c r="I106" s="41">
        <f t="shared" si="9"/>
        <v>11086</v>
      </c>
      <c r="J106" s="41">
        <f t="shared" si="10"/>
        <v>9469656</v>
      </c>
      <c r="L106" s="45"/>
    </row>
    <row r="107" spans="1:12" hidden="1" x14ac:dyDescent="0.3">
      <c r="A107" s="39" t="s">
        <v>46</v>
      </c>
      <c r="B107" s="41">
        <v>88</v>
      </c>
      <c r="C107" s="41">
        <v>83398</v>
      </c>
      <c r="D107" s="41">
        <v>0</v>
      </c>
      <c r="E107" s="41">
        <f t="shared" si="11"/>
        <v>83486</v>
      </c>
      <c r="F107" s="41"/>
      <c r="G107" s="41"/>
      <c r="H107" s="41"/>
      <c r="I107" s="41">
        <f t="shared" si="9"/>
        <v>0</v>
      </c>
      <c r="J107" s="41">
        <f t="shared" si="10"/>
        <v>83486</v>
      </c>
      <c r="L107" s="45"/>
    </row>
    <row r="108" spans="1:12" hidden="1" x14ac:dyDescent="0.3">
      <c r="A108" s="39" t="s">
        <v>75</v>
      </c>
      <c r="B108" s="41">
        <v>104326</v>
      </c>
      <c r="C108" s="41">
        <v>16027889</v>
      </c>
      <c r="D108" s="41">
        <v>146270</v>
      </c>
      <c r="E108" s="41">
        <f t="shared" si="11"/>
        <v>16278485</v>
      </c>
      <c r="F108" s="41">
        <v>659</v>
      </c>
      <c r="G108" s="41">
        <v>77215</v>
      </c>
      <c r="H108" s="41">
        <v>0</v>
      </c>
      <c r="I108" s="41">
        <f t="shared" si="9"/>
        <v>77874</v>
      </c>
      <c r="J108" s="41">
        <f t="shared" si="10"/>
        <v>16200611</v>
      </c>
      <c r="L108" s="45"/>
    </row>
    <row r="109" spans="1:12" hidden="1" x14ac:dyDescent="0.3">
      <c r="A109" s="39" t="s">
        <v>36</v>
      </c>
      <c r="B109" s="41">
        <v>41049</v>
      </c>
      <c r="C109" s="41">
        <v>3713166</v>
      </c>
      <c r="D109" s="41">
        <v>54841</v>
      </c>
      <c r="E109" s="41">
        <f t="shared" si="11"/>
        <v>3809056</v>
      </c>
      <c r="F109" s="41">
        <v>5515</v>
      </c>
      <c r="G109" s="41">
        <v>4331</v>
      </c>
      <c r="H109" s="41">
        <v>0</v>
      </c>
      <c r="I109" s="41">
        <f t="shared" si="9"/>
        <v>9846</v>
      </c>
      <c r="J109" s="41">
        <f t="shared" si="10"/>
        <v>3799210</v>
      </c>
      <c r="L109" s="45"/>
    </row>
    <row r="110" spans="1:12" hidden="1" x14ac:dyDescent="0.3">
      <c r="A110" s="39" t="s">
        <v>37</v>
      </c>
      <c r="B110" s="41">
        <v>28367</v>
      </c>
      <c r="C110" s="41">
        <v>5300133</v>
      </c>
      <c r="D110" s="41">
        <v>55353</v>
      </c>
      <c r="E110" s="41">
        <f t="shared" si="11"/>
        <v>5383853</v>
      </c>
      <c r="F110" s="41">
        <v>516</v>
      </c>
      <c r="G110" s="41">
        <v>35962</v>
      </c>
      <c r="H110" s="41">
        <v>857</v>
      </c>
      <c r="I110" s="41">
        <f t="shared" si="9"/>
        <v>37335</v>
      </c>
      <c r="J110" s="41">
        <f t="shared" si="10"/>
        <v>5346518</v>
      </c>
      <c r="L110" s="45"/>
    </row>
    <row r="111" spans="1:12" hidden="1" x14ac:dyDescent="0.3">
      <c r="A111" s="39" t="s">
        <v>38</v>
      </c>
      <c r="B111" s="41">
        <v>94303</v>
      </c>
      <c r="C111" s="41">
        <v>13267231</v>
      </c>
      <c r="D111" s="41">
        <v>140917</v>
      </c>
      <c r="E111" s="41">
        <f t="shared" si="11"/>
        <v>13502451</v>
      </c>
      <c r="F111" s="41">
        <v>0</v>
      </c>
      <c r="G111" s="41">
        <v>16656</v>
      </c>
      <c r="H111" s="41">
        <v>0</v>
      </c>
      <c r="I111" s="41">
        <f t="shared" si="9"/>
        <v>16656</v>
      </c>
      <c r="J111" s="41">
        <f t="shared" si="10"/>
        <v>13485795</v>
      </c>
      <c r="L111" s="45"/>
    </row>
    <row r="112" spans="1:12" hidden="1" x14ac:dyDescent="0.3">
      <c r="A112" s="39" t="s">
        <v>39</v>
      </c>
      <c r="B112" s="41">
        <v>62510</v>
      </c>
      <c r="C112" s="41">
        <v>9761650</v>
      </c>
      <c r="D112" s="41">
        <v>86318</v>
      </c>
      <c r="E112" s="41">
        <f t="shared" si="11"/>
        <v>9910478</v>
      </c>
      <c r="F112" s="41">
        <v>0</v>
      </c>
      <c r="G112" s="41">
        <v>15490</v>
      </c>
      <c r="H112" s="41">
        <v>0</v>
      </c>
      <c r="I112" s="41">
        <f t="shared" si="9"/>
        <v>15490</v>
      </c>
      <c r="J112" s="41">
        <f t="shared" si="10"/>
        <v>9894988</v>
      </c>
      <c r="L112" s="45"/>
    </row>
    <row r="113" spans="1:12" hidden="1" x14ac:dyDescent="0.3">
      <c r="A113" s="39" t="s">
        <v>40</v>
      </c>
      <c r="B113" s="41">
        <v>31025</v>
      </c>
      <c r="C113" s="41">
        <v>5128310</v>
      </c>
      <c r="D113" s="41">
        <v>37107</v>
      </c>
      <c r="E113" s="41">
        <f t="shared" si="11"/>
        <v>5196442</v>
      </c>
      <c r="F113" s="41">
        <v>0</v>
      </c>
      <c r="G113" s="41">
        <v>37496</v>
      </c>
      <c r="H113" s="41">
        <v>0</v>
      </c>
      <c r="I113" s="41">
        <f t="shared" si="9"/>
        <v>37496</v>
      </c>
      <c r="J113" s="41">
        <f t="shared" si="10"/>
        <v>5158946</v>
      </c>
      <c r="L113" s="45"/>
    </row>
    <row r="114" spans="1:12" hidden="1" x14ac:dyDescent="0.3">
      <c r="A114" s="39" t="s">
        <v>76</v>
      </c>
      <c r="B114" s="41">
        <v>0</v>
      </c>
      <c r="C114" s="41">
        <v>120509</v>
      </c>
      <c r="D114" s="41">
        <v>3365</v>
      </c>
      <c r="E114" s="41">
        <f t="shared" si="11"/>
        <v>123874</v>
      </c>
      <c r="F114" s="41">
        <v>0</v>
      </c>
      <c r="G114" s="41">
        <v>301449</v>
      </c>
      <c r="H114" s="41">
        <v>0</v>
      </c>
      <c r="I114" s="41">
        <f t="shared" si="9"/>
        <v>301449</v>
      </c>
      <c r="J114" s="41">
        <f t="shared" si="10"/>
        <v>-177575</v>
      </c>
      <c r="L114" s="45"/>
    </row>
    <row r="115" spans="1:12" hidden="1" x14ac:dyDescent="0.3">
      <c r="A115" s="39" t="s">
        <v>42</v>
      </c>
      <c r="B115" s="41">
        <v>111010</v>
      </c>
      <c r="C115" s="41">
        <v>17771830</v>
      </c>
      <c r="D115" s="41">
        <v>161188</v>
      </c>
      <c r="E115" s="41">
        <f t="shared" si="11"/>
        <v>18044028</v>
      </c>
      <c r="F115" s="41">
        <v>5807</v>
      </c>
      <c r="G115" s="41">
        <v>17345</v>
      </c>
      <c r="H115" s="41">
        <v>0</v>
      </c>
      <c r="I115" s="41">
        <f t="shared" si="9"/>
        <v>23152</v>
      </c>
      <c r="J115" s="41">
        <f t="shared" si="10"/>
        <v>18020876</v>
      </c>
      <c r="L115" s="45"/>
    </row>
    <row r="116" spans="1:12" hidden="1" x14ac:dyDescent="0.3">
      <c r="A116" s="39" t="s">
        <v>43</v>
      </c>
      <c r="B116" s="41">
        <v>0</v>
      </c>
      <c r="C116" s="41">
        <v>298684</v>
      </c>
      <c r="D116" s="41">
        <v>0</v>
      </c>
      <c r="E116" s="41">
        <f t="shared" si="11"/>
        <v>298684</v>
      </c>
      <c r="F116" s="41">
        <v>0</v>
      </c>
      <c r="G116" s="41">
        <v>33367</v>
      </c>
      <c r="H116" s="41">
        <v>0</v>
      </c>
      <c r="I116" s="41">
        <f t="shared" si="9"/>
        <v>33367</v>
      </c>
      <c r="J116" s="41">
        <f t="shared" si="10"/>
        <v>265317</v>
      </c>
      <c r="L116" s="45"/>
    </row>
    <row r="117" spans="1:12" hidden="1" x14ac:dyDescent="0.3">
      <c r="A117" s="39" t="s">
        <v>44</v>
      </c>
      <c r="B117" s="41">
        <v>4875</v>
      </c>
      <c r="C117" s="41">
        <v>72187</v>
      </c>
      <c r="D117" s="41">
        <v>344</v>
      </c>
      <c r="E117" s="41">
        <f t="shared" si="11"/>
        <v>77406</v>
      </c>
      <c r="F117" s="41">
        <v>2749</v>
      </c>
      <c r="G117" s="41">
        <v>12400</v>
      </c>
      <c r="H117" s="41">
        <v>2124</v>
      </c>
      <c r="I117" s="41">
        <f t="shared" si="9"/>
        <v>17273</v>
      </c>
      <c r="J117" s="41">
        <f t="shared" si="10"/>
        <v>60133</v>
      </c>
      <c r="L117" s="45"/>
    </row>
    <row r="118" spans="1:12" hidden="1" x14ac:dyDescent="0.3">
      <c r="A118" s="39" t="s">
        <v>45</v>
      </c>
      <c r="B118" s="41">
        <v>125885</v>
      </c>
      <c r="C118" s="41">
        <v>20090748</v>
      </c>
      <c r="D118" s="41">
        <v>185080</v>
      </c>
      <c r="E118" s="41">
        <f t="shared" si="11"/>
        <v>20401713</v>
      </c>
      <c r="F118" s="41">
        <v>2750</v>
      </c>
      <c r="G118" s="41">
        <v>2215</v>
      </c>
      <c r="H118" s="41">
        <v>22109</v>
      </c>
      <c r="I118" s="41">
        <f t="shared" si="9"/>
        <v>27074</v>
      </c>
      <c r="J118" s="41">
        <f t="shared" si="10"/>
        <v>20374639</v>
      </c>
      <c r="L118" s="45"/>
    </row>
    <row r="119" spans="1:12" hidden="1" x14ac:dyDescent="0.3">
      <c r="A119" s="39" t="s">
        <v>46</v>
      </c>
      <c r="B119" s="41">
        <v>6861</v>
      </c>
      <c r="C119" s="41">
        <v>695381</v>
      </c>
      <c r="D119" s="41">
        <v>4244</v>
      </c>
      <c r="E119" s="41">
        <f t="shared" si="11"/>
        <v>706486</v>
      </c>
      <c r="F119" s="41">
        <v>0</v>
      </c>
      <c r="G119" s="41">
        <v>34795</v>
      </c>
      <c r="H119" s="41">
        <v>5152</v>
      </c>
      <c r="I119" s="41">
        <f t="shared" si="9"/>
        <v>39947</v>
      </c>
      <c r="J119" s="41">
        <f t="shared" si="10"/>
        <v>666539</v>
      </c>
      <c r="L119" s="45"/>
    </row>
    <row r="120" spans="1:12" hidden="1" x14ac:dyDescent="0.3">
      <c r="A120" s="39" t="s">
        <v>77</v>
      </c>
      <c r="B120" s="41">
        <v>153981</v>
      </c>
      <c r="C120" s="41">
        <v>24414297</v>
      </c>
      <c r="D120" s="41">
        <v>222474</v>
      </c>
      <c r="E120" s="41">
        <f t="shared" si="11"/>
        <v>24790752</v>
      </c>
      <c r="F120" s="41">
        <v>1880</v>
      </c>
      <c r="G120" s="41">
        <v>23716</v>
      </c>
      <c r="H120" s="41">
        <v>0</v>
      </c>
      <c r="I120" s="41">
        <f t="shared" si="9"/>
        <v>25596</v>
      </c>
      <c r="J120" s="41">
        <f t="shared" si="10"/>
        <v>24765156</v>
      </c>
      <c r="L120" s="45"/>
    </row>
    <row r="121" spans="1:12" hidden="1" x14ac:dyDescent="0.3">
      <c r="A121" s="39" t="s">
        <v>36</v>
      </c>
      <c r="B121" s="41">
        <v>71872</v>
      </c>
      <c r="C121" s="41">
        <v>11555511</v>
      </c>
      <c r="D121" s="41">
        <v>100952</v>
      </c>
      <c r="E121" s="41">
        <v>11728335</v>
      </c>
      <c r="F121" s="41">
        <v>6528</v>
      </c>
      <c r="G121" s="41">
        <v>8100</v>
      </c>
      <c r="H121" s="41">
        <v>0</v>
      </c>
      <c r="I121" s="41">
        <v>14628</v>
      </c>
      <c r="J121" s="41">
        <v>11713707</v>
      </c>
      <c r="L121" s="45"/>
    </row>
    <row r="122" spans="1:12" hidden="1" x14ac:dyDescent="0.3">
      <c r="A122" s="39" t="s">
        <v>37</v>
      </c>
      <c r="B122" s="41">
        <v>55469</v>
      </c>
      <c r="C122" s="41">
        <v>8789733</v>
      </c>
      <c r="D122" s="41">
        <v>84856</v>
      </c>
      <c r="E122" s="41">
        <v>8930058</v>
      </c>
      <c r="F122" s="41">
        <v>709</v>
      </c>
      <c r="G122" s="41">
        <v>33329</v>
      </c>
      <c r="H122" s="41">
        <v>5083</v>
      </c>
      <c r="I122" s="41">
        <v>39121</v>
      </c>
      <c r="J122" s="41">
        <v>8890937</v>
      </c>
      <c r="L122" s="45"/>
    </row>
    <row r="123" spans="1:12" hidden="1" x14ac:dyDescent="0.3">
      <c r="A123" s="39" t="s">
        <v>38</v>
      </c>
      <c r="B123" s="41">
        <v>67558</v>
      </c>
      <c r="C123" s="41">
        <v>9019613</v>
      </c>
      <c r="D123" s="41">
        <v>91645</v>
      </c>
      <c r="E123" s="41">
        <v>9178816</v>
      </c>
      <c r="F123" s="41">
        <v>1156</v>
      </c>
      <c r="G123" s="41">
        <v>13262</v>
      </c>
      <c r="H123" s="41">
        <v>2461</v>
      </c>
      <c r="I123" s="41">
        <v>16879</v>
      </c>
      <c r="J123" s="41">
        <v>9161937</v>
      </c>
      <c r="L123" s="45"/>
    </row>
    <row r="124" spans="1:12" hidden="1" x14ac:dyDescent="0.3">
      <c r="A124" s="39" t="s">
        <v>39</v>
      </c>
      <c r="B124" s="41">
        <v>73915</v>
      </c>
      <c r="C124" s="41">
        <v>9597301</v>
      </c>
      <c r="D124" s="41">
        <v>93665</v>
      </c>
      <c r="E124" s="41">
        <v>9764881</v>
      </c>
      <c r="F124" s="41">
        <v>831</v>
      </c>
      <c r="G124" s="41">
        <v>26294</v>
      </c>
      <c r="H124" s="41">
        <v>6545</v>
      </c>
      <c r="I124" s="41">
        <v>33670</v>
      </c>
      <c r="J124" s="41">
        <v>9731211</v>
      </c>
      <c r="L124" s="45"/>
    </row>
    <row r="125" spans="1:12" hidden="1" x14ac:dyDescent="0.3">
      <c r="A125" s="39" t="s">
        <v>40</v>
      </c>
      <c r="B125" s="41">
        <v>60907</v>
      </c>
      <c r="C125" s="41">
        <v>9004522</v>
      </c>
      <c r="D125" s="41">
        <v>94213</v>
      </c>
      <c r="E125" s="41">
        <v>9159642</v>
      </c>
      <c r="F125" s="41">
        <v>747</v>
      </c>
      <c r="G125" s="41">
        <v>29396</v>
      </c>
      <c r="H125" s="41">
        <v>9</v>
      </c>
      <c r="I125" s="41">
        <v>30152</v>
      </c>
      <c r="J125" s="41">
        <v>9129490</v>
      </c>
      <c r="L125" s="45"/>
    </row>
    <row r="126" spans="1:12" hidden="1" x14ac:dyDescent="0.3">
      <c r="A126" s="39" t="s">
        <v>41</v>
      </c>
      <c r="B126" s="41">
        <v>62889</v>
      </c>
      <c r="C126" s="41">
        <v>9202861</v>
      </c>
      <c r="D126" s="41">
        <v>98557</v>
      </c>
      <c r="E126" s="41">
        <v>9364307</v>
      </c>
      <c r="F126" s="41">
        <v>0</v>
      </c>
      <c r="G126" s="41">
        <v>710550</v>
      </c>
      <c r="H126" s="41">
        <v>0</v>
      </c>
      <c r="I126" s="41">
        <v>710550</v>
      </c>
      <c r="J126" s="41">
        <v>8653757</v>
      </c>
      <c r="L126" s="45"/>
    </row>
    <row r="127" spans="1:12" hidden="1" x14ac:dyDescent="0.3">
      <c r="A127" s="39" t="s">
        <v>42</v>
      </c>
      <c r="B127" s="41">
        <v>73776</v>
      </c>
      <c r="C127" s="41">
        <v>9760953</v>
      </c>
      <c r="D127" s="41">
        <v>108758</v>
      </c>
      <c r="E127" s="41">
        <v>9943487</v>
      </c>
      <c r="F127" s="41">
        <v>0</v>
      </c>
      <c r="G127" s="41">
        <v>34008</v>
      </c>
      <c r="H127" s="41">
        <v>2810</v>
      </c>
      <c r="I127" s="41">
        <v>36818</v>
      </c>
      <c r="J127" s="41">
        <v>9906669</v>
      </c>
      <c r="L127" s="45"/>
    </row>
    <row r="128" spans="1:12" hidden="1" x14ac:dyDescent="0.3">
      <c r="A128" s="39" t="s">
        <v>43</v>
      </c>
      <c r="B128" s="41">
        <v>130865</v>
      </c>
      <c r="C128" s="41">
        <v>9605441</v>
      </c>
      <c r="D128" s="41">
        <v>111891</v>
      </c>
      <c r="E128" s="41">
        <v>9848197</v>
      </c>
      <c r="F128" s="41">
        <v>0</v>
      </c>
      <c r="G128" s="41">
        <v>67517</v>
      </c>
      <c r="H128" s="41">
        <v>7729</v>
      </c>
      <c r="I128" s="41">
        <v>75246</v>
      </c>
      <c r="J128" s="41">
        <v>9772951</v>
      </c>
      <c r="L128" s="45"/>
    </row>
    <row r="129" spans="1:12" hidden="1" x14ac:dyDescent="0.3">
      <c r="A129" s="39" t="s">
        <v>44</v>
      </c>
      <c r="B129" s="41">
        <v>82799</v>
      </c>
      <c r="C129" s="41">
        <v>9491751</v>
      </c>
      <c r="D129" s="41">
        <v>102521</v>
      </c>
      <c r="E129" s="41">
        <v>9677071</v>
      </c>
      <c r="F129" s="41">
        <v>0</v>
      </c>
      <c r="G129" s="41">
        <v>18422</v>
      </c>
      <c r="H129" s="41">
        <v>786</v>
      </c>
      <c r="I129" s="41">
        <v>19208</v>
      </c>
      <c r="J129" s="41">
        <v>9657863</v>
      </c>
      <c r="L129" s="45"/>
    </row>
    <row r="130" spans="1:12" hidden="1" x14ac:dyDescent="0.3">
      <c r="A130" s="39" t="s">
        <v>45</v>
      </c>
      <c r="B130" s="41">
        <v>91308</v>
      </c>
      <c r="C130" s="41">
        <v>10654051</v>
      </c>
      <c r="D130" s="41">
        <v>108876</v>
      </c>
      <c r="E130" s="41">
        <v>10854235</v>
      </c>
      <c r="F130" s="41">
        <v>4573</v>
      </c>
      <c r="G130" s="41">
        <v>17371</v>
      </c>
      <c r="H130" s="41">
        <v>2871</v>
      </c>
      <c r="I130" s="41">
        <v>24815</v>
      </c>
      <c r="J130" s="41">
        <v>10829420</v>
      </c>
      <c r="L130" s="45"/>
    </row>
    <row r="131" spans="1:12" hidden="1" x14ac:dyDescent="0.3">
      <c r="A131" s="39" t="s">
        <v>46</v>
      </c>
      <c r="B131" s="41">
        <v>66603</v>
      </c>
      <c r="C131" s="41">
        <v>5582433</v>
      </c>
      <c r="D131" s="41">
        <v>48970</v>
      </c>
      <c r="E131" s="41">
        <v>5698006</v>
      </c>
      <c r="F131" s="41">
        <v>111</v>
      </c>
      <c r="G131" s="41">
        <v>53375</v>
      </c>
      <c r="H131" s="41">
        <v>920</v>
      </c>
      <c r="I131" s="41">
        <v>54406</v>
      </c>
      <c r="J131" s="41">
        <v>5643600</v>
      </c>
      <c r="L131" s="45"/>
    </row>
    <row r="132" spans="1:12" ht="18" customHeight="1" x14ac:dyDescent="0.3">
      <c r="A132" s="39" t="s">
        <v>80</v>
      </c>
      <c r="B132" s="41">
        <v>125079</v>
      </c>
      <c r="C132" s="41">
        <v>14841788</v>
      </c>
      <c r="D132" s="41">
        <v>172642</v>
      </c>
      <c r="E132" s="41">
        <v>15139509</v>
      </c>
      <c r="F132" s="41">
        <v>4</v>
      </c>
      <c r="G132" s="41">
        <v>15637</v>
      </c>
      <c r="H132" s="41">
        <v>13</v>
      </c>
      <c r="I132" s="41">
        <v>15654</v>
      </c>
      <c r="J132" s="41">
        <v>15123855</v>
      </c>
      <c r="L132" s="45"/>
    </row>
    <row r="133" spans="1:12" ht="18" customHeight="1" x14ac:dyDescent="0.3">
      <c r="A133" s="39" t="s">
        <v>36</v>
      </c>
      <c r="B133" s="41">
        <v>118563</v>
      </c>
      <c r="C133" s="41">
        <v>12588425</v>
      </c>
      <c r="D133" s="41">
        <v>141672</v>
      </c>
      <c r="E133" s="41">
        <v>12848660</v>
      </c>
      <c r="F133" s="41">
        <v>0</v>
      </c>
      <c r="G133" s="41">
        <v>32710</v>
      </c>
      <c r="H133" s="41">
        <v>185</v>
      </c>
      <c r="I133" s="41">
        <v>32895</v>
      </c>
      <c r="J133" s="41">
        <v>12815765</v>
      </c>
      <c r="L133" s="45"/>
    </row>
    <row r="134" spans="1:12" ht="18" customHeight="1" x14ac:dyDescent="0.3">
      <c r="A134" s="39" t="s">
        <v>37</v>
      </c>
      <c r="B134" s="41">
        <v>93568</v>
      </c>
      <c r="C134" s="41">
        <v>10290159</v>
      </c>
      <c r="D134" s="41">
        <v>118262</v>
      </c>
      <c r="E134" s="41">
        <v>10501989</v>
      </c>
      <c r="F134" s="41">
        <v>0</v>
      </c>
      <c r="G134" s="41">
        <v>31150</v>
      </c>
      <c r="H134" s="41">
        <v>0</v>
      </c>
      <c r="I134" s="41">
        <v>31150</v>
      </c>
      <c r="J134" s="41">
        <v>10470839</v>
      </c>
      <c r="L134" s="45"/>
    </row>
    <row r="135" spans="1:12" ht="18" customHeight="1" x14ac:dyDescent="0.3">
      <c r="A135" s="39" t="s">
        <v>38</v>
      </c>
      <c r="B135" s="41">
        <v>117562</v>
      </c>
      <c r="C135" s="41">
        <v>11734456</v>
      </c>
      <c r="D135" s="41">
        <v>126618</v>
      </c>
      <c r="E135" s="41">
        <v>11978636</v>
      </c>
      <c r="F135" s="41">
        <v>5899</v>
      </c>
      <c r="G135" s="41">
        <v>28576</v>
      </c>
      <c r="H135" s="41">
        <v>11107</v>
      </c>
      <c r="I135" s="41">
        <v>45582</v>
      </c>
      <c r="J135" s="41">
        <v>11933054</v>
      </c>
      <c r="L135" s="45"/>
    </row>
    <row r="136" spans="1:12" ht="18" customHeight="1" x14ac:dyDescent="0.3">
      <c r="A136" s="39" t="s">
        <v>39</v>
      </c>
      <c r="B136" s="41">
        <v>134101</v>
      </c>
      <c r="C136" s="41">
        <v>13162215</v>
      </c>
      <c r="D136" s="41">
        <v>155766</v>
      </c>
      <c r="E136" s="41">
        <v>13452082</v>
      </c>
      <c r="F136" s="41">
        <v>9845</v>
      </c>
      <c r="G136" s="41">
        <v>32749</v>
      </c>
      <c r="H136" s="41">
        <v>9274</v>
      </c>
      <c r="I136" s="41">
        <v>51868</v>
      </c>
      <c r="J136" s="41">
        <v>13400214</v>
      </c>
      <c r="L136" s="45"/>
    </row>
    <row r="137" spans="1:12" ht="18" customHeight="1" x14ac:dyDescent="0.3">
      <c r="A137" s="39" t="s">
        <v>40</v>
      </c>
      <c r="B137" s="41">
        <v>112312</v>
      </c>
      <c r="C137" s="41">
        <v>10924826</v>
      </c>
      <c r="D137" s="41">
        <v>142260</v>
      </c>
      <c r="E137" s="41">
        <v>11179398</v>
      </c>
      <c r="F137" s="41">
        <v>1916</v>
      </c>
      <c r="G137" s="41">
        <v>51716</v>
      </c>
      <c r="H137" s="41">
        <v>0</v>
      </c>
      <c r="I137" s="41">
        <v>53632</v>
      </c>
      <c r="J137" s="41">
        <v>11125766</v>
      </c>
      <c r="L137" s="45"/>
    </row>
    <row r="138" spans="1:12" ht="18" customHeight="1" x14ac:dyDescent="0.3">
      <c r="A138" s="39" t="s">
        <v>41</v>
      </c>
      <c r="B138" s="41">
        <v>61086</v>
      </c>
      <c r="C138" s="41">
        <v>6605359</v>
      </c>
      <c r="D138" s="41">
        <v>71045</v>
      </c>
      <c r="E138" s="41">
        <v>6737490</v>
      </c>
      <c r="F138" s="41">
        <v>0</v>
      </c>
      <c r="G138" s="41">
        <v>38212</v>
      </c>
      <c r="H138" s="41">
        <v>7516</v>
      </c>
      <c r="I138" s="41">
        <v>45728</v>
      </c>
      <c r="J138" s="41">
        <v>6691762</v>
      </c>
      <c r="L138" s="45"/>
    </row>
    <row r="139" spans="1:12" ht="18" customHeight="1" x14ac:dyDescent="0.3">
      <c r="A139" s="39" t="s">
        <v>42</v>
      </c>
      <c r="B139" s="41">
        <v>172231</v>
      </c>
      <c r="C139" s="41">
        <v>16879744</v>
      </c>
      <c r="D139" s="41">
        <v>208691</v>
      </c>
      <c r="E139" s="41">
        <v>17260666</v>
      </c>
      <c r="F139" s="41">
        <v>2474</v>
      </c>
      <c r="G139" s="41">
        <v>27278</v>
      </c>
      <c r="H139" s="41">
        <v>1447</v>
      </c>
      <c r="I139" s="41">
        <v>31199</v>
      </c>
      <c r="J139" s="41">
        <v>17229467</v>
      </c>
      <c r="L139" s="45"/>
    </row>
    <row r="140" spans="1:12" ht="18" customHeight="1" x14ac:dyDescent="0.3">
      <c r="A140" s="39" t="s">
        <v>43</v>
      </c>
      <c r="B140" s="41">
        <v>113459</v>
      </c>
      <c r="C140" s="41">
        <v>11972991</v>
      </c>
      <c r="D140" s="41">
        <v>136420</v>
      </c>
      <c r="E140" s="41">
        <v>12222870</v>
      </c>
      <c r="F140" s="41">
        <v>0</v>
      </c>
      <c r="G140" s="41">
        <v>33331</v>
      </c>
      <c r="H140" s="41">
        <v>0</v>
      </c>
      <c r="I140" s="41">
        <v>33331</v>
      </c>
      <c r="J140" s="41">
        <v>12189539</v>
      </c>
      <c r="L140" s="45"/>
    </row>
    <row r="141" spans="1:12" ht="18" customHeight="1" x14ac:dyDescent="0.3">
      <c r="A141" s="39" t="s">
        <v>44</v>
      </c>
      <c r="B141" s="41">
        <v>42667</v>
      </c>
      <c r="C141" s="41">
        <v>4159281</v>
      </c>
      <c r="D141" s="41">
        <v>40470</v>
      </c>
      <c r="E141" s="41">
        <v>4242418</v>
      </c>
      <c r="F141" s="41">
        <v>0</v>
      </c>
      <c r="G141" s="41">
        <v>24427</v>
      </c>
      <c r="H141" s="41">
        <v>0</v>
      </c>
      <c r="I141" s="41">
        <v>24427</v>
      </c>
      <c r="J141" s="41">
        <v>4217991</v>
      </c>
      <c r="L141" s="45"/>
    </row>
    <row r="142" spans="1:12" ht="18" customHeight="1" x14ac:dyDescent="0.3">
      <c r="A142" s="39" t="s">
        <v>45</v>
      </c>
      <c r="B142" s="41">
        <v>130977</v>
      </c>
      <c r="C142" s="41">
        <v>12346697</v>
      </c>
      <c r="D142" s="41">
        <v>171685</v>
      </c>
      <c r="E142" s="41">
        <v>12649359</v>
      </c>
      <c r="F142" s="41">
        <v>119</v>
      </c>
      <c r="G142" s="41">
        <v>20731</v>
      </c>
      <c r="H142" s="41">
        <v>0</v>
      </c>
      <c r="I142" s="41">
        <v>20850</v>
      </c>
      <c r="J142" s="41">
        <v>12628509</v>
      </c>
      <c r="L142" s="45"/>
    </row>
    <row r="143" spans="1:12" ht="18" customHeight="1" x14ac:dyDescent="0.3">
      <c r="A143" s="39" t="s">
        <v>46</v>
      </c>
      <c r="B143" s="41">
        <v>1279</v>
      </c>
      <c r="C143" s="41">
        <v>101630</v>
      </c>
      <c r="D143" s="41">
        <v>83</v>
      </c>
      <c r="E143" s="41">
        <v>102992</v>
      </c>
      <c r="F143" s="41">
        <v>962</v>
      </c>
      <c r="G143" s="41">
        <v>16492</v>
      </c>
      <c r="H143" s="41">
        <v>0</v>
      </c>
      <c r="I143" s="41">
        <v>17454</v>
      </c>
      <c r="J143" s="41">
        <v>85538</v>
      </c>
      <c r="L143" s="45"/>
    </row>
    <row r="144" spans="1:12" ht="18" customHeight="1" x14ac:dyDescent="0.3">
      <c r="A144" s="39" t="s">
        <v>81</v>
      </c>
      <c r="B144" s="41">
        <v>274469</v>
      </c>
      <c r="C144" s="41">
        <v>30021403</v>
      </c>
      <c r="D144" s="41">
        <v>316212</v>
      </c>
      <c r="E144" s="41">
        <v>30612084</v>
      </c>
      <c r="F144" s="41">
        <v>0</v>
      </c>
      <c r="G144" s="41">
        <v>27624</v>
      </c>
      <c r="H144" s="41">
        <v>0</v>
      </c>
      <c r="I144" s="41">
        <v>27624</v>
      </c>
      <c r="J144" s="41">
        <v>30584460</v>
      </c>
      <c r="L144" s="45"/>
    </row>
    <row r="145" spans="1:10" x14ac:dyDescent="0.3">
      <c r="A145" s="28" t="s">
        <v>36</v>
      </c>
      <c r="B145" s="71">
        <v>156275</v>
      </c>
      <c r="C145" s="71">
        <v>17498403</v>
      </c>
      <c r="D145" s="71">
        <v>175996</v>
      </c>
      <c r="E145" s="71">
        <v>17830674</v>
      </c>
      <c r="F145" s="71">
        <v>2316</v>
      </c>
      <c r="G145" s="71">
        <v>20602</v>
      </c>
      <c r="H145" s="71">
        <v>9300</v>
      </c>
      <c r="I145" s="71">
        <v>32218</v>
      </c>
      <c r="J145" s="71">
        <v>17798456</v>
      </c>
    </row>
    <row r="146" spans="1:10" x14ac:dyDescent="0.3">
      <c r="A146" s="105" t="s">
        <v>37</v>
      </c>
      <c r="B146" s="71">
        <v>120815</v>
      </c>
      <c r="C146" s="71">
        <v>12719037</v>
      </c>
      <c r="D146" s="71">
        <v>140663</v>
      </c>
      <c r="E146" s="71">
        <f>B146+C146+D146</f>
        <v>12980515</v>
      </c>
      <c r="F146" s="71">
        <v>784</v>
      </c>
      <c r="G146" s="71">
        <v>9890</v>
      </c>
      <c r="H146" s="71">
        <v>0</v>
      </c>
      <c r="I146" s="71">
        <f>F146+G146+H146</f>
        <v>10674</v>
      </c>
      <c r="J146" s="71">
        <f>E146-I146</f>
        <v>12969841</v>
      </c>
    </row>
    <row r="147" spans="1:10" x14ac:dyDescent="0.3">
      <c r="A147" s="71" t="s">
        <v>38</v>
      </c>
      <c r="B147" s="71">
        <v>127046</v>
      </c>
      <c r="C147" s="71">
        <v>13964419</v>
      </c>
      <c r="D147" s="71">
        <v>173823</v>
      </c>
      <c r="E147" s="71">
        <f>B147+C147+D147</f>
        <v>14265288</v>
      </c>
      <c r="F147" s="71">
        <v>7089</v>
      </c>
      <c r="G147" s="71">
        <v>67072</v>
      </c>
      <c r="H147" s="71">
        <v>9509</v>
      </c>
      <c r="I147" s="71">
        <f>F147+G147+H147</f>
        <v>83670</v>
      </c>
      <c r="J147" s="71">
        <f>E147-I147</f>
        <v>14181618</v>
      </c>
    </row>
    <row r="148" spans="1:10" x14ac:dyDescent="0.3">
      <c r="F148" s="47"/>
      <c r="G148" s="47"/>
    </row>
    <row r="149" spans="1:10" x14ac:dyDescent="0.3">
      <c r="F149" s="45"/>
      <c r="G149" s="67"/>
    </row>
    <row r="150" spans="1:10" x14ac:dyDescent="0.3">
      <c r="F150" s="51"/>
      <c r="G150" s="68"/>
    </row>
    <row r="151" spans="1:10" x14ac:dyDescent="0.3">
      <c r="G151" s="69"/>
    </row>
    <row r="152" spans="1:10" x14ac:dyDescent="0.3">
      <c r="F152" s="52"/>
      <c r="G152" s="52"/>
    </row>
    <row r="153" spans="1:10" x14ac:dyDescent="0.3">
      <c r="F153" s="52"/>
      <c r="G153" s="52"/>
    </row>
    <row r="154" spans="1:10" x14ac:dyDescent="0.3">
      <c r="F154" s="52"/>
      <c r="G154" s="52"/>
    </row>
    <row r="155" spans="1:10" x14ac:dyDescent="0.3">
      <c r="F155" t="s">
        <v>79</v>
      </c>
    </row>
    <row r="157" spans="1:10" x14ac:dyDescent="0.3">
      <c r="F157" s="67"/>
    </row>
    <row r="168" spans="1:6" x14ac:dyDescent="0.3">
      <c r="F168" s="38"/>
    </row>
    <row r="169" spans="1:6" x14ac:dyDescent="0.3">
      <c r="E169" s="36"/>
    </row>
    <row r="171" spans="1:6" x14ac:dyDescent="0.3">
      <c r="B171" s="38"/>
      <c r="C171" s="38"/>
      <c r="D171" s="38"/>
      <c r="E171" s="38"/>
    </row>
    <row r="172" spans="1:6" x14ac:dyDescent="0.3">
      <c r="A172" s="61" t="s">
        <v>67</v>
      </c>
      <c r="B172" s="38"/>
      <c r="C172" s="38"/>
      <c r="D172" s="38"/>
      <c r="E172" s="38"/>
    </row>
    <row r="173" spans="1:6" x14ac:dyDescent="0.3">
      <c r="B173" s="38"/>
      <c r="C173" s="38"/>
      <c r="D173" s="38"/>
      <c r="E173" s="38"/>
    </row>
    <row r="174" spans="1:6" x14ac:dyDescent="0.3">
      <c r="B174" s="38"/>
      <c r="C174" s="38"/>
      <c r="D174" s="38"/>
      <c r="E174" s="38"/>
    </row>
    <row r="175" spans="1:6" x14ac:dyDescent="0.3">
      <c r="B175" s="38"/>
      <c r="C175" s="38"/>
      <c r="D175" s="38"/>
      <c r="E175" s="38"/>
    </row>
    <row r="176" spans="1:6" x14ac:dyDescent="0.3">
      <c r="B176" s="38"/>
      <c r="C176" s="38"/>
      <c r="D176" s="38"/>
      <c r="E176" s="38"/>
    </row>
    <row r="177" spans="2:5" x14ac:dyDescent="0.3">
      <c r="B177" s="38"/>
      <c r="C177" s="38"/>
      <c r="D177" s="38"/>
      <c r="E177" s="38"/>
    </row>
    <row r="178" spans="2:5" x14ac:dyDescent="0.3">
      <c r="B178" s="38"/>
      <c r="C178" s="38"/>
      <c r="D178" s="38"/>
      <c r="E178" s="38"/>
    </row>
    <row r="179" spans="2:5" x14ac:dyDescent="0.3">
      <c r="B179" s="38"/>
      <c r="C179" s="38"/>
      <c r="D179" s="38"/>
      <c r="E179" s="38"/>
    </row>
    <row r="180" spans="2:5" x14ac:dyDescent="0.3">
      <c r="B180" s="38"/>
      <c r="C180" s="38"/>
      <c r="D180" s="38"/>
      <c r="E180" s="38"/>
    </row>
    <row r="181" spans="2:5" x14ac:dyDescent="0.3">
      <c r="B181" s="38"/>
      <c r="C181" s="38"/>
      <c r="D181" s="38"/>
      <c r="E181" s="38"/>
    </row>
    <row r="182" spans="2:5" x14ac:dyDescent="0.3">
      <c r="B182" s="38"/>
      <c r="C182" s="38"/>
      <c r="D182" s="38"/>
      <c r="E182" s="38"/>
    </row>
    <row r="183" spans="2:5" x14ac:dyDescent="0.3">
      <c r="B183" s="38"/>
      <c r="C183" s="38"/>
      <c r="D183" s="38"/>
      <c r="E183" s="38"/>
    </row>
    <row r="184" spans="2:5" x14ac:dyDescent="0.3">
      <c r="B184" s="38"/>
      <c r="C184" s="38"/>
      <c r="D184" s="38"/>
      <c r="E184" s="38"/>
    </row>
    <row r="185" spans="2:5" x14ac:dyDescent="0.3">
      <c r="B185" s="38"/>
      <c r="C185" s="38"/>
      <c r="D185" s="38"/>
      <c r="E185" s="38"/>
    </row>
    <row r="186" spans="2:5" x14ac:dyDescent="0.3">
      <c r="B186" s="38"/>
      <c r="C186" s="38"/>
      <c r="D186" s="38"/>
      <c r="E186" s="38"/>
    </row>
    <row r="187" spans="2:5" x14ac:dyDescent="0.3">
      <c r="B187" s="38"/>
      <c r="C187" s="38"/>
      <c r="D187" s="38"/>
      <c r="E187" s="38"/>
    </row>
    <row r="188" spans="2:5" x14ac:dyDescent="0.3">
      <c r="B188" s="38"/>
      <c r="C188" s="38"/>
      <c r="D188" s="38"/>
      <c r="E188" s="38"/>
    </row>
    <row r="189" spans="2:5" x14ac:dyDescent="0.3">
      <c r="B189" s="38"/>
      <c r="C189" s="38"/>
      <c r="D189" s="38"/>
      <c r="E189" s="38"/>
    </row>
    <row r="190" spans="2:5" x14ac:dyDescent="0.3">
      <c r="B190" s="38"/>
      <c r="C190" s="38"/>
      <c r="D190" s="38"/>
      <c r="E190" s="38"/>
    </row>
    <row r="196" spans="2:5" x14ac:dyDescent="0.3">
      <c r="B196" s="67"/>
      <c r="C196" s="67"/>
      <c r="D196" s="67"/>
      <c r="E196" s="67"/>
    </row>
    <row r="197" spans="2:5" x14ac:dyDescent="0.3">
      <c r="B197" s="67"/>
      <c r="C197" s="67"/>
      <c r="D197" s="67"/>
      <c r="E197" s="67"/>
    </row>
    <row r="198" spans="2:5" x14ac:dyDescent="0.3">
      <c r="B198" s="67"/>
      <c r="C198" s="67"/>
      <c r="D198" s="67"/>
      <c r="E198" s="67"/>
    </row>
    <row r="199" spans="2:5" x14ac:dyDescent="0.3">
      <c r="B199" s="67"/>
      <c r="C199" s="67"/>
      <c r="D199" s="67"/>
      <c r="E199" s="67"/>
    </row>
    <row r="200" spans="2:5" x14ac:dyDescent="0.3">
      <c r="B200" s="67"/>
      <c r="C200" s="67"/>
      <c r="D200" s="67"/>
      <c r="E200" s="67"/>
    </row>
    <row r="201" spans="2:5" x14ac:dyDescent="0.3">
      <c r="B201" s="67"/>
      <c r="C201" s="67"/>
      <c r="D201" s="67"/>
      <c r="E201" s="67"/>
    </row>
    <row r="202" spans="2:5" x14ac:dyDescent="0.3">
      <c r="B202" s="67"/>
      <c r="C202" s="67"/>
      <c r="D202" s="67"/>
      <c r="E202" s="67"/>
    </row>
    <row r="203" spans="2:5" x14ac:dyDescent="0.3">
      <c r="B203" s="67"/>
      <c r="C203" s="67"/>
      <c r="D203" s="67"/>
      <c r="E203" s="67"/>
    </row>
    <row r="204" spans="2:5" x14ac:dyDescent="0.3">
      <c r="B204" s="67"/>
      <c r="C204" s="67"/>
      <c r="D204" s="67"/>
      <c r="E204" s="67"/>
    </row>
    <row r="205" spans="2:5" x14ac:dyDescent="0.3">
      <c r="B205" s="67"/>
      <c r="C205" s="67"/>
      <c r="D205" s="67"/>
      <c r="E205" s="67"/>
    </row>
    <row r="206" spans="2:5" x14ac:dyDescent="0.3">
      <c r="B206" s="67"/>
      <c r="C206" s="67"/>
      <c r="D206" s="67"/>
      <c r="E206" s="67"/>
    </row>
    <row r="207" spans="2:5" x14ac:dyDescent="0.3">
      <c r="B207" s="67"/>
      <c r="C207" s="67"/>
      <c r="D207" s="67"/>
      <c r="E207" s="67"/>
    </row>
    <row r="208" spans="2:5" x14ac:dyDescent="0.3">
      <c r="B208" s="67"/>
      <c r="C208" s="67"/>
      <c r="D208" s="67"/>
      <c r="E208" s="67"/>
    </row>
    <row r="209" spans="2:5" x14ac:dyDescent="0.3">
      <c r="B209" s="67"/>
      <c r="C209" s="67"/>
      <c r="D209" s="67"/>
      <c r="E209" s="67"/>
    </row>
    <row r="210" spans="2:5" x14ac:dyDescent="0.3">
      <c r="B210" s="67"/>
      <c r="C210" s="67"/>
      <c r="D210" s="67"/>
      <c r="E210" s="67"/>
    </row>
    <row r="211" spans="2:5" x14ac:dyDescent="0.3">
      <c r="B211" s="67"/>
      <c r="C211" s="67"/>
      <c r="D211" s="67"/>
      <c r="E211" s="67"/>
    </row>
    <row r="212" spans="2:5" x14ac:dyDescent="0.3">
      <c r="B212" s="67"/>
      <c r="C212" s="67"/>
      <c r="D212" s="67"/>
      <c r="E212" s="67"/>
    </row>
    <row r="213" spans="2:5" x14ac:dyDescent="0.3">
      <c r="B213" s="67"/>
      <c r="C213" s="67"/>
      <c r="D213" s="67"/>
      <c r="E213" s="67"/>
    </row>
    <row r="214" spans="2:5" x14ac:dyDescent="0.3">
      <c r="B214" s="67"/>
      <c r="C214" s="67"/>
      <c r="D214" s="67"/>
      <c r="E214" s="67"/>
    </row>
    <row r="215" spans="2:5" x14ac:dyDescent="0.3">
      <c r="B215" s="67"/>
      <c r="C215" s="67"/>
      <c r="D215" s="67"/>
      <c r="E215" s="67"/>
    </row>
    <row r="216" spans="2:5" x14ac:dyDescent="0.3">
      <c r="B216" s="67"/>
      <c r="C216" s="67"/>
      <c r="D216" s="67"/>
      <c r="E216" s="67"/>
    </row>
    <row r="217" spans="2:5" x14ac:dyDescent="0.3">
      <c r="B217" s="67"/>
      <c r="C217" s="67"/>
      <c r="D217" s="67"/>
      <c r="E217" s="67"/>
    </row>
    <row r="218" spans="2:5" x14ac:dyDescent="0.3">
      <c r="B218" s="67"/>
      <c r="C218" s="67"/>
      <c r="D218" s="67"/>
      <c r="E218" s="67"/>
    </row>
    <row r="219" spans="2:5" x14ac:dyDescent="0.3">
      <c r="B219" s="67"/>
      <c r="C219" s="67"/>
      <c r="D219" s="67"/>
      <c r="E219" s="67"/>
    </row>
    <row r="220" spans="2:5" x14ac:dyDescent="0.3">
      <c r="B220" s="67"/>
      <c r="C220" s="67"/>
      <c r="D220" s="67"/>
      <c r="E220" s="67"/>
    </row>
    <row r="221" spans="2:5" x14ac:dyDescent="0.3">
      <c r="B221" s="67"/>
      <c r="C221" s="67"/>
      <c r="D221" s="67"/>
      <c r="E221" s="67"/>
    </row>
    <row r="222" spans="2:5" x14ac:dyDescent="0.3">
      <c r="B222" s="67"/>
      <c r="C222" s="67"/>
      <c r="D222" s="67"/>
      <c r="E222" s="67"/>
    </row>
    <row r="223" spans="2:5" x14ac:dyDescent="0.3">
      <c r="B223" s="67"/>
      <c r="C223" s="67"/>
      <c r="D223" s="67"/>
      <c r="E223" s="67"/>
    </row>
    <row r="224" spans="2:5" x14ac:dyDescent="0.3">
      <c r="B224" s="67"/>
      <c r="C224" s="67"/>
      <c r="D224" s="67"/>
      <c r="E224" s="67"/>
    </row>
    <row r="225" spans="2:5" x14ac:dyDescent="0.3">
      <c r="B225" s="67"/>
      <c r="C225" s="67"/>
      <c r="D225" s="67"/>
      <c r="E225" s="67"/>
    </row>
    <row r="226" spans="2:5" x14ac:dyDescent="0.3">
      <c r="B226" s="67"/>
      <c r="C226" s="67"/>
      <c r="D226" s="67"/>
      <c r="E226" s="67"/>
    </row>
    <row r="227" spans="2:5" x14ac:dyDescent="0.3">
      <c r="B227" s="67"/>
      <c r="C227" s="67"/>
      <c r="D227" s="67"/>
      <c r="E227" s="67"/>
    </row>
    <row r="228" spans="2:5" x14ac:dyDescent="0.3">
      <c r="B228" s="67"/>
      <c r="C228" s="67"/>
      <c r="D228" s="67"/>
      <c r="E228" s="67"/>
    </row>
    <row r="229" spans="2:5" x14ac:dyDescent="0.3">
      <c r="B229" s="67"/>
      <c r="C229" s="67"/>
      <c r="D229" s="67"/>
      <c r="E229" s="67"/>
    </row>
    <row r="230" spans="2:5" x14ac:dyDescent="0.3">
      <c r="B230" s="67"/>
      <c r="C230" s="67"/>
      <c r="D230" s="67"/>
      <c r="E230" s="67"/>
    </row>
    <row r="231" spans="2:5" x14ac:dyDescent="0.3">
      <c r="B231" s="67"/>
      <c r="C231" s="67"/>
      <c r="D231" s="67"/>
      <c r="E231" s="67"/>
    </row>
    <row r="232" spans="2:5" x14ac:dyDescent="0.3">
      <c r="B232" s="67"/>
      <c r="C232" s="67"/>
      <c r="D232" s="67"/>
      <c r="E232" s="67"/>
    </row>
    <row r="233" spans="2:5" x14ac:dyDescent="0.3">
      <c r="B233" s="67"/>
      <c r="C233" s="67"/>
      <c r="D233" s="67"/>
      <c r="E233" s="67"/>
    </row>
    <row r="234" spans="2:5" x14ac:dyDescent="0.3">
      <c r="B234" s="67"/>
      <c r="C234" s="67"/>
      <c r="D234" s="67"/>
      <c r="E234" s="67"/>
    </row>
    <row r="235" spans="2:5" x14ac:dyDescent="0.3">
      <c r="B235" s="67"/>
      <c r="C235" s="67"/>
      <c r="D235" s="67"/>
      <c r="E235" s="67"/>
    </row>
    <row r="236" spans="2:5" x14ac:dyDescent="0.3">
      <c r="B236" s="67"/>
      <c r="C236" s="67"/>
      <c r="D236" s="67"/>
      <c r="E236" s="67"/>
    </row>
    <row r="237" spans="2:5" x14ac:dyDescent="0.3">
      <c r="B237" s="67"/>
      <c r="C237" s="67"/>
      <c r="D237" s="67"/>
      <c r="E237" s="67"/>
    </row>
    <row r="238" spans="2:5" x14ac:dyDescent="0.3">
      <c r="B238" s="67"/>
      <c r="C238" s="67"/>
      <c r="D238" s="67"/>
      <c r="E238" s="67"/>
    </row>
    <row r="239" spans="2:5" x14ac:dyDescent="0.3">
      <c r="B239" s="67"/>
      <c r="C239" s="67"/>
      <c r="D239" s="67"/>
      <c r="E239" s="67"/>
    </row>
    <row r="240" spans="2:5" x14ac:dyDescent="0.3">
      <c r="B240" s="67"/>
      <c r="C240" s="67"/>
      <c r="D240" s="67"/>
      <c r="E240" s="67"/>
    </row>
    <row r="241" spans="2:5" x14ac:dyDescent="0.3">
      <c r="B241" s="67"/>
      <c r="C241" s="67"/>
      <c r="D241" s="67"/>
      <c r="E241" s="67"/>
    </row>
    <row r="242" spans="2:5" x14ac:dyDescent="0.3">
      <c r="B242" s="67"/>
      <c r="C242" s="67"/>
      <c r="D242" s="67"/>
      <c r="E242" s="67"/>
    </row>
    <row r="243" spans="2:5" x14ac:dyDescent="0.3">
      <c r="B243" s="67"/>
      <c r="C243" s="67"/>
      <c r="D243" s="67"/>
      <c r="E243" s="67"/>
    </row>
    <row r="244" spans="2:5" x14ac:dyDescent="0.3">
      <c r="B244" s="67"/>
      <c r="C244" s="67"/>
      <c r="D244" s="67"/>
      <c r="E244" s="67"/>
    </row>
    <row r="245" spans="2:5" x14ac:dyDescent="0.3">
      <c r="B245" s="67"/>
      <c r="C245" s="67"/>
      <c r="D245" s="67"/>
      <c r="E245" s="67"/>
    </row>
    <row r="246" spans="2:5" x14ac:dyDescent="0.3">
      <c r="B246" s="67"/>
      <c r="C246" s="67"/>
      <c r="D246" s="67"/>
      <c r="E246" s="67"/>
    </row>
    <row r="247" spans="2:5" x14ac:dyDescent="0.3">
      <c r="B247" s="67"/>
      <c r="C247" s="67"/>
      <c r="D247" s="67"/>
      <c r="E247" s="67"/>
    </row>
    <row r="248" spans="2:5" x14ac:dyDescent="0.3">
      <c r="B248" s="67"/>
      <c r="C248" s="67"/>
      <c r="D248" s="67"/>
      <c r="E248" s="67"/>
    </row>
    <row r="249" spans="2:5" x14ac:dyDescent="0.3">
      <c r="B249" s="67"/>
      <c r="C249" s="67"/>
      <c r="D249" s="67"/>
      <c r="E249" s="67"/>
    </row>
    <row r="250" spans="2:5" x14ac:dyDescent="0.3">
      <c r="B250" s="67"/>
      <c r="C250" s="67"/>
      <c r="D250" s="67"/>
      <c r="E250" s="67"/>
    </row>
    <row r="251" spans="2:5" x14ac:dyDescent="0.3">
      <c r="B251" s="67"/>
      <c r="C251" s="67"/>
      <c r="D251" s="67"/>
      <c r="E251" s="67"/>
    </row>
    <row r="252" spans="2:5" x14ac:dyDescent="0.3">
      <c r="B252" s="67"/>
      <c r="C252" s="67"/>
      <c r="D252" s="67"/>
      <c r="E252" s="67"/>
    </row>
    <row r="253" spans="2:5" x14ac:dyDescent="0.3">
      <c r="B253" s="67"/>
      <c r="C253" s="67"/>
      <c r="D253" s="67"/>
      <c r="E253" s="67"/>
    </row>
    <row r="254" spans="2:5" x14ac:dyDescent="0.3">
      <c r="B254" s="67"/>
      <c r="C254" s="67"/>
      <c r="D254" s="67"/>
      <c r="E254" s="67"/>
    </row>
    <row r="255" spans="2:5" x14ac:dyDescent="0.3">
      <c r="B255" s="67"/>
      <c r="C255" s="67"/>
      <c r="D255" s="67"/>
      <c r="E255" s="67"/>
    </row>
    <row r="256" spans="2:5" x14ac:dyDescent="0.3">
      <c r="B256" s="67"/>
      <c r="C256" s="67"/>
      <c r="D256" s="67"/>
      <c r="E256" s="67"/>
    </row>
    <row r="257" spans="2:5" x14ac:dyDescent="0.3">
      <c r="B257" s="67"/>
      <c r="C257" s="67"/>
      <c r="D257" s="67"/>
      <c r="E257" s="67"/>
    </row>
    <row r="258" spans="2:5" x14ac:dyDescent="0.3">
      <c r="B258" s="67"/>
      <c r="C258" s="67"/>
      <c r="D258" s="67"/>
      <c r="E258" s="67"/>
    </row>
    <row r="259" spans="2:5" x14ac:dyDescent="0.3">
      <c r="B259" s="67"/>
      <c r="C259" s="67"/>
      <c r="D259" s="67"/>
      <c r="E259" s="67"/>
    </row>
    <row r="260" spans="2:5" x14ac:dyDescent="0.3">
      <c r="B260" s="67"/>
      <c r="C260" s="67"/>
      <c r="D260" s="67"/>
      <c r="E260" s="67"/>
    </row>
    <row r="261" spans="2:5" x14ac:dyDescent="0.3">
      <c r="B261" s="67"/>
      <c r="C261" s="67"/>
      <c r="D261" s="67"/>
      <c r="E261" s="67"/>
    </row>
    <row r="262" spans="2:5" x14ac:dyDescent="0.3">
      <c r="B262" s="67"/>
      <c r="C262" s="67"/>
      <c r="D262" s="67"/>
      <c r="E262" s="67"/>
    </row>
    <row r="263" spans="2:5" x14ac:dyDescent="0.3">
      <c r="B263" s="67"/>
      <c r="C263" s="67"/>
      <c r="D263" s="67"/>
      <c r="E263" s="67"/>
    </row>
    <row r="264" spans="2:5" x14ac:dyDescent="0.3">
      <c r="B264" s="67"/>
      <c r="C264" s="67"/>
      <c r="D264" s="67"/>
      <c r="E264" s="67"/>
    </row>
    <row r="265" spans="2:5" x14ac:dyDescent="0.3">
      <c r="B265" s="67"/>
      <c r="C265" s="67"/>
      <c r="D265" s="67"/>
      <c r="E265" s="67"/>
    </row>
    <row r="266" spans="2:5" x14ac:dyDescent="0.3">
      <c r="B266" s="67"/>
      <c r="C266" s="67"/>
      <c r="D266" s="67"/>
      <c r="E266" s="67"/>
    </row>
    <row r="267" spans="2:5" x14ac:dyDescent="0.3">
      <c r="B267" s="67"/>
      <c r="C267" s="67"/>
      <c r="D267" s="67"/>
      <c r="E267" s="67"/>
    </row>
    <row r="268" spans="2:5" x14ac:dyDescent="0.3">
      <c r="B268" s="67"/>
      <c r="C268" s="67"/>
      <c r="D268" s="67"/>
      <c r="E268" s="67"/>
    </row>
    <row r="269" spans="2:5" x14ac:dyDescent="0.3">
      <c r="B269" s="67"/>
      <c r="C269" s="67"/>
      <c r="D269" s="67"/>
      <c r="E269" s="67"/>
    </row>
    <row r="270" spans="2:5" x14ac:dyDescent="0.3">
      <c r="B270" s="67"/>
      <c r="C270" s="67"/>
      <c r="D270" s="67"/>
      <c r="E270" s="67"/>
    </row>
    <row r="271" spans="2:5" x14ac:dyDescent="0.3">
      <c r="B271" s="67"/>
      <c r="C271" s="67"/>
      <c r="D271" s="67"/>
      <c r="E271" s="67"/>
    </row>
    <row r="272" spans="2:5" x14ac:dyDescent="0.3">
      <c r="B272" s="67"/>
      <c r="C272" s="67"/>
      <c r="D272" s="67"/>
      <c r="E272" s="67"/>
    </row>
    <row r="273" spans="2:5" x14ac:dyDescent="0.3">
      <c r="B273" s="67"/>
      <c r="C273" s="67"/>
      <c r="D273" s="67"/>
      <c r="E273" s="67"/>
    </row>
    <row r="274" spans="2:5" x14ac:dyDescent="0.3">
      <c r="B274" s="67"/>
      <c r="C274" s="67"/>
      <c r="D274" s="67"/>
      <c r="E274" s="67"/>
    </row>
    <row r="275" spans="2:5" x14ac:dyDescent="0.3">
      <c r="B275" s="67"/>
      <c r="C275" s="67"/>
      <c r="D275" s="67"/>
      <c r="E275" s="67"/>
    </row>
    <row r="276" spans="2:5" x14ac:dyDescent="0.3">
      <c r="B276" s="67"/>
      <c r="C276" s="67"/>
      <c r="D276" s="67"/>
      <c r="E276" s="67"/>
    </row>
    <row r="277" spans="2:5" x14ac:dyDescent="0.3">
      <c r="B277" s="67"/>
      <c r="C277" s="67"/>
      <c r="D277" s="67"/>
      <c r="E277" s="67"/>
    </row>
    <row r="278" spans="2:5" x14ac:dyDescent="0.3">
      <c r="B278" s="67"/>
      <c r="C278" s="67"/>
      <c r="D278" s="67"/>
      <c r="E278" s="67"/>
    </row>
  </sheetData>
  <sheetProtection algorithmName="SHA-512" hashValue="b9/936TvkqoerBFM5sU8ENOclzKCP1/E7TuD/TXv8U1EE1skVka9gROiWhefZ8CFErNH0gg6YjIwRJM48vjQwg==" saltValue="a6gXBm6vgfME2RDu6FWnmg==" spinCount="100000" sheet="1" objects="1" scenarios="1"/>
  <mergeCells count="7">
    <mergeCell ref="A1:E1"/>
    <mergeCell ref="A2:E2"/>
    <mergeCell ref="A27:I27"/>
    <mergeCell ref="A28:J28"/>
    <mergeCell ref="B29:E29"/>
    <mergeCell ref="F29:I29"/>
    <mergeCell ref="J29:J30"/>
  </mergeCells>
  <pageMargins left="0.25" right="0.25" top="0.75" bottom="0.75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CD388D-C014-4398-BEFD-A1C7D4444B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3EEE54-03F2-47CB-8E44-E328D31C2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BE9880-D0E6-43FC-A66F-D62B7F37B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stock</vt:lpstr>
      <vt:lpstr>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Շուշանիկ Ջավադյան</cp:lastModifiedBy>
  <dcterms:created xsi:type="dcterms:W3CDTF">2021-02-10T13:14:20Z</dcterms:created>
  <dcterms:modified xsi:type="dcterms:W3CDTF">2024-04-18T13:35:07Z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