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isc\New folder\insurance\Hraparakum insurance\"/>
    </mc:Choice>
  </mc:AlternateContent>
  <xr:revisionPtr revIDLastSave="0" documentId="13_ncr:1_{371A8AD4-9D2F-4C35-BA77-C8FA9E3BDB4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Հաշվեկշռային" sheetId="3" r:id="rId1"/>
    <sheet name="Այլ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3" l="1"/>
  <c r="E78" i="4"/>
  <c r="D71" i="4" l="1"/>
  <c r="B71" i="4"/>
  <c r="E67" i="4" l="1"/>
  <c r="D66" i="4" l="1"/>
  <c r="E66" i="4"/>
  <c r="E65" i="4"/>
  <c r="C62" i="4" l="1"/>
  <c r="F48" i="4" l="1"/>
  <c r="D48" i="4"/>
  <c r="C48" i="4"/>
  <c r="B48" i="4"/>
</calcChain>
</file>

<file path=xl/sharedStrings.xml><?xml version="1.0" encoding="utf-8"?>
<sst xmlns="http://schemas.openxmlformats.org/spreadsheetml/2006/main" count="164" uniqueCount="90">
  <si>
    <t>31.03.11</t>
  </si>
  <si>
    <t>30.06.11</t>
  </si>
  <si>
    <t>31.12.05</t>
  </si>
  <si>
    <t>31.03.06</t>
  </si>
  <si>
    <t>30.06.06</t>
  </si>
  <si>
    <t>30.09.06</t>
  </si>
  <si>
    <t>31.12.06</t>
  </si>
  <si>
    <t>31.03.07</t>
  </si>
  <si>
    <t>30.06.07</t>
  </si>
  <si>
    <t>30.09.07</t>
  </si>
  <si>
    <t>31.12.07</t>
  </si>
  <si>
    <t>31.03.08</t>
  </si>
  <si>
    <t>30.06.08</t>
  </si>
  <si>
    <t>30.09.08</t>
  </si>
  <si>
    <t>31.12.08</t>
  </si>
  <si>
    <t>31.03.09</t>
  </si>
  <si>
    <t>30.06.09</t>
  </si>
  <si>
    <t>30.09.09</t>
  </si>
  <si>
    <t>31.12.09</t>
  </si>
  <si>
    <t>31.03.10</t>
  </si>
  <si>
    <t>30.06.10</t>
  </si>
  <si>
    <t>30.09.10</t>
  </si>
  <si>
    <t>31.12.10</t>
  </si>
  <si>
    <t xml:space="preserve"> </t>
  </si>
  <si>
    <t>30.09.11</t>
  </si>
  <si>
    <t>31.12.11</t>
  </si>
  <si>
    <t>31.03.12</t>
  </si>
  <si>
    <t>30.06.12</t>
  </si>
  <si>
    <t>30.09.12</t>
  </si>
  <si>
    <t>31.12.12</t>
  </si>
  <si>
    <t>30.06.13</t>
  </si>
  <si>
    <t>31.03.13</t>
  </si>
  <si>
    <t>30.09.13</t>
  </si>
  <si>
    <t>31.12.13</t>
  </si>
  <si>
    <t>31.03.14</t>
  </si>
  <si>
    <t>30.06.14</t>
  </si>
  <si>
    <t>30.09.14</t>
  </si>
  <si>
    <t>31.12.14</t>
  </si>
  <si>
    <t>31.03.15</t>
  </si>
  <si>
    <t>30.06.15</t>
  </si>
  <si>
    <t>30.09.15</t>
  </si>
  <si>
    <t>31.12.15</t>
  </si>
  <si>
    <t>31.03.16</t>
  </si>
  <si>
    <t>30.06.16</t>
  </si>
  <si>
    <t>30.09.16</t>
  </si>
  <si>
    <t>31.12.16</t>
  </si>
  <si>
    <t>31.03.17</t>
  </si>
  <si>
    <t>*Տվյալները ներկայացված են աճողական տարվա սկզբից</t>
  </si>
  <si>
    <t>30.06.17</t>
  </si>
  <si>
    <t>30.09.17</t>
  </si>
  <si>
    <t>31.12.17</t>
  </si>
  <si>
    <t>31.03.18</t>
  </si>
  <si>
    <t>30.06.18</t>
  </si>
  <si>
    <t>30.09.18</t>
  </si>
  <si>
    <t>31.12.18</t>
  </si>
  <si>
    <t>31.03.19</t>
  </si>
  <si>
    <t>30.06.19</t>
  </si>
  <si>
    <t>30.09.19</t>
  </si>
  <si>
    <t>31.12.19</t>
  </si>
  <si>
    <t>31.03.20</t>
  </si>
  <si>
    <t>30.06.20</t>
  </si>
  <si>
    <t>30.09.20</t>
  </si>
  <si>
    <t>31.12.20</t>
  </si>
  <si>
    <t>31.03.21</t>
  </si>
  <si>
    <t>30.06.21</t>
  </si>
  <si>
    <t>30.09.21</t>
  </si>
  <si>
    <t>31.12.21</t>
  </si>
  <si>
    <t>31.03.22</t>
  </si>
  <si>
    <t>30.06.22</t>
  </si>
  <si>
    <t>30.09.22</t>
  </si>
  <si>
    <t>31.12.22</t>
  </si>
  <si>
    <t>31.03.23</t>
  </si>
  <si>
    <t>Ժամանակա-շրջան</t>
  </si>
  <si>
    <t>Չբաշխված շահույթ</t>
  </si>
  <si>
    <t xml:space="preserve">Ընդհանուր կապիտալ </t>
  </si>
  <si>
    <t xml:space="preserve">Ապահովագրական պահուստներ </t>
  </si>
  <si>
    <t xml:space="preserve">Ժամանակա-շրջան </t>
  </si>
  <si>
    <t xml:space="preserve">Ակտիվներ </t>
  </si>
  <si>
    <t>հազար դրամ</t>
  </si>
  <si>
    <t>Ապահովագրական ընկերությունների 31.12.05-ից մինչև 31.03.08թ.  ակտիվների նվազումը  պայմանավորված  է ապահովագրական ընկերութունների քանակի նվազմամբ</t>
  </si>
  <si>
    <t>Ապահովագրա-վճարներ</t>
  </si>
  <si>
    <t>Վերաապահովագրա-վճարներ</t>
  </si>
  <si>
    <t>Ապահովագրական հատուցումներ</t>
  </si>
  <si>
    <t>Գործող պայմանագրերով ապահովագրական գումարներ</t>
  </si>
  <si>
    <t>Գործող ապահովագրաության պայմանագրերի քանակ (հատ)</t>
  </si>
  <si>
    <t>Ապահովագրական ընկերությունների հաշվեկշռային ցուցանիշներ</t>
  </si>
  <si>
    <t xml:space="preserve">Ապահովագրական ընկերությունների այլ ցուցանիշներ </t>
  </si>
  <si>
    <t>30.06.23</t>
  </si>
  <si>
    <t>30.09.23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</si>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</sst>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Armenian"/>
      <family val="1"/>
    </font>
    <font>
      <sz val="11"/>
      <name val="Calibri"/>
      <family val="2"/>
      <scheme val="minor"/>
    </font>
    <font>
      <sz val="10"/>
      <name val="Times Armenian"/>
      <family val="1"/>
    </font>
    <font>
      <sz val="11"/>
      <color theme="1"/>
      <name val="Calibri"/>
      <family val="2"/>
      <scheme val="minor"/>
    </font>
    <font>
      <sz val="11"/>
      <color indexed="8"/>
      <name val="Arial AM"/>
      <family val="2"/>
    </font>
    <font>
      <sz val="11"/>
      <color rgb="FF000000"/>
      <name val="GHEA Grapalat"/>
      <family val="3"/>
    </font>
    <font>
      <sz val="14"/>
      <color indexed="8"/>
      <name val="GHEA Grapalat"/>
      <family val="3"/>
    </font>
    <font>
      <sz val="11"/>
      <color theme="1"/>
      <name val="GHEA Grapalat"/>
      <family val="3"/>
    </font>
    <font>
      <sz val="11"/>
      <name val="Times Armeni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0" fillId="0" borderId="5" xfId="0" applyNumberFormat="1" applyFill="1" applyBorder="1"/>
    <xf numFmtId="165" fontId="0" fillId="0" borderId="1" xfId="2" applyNumberFormat="1" applyFont="1" applyBorder="1"/>
    <xf numFmtId="165" fontId="0" fillId="0" borderId="6" xfId="2" applyNumberFormat="1" applyFont="1" applyBorder="1"/>
    <xf numFmtId="165" fontId="0" fillId="0" borderId="8" xfId="2" applyNumberFormat="1" applyFont="1" applyBorder="1"/>
    <xf numFmtId="165" fontId="0" fillId="0" borderId="12" xfId="2" applyNumberFormat="1" applyFont="1" applyBorder="1"/>
    <xf numFmtId="165" fontId="0" fillId="0" borderId="6" xfId="2" applyNumberFormat="1" applyFont="1" applyBorder="1" applyAlignment="1">
      <alignment wrapText="1"/>
    </xf>
    <xf numFmtId="165" fontId="0" fillId="0" borderId="1" xfId="2" applyNumberFormat="1" applyFont="1" applyBorder="1" applyAlignment="1">
      <alignment wrapText="1"/>
    </xf>
    <xf numFmtId="166" fontId="0" fillId="0" borderId="0" xfId="2" applyNumberFormat="1" applyFont="1"/>
    <xf numFmtId="0" fontId="0" fillId="0" borderId="5" xfId="0" applyNumberFormat="1" applyBorder="1"/>
    <xf numFmtId="0" fontId="0" fillId="0" borderId="5" xfId="0" applyNumberFormat="1" applyFill="1" applyBorder="1" applyAlignment="1">
      <alignment wrapText="1"/>
    </xf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5" fontId="2" fillId="0" borderId="1" xfId="2" applyNumberFormat="1" applyFont="1" applyFill="1" applyBorder="1"/>
    <xf numFmtId="165" fontId="2" fillId="0" borderId="6" xfId="2" applyNumberFormat="1" applyFont="1" applyFill="1" applyBorder="1"/>
    <xf numFmtId="165" fontId="3" fillId="0" borderId="1" xfId="2" applyNumberFormat="1" applyFont="1" applyFill="1" applyBorder="1"/>
    <xf numFmtId="0" fontId="8" fillId="2" borderId="2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49" fontId="0" fillId="0" borderId="5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6" xfId="0" applyNumberFormat="1" applyFont="1" applyBorder="1"/>
    <xf numFmtId="164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164" fontId="0" fillId="0" borderId="9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0" fontId="0" fillId="0" borderId="9" xfId="0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wrapText="1"/>
    </xf>
    <xf numFmtId="3" fontId="0" fillId="0" borderId="11" xfId="0" applyNumberFormat="1" applyFont="1" applyBorder="1"/>
    <xf numFmtId="0" fontId="0" fillId="0" borderId="5" xfId="0" applyFont="1" applyBorder="1"/>
    <xf numFmtId="2" fontId="0" fillId="0" borderId="9" xfId="0" applyNumberFormat="1" applyFont="1" applyFill="1" applyBorder="1"/>
    <xf numFmtId="0" fontId="0" fillId="0" borderId="9" xfId="0" applyFont="1" applyFill="1" applyBorder="1"/>
    <xf numFmtId="0" fontId="0" fillId="0" borderId="5" xfId="0" applyFont="1" applyFill="1" applyBorder="1"/>
    <xf numFmtId="2" fontId="0" fillId="0" borderId="5" xfId="0" applyNumberFormat="1" applyFont="1" applyFill="1" applyBorder="1"/>
    <xf numFmtId="3" fontId="1" fillId="0" borderId="1" xfId="0" applyNumberFormat="1" applyFont="1" applyFill="1" applyBorder="1" applyAlignment="1" applyProtection="1">
      <alignment vertical="top"/>
      <protection locked="0"/>
    </xf>
    <xf numFmtId="3" fontId="0" fillId="0" borderId="14" xfId="0" applyNumberFormat="1" applyFont="1" applyBorder="1"/>
    <xf numFmtId="3" fontId="9" fillId="3" borderId="14" xfId="3" applyNumberFormat="1" applyFont="1" applyFill="1" applyBorder="1" applyAlignment="1" applyProtection="1">
      <alignment horizontal="right"/>
    </xf>
    <xf numFmtId="3" fontId="9" fillId="3" borderId="13" xfId="2" applyNumberFormat="1" applyFont="1" applyFill="1" applyBorder="1" applyAlignment="1" applyProtection="1">
      <alignment horizontal="right"/>
    </xf>
    <xf numFmtId="0" fontId="8" fillId="0" borderId="0" xfId="0" applyFont="1"/>
    <xf numFmtId="2" fontId="0" fillId="0" borderId="7" xfId="0" applyNumberFormat="1" applyFont="1" applyFill="1" applyBorder="1"/>
    <xf numFmtId="165" fontId="0" fillId="0" borderId="6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Fill="1" applyBorder="1"/>
    <xf numFmtId="165" fontId="0" fillId="0" borderId="5" xfId="2" applyNumberFormat="1" applyFont="1" applyFill="1" applyBorder="1"/>
    <xf numFmtId="165" fontId="0" fillId="0" borderId="7" xfId="2" applyNumberFormat="1" applyFont="1" applyFill="1" applyBorder="1"/>
    <xf numFmtId="165" fontId="0" fillId="0" borderId="8" xfId="2" applyNumberFormat="1" applyFont="1" applyFill="1" applyBorder="1"/>
  </cellXfs>
  <cellStyles count="4">
    <cellStyle name="Comma" xfId="2" builtinId="3"/>
    <cellStyle name="Normal" xfId="0" builtinId="0"/>
    <cellStyle name="Normal 2" xfId="3" xr:uid="{00000000-0005-0000-0000-000002000000}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2_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2019\_M_10_19\_10_19\L_OFF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1_20\31_12_19_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1_20\_01_20\L_OFF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4_20\_03_20\L_OFF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0.2\NSS\insurance\2021\31.03.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M_01_01_23\_12_22\L_OFF9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M_01_2024\_12_23\L_OFF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5"/>
      <sheetName val="Sheet1_53022_05"/>
      <sheetName val="Sheet1_53021_05"/>
      <sheetName val="Sheet1_53015_05"/>
      <sheetName val="Sheet1_53011_05"/>
      <sheetName val="Sheet1_53005_05"/>
      <sheetName val="Sheet1_53003_05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16003963.562520001</v>
          </cell>
        </row>
        <row r="17">
          <cell r="E17">
            <v>-1435705.3902699999</v>
          </cell>
        </row>
        <row r="32">
          <cell r="E32">
            <v>6313116.2328999992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2"/>
      <sheetName val="sheet1_53022_02"/>
      <sheetName val="sheet1_53021_02"/>
      <sheetName val="sheet1_53015_02"/>
      <sheetName val="sheet1_53011_02"/>
      <sheetName val="sheet1_53005_02"/>
      <sheetName val="sheet1_53003_02"/>
      <sheetName val="²Øöà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N19">
            <v>708758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0.09.19"/>
    </sheetNames>
    <sheetDataSet>
      <sheetData sheetId="0"/>
      <sheetData sheetId="1">
        <row r="68">
          <cell r="L68">
            <v>40370945120.713043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ՆԱԻՐԻ"/>
      <sheetName val="ԻՆԳՈ"/>
      <sheetName val="ՍԻԼ"/>
      <sheetName val="ՌԱՍԿՈ"/>
      <sheetName val="ՌՈՍԳՈՍՏՐԱԽ"/>
      <sheetName val="ՌԵՍՈ"/>
      <sheetName val="ԱՐՏԱՀԱՆՈՒՄ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E33">
            <v>25071585.60407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12.19"/>
    </sheetNames>
    <sheetDataSet>
      <sheetData sheetId="0" refreshError="1"/>
      <sheetData sheetId="1">
        <row r="68">
          <cell r="L68">
            <v>38383165393.812035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03.20"/>
    </sheetNames>
    <sheetDataSet>
      <sheetData sheetId="0"/>
      <sheetData sheetId="1">
        <row r="68">
          <cell r="L68">
            <v>39762581562.835556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3.21"/>
      <sheetName val="31.03.21-01"/>
    </sheetNames>
    <sheetDataSet>
      <sheetData sheetId="0">
        <row r="4">
          <cell r="E4">
            <v>16491443.558556009</v>
          </cell>
          <cell r="F4">
            <v>6994161.4794100001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12.22"/>
    </sheetNames>
    <sheetDataSet>
      <sheetData sheetId="0"/>
      <sheetData sheetId="1">
        <row r="68">
          <cell r="L68">
            <v>39745936502.011139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12.23"/>
      <sheetName val="Sheet1"/>
    </sheetNames>
    <sheetDataSet>
      <sheetData sheetId="0" refreshError="1"/>
      <sheetData sheetId="1">
        <row r="60">
          <cell r="M60">
            <v>3074045.2711100075</v>
          </cell>
        </row>
        <row r="61">
          <cell r="M61">
            <v>3650143.2937000003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workbookViewId="0">
      <pane ySplit="6" topLeftCell="A77" activePane="bottomLeft" state="frozen"/>
      <selection pane="bottomLeft" activeCell="G87" sqref="G87"/>
    </sheetView>
  </sheetViews>
  <sheetFormatPr defaultRowHeight="15" x14ac:dyDescent="0.25"/>
  <cols>
    <col min="1" max="1" width="8.5703125" customWidth="1"/>
    <col min="2" max="2" width="13.28515625" customWidth="1"/>
    <col min="3" max="3" width="16.28515625" customWidth="1"/>
    <col min="4" max="4" width="20.42578125" customWidth="1"/>
    <col min="5" max="5" width="22.28515625" customWidth="1"/>
    <col min="6" max="6" width="23.85546875" customWidth="1"/>
    <col min="7" max="7" width="16.85546875" customWidth="1"/>
    <col min="8" max="8" width="9.85546875" bestFit="1" customWidth="1"/>
    <col min="257" max="257" width="8.5703125" customWidth="1"/>
    <col min="258" max="258" width="10.85546875" customWidth="1"/>
    <col min="259" max="259" width="22.28515625" customWidth="1"/>
    <col min="260" max="260" width="20.42578125" customWidth="1"/>
    <col min="261" max="261" width="22.28515625" customWidth="1"/>
    <col min="262" max="262" width="23.85546875" customWidth="1"/>
    <col min="263" max="263" width="16.85546875" customWidth="1"/>
    <col min="513" max="513" width="8.5703125" customWidth="1"/>
    <col min="514" max="514" width="10.85546875" customWidth="1"/>
    <col min="515" max="515" width="22.28515625" customWidth="1"/>
    <col min="516" max="516" width="20.42578125" customWidth="1"/>
    <col min="517" max="517" width="22.28515625" customWidth="1"/>
    <col min="518" max="518" width="23.85546875" customWidth="1"/>
    <col min="519" max="519" width="16.85546875" customWidth="1"/>
    <col min="769" max="769" width="8.5703125" customWidth="1"/>
    <col min="770" max="770" width="10.85546875" customWidth="1"/>
    <col min="771" max="771" width="22.28515625" customWidth="1"/>
    <col min="772" max="772" width="20.42578125" customWidth="1"/>
    <col min="773" max="773" width="22.28515625" customWidth="1"/>
    <col min="774" max="774" width="23.85546875" customWidth="1"/>
    <col min="775" max="775" width="16.85546875" customWidth="1"/>
    <col min="1025" max="1025" width="8.5703125" customWidth="1"/>
    <col min="1026" max="1026" width="10.85546875" customWidth="1"/>
    <col min="1027" max="1027" width="22.28515625" customWidth="1"/>
    <col min="1028" max="1028" width="20.42578125" customWidth="1"/>
    <col min="1029" max="1029" width="22.28515625" customWidth="1"/>
    <col min="1030" max="1030" width="23.85546875" customWidth="1"/>
    <col min="1031" max="1031" width="16.85546875" customWidth="1"/>
    <col min="1281" max="1281" width="8.5703125" customWidth="1"/>
    <col min="1282" max="1282" width="10.85546875" customWidth="1"/>
    <col min="1283" max="1283" width="22.28515625" customWidth="1"/>
    <col min="1284" max="1284" width="20.42578125" customWidth="1"/>
    <col min="1285" max="1285" width="22.28515625" customWidth="1"/>
    <col min="1286" max="1286" width="23.85546875" customWidth="1"/>
    <col min="1287" max="1287" width="16.85546875" customWidth="1"/>
    <col min="1537" max="1537" width="8.5703125" customWidth="1"/>
    <col min="1538" max="1538" width="10.85546875" customWidth="1"/>
    <col min="1539" max="1539" width="22.28515625" customWidth="1"/>
    <col min="1540" max="1540" width="20.42578125" customWidth="1"/>
    <col min="1541" max="1541" width="22.28515625" customWidth="1"/>
    <col min="1542" max="1542" width="23.85546875" customWidth="1"/>
    <col min="1543" max="1543" width="16.85546875" customWidth="1"/>
    <col min="1793" max="1793" width="8.5703125" customWidth="1"/>
    <col min="1794" max="1794" width="10.85546875" customWidth="1"/>
    <col min="1795" max="1795" width="22.28515625" customWidth="1"/>
    <col min="1796" max="1796" width="20.42578125" customWidth="1"/>
    <col min="1797" max="1797" width="22.28515625" customWidth="1"/>
    <col min="1798" max="1798" width="23.85546875" customWidth="1"/>
    <col min="1799" max="1799" width="16.85546875" customWidth="1"/>
    <col min="2049" max="2049" width="8.5703125" customWidth="1"/>
    <col min="2050" max="2050" width="10.85546875" customWidth="1"/>
    <col min="2051" max="2051" width="22.28515625" customWidth="1"/>
    <col min="2052" max="2052" width="20.42578125" customWidth="1"/>
    <col min="2053" max="2053" width="22.28515625" customWidth="1"/>
    <col min="2054" max="2054" width="23.85546875" customWidth="1"/>
    <col min="2055" max="2055" width="16.85546875" customWidth="1"/>
    <col min="2305" max="2305" width="8.5703125" customWidth="1"/>
    <col min="2306" max="2306" width="10.85546875" customWidth="1"/>
    <col min="2307" max="2307" width="22.28515625" customWidth="1"/>
    <col min="2308" max="2308" width="20.42578125" customWidth="1"/>
    <col min="2309" max="2309" width="22.28515625" customWidth="1"/>
    <col min="2310" max="2310" width="23.85546875" customWidth="1"/>
    <col min="2311" max="2311" width="16.85546875" customWidth="1"/>
    <col min="2561" max="2561" width="8.5703125" customWidth="1"/>
    <col min="2562" max="2562" width="10.85546875" customWidth="1"/>
    <col min="2563" max="2563" width="22.28515625" customWidth="1"/>
    <col min="2564" max="2564" width="20.42578125" customWidth="1"/>
    <col min="2565" max="2565" width="22.28515625" customWidth="1"/>
    <col min="2566" max="2566" width="23.85546875" customWidth="1"/>
    <col min="2567" max="2567" width="16.85546875" customWidth="1"/>
    <col min="2817" max="2817" width="8.5703125" customWidth="1"/>
    <col min="2818" max="2818" width="10.85546875" customWidth="1"/>
    <col min="2819" max="2819" width="22.28515625" customWidth="1"/>
    <col min="2820" max="2820" width="20.42578125" customWidth="1"/>
    <col min="2821" max="2821" width="22.28515625" customWidth="1"/>
    <col min="2822" max="2822" width="23.85546875" customWidth="1"/>
    <col min="2823" max="2823" width="16.85546875" customWidth="1"/>
    <col min="3073" max="3073" width="8.5703125" customWidth="1"/>
    <col min="3074" max="3074" width="10.85546875" customWidth="1"/>
    <col min="3075" max="3075" width="22.28515625" customWidth="1"/>
    <col min="3076" max="3076" width="20.42578125" customWidth="1"/>
    <col min="3077" max="3077" width="22.28515625" customWidth="1"/>
    <col min="3078" max="3078" width="23.85546875" customWidth="1"/>
    <col min="3079" max="3079" width="16.85546875" customWidth="1"/>
    <col min="3329" max="3329" width="8.5703125" customWidth="1"/>
    <col min="3330" max="3330" width="10.85546875" customWidth="1"/>
    <col min="3331" max="3331" width="22.28515625" customWidth="1"/>
    <col min="3332" max="3332" width="20.42578125" customWidth="1"/>
    <col min="3333" max="3333" width="22.28515625" customWidth="1"/>
    <col min="3334" max="3334" width="23.85546875" customWidth="1"/>
    <col min="3335" max="3335" width="16.85546875" customWidth="1"/>
    <col min="3585" max="3585" width="8.5703125" customWidth="1"/>
    <col min="3586" max="3586" width="10.85546875" customWidth="1"/>
    <col min="3587" max="3587" width="22.28515625" customWidth="1"/>
    <col min="3588" max="3588" width="20.42578125" customWidth="1"/>
    <col min="3589" max="3589" width="22.28515625" customWidth="1"/>
    <col min="3590" max="3590" width="23.85546875" customWidth="1"/>
    <col min="3591" max="3591" width="16.85546875" customWidth="1"/>
    <col min="3841" max="3841" width="8.5703125" customWidth="1"/>
    <col min="3842" max="3842" width="10.85546875" customWidth="1"/>
    <col min="3843" max="3843" width="22.28515625" customWidth="1"/>
    <col min="3844" max="3844" width="20.42578125" customWidth="1"/>
    <col min="3845" max="3845" width="22.28515625" customWidth="1"/>
    <col min="3846" max="3846" width="23.85546875" customWidth="1"/>
    <col min="3847" max="3847" width="16.85546875" customWidth="1"/>
    <col min="4097" max="4097" width="8.5703125" customWidth="1"/>
    <col min="4098" max="4098" width="10.85546875" customWidth="1"/>
    <col min="4099" max="4099" width="22.28515625" customWidth="1"/>
    <col min="4100" max="4100" width="20.42578125" customWidth="1"/>
    <col min="4101" max="4101" width="22.28515625" customWidth="1"/>
    <col min="4102" max="4102" width="23.85546875" customWidth="1"/>
    <col min="4103" max="4103" width="16.85546875" customWidth="1"/>
    <col min="4353" max="4353" width="8.5703125" customWidth="1"/>
    <col min="4354" max="4354" width="10.85546875" customWidth="1"/>
    <col min="4355" max="4355" width="22.28515625" customWidth="1"/>
    <col min="4356" max="4356" width="20.42578125" customWidth="1"/>
    <col min="4357" max="4357" width="22.28515625" customWidth="1"/>
    <col min="4358" max="4358" width="23.85546875" customWidth="1"/>
    <col min="4359" max="4359" width="16.85546875" customWidth="1"/>
    <col min="4609" max="4609" width="8.5703125" customWidth="1"/>
    <col min="4610" max="4610" width="10.85546875" customWidth="1"/>
    <col min="4611" max="4611" width="22.28515625" customWidth="1"/>
    <col min="4612" max="4612" width="20.42578125" customWidth="1"/>
    <col min="4613" max="4613" width="22.28515625" customWidth="1"/>
    <col min="4614" max="4614" width="23.85546875" customWidth="1"/>
    <col min="4615" max="4615" width="16.85546875" customWidth="1"/>
    <col min="4865" max="4865" width="8.5703125" customWidth="1"/>
    <col min="4866" max="4866" width="10.85546875" customWidth="1"/>
    <col min="4867" max="4867" width="22.28515625" customWidth="1"/>
    <col min="4868" max="4868" width="20.42578125" customWidth="1"/>
    <col min="4869" max="4869" width="22.28515625" customWidth="1"/>
    <col min="4870" max="4870" width="23.85546875" customWidth="1"/>
    <col min="4871" max="4871" width="16.85546875" customWidth="1"/>
    <col min="5121" max="5121" width="8.5703125" customWidth="1"/>
    <col min="5122" max="5122" width="10.85546875" customWidth="1"/>
    <col min="5123" max="5123" width="22.28515625" customWidth="1"/>
    <col min="5124" max="5124" width="20.42578125" customWidth="1"/>
    <col min="5125" max="5125" width="22.28515625" customWidth="1"/>
    <col min="5126" max="5126" width="23.85546875" customWidth="1"/>
    <col min="5127" max="5127" width="16.85546875" customWidth="1"/>
    <col min="5377" max="5377" width="8.5703125" customWidth="1"/>
    <col min="5378" max="5378" width="10.85546875" customWidth="1"/>
    <col min="5379" max="5379" width="22.28515625" customWidth="1"/>
    <col min="5380" max="5380" width="20.42578125" customWidth="1"/>
    <col min="5381" max="5381" width="22.28515625" customWidth="1"/>
    <col min="5382" max="5382" width="23.85546875" customWidth="1"/>
    <col min="5383" max="5383" width="16.85546875" customWidth="1"/>
    <col min="5633" max="5633" width="8.5703125" customWidth="1"/>
    <col min="5634" max="5634" width="10.85546875" customWidth="1"/>
    <col min="5635" max="5635" width="22.28515625" customWidth="1"/>
    <col min="5636" max="5636" width="20.42578125" customWidth="1"/>
    <col min="5637" max="5637" width="22.28515625" customWidth="1"/>
    <col min="5638" max="5638" width="23.85546875" customWidth="1"/>
    <col min="5639" max="5639" width="16.85546875" customWidth="1"/>
    <col min="5889" max="5889" width="8.5703125" customWidth="1"/>
    <col min="5890" max="5890" width="10.85546875" customWidth="1"/>
    <col min="5891" max="5891" width="22.28515625" customWidth="1"/>
    <col min="5892" max="5892" width="20.42578125" customWidth="1"/>
    <col min="5893" max="5893" width="22.28515625" customWidth="1"/>
    <col min="5894" max="5894" width="23.85546875" customWidth="1"/>
    <col min="5895" max="5895" width="16.85546875" customWidth="1"/>
    <col min="6145" max="6145" width="8.5703125" customWidth="1"/>
    <col min="6146" max="6146" width="10.85546875" customWidth="1"/>
    <col min="6147" max="6147" width="22.28515625" customWidth="1"/>
    <col min="6148" max="6148" width="20.42578125" customWidth="1"/>
    <col min="6149" max="6149" width="22.28515625" customWidth="1"/>
    <col min="6150" max="6150" width="23.85546875" customWidth="1"/>
    <col min="6151" max="6151" width="16.85546875" customWidth="1"/>
    <col min="6401" max="6401" width="8.5703125" customWidth="1"/>
    <col min="6402" max="6402" width="10.85546875" customWidth="1"/>
    <col min="6403" max="6403" width="22.28515625" customWidth="1"/>
    <col min="6404" max="6404" width="20.42578125" customWidth="1"/>
    <col min="6405" max="6405" width="22.28515625" customWidth="1"/>
    <col min="6406" max="6406" width="23.85546875" customWidth="1"/>
    <col min="6407" max="6407" width="16.85546875" customWidth="1"/>
    <col min="6657" max="6657" width="8.5703125" customWidth="1"/>
    <col min="6658" max="6658" width="10.85546875" customWidth="1"/>
    <col min="6659" max="6659" width="22.28515625" customWidth="1"/>
    <col min="6660" max="6660" width="20.42578125" customWidth="1"/>
    <col min="6661" max="6661" width="22.28515625" customWidth="1"/>
    <col min="6662" max="6662" width="23.85546875" customWidth="1"/>
    <col min="6663" max="6663" width="16.85546875" customWidth="1"/>
    <col min="6913" max="6913" width="8.5703125" customWidth="1"/>
    <col min="6914" max="6914" width="10.85546875" customWidth="1"/>
    <col min="6915" max="6915" width="22.28515625" customWidth="1"/>
    <col min="6916" max="6916" width="20.42578125" customWidth="1"/>
    <col min="6917" max="6917" width="22.28515625" customWidth="1"/>
    <col min="6918" max="6918" width="23.85546875" customWidth="1"/>
    <col min="6919" max="6919" width="16.85546875" customWidth="1"/>
    <col min="7169" max="7169" width="8.5703125" customWidth="1"/>
    <col min="7170" max="7170" width="10.85546875" customWidth="1"/>
    <col min="7171" max="7171" width="22.28515625" customWidth="1"/>
    <col min="7172" max="7172" width="20.42578125" customWidth="1"/>
    <col min="7173" max="7173" width="22.28515625" customWidth="1"/>
    <col min="7174" max="7174" width="23.85546875" customWidth="1"/>
    <col min="7175" max="7175" width="16.85546875" customWidth="1"/>
    <col min="7425" max="7425" width="8.5703125" customWidth="1"/>
    <col min="7426" max="7426" width="10.85546875" customWidth="1"/>
    <col min="7427" max="7427" width="22.28515625" customWidth="1"/>
    <col min="7428" max="7428" width="20.42578125" customWidth="1"/>
    <col min="7429" max="7429" width="22.28515625" customWidth="1"/>
    <col min="7430" max="7430" width="23.85546875" customWidth="1"/>
    <col min="7431" max="7431" width="16.85546875" customWidth="1"/>
    <col min="7681" max="7681" width="8.5703125" customWidth="1"/>
    <col min="7682" max="7682" width="10.85546875" customWidth="1"/>
    <col min="7683" max="7683" width="22.28515625" customWidth="1"/>
    <col min="7684" max="7684" width="20.42578125" customWidth="1"/>
    <col min="7685" max="7685" width="22.28515625" customWidth="1"/>
    <col min="7686" max="7686" width="23.85546875" customWidth="1"/>
    <col min="7687" max="7687" width="16.85546875" customWidth="1"/>
    <col min="7937" max="7937" width="8.5703125" customWidth="1"/>
    <col min="7938" max="7938" width="10.85546875" customWidth="1"/>
    <col min="7939" max="7939" width="22.28515625" customWidth="1"/>
    <col min="7940" max="7940" width="20.42578125" customWidth="1"/>
    <col min="7941" max="7941" width="22.28515625" customWidth="1"/>
    <col min="7942" max="7942" width="23.85546875" customWidth="1"/>
    <col min="7943" max="7943" width="16.85546875" customWidth="1"/>
    <col min="8193" max="8193" width="8.5703125" customWidth="1"/>
    <col min="8194" max="8194" width="10.85546875" customWidth="1"/>
    <col min="8195" max="8195" width="22.28515625" customWidth="1"/>
    <col min="8196" max="8196" width="20.42578125" customWidth="1"/>
    <col min="8197" max="8197" width="22.28515625" customWidth="1"/>
    <col min="8198" max="8198" width="23.85546875" customWidth="1"/>
    <col min="8199" max="8199" width="16.85546875" customWidth="1"/>
    <col min="8449" max="8449" width="8.5703125" customWidth="1"/>
    <col min="8450" max="8450" width="10.85546875" customWidth="1"/>
    <col min="8451" max="8451" width="22.28515625" customWidth="1"/>
    <col min="8452" max="8452" width="20.42578125" customWidth="1"/>
    <col min="8453" max="8453" width="22.28515625" customWidth="1"/>
    <col min="8454" max="8454" width="23.85546875" customWidth="1"/>
    <col min="8455" max="8455" width="16.85546875" customWidth="1"/>
    <col min="8705" max="8705" width="8.5703125" customWidth="1"/>
    <col min="8706" max="8706" width="10.85546875" customWidth="1"/>
    <col min="8707" max="8707" width="22.28515625" customWidth="1"/>
    <col min="8708" max="8708" width="20.42578125" customWidth="1"/>
    <col min="8709" max="8709" width="22.28515625" customWidth="1"/>
    <col min="8710" max="8710" width="23.85546875" customWidth="1"/>
    <col min="8711" max="8711" width="16.85546875" customWidth="1"/>
    <col min="8961" max="8961" width="8.5703125" customWidth="1"/>
    <col min="8962" max="8962" width="10.85546875" customWidth="1"/>
    <col min="8963" max="8963" width="22.28515625" customWidth="1"/>
    <col min="8964" max="8964" width="20.42578125" customWidth="1"/>
    <col min="8965" max="8965" width="22.28515625" customWidth="1"/>
    <col min="8966" max="8966" width="23.85546875" customWidth="1"/>
    <col min="8967" max="8967" width="16.85546875" customWidth="1"/>
    <col min="9217" max="9217" width="8.5703125" customWidth="1"/>
    <col min="9218" max="9218" width="10.85546875" customWidth="1"/>
    <col min="9219" max="9219" width="22.28515625" customWidth="1"/>
    <col min="9220" max="9220" width="20.42578125" customWidth="1"/>
    <col min="9221" max="9221" width="22.28515625" customWidth="1"/>
    <col min="9222" max="9222" width="23.85546875" customWidth="1"/>
    <col min="9223" max="9223" width="16.85546875" customWidth="1"/>
    <col min="9473" max="9473" width="8.5703125" customWidth="1"/>
    <col min="9474" max="9474" width="10.85546875" customWidth="1"/>
    <col min="9475" max="9475" width="22.28515625" customWidth="1"/>
    <col min="9476" max="9476" width="20.42578125" customWidth="1"/>
    <col min="9477" max="9477" width="22.28515625" customWidth="1"/>
    <col min="9478" max="9478" width="23.85546875" customWidth="1"/>
    <col min="9479" max="9479" width="16.85546875" customWidth="1"/>
    <col min="9729" max="9729" width="8.5703125" customWidth="1"/>
    <col min="9730" max="9730" width="10.85546875" customWidth="1"/>
    <col min="9731" max="9731" width="22.28515625" customWidth="1"/>
    <col min="9732" max="9732" width="20.42578125" customWidth="1"/>
    <col min="9733" max="9733" width="22.28515625" customWidth="1"/>
    <col min="9734" max="9734" width="23.85546875" customWidth="1"/>
    <col min="9735" max="9735" width="16.85546875" customWidth="1"/>
    <col min="9985" max="9985" width="8.5703125" customWidth="1"/>
    <col min="9986" max="9986" width="10.85546875" customWidth="1"/>
    <col min="9987" max="9987" width="22.28515625" customWidth="1"/>
    <col min="9988" max="9988" width="20.42578125" customWidth="1"/>
    <col min="9989" max="9989" width="22.28515625" customWidth="1"/>
    <col min="9990" max="9990" width="23.85546875" customWidth="1"/>
    <col min="9991" max="9991" width="16.85546875" customWidth="1"/>
    <col min="10241" max="10241" width="8.5703125" customWidth="1"/>
    <col min="10242" max="10242" width="10.85546875" customWidth="1"/>
    <col min="10243" max="10243" width="22.28515625" customWidth="1"/>
    <col min="10244" max="10244" width="20.42578125" customWidth="1"/>
    <col min="10245" max="10245" width="22.28515625" customWidth="1"/>
    <col min="10246" max="10246" width="23.85546875" customWidth="1"/>
    <col min="10247" max="10247" width="16.85546875" customWidth="1"/>
    <col min="10497" max="10497" width="8.5703125" customWidth="1"/>
    <col min="10498" max="10498" width="10.85546875" customWidth="1"/>
    <col min="10499" max="10499" width="22.28515625" customWidth="1"/>
    <col min="10500" max="10500" width="20.42578125" customWidth="1"/>
    <col min="10501" max="10501" width="22.28515625" customWidth="1"/>
    <col min="10502" max="10502" width="23.85546875" customWidth="1"/>
    <col min="10503" max="10503" width="16.85546875" customWidth="1"/>
    <col min="10753" max="10753" width="8.5703125" customWidth="1"/>
    <col min="10754" max="10754" width="10.85546875" customWidth="1"/>
    <col min="10755" max="10755" width="22.28515625" customWidth="1"/>
    <col min="10756" max="10756" width="20.42578125" customWidth="1"/>
    <col min="10757" max="10757" width="22.28515625" customWidth="1"/>
    <col min="10758" max="10758" width="23.85546875" customWidth="1"/>
    <col min="10759" max="10759" width="16.85546875" customWidth="1"/>
    <col min="11009" max="11009" width="8.5703125" customWidth="1"/>
    <col min="11010" max="11010" width="10.85546875" customWidth="1"/>
    <col min="11011" max="11011" width="22.28515625" customWidth="1"/>
    <col min="11012" max="11012" width="20.42578125" customWidth="1"/>
    <col min="11013" max="11013" width="22.28515625" customWidth="1"/>
    <col min="11014" max="11014" width="23.85546875" customWidth="1"/>
    <col min="11015" max="11015" width="16.85546875" customWidth="1"/>
    <col min="11265" max="11265" width="8.5703125" customWidth="1"/>
    <col min="11266" max="11266" width="10.85546875" customWidth="1"/>
    <col min="11267" max="11267" width="22.28515625" customWidth="1"/>
    <col min="11268" max="11268" width="20.42578125" customWidth="1"/>
    <col min="11269" max="11269" width="22.28515625" customWidth="1"/>
    <col min="11270" max="11270" width="23.85546875" customWidth="1"/>
    <col min="11271" max="11271" width="16.85546875" customWidth="1"/>
    <col min="11521" max="11521" width="8.5703125" customWidth="1"/>
    <col min="11522" max="11522" width="10.85546875" customWidth="1"/>
    <col min="11523" max="11523" width="22.28515625" customWidth="1"/>
    <col min="11524" max="11524" width="20.42578125" customWidth="1"/>
    <col min="11525" max="11525" width="22.28515625" customWidth="1"/>
    <col min="11526" max="11526" width="23.85546875" customWidth="1"/>
    <col min="11527" max="11527" width="16.85546875" customWidth="1"/>
    <col min="11777" max="11777" width="8.5703125" customWidth="1"/>
    <col min="11778" max="11778" width="10.85546875" customWidth="1"/>
    <col min="11779" max="11779" width="22.28515625" customWidth="1"/>
    <col min="11780" max="11780" width="20.42578125" customWidth="1"/>
    <col min="11781" max="11781" width="22.28515625" customWidth="1"/>
    <col min="11782" max="11782" width="23.85546875" customWidth="1"/>
    <col min="11783" max="11783" width="16.85546875" customWidth="1"/>
    <col min="12033" max="12033" width="8.5703125" customWidth="1"/>
    <col min="12034" max="12034" width="10.85546875" customWidth="1"/>
    <col min="12035" max="12035" width="22.28515625" customWidth="1"/>
    <col min="12036" max="12036" width="20.42578125" customWidth="1"/>
    <col min="12037" max="12037" width="22.28515625" customWidth="1"/>
    <col min="12038" max="12038" width="23.85546875" customWidth="1"/>
    <col min="12039" max="12039" width="16.85546875" customWidth="1"/>
    <col min="12289" max="12289" width="8.5703125" customWidth="1"/>
    <col min="12290" max="12290" width="10.85546875" customWidth="1"/>
    <col min="12291" max="12291" width="22.28515625" customWidth="1"/>
    <col min="12292" max="12292" width="20.42578125" customWidth="1"/>
    <col min="12293" max="12293" width="22.28515625" customWidth="1"/>
    <col min="12294" max="12294" width="23.85546875" customWidth="1"/>
    <col min="12295" max="12295" width="16.85546875" customWidth="1"/>
    <col min="12545" max="12545" width="8.5703125" customWidth="1"/>
    <col min="12546" max="12546" width="10.85546875" customWidth="1"/>
    <col min="12547" max="12547" width="22.28515625" customWidth="1"/>
    <col min="12548" max="12548" width="20.42578125" customWidth="1"/>
    <col min="12549" max="12549" width="22.28515625" customWidth="1"/>
    <col min="12550" max="12550" width="23.85546875" customWidth="1"/>
    <col min="12551" max="12551" width="16.85546875" customWidth="1"/>
    <col min="12801" max="12801" width="8.5703125" customWidth="1"/>
    <col min="12802" max="12802" width="10.85546875" customWidth="1"/>
    <col min="12803" max="12803" width="22.28515625" customWidth="1"/>
    <col min="12804" max="12804" width="20.42578125" customWidth="1"/>
    <col min="12805" max="12805" width="22.28515625" customWidth="1"/>
    <col min="12806" max="12806" width="23.85546875" customWidth="1"/>
    <col min="12807" max="12807" width="16.85546875" customWidth="1"/>
    <col min="13057" max="13057" width="8.5703125" customWidth="1"/>
    <col min="13058" max="13058" width="10.85546875" customWidth="1"/>
    <col min="13059" max="13059" width="22.28515625" customWidth="1"/>
    <col min="13060" max="13060" width="20.42578125" customWidth="1"/>
    <col min="13061" max="13061" width="22.28515625" customWidth="1"/>
    <col min="13062" max="13062" width="23.85546875" customWidth="1"/>
    <col min="13063" max="13063" width="16.85546875" customWidth="1"/>
    <col min="13313" max="13313" width="8.5703125" customWidth="1"/>
    <col min="13314" max="13314" width="10.85546875" customWidth="1"/>
    <col min="13315" max="13315" width="22.28515625" customWidth="1"/>
    <col min="13316" max="13316" width="20.42578125" customWidth="1"/>
    <col min="13317" max="13317" width="22.28515625" customWidth="1"/>
    <col min="13318" max="13318" width="23.85546875" customWidth="1"/>
    <col min="13319" max="13319" width="16.85546875" customWidth="1"/>
    <col min="13569" max="13569" width="8.5703125" customWidth="1"/>
    <col min="13570" max="13570" width="10.85546875" customWidth="1"/>
    <col min="13571" max="13571" width="22.28515625" customWidth="1"/>
    <col min="13572" max="13572" width="20.42578125" customWidth="1"/>
    <col min="13573" max="13573" width="22.28515625" customWidth="1"/>
    <col min="13574" max="13574" width="23.85546875" customWidth="1"/>
    <col min="13575" max="13575" width="16.85546875" customWidth="1"/>
    <col min="13825" max="13825" width="8.5703125" customWidth="1"/>
    <col min="13826" max="13826" width="10.85546875" customWidth="1"/>
    <col min="13827" max="13827" width="22.28515625" customWidth="1"/>
    <col min="13828" max="13828" width="20.42578125" customWidth="1"/>
    <col min="13829" max="13829" width="22.28515625" customWidth="1"/>
    <col min="13830" max="13830" width="23.85546875" customWidth="1"/>
    <col min="13831" max="13831" width="16.85546875" customWidth="1"/>
    <col min="14081" max="14081" width="8.5703125" customWidth="1"/>
    <col min="14082" max="14082" width="10.85546875" customWidth="1"/>
    <col min="14083" max="14083" width="22.28515625" customWidth="1"/>
    <col min="14084" max="14084" width="20.42578125" customWidth="1"/>
    <col min="14085" max="14085" width="22.28515625" customWidth="1"/>
    <col min="14086" max="14086" width="23.85546875" customWidth="1"/>
    <col min="14087" max="14087" width="16.85546875" customWidth="1"/>
    <col min="14337" max="14337" width="8.5703125" customWidth="1"/>
    <col min="14338" max="14338" width="10.85546875" customWidth="1"/>
    <col min="14339" max="14339" width="22.28515625" customWidth="1"/>
    <col min="14340" max="14340" width="20.42578125" customWidth="1"/>
    <col min="14341" max="14341" width="22.28515625" customWidth="1"/>
    <col min="14342" max="14342" width="23.85546875" customWidth="1"/>
    <col min="14343" max="14343" width="16.85546875" customWidth="1"/>
    <col min="14593" max="14593" width="8.5703125" customWidth="1"/>
    <col min="14594" max="14594" width="10.85546875" customWidth="1"/>
    <col min="14595" max="14595" width="22.28515625" customWidth="1"/>
    <col min="14596" max="14596" width="20.42578125" customWidth="1"/>
    <col min="14597" max="14597" width="22.28515625" customWidth="1"/>
    <col min="14598" max="14598" width="23.85546875" customWidth="1"/>
    <col min="14599" max="14599" width="16.85546875" customWidth="1"/>
    <col min="14849" max="14849" width="8.5703125" customWidth="1"/>
    <col min="14850" max="14850" width="10.85546875" customWidth="1"/>
    <col min="14851" max="14851" width="22.28515625" customWidth="1"/>
    <col min="14852" max="14852" width="20.42578125" customWidth="1"/>
    <col min="14853" max="14853" width="22.28515625" customWidth="1"/>
    <col min="14854" max="14854" width="23.85546875" customWidth="1"/>
    <col min="14855" max="14855" width="16.85546875" customWidth="1"/>
    <col min="15105" max="15105" width="8.5703125" customWidth="1"/>
    <col min="15106" max="15106" width="10.85546875" customWidth="1"/>
    <col min="15107" max="15107" width="22.28515625" customWidth="1"/>
    <col min="15108" max="15108" width="20.42578125" customWidth="1"/>
    <col min="15109" max="15109" width="22.28515625" customWidth="1"/>
    <col min="15110" max="15110" width="23.85546875" customWidth="1"/>
    <col min="15111" max="15111" width="16.85546875" customWidth="1"/>
    <col min="15361" max="15361" width="8.5703125" customWidth="1"/>
    <col min="15362" max="15362" width="10.85546875" customWidth="1"/>
    <col min="15363" max="15363" width="22.28515625" customWidth="1"/>
    <col min="15364" max="15364" width="20.42578125" customWidth="1"/>
    <col min="15365" max="15365" width="22.28515625" customWidth="1"/>
    <col min="15366" max="15366" width="23.85546875" customWidth="1"/>
    <col min="15367" max="15367" width="16.85546875" customWidth="1"/>
    <col min="15617" max="15617" width="8.5703125" customWidth="1"/>
    <col min="15618" max="15618" width="10.85546875" customWidth="1"/>
    <col min="15619" max="15619" width="22.28515625" customWidth="1"/>
    <col min="15620" max="15620" width="20.42578125" customWidth="1"/>
    <col min="15621" max="15621" width="22.28515625" customWidth="1"/>
    <col min="15622" max="15622" width="23.85546875" customWidth="1"/>
    <col min="15623" max="15623" width="16.85546875" customWidth="1"/>
    <col min="15873" max="15873" width="8.5703125" customWidth="1"/>
    <col min="15874" max="15874" width="10.85546875" customWidth="1"/>
    <col min="15875" max="15875" width="22.28515625" customWidth="1"/>
    <col min="15876" max="15876" width="20.42578125" customWidth="1"/>
    <col min="15877" max="15877" width="22.28515625" customWidth="1"/>
    <col min="15878" max="15878" width="23.85546875" customWidth="1"/>
    <col min="15879" max="15879" width="16.85546875" customWidth="1"/>
    <col min="16129" max="16129" width="8.5703125" customWidth="1"/>
    <col min="16130" max="16130" width="10.85546875" customWidth="1"/>
    <col min="16131" max="16131" width="22.28515625" customWidth="1"/>
    <col min="16132" max="16132" width="20.42578125" customWidth="1"/>
    <col min="16133" max="16133" width="22.28515625" customWidth="1"/>
    <col min="16134" max="16134" width="23.85546875" customWidth="1"/>
    <col min="16135" max="16135" width="16.85546875" customWidth="1"/>
  </cols>
  <sheetData>
    <row r="1" spans="2:15" x14ac:dyDescent="0.25">
      <c r="B1" s="57" t="s">
        <v>85</v>
      </c>
      <c r="C1" s="57"/>
      <c r="D1" s="57"/>
      <c r="E1" s="57"/>
      <c r="F1" s="57"/>
    </row>
    <row r="2" spans="2:15" x14ac:dyDescent="0.25">
      <c r="B2" s="57"/>
      <c r="C2" s="57"/>
      <c r="D2" s="57"/>
      <c r="E2" s="57"/>
      <c r="F2" s="57"/>
    </row>
    <row r="3" spans="2:15" x14ac:dyDescent="0.25">
      <c r="B3" s="57"/>
      <c r="C3" s="57"/>
      <c r="D3" s="57"/>
      <c r="E3" s="57"/>
      <c r="F3" s="57"/>
    </row>
    <row r="5" spans="2:15" ht="15.75" customHeight="1" thickBot="1" x14ac:dyDescent="0.35">
      <c r="B5" s="1"/>
      <c r="C5" s="1"/>
      <c r="D5" s="1"/>
      <c r="E5" s="1"/>
      <c r="F5" s="27" t="s">
        <v>78</v>
      </c>
    </row>
    <row r="6" spans="2:15" s="2" customFormat="1" ht="33.75" thickTop="1" x14ac:dyDescent="0.25">
      <c r="B6" s="24" t="s">
        <v>76</v>
      </c>
      <c r="C6" s="25" t="s">
        <v>77</v>
      </c>
      <c r="D6" s="25" t="s">
        <v>75</v>
      </c>
      <c r="E6" s="25" t="s">
        <v>74</v>
      </c>
      <c r="F6" s="26" t="s">
        <v>73</v>
      </c>
    </row>
    <row r="7" spans="2:15" ht="15" customHeight="1" x14ac:dyDescent="0.25">
      <c r="B7" s="17" t="s">
        <v>2</v>
      </c>
      <c r="C7" s="10">
        <v>9878760.5999999996</v>
      </c>
      <c r="D7" s="10">
        <v>3691836.9</v>
      </c>
      <c r="E7" s="10">
        <v>4426226.5999999996</v>
      </c>
      <c r="F7" s="11">
        <v>264005.60000000009</v>
      </c>
    </row>
    <row r="8" spans="2:15" x14ac:dyDescent="0.25">
      <c r="B8" s="17" t="s">
        <v>3</v>
      </c>
      <c r="C8" s="10">
        <v>7546777.2999999998</v>
      </c>
      <c r="D8" s="10">
        <v>1235890.862</v>
      </c>
      <c r="E8" s="10">
        <v>5161082.3119999999</v>
      </c>
      <c r="F8" s="11">
        <v>157222.31200000001</v>
      </c>
    </row>
    <row r="9" spans="2:15" x14ac:dyDescent="0.25">
      <c r="B9" s="17" t="s">
        <v>4</v>
      </c>
      <c r="C9" s="10">
        <v>8530114.5999999996</v>
      </c>
      <c r="D9" s="10">
        <v>27498966.085000001</v>
      </c>
      <c r="E9" s="10">
        <v>-20644223.290829998</v>
      </c>
      <c r="F9" s="11">
        <v>-25993841.290829998</v>
      </c>
    </row>
    <row r="10" spans="2:15" x14ac:dyDescent="0.25">
      <c r="B10" s="17" t="s">
        <v>5</v>
      </c>
      <c r="C10" s="10">
        <v>9184459.1103000008</v>
      </c>
      <c r="D10" s="10">
        <v>1296777.02</v>
      </c>
      <c r="E10" s="10">
        <v>5691159.7639499996</v>
      </c>
      <c r="F10" s="11">
        <v>427689.76395000005</v>
      </c>
    </row>
    <row r="11" spans="2:15" s="5" customFormat="1" x14ac:dyDescent="0.25">
      <c r="B11" s="9" t="s">
        <v>6</v>
      </c>
      <c r="C11" s="19">
        <v>8704230.6419400014</v>
      </c>
      <c r="D11" s="19">
        <v>1215568.5819999999</v>
      </c>
      <c r="E11" s="19">
        <v>5991188.1026299996</v>
      </c>
      <c r="F11" s="20">
        <v>324349.90263000003</v>
      </c>
    </row>
    <row r="12" spans="2:15" x14ac:dyDescent="0.25">
      <c r="B12" s="17" t="s">
        <v>7</v>
      </c>
      <c r="C12" s="10">
        <v>7661764.4189999998</v>
      </c>
      <c r="D12" s="10">
        <v>1314085.5</v>
      </c>
      <c r="E12" s="10">
        <v>5061518</v>
      </c>
      <c r="F12" s="11">
        <v>75385</v>
      </c>
    </row>
    <row r="13" spans="2:15" x14ac:dyDescent="0.25">
      <c r="B13" s="17" t="s">
        <v>8</v>
      </c>
      <c r="C13" s="10">
        <v>7405710.5060000001</v>
      </c>
      <c r="D13" s="10">
        <v>1495573.5249999999</v>
      </c>
      <c r="E13" s="10">
        <v>4892934.5</v>
      </c>
      <c r="F13" s="11">
        <v>159348.5</v>
      </c>
    </row>
    <row r="14" spans="2:15" x14ac:dyDescent="0.25">
      <c r="B14" s="17" t="s">
        <v>9</v>
      </c>
      <c r="C14" s="10">
        <v>8420775.3000000007</v>
      </c>
      <c r="D14" s="10">
        <v>1614879.8</v>
      </c>
      <c r="E14" s="10">
        <v>5434456.0999999996</v>
      </c>
      <c r="F14" s="11">
        <v>607626.1</v>
      </c>
    </row>
    <row r="15" spans="2:15" s="5" customFormat="1" x14ac:dyDescent="0.25">
      <c r="B15" s="9" t="s">
        <v>10</v>
      </c>
      <c r="C15" s="19">
        <v>8376147.7546999995</v>
      </c>
      <c r="D15" s="19">
        <v>1625901.5580000002</v>
      </c>
      <c r="E15" s="19">
        <v>5347368.2</v>
      </c>
      <c r="F15" s="20">
        <v>625201.19999999995</v>
      </c>
    </row>
    <row r="16" spans="2:15" s="5" customFormat="1" x14ac:dyDescent="0.25">
      <c r="B16" s="9" t="s">
        <v>11</v>
      </c>
      <c r="C16" s="19">
        <v>9428935.6538100019</v>
      </c>
      <c r="D16" s="19">
        <v>1957777.8740000001</v>
      </c>
      <c r="E16" s="19">
        <v>6565132.2273500003</v>
      </c>
      <c r="F16" s="20">
        <v>587363.32000000007</v>
      </c>
      <c r="H16" s="6"/>
      <c r="I16" s="6"/>
      <c r="J16" s="6"/>
      <c r="K16" s="6"/>
      <c r="L16" s="6"/>
      <c r="M16" s="6"/>
      <c r="N16" s="6"/>
      <c r="O16" s="6"/>
    </row>
    <row r="17" spans="2:15" s="5" customFormat="1" x14ac:dyDescent="0.25">
      <c r="B17" s="9" t="s">
        <v>12</v>
      </c>
      <c r="C17" s="19">
        <v>11605099.379999999</v>
      </c>
      <c r="D17" s="19">
        <v>2118790.6</v>
      </c>
      <c r="E17" s="19">
        <v>7090807.5</v>
      </c>
      <c r="F17" s="20">
        <v>589967.39999999991</v>
      </c>
    </row>
    <row r="18" spans="2:15" s="5" customFormat="1" x14ac:dyDescent="0.25">
      <c r="B18" s="9" t="s">
        <v>13</v>
      </c>
      <c r="C18" s="19">
        <v>11546635.694809997</v>
      </c>
      <c r="D18" s="19">
        <v>2152383.0700000003</v>
      </c>
      <c r="E18" s="19">
        <v>7370327.3874604059</v>
      </c>
      <c r="F18" s="20">
        <v>593537.15706040652</v>
      </c>
    </row>
    <row r="19" spans="2:15" s="5" customFormat="1" x14ac:dyDescent="0.25">
      <c r="B19" s="9" t="s">
        <v>14</v>
      </c>
      <c r="C19" s="19">
        <v>11681889.199999999</v>
      </c>
      <c r="D19" s="19">
        <v>2149253</v>
      </c>
      <c r="E19" s="19">
        <v>7448689.8303999994</v>
      </c>
      <c r="F19" s="20">
        <v>625201.19999999995</v>
      </c>
      <c r="G19" s="7"/>
    </row>
    <row r="20" spans="2:15" s="5" customFormat="1" x14ac:dyDescent="0.25">
      <c r="B20" s="9" t="s">
        <v>15</v>
      </c>
      <c r="C20" s="19">
        <v>12399159.918000001</v>
      </c>
      <c r="D20" s="19">
        <v>2192751.5999999996</v>
      </c>
      <c r="E20" s="19">
        <v>8768434.3000000007</v>
      </c>
      <c r="F20" s="20">
        <v>1326556.2</v>
      </c>
      <c r="H20" s="6"/>
      <c r="I20" s="6"/>
      <c r="J20" s="6"/>
      <c r="K20" s="6"/>
      <c r="L20" s="6"/>
      <c r="M20" s="6"/>
      <c r="N20" s="6"/>
      <c r="O20" s="6"/>
    </row>
    <row r="21" spans="2:15" s="5" customFormat="1" x14ac:dyDescent="0.25">
      <c r="B21" s="9" t="s">
        <v>16</v>
      </c>
      <c r="C21" s="19">
        <v>13944757.54078</v>
      </c>
      <c r="D21" s="19">
        <v>2341320.6839999999</v>
      </c>
      <c r="E21" s="19">
        <v>9338282.9393500015</v>
      </c>
      <c r="F21" s="20">
        <v>1195268.78</v>
      </c>
    </row>
    <row r="22" spans="2:15" s="5" customFormat="1" x14ac:dyDescent="0.25">
      <c r="B22" s="9" t="s">
        <v>17</v>
      </c>
      <c r="C22" s="19">
        <v>14180364.181000002</v>
      </c>
      <c r="D22" s="19">
        <v>2412318.8670000001</v>
      </c>
      <c r="E22" s="19">
        <v>9850846.2879999988</v>
      </c>
      <c r="F22" s="20">
        <v>1667006.041</v>
      </c>
    </row>
    <row r="23" spans="2:15" s="5" customFormat="1" x14ac:dyDescent="0.25">
      <c r="B23" s="9" t="s">
        <v>18</v>
      </c>
      <c r="C23" s="19">
        <v>16982198.895</v>
      </c>
      <c r="D23" s="19">
        <v>2723325.7199999997</v>
      </c>
      <c r="E23" s="19">
        <v>12303999.24</v>
      </c>
      <c r="F23" s="20">
        <v>1130547.5929999999</v>
      </c>
    </row>
    <row r="24" spans="2:15" s="5" customFormat="1" x14ac:dyDescent="0.25">
      <c r="B24" s="9" t="s">
        <v>19</v>
      </c>
      <c r="C24" s="19">
        <v>16808927.163999997</v>
      </c>
      <c r="D24" s="19">
        <v>2836685.2350000003</v>
      </c>
      <c r="E24" s="19">
        <v>12229136.545</v>
      </c>
      <c r="F24" s="20">
        <v>1230791.1979999999</v>
      </c>
    </row>
    <row r="25" spans="2:15" s="5" customFormat="1" x14ac:dyDescent="0.25">
      <c r="B25" s="9" t="s">
        <v>20</v>
      </c>
      <c r="C25" s="19">
        <v>17239106.534999996</v>
      </c>
      <c r="D25" s="19">
        <v>2864765.7369999997</v>
      </c>
      <c r="E25" s="19">
        <v>11487970.519000001</v>
      </c>
      <c r="F25" s="20">
        <v>1437677.422</v>
      </c>
    </row>
    <row r="26" spans="2:15" s="5" customFormat="1" x14ac:dyDescent="0.25">
      <c r="B26" s="9" t="s">
        <v>21</v>
      </c>
      <c r="C26" s="19">
        <v>19701703.873999998</v>
      </c>
      <c r="D26" s="19">
        <v>2917193.1749999998</v>
      </c>
      <c r="E26" s="19">
        <v>12615524.169</v>
      </c>
      <c r="F26" s="20">
        <v>1234445.5720000002</v>
      </c>
    </row>
    <row r="27" spans="2:15" s="5" customFormat="1" x14ac:dyDescent="0.25">
      <c r="B27" s="9" t="s">
        <v>22</v>
      </c>
      <c r="C27" s="19">
        <v>25613951.640000001</v>
      </c>
      <c r="D27" s="19">
        <v>2916970.81</v>
      </c>
      <c r="E27" s="19">
        <v>12506198</v>
      </c>
      <c r="F27" s="20">
        <v>1234445.5720000002</v>
      </c>
    </row>
    <row r="28" spans="2:15" s="5" customFormat="1" x14ac:dyDescent="0.25">
      <c r="B28" s="9" t="s">
        <v>0</v>
      </c>
      <c r="C28" s="19">
        <v>31952090.795950003</v>
      </c>
      <c r="D28" s="19">
        <v>13366798.24602</v>
      </c>
      <c r="E28" s="19">
        <v>15050689.680840001</v>
      </c>
      <c r="F28" s="20">
        <v>1073799.77149</v>
      </c>
    </row>
    <row r="29" spans="2:15" s="5" customFormat="1" x14ac:dyDescent="0.25">
      <c r="B29" s="9" t="s">
        <v>1</v>
      </c>
      <c r="C29" s="19">
        <v>30527502.820490003</v>
      </c>
      <c r="D29" s="19">
        <v>11061983.475400001</v>
      </c>
      <c r="E29" s="19">
        <v>15661645.40597</v>
      </c>
      <c r="F29" s="20">
        <v>1681440.4966199992</v>
      </c>
    </row>
    <row r="30" spans="2:15" s="5" customFormat="1" x14ac:dyDescent="0.25">
      <c r="B30" s="9" t="s">
        <v>24</v>
      </c>
      <c r="C30" s="19">
        <v>28677743.593820002</v>
      </c>
      <c r="D30" s="19">
        <v>9950738.9813999999</v>
      </c>
      <c r="E30" s="19">
        <v>14512616.551080002</v>
      </c>
      <c r="F30" s="20">
        <v>2168603.6417300012</v>
      </c>
    </row>
    <row r="31" spans="2:15" s="5" customFormat="1" x14ac:dyDescent="0.25">
      <c r="B31" s="9" t="s">
        <v>25</v>
      </c>
      <c r="C31" s="19">
        <v>31501532.38002</v>
      </c>
      <c r="D31" s="19">
        <v>8598829.2393999994</v>
      </c>
      <c r="E31" s="19">
        <v>14104833.71084</v>
      </c>
      <c r="F31" s="20">
        <v>1712926.80149</v>
      </c>
      <c r="G31" s="7"/>
    </row>
    <row r="32" spans="2:15" s="5" customFormat="1" x14ac:dyDescent="0.25">
      <c r="B32" s="9" t="s">
        <v>26</v>
      </c>
      <c r="C32" s="19">
        <v>35661646.357479997</v>
      </c>
      <c r="D32" s="19">
        <v>15943750.1274</v>
      </c>
      <c r="E32" s="19">
        <v>13548813.787759999</v>
      </c>
      <c r="F32" s="20">
        <v>779340.87840999896</v>
      </c>
    </row>
    <row r="33" spans="2:6" s="5" customFormat="1" x14ac:dyDescent="0.25">
      <c r="B33" s="9" t="s">
        <v>27</v>
      </c>
      <c r="C33" s="19">
        <v>39152722.233889997</v>
      </c>
      <c r="D33" s="19">
        <v>19979032.968559999</v>
      </c>
      <c r="E33" s="19">
        <v>13213620.263290003</v>
      </c>
      <c r="F33" s="20">
        <v>2023194.9390900019</v>
      </c>
    </row>
    <row r="34" spans="2:6" s="5" customFormat="1" x14ac:dyDescent="0.25">
      <c r="B34" s="9" t="s">
        <v>28</v>
      </c>
      <c r="C34" s="19">
        <v>38797905.824672602</v>
      </c>
      <c r="D34" s="21">
        <v>18024292.322350003</v>
      </c>
      <c r="E34" s="21">
        <v>13589235.073232599</v>
      </c>
      <c r="F34" s="22">
        <v>2283756.6708299993</v>
      </c>
    </row>
    <row r="35" spans="2:6" s="5" customFormat="1" x14ac:dyDescent="0.25">
      <c r="B35" s="9" t="s">
        <v>29</v>
      </c>
      <c r="C35" s="19">
        <v>38351319.534757204</v>
      </c>
      <c r="D35" s="19">
        <v>15611562.44799</v>
      </c>
      <c r="E35" s="19">
        <v>14054921.8026</v>
      </c>
      <c r="F35" s="20">
        <v>1960009.4819999998</v>
      </c>
    </row>
    <row r="36" spans="2:6" x14ac:dyDescent="0.25">
      <c r="B36" s="17" t="s">
        <v>31</v>
      </c>
      <c r="C36" s="10">
        <v>43238309.487520002</v>
      </c>
      <c r="D36" s="10">
        <v>18602504.62977</v>
      </c>
      <c r="E36" s="10">
        <v>14061919.43547</v>
      </c>
      <c r="F36" s="11">
        <v>1924823.1148699999</v>
      </c>
    </row>
    <row r="37" spans="2:6" x14ac:dyDescent="0.25">
      <c r="B37" s="17" t="s">
        <v>30</v>
      </c>
      <c r="C37" s="10">
        <v>50250475.60724999</v>
      </c>
      <c r="D37" s="10">
        <v>22287405.119890001</v>
      </c>
      <c r="E37" s="10">
        <v>14334964.517679997</v>
      </c>
      <c r="F37" s="11">
        <v>404532.36417999788</v>
      </c>
    </row>
    <row r="38" spans="2:6" x14ac:dyDescent="0.25">
      <c r="B38" s="9" t="s">
        <v>32</v>
      </c>
      <c r="C38" s="10">
        <v>46851074.455709994</v>
      </c>
      <c r="D38" s="10">
        <v>19151330.977630001</v>
      </c>
      <c r="E38" s="10">
        <v>13784862.507019997</v>
      </c>
      <c r="F38" s="11">
        <v>34791.892519997898</v>
      </c>
    </row>
    <row r="39" spans="2:6" x14ac:dyDescent="0.25">
      <c r="B39" s="17" t="s">
        <v>33</v>
      </c>
      <c r="C39" s="10">
        <v>50006722.875150003</v>
      </c>
      <c r="D39" s="10">
        <v>17219349.335440002</v>
      </c>
      <c r="E39" s="10">
        <v>15968354.195070006</v>
      </c>
      <c r="F39" s="11">
        <v>-48435.978429995012</v>
      </c>
    </row>
    <row r="40" spans="2:6" x14ac:dyDescent="0.25">
      <c r="B40" s="9" t="s">
        <v>34</v>
      </c>
      <c r="C40" s="10">
        <v>47496830.65157</v>
      </c>
      <c r="D40" s="10">
        <v>18061269.58484</v>
      </c>
      <c r="E40" s="10">
        <v>17059687.155540001</v>
      </c>
      <c r="F40" s="11">
        <v>1130717.6377199998</v>
      </c>
    </row>
    <row r="41" spans="2:6" x14ac:dyDescent="0.25">
      <c r="B41" s="17" t="s">
        <v>35</v>
      </c>
      <c r="C41" s="10">
        <v>46193918.70414</v>
      </c>
      <c r="D41" s="10">
        <v>16120808.659390001</v>
      </c>
      <c r="E41" s="10">
        <v>16967312.202440001</v>
      </c>
      <c r="F41" s="11">
        <v>1108745.8465000002</v>
      </c>
    </row>
    <row r="42" spans="2:6" x14ac:dyDescent="0.25">
      <c r="B42" s="9" t="s">
        <v>36</v>
      </c>
      <c r="C42" s="10">
        <v>47248868.824199997</v>
      </c>
      <c r="D42" s="10">
        <v>15803340.29152</v>
      </c>
      <c r="E42" s="10">
        <v>18692390.284110002</v>
      </c>
      <c r="F42" s="11">
        <v>1862416.0516700014</v>
      </c>
    </row>
    <row r="43" spans="2:6" x14ac:dyDescent="0.25">
      <c r="B43" s="9" t="s">
        <v>37</v>
      </c>
      <c r="C43" s="10">
        <v>43420543.494884402</v>
      </c>
      <c r="D43" s="10">
        <v>15605013.22501</v>
      </c>
      <c r="E43" s="10">
        <v>15758166.924250001</v>
      </c>
      <c r="F43" s="11">
        <v>1044454.9097600025</v>
      </c>
    </row>
    <row r="44" spans="2:6" x14ac:dyDescent="0.25">
      <c r="B44" s="9" t="s">
        <v>38</v>
      </c>
      <c r="C44" s="10">
        <v>43045072.606917799</v>
      </c>
      <c r="D44" s="10">
        <v>17614575.39398</v>
      </c>
      <c r="E44" s="10">
        <v>16404006.49848</v>
      </c>
      <c r="F44" s="11">
        <v>1635972.2688199999</v>
      </c>
    </row>
    <row r="45" spans="2:6" x14ac:dyDescent="0.25">
      <c r="B45" s="9" t="s">
        <v>39</v>
      </c>
      <c r="C45" s="10">
        <v>41277701.377974197</v>
      </c>
      <c r="D45" s="10">
        <v>16852135.106249999</v>
      </c>
      <c r="E45" s="10">
        <v>16101905.607050002</v>
      </c>
      <c r="F45" s="11">
        <v>840565.40704000008</v>
      </c>
    </row>
    <row r="46" spans="2:6" x14ac:dyDescent="0.25">
      <c r="B46" s="9" t="s">
        <v>40</v>
      </c>
      <c r="C46" s="10">
        <v>40422972.182421304</v>
      </c>
      <c r="D46" s="10">
        <v>16627165.44576</v>
      </c>
      <c r="E46" s="10">
        <v>17019940.346299998</v>
      </c>
      <c r="F46" s="11">
        <v>1741509.1622900011</v>
      </c>
    </row>
    <row r="47" spans="2:6" hidden="1" x14ac:dyDescent="0.25">
      <c r="B47" s="9"/>
      <c r="C47" s="10"/>
      <c r="D47" s="10"/>
      <c r="E47" s="10"/>
      <c r="F47" s="11"/>
    </row>
    <row r="48" spans="2:6" hidden="1" x14ac:dyDescent="0.25">
      <c r="B48" s="9"/>
      <c r="C48" s="10"/>
      <c r="D48" s="10"/>
      <c r="E48" s="10"/>
      <c r="F48" s="11"/>
    </row>
    <row r="49" spans="2:12" hidden="1" x14ac:dyDescent="0.25">
      <c r="B49" s="9"/>
      <c r="C49" s="10"/>
      <c r="D49" s="10"/>
      <c r="E49" s="10"/>
      <c r="F49" s="11"/>
    </row>
    <row r="50" spans="2:12" x14ac:dyDescent="0.25">
      <c r="B50" s="9" t="s">
        <v>41</v>
      </c>
      <c r="C50" s="10">
        <v>41130248.351385199</v>
      </c>
      <c r="D50" s="10">
        <v>17278386.552369997</v>
      </c>
      <c r="E50" s="10">
        <v>16782480.669210002</v>
      </c>
      <c r="F50" s="11">
        <v>1010476.3641299995</v>
      </c>
    </row>
    <row r="51" spans="2:12" x14ac:dyDescent="0.25">
      <c r="B51" s="9" t="s">
        <v>42</v>
      </c>
      <c r="C51" s="10">
        <v>42683757.404633597</v>
      </c>
      <c r="D51" s="10">
        <v>18708895.29744</v>
      </c>
      <c r="E51" s="10">
        <v>24585084.640033595</v>
      </c>
      <c r="F51" s="11">
        <v>2233615.1571700005</v>
      </c>
    </row>
    <row r="52" spans="2:12" x14ac:dyDescent="0.25">
      <c r="B52" s="17" t="s">
        <v>43</v>
      </c>
      <c r="C52" s="10">
        <v>42894392.761783503</v>
      </c>
      <c r="D52" s="10">
        <v>17659081.443229999</v>
      </c>
      <c r="E52" s="10">
        <v>18632091.73629</v>
      </c>
      <c r="F52" s="11">
        <v>2655885.5931000011</v>
      </c>
    </row>
    <row r="53" spans="2:12" x14ac:dyDescent="0.25">
      <c r="B53" s="9" t="s">
        <v>44</v>
      </c>
      <c r="C53" s="10">
        <v>44958669.934336595</v>
      </c>
      <c r="D53" s="10">
        <v>17741315.191270001</v>
      </c>
      <c r="E53" s="10">
        <v>19921538.59082</v>
      </c>
      <c r="F53" s="11">
        <v>3778752.8660300015</v>
      </c>
    </row>
    <row r="54" spans="2:12" x14ac:dyDescent="0.25">
      <c r="B54" s="9" t="s">
        <v>45</v>
      </c>
      <c r="C54" s="10">
        <v>46674923.791774392</v>
      </c>
      <c r="D54" s="10">
        <v>19185886.49244</v>
      </c>
      <c r="E54" s="10">
        <v>19465348.889699999</v>
      </c>
      <c r="F54" s="11">
        <v>3301956.6043600007</v>
      </c>
    </row>
    <row r="55" spans="2:12" x14ac:dyDescent="0.25">
      <c r="B55" s="9" t="s">
        <v>46</v>
      </c>
      <c r="C55" s="10">
        <v>48221921.258494496</v>
      </c>
      <c r="D55" s="10">
        <v>21180286.4698985</v>
      </c>
      <c r="E55" s="10">
        <v>19945910.709471501</v>
      </c>
      <c r="F55" s="11">
        <v>3731312.3769715009</v>
      </c>
    </row>
    <row r="56" spans="2:12" x14ac:dyDescent="0.25">
      <c r="B56" s="9" t="s">
        <v>48</v>
      </c>
      <c r="C56" s="10">
        <v>47035090.386362299</v>
      </c>
      <c r="D56" s="10">
        <v>20070971.199529998</v>
      </c>
      <c r="E56" s="10">
        <v>19470013.794689998</v>
      </c>
      <c r="F56" s="11">
        <v>3122202.1084199995</v>
      </c>
    </row>
    <row r="57" spans="2:12" x14ac:dyDescent="0.25">
      <c r="B57" s="9" t="s">
        <v>49</v>
      </c>
      <c r="C57" s="10">
        <v>46584308.234127603</v>
      </c>
      <c r="D57" s="10">
        <v>19111756.275539998</v>
      </c>
      <c r="E57" s="10">
        <v>19837713.471689999</v>
      </c>
      <c r="F57" s="11">
        <v>3493727.9000199996</v>
      </c>
    </row>
    <row r="58" spans="2:12" x14ac:dyDescent="0.25">
      <c r="B58" s="9" t="s">
        <v>50</v>
      </c>
      <c r="C58" s="10">
        <v>49510364.374749199</v>
      </c>
      <c r="D58" s="10">
        <v>19895989.646740001</v>
      </c>
      <c r="E58" s="10">
        <v>19244075.043349996</v>
      </c>
      <c r="F58" s="11">
        <v>2648136.7824799968</v>
      </c>
    </row>
    <row r="59" spans="2:12" x14ac:dyDescent="0.25">
      <c r="B59" s="9" t="s">
        <v>51</v>
      </c>
      <c r="C59" s="10">
        <v>52537557.635120198</v>
      </c>
      <c r="D59" s="10">
        <v>24082368.90309</v>
      </c>
      <c r="E59" s="10">
        <v>19057963.816029996</v>
      </c>
      <c r="F59" s="11">
        <v>2421563.8722399995</v>
      </c>
    </row>
    <row r="60" spans="2:12" x14ac:dyDescent="0.25">
      <c r="B60" s="9" t="s">
        <v>52</v>
      </c>
      <c r="C60" s="10">
        <v>50605324.560175404</v>
      </c>
      <c r="D60" s="10">
        <v>22628553.458969999</v>
      </c>
      <c r="E60" s="10">
        <v>18500959.575029999</v>
      </c>
      <c r="F60" s="11">
        <v>2107651.8515799996</v>
      </c>
    </row>
    <row r="61" spans="2:12" x14ac:dyDescent="0.25">
      <c r="B61" s="9" t="s">
        <v>53</v>
      </c>
      <c r="C61" s="10">
        <v>50587056.292892203</v>
      </c>
      <c r="D61" s="10">
        <v>21474918.893649999</v>
      </c>
      <c r="E61" s="10">
        <v>18987682.635079995</v>
      </c>
      <c r="F61" s="11">
        <v>1590407.0661799945</v>
      </c>
    </row>
    <row r="62" spans="2:12" x14ac:dyDescent="0.25">
      <c r="B62" s="9" t="s">
        <v>54</v>
      </c>
      <c r="C62" s="10">
        <v>51687345.344896004</v>
      </c>
      <c r="D62" s="10">
        <v>21175061.940749999</v>
      </c>
      <c r="E62" s="10">
        <v>19204594.582940005</v>
      </c>
      <c r="F62" s="11">
        <v>1765331.9212400035</v>
      </c>
    </row>
    <row r="63" spans="2:12" x14ac:dyDescent="0.25">
      <c r="B63" s="9" t="s">
        <v>55</v>
      </c>
      <c r="C63" s="10">
        <v>60292729.948867798</v>
      </c>
      <c r="D63" s="10">
        <v>27011888.437720001</v>
      </c>
      <c r="E63" s="10">
        <v>19157656.744369999</v>
      </c>
      <c r="F63" s="11">
        <v>1758432.5554899997</v>
      </c>
    </row>
    <row r="64" spans="2:12" ht="16.5" x14ac:dyDescent="0.3">
      <c r="B64" s="9" t="s">
        <v>56</v>
      </c>
      <c r="C64" s="10">
        <v>56094084.596000902</v>
      </c>
      <c r="D64" s="10">
        <v>25906977.425270002</v>
      </c>
      <c r="E64" s="10">
        <v>19508398.182109997</v>
      </c>
      <c r="F64" s="11">
        <v>2066624.5690599992</v>
      </c>
      <c r="K64" s="53"/>
      <c r="L64" s="53"/>
    </row>
    <row r="65" spans="2:7" x14ac:dyDescent="0.25">
      <c r="B65" s="9" t="s">
        <v>57</v>
      </c>
      <c r="C65" s="10">
        <v>64010865.505527198</v>
      </c>
      <c r="D65" s="10">
        <v>28306146.01935</v>
      </c>
      <c r="E65" s="10">
        <v>19804322.517919999</v>
      </c>
      <c r="F65" s="11">
        <v>2346473.5097699994</v>
      </c>
    </row>
    <row r="66" spans="2:7" x14ac:dyDescent="0.25">
      <c r="B66" s="9" t="s">
        <v>58</v>
      </c>
      <c r="C66" s="10">
        <v>66918015.478045501</v>
      </c>
      <c r="D66" s="10">
        <v>27248802.439259999</v>
      </c>
      <c r="E66" s="10">
        <v>21080625.551700003</v>
      </c>
      <c r="F66" s="11">
        <v>2943160.7564000031</v>
      </c>
    </row>
    <row r="67" spans="2:7" x14ac:dyDescent="0.25">
      <c r="B67" s="9" t="s">
        <v>59</v>
      </c>
      <c r="C67" s="23">
        <v>73328411.849558905</v>
      </c>
      <c r="D67" s="10">
        <v>29794455.32315883</v>
      </c>
      <c r="E67" s="10">
        <v>21704407.058970001</v>
      </c>
      <c r="F67" s="11">
        <v>3668834.3267099997</v>
      </c>
    </row>
    <row r="68" spans="2:7" x14ac:dyDescent="0.25">
      <c r="B68" s="9" t="s">
        <v>60</v>
      </c>
      <c r="C68" s="10">
        <v>62989115.624724999</v>
      </c>
      <c r="D68" s="10">
        <v>26614168.689540293</v>
      </c>
      <c r="E68" s="10">
        <v>23157968.700509999</v>
      </c>
      <c r="F68" s="11">
        <v>4496664.6214500004</v>
      </c>
      <c r="G68" s="8"/>
    </row>
    <row r="69" spans="2:7" x14ac:dyDescent="0.25">
      <c r="B69" s="9" t="s">
        <v>61</v>
      </c>
      <c r="C69" s="10">
        <v>63088416.682967104</v>
      </c>
      <c r="D69" s="10">
        <v>25747148.243070103</v>
      </c>
      <c r="E69" s="10">
        <v>23525817.387259997</v>
      </c>
      <c r="F69" s="11">
        <v>5022417.7613499966</v>
      </c>
    </row>
    <row r="70" spans="2:7" x14ac:dyDescent="0.25">
      <c r="B70" s="9" t="s">
        <v>62</v>
      </c>
      <c r="C70" s="10">
        <v>68179016.031487003</v>
      </c>
      <c r="D70" s="10">
        <v>25284418.815109994</v>
      </c>
      <c r="E70" s="10">
        <v>22362299.155220002</v>
      </c>
      <c r="F70" s="11">
        <v>4675073.0895700008</v>
      </c>
    </row>
    <row r="71" spans="2:7" x14ac:dyDescent="0.25">
      <c r="B71" s="9" t="s">
        <v>63</v>
      </c>
      <c r="C71" s="10">
        <v>74134524.67964901</v>
      </c>
      <c r="D71" s="10">
        <v>31625008.432299644</v>
      </c>
      <c r="E71" s="10">
        <v>21896926.914960001</v>
      </c>
      <c r="F71" s="11">
        <v>4096418.9609400001</v>
      </c>
    </row>
    <row r="72" spans="2:7" x14ac:dyDescent="0.25">
      <c r="B72" s="9" t="s">
        <v>64</v>
      </c>
      <c r="C72" s="10">
        <v>71858084.283423096</v>
      </c>
      <c r="D72" s="10">
        <v>30860835.080359563</v>
      </c>
      <c r="E72" s="10">
        <v>20093990.134020001</v>
      </c>
      <c r="F72" s="11">
        <v>2172879.0150799984</v>
      </c>
    </row>
    <row r="73" spans="2:7" x14ac:dyDescent="0.25">
      <c r="B73" s="18" t="s">
        <v>65</v>
      </c>
      <c r="C73" s="15">
        <v>70074614.675276905</v>
      </c>
      <c r="D73" s="15">
        <v>29515693.252299815</v>
      </c>
      <c r="E73" s="15">
        <v>19445448.476229999</v>
      </c>
      <c r="F73" s="14">
        <v>2059938.4265499986</v>
      </c>
    </row>
    <row r="74" spans="2:7" x14ac:dyDescent="0.25">
      <c r="B74" s="18" t="s">
        <v>66</v>
      </c>
      <c r="C74" s="15">
        <v>66883186.853146695</v>
      </c>
      <c r="D74" s="15">
        <v>27031957.926180009</v>
      </c>
      <c r="E74" s="15">
        <v>20051430.298819996</v>
      </c>
      <c r="F74" s="14">
        <v>2725997.074349999</v>
      </c>
    </row>
    <row r="75" spans="2:7" x14ac:dyDescent="0.25">
      <c r="B75" s="9" t="s">
        <v>67</v>
      </c>
      <c r="C75" s="10">
        <v>78556069.934727401</v>
      </c>
      <c r="D75" s="10">
        <v>36538758.64020057</v>
      </c>
      <c r="E75" s="10">
        <v>20770933.044879999</v>
      </c>
      <c r="F75" s="11">
        <v>3903701.8757900009</v>
      </c>
    </row>
    <row r="76" spans="2:7" x14ac:dyDescent="0.25">
      <c r="B76" s="9" t="s">
        <v>68</v>
      </c>
      <c r="C76" s="10">
        <v>77258665.525237098</v>
      </c>
      <c r="D76" s="10">
        <v>35866380.474579841</v>
      </c>
      <c r="E76" s="10">
        <v>21573491.719620001</v>
      </c>
      <c r="F76" s="11">
        <v>4909285.2143700011</v>
      </c>
    </row>
    <row r="77" spans="2:7" x14ac:dyDescent="0.25">
      <c r="B77" s="9" t="s">
        <v>69</v>
      </c>
      <c r="C77" s="10">
        <v>76570332.704186797</v>
      </c>
      <c r="D77" s="10">
        <v>35452030.534279905</v>
      </c>
      <c r="E77" s="10">
        <v>22616961.311740004</v>
      </c>
      <c r="F77" s="11">
        <v>6154412.997820003</v>
      </c>
    </row>
    <row r="78" spans="2:7" x14ac:dyDescent="0.25">
      <c r="B78" s="9" t="s">
        <v>70</v>
      </c>
      <c r="C78" s="10">
        <v>74456353.038030088</v>
      </c>
      <c r="D78" s="10">
        <v>34101102.899380036</v>
      </c>
      <c r="E78" s="10">
        <v>22967020.489800002</v>
      </c>
      <c r="F78" s="11">
        <v>6338723.7597000021</v>
      </c>
    </row>
    <row r="79" spans="2:7" x14ac:dyDescent="0.25">
      <c r="B79" s="9" t="s">
        <v>71</v>
      </c>
      <c r="C79" s="10">
        <v>86031682.682329208</v>
      </c>
      <c r="D79" s="10">
        <v>41196004.91207017</v>
      </c>
      <c r="E79" s="10">
        <v>24907394.626629997</v>
      </c>
      <c r="F79" s="11">
        <v>8089940.2434299979</v>
      </c>
    </row>
    <row r="80" spans="2:7" x14ac:dyDescent="0.25">
      <c r="B80" s="62" t="s">
        <v>87</v>
      </c>
      <c r="C80" s="10">
        <v>90408893.062549204</v>
      </c>
      <c r="D80" s="10">
        <v>44328039.034680024</v>
      </c>
      <c r="E80" s="10">
        <v>25302924.83752</v>
      </c>
      <c r="F80" s="11">
        <v>7829743.5154000018</v>
      </c>
    </row>
    <row r="81" spans="1:6" x14ac:dyDescent="0.25">
      <c r="B81" s="62" t="s">
        <v>88</v>
      </c>
      <c r="C81" s="10">
        <v>87634709.752999797</v>
      </c>
      <c r="D81" s="10">
        <v>38166323.532090202</v>
      </c>
      <c r="E81" s="10">
        <v>28302014.250080001</v>
      </c>
      <c r="F81" s="11">
        <v>7531702.0493100006</v>
      </c>
    </row>
    <row r="82" spans="1:6" ht="15.75" thickBot="1" x14ac:dyDescent="0.3">
      <c r="B82" s="63" t="s">
        <v>89</v>
      </c>
      <c r="C82" s="12">
        <v>88651961.052255392</v>
      </c>
      <c r="D82" s="12">
        <v>36327156.441699997</v>
      </c>
      <c r="E82" s="12">
        <v>27294452.543910004</v>
      </c>
      <c r="F82" s="13">
        <f>+'[9]31.12.23'!$M$60+'[9]31.12.23'!$M$61</f>
        <v>6724188.5648100078</v>
      </c>
    </row>
    <row r="83" spans="1:6" ht="15.75" thickTop="1" x14ac:dyDescent="0.25">
      <c r="B83" s="61"/>
      <c r="E83" s="8"/>
    </row>
    <row r="84" spans="1:6" ht="15" customHeight="1" x14ac:dyDescent="0.25">
      <c r="B84" s="58" t="s">
        <v>79</v>
      </c>
      <c r="C84" s="58"/>
      <c r="D84" s="58"/>
      <c r="E84" s="58"/>
      <c r="F84" s="58"/>
    </row>
    <row r="85" spans="1:6" ht="21.75" customHeight="1" x14ac:dyDescent="0.25">
      <c r="B85" s="58"/>
      <c r="C85" s="58"/>
      <c r="D85" s="58"/>
      <c r="E85" s="58"/>
      <c r="F85" s="58"/>
    </row>
    <row r="87" spans="1:6" x14ac:dyDescent="0.25">
      <c r="D87" s="16"/>
    </row>
    <row r="88" spans="1:6" x14ac:dyDescent="0.25">
      <c r="A88" t="s">
        <v>23</v>
      </c>
    </row>
  </sheetData>
  <mergeCells count="2">
    <mergeCell ref="B1:F3"/>
    <mergeCell ref="B84:F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7"/>
  <sheetViews>
    <sheetView tabSelected="1" workbookViewId="0">
      <pane ySplit="9" topLeftCell="A76" activePane="bottomLeft" state="frozen"/>
      <selection pane="bottomLeft" activeCell="E83" sqref="E83"/>
    </sheetView>
  </sheetViews>
  <sheetFormatPr defaultRowHeight="15" x14ac:dyDescent="0.25"/>
  <cols>
    <col min="1" max="1" width="13.5703125" customWidth="1"/>
    <col min="2" max="2" width="16.5703125" customWidth="1"/>
    <col min="3" max="3" width="22" customWidth="1"/>
    <col min="4" max="4" width="19.42578125" customWidth="1"/>
    <col min="5" max="5" width="20.85546875" customWidth="1"/>
    <col min="6" max="6" width="22.140625" customWidth="1"/>
    <col min="257" max="257" width="9.85546875" customWidth="1"/>
    <col min="258" max="258" width="19.42578125" customWidth="1"/>
    <col min="259" max="260" width="21.140625" customWidth="1"/>
    <col min="261" max="262" width="20.85546875" customWidth="1"/>
    <col min="513" max="513" width="9.85546875" customWidth="1"/>
    <col min="514" max="514" width="19.42578125" customWidth="1"/>
    <col min="515" max="516" width="21.140625" customWidth="1"/>
    <col min="517" max="518" width="20.85546875" customWidth="1"/>
    <col min="769" max="769" width="9.85546875" customWidth="1"/>
    <col min="770" max="770" width="19.42578125" customWidth="1"/>
    <col min="771" max="772" width="21.140625" customWidth="1"/>
    <col min="773" max="774" width="20.85546875" customWidth="1"/>
    <col min="1025" max="1025" width="9.85546875" customWidth="1"/>
    <col min="1026" max="1026" width="19.42578125" customWidth="1"/>
    <col min="1027" max="1028" width="21.140625" customWidth="1"/>
    <col min="1029" max="1030" width="20.85546875" customWidth="1"/>
    <col min="1281" max="1281" width="9.85546875" customWidth="1"/>
    <col min="1282" max="1282" width="19.42578125" customWidth="1"/>
    <col min="1283" max="1284" width="21.140625" customWidth="1"/>
    <col min="1285" max="1286" width="20.85546875" customWidth="1"/>
    <col min="1537" max="1537" width="9.85546875" customWidth="1"/>
    <col min="1538" max="1538" width="19.42578125" customWidth="1"/>
    <col min="1539" max="1540" width="21.140625" customWidth="1"/>
    <col min="1541" max="1542" width="20.85546875" customWidth="1"/>
    <col min="1793" max="1793" width="9.85546875" customWidth="1"/>
    <col min="1794" max="1794" width="19.42578125" customWidth="1"/>
    <col min="1795" max="1796" width="21.140625" customWidth="1"/>
    <col min="1797" max="1798" width="20.85546875" customWidth="1"/>
    <col min="2049" max="2049" width="9.85546875" customWidth="1"/>
    <col min="2050" max="2050" width="19.42578125" customWidth="1"/>
    <col min="2051" max="2052" width="21.140625" customWidth="1"/>
    <col min="2053" max="2054" width="20.85546875" customWidth="1"/>
    <col min="2305" max="2305" width="9.85546875" customWidth="1"/>
    <col min="2306" max="2306" width="19.42578125" customWidth="1"/>
    <col min="2307" max="2308" width="21.140625" customWidth="1"/>
    <col min="2309" max="2310" width="20.85546875" customWidth="1"/>
    <col min="2561" max="2561" width="9.85546875" customWidth="1"/>
    <col min="2562" max="2562" width="19.42578125" customWidth="1"/>
    <col min="2563" max="2564" width="21.140625" customWidth="1"/>
    <col min="2565" max="2566" width="20.85546875" customWidth="1"/>
    <col min="2817" max="2817" width="9.85546875" customWidth="1"/>
    <col min="2818" max="2818" width="19.42578125" customWidth="1"/>
    <col min="2819" max="2820" width="21.140625" customWidth="1"/>
    <col min="2821" max="2822" width="20.85546875" customWidth="1"/>
    <col min="3073" max="3073" width="9.85546875" customWidth="1"/>
    <col min="3074" max="3074" width="19.42578125" customWidth="1"/>
    <col min="3075" max="3076" width="21.140625" customWidth="1"/>
    <col min="3077" max="3078" width="20.85546875" customWidth="1"/>
    <col min="3329" max="3329" width="9.85546875" customWidth="1"/>
    <col min="3330" max="3330" width="19.42578125" customWidth="1"/>
    <col min="3331" max="3332" width="21.140625" customWidth="1"/>
    <col min="3333" max="3334" width="20.85546875" customWidth="1"/>
    <col min="3585" max="3585" width="9.85546875" customWidth="1"/>
    <col min="3586" max="3586" width="19.42578125" customWidth="1"/>
    <col min="3587" max="3588" width="21.140625" customWidth="1"/>
    <col min="3589" max="3590" width="20.85546875" customWidth="1"/>
    <col min="3841" max="3841" width="9.85546875" customWidth="1"/>
    <col min="3842" max="3842" width="19.42578125" customWidth="1"/>
    <col min="3843" max="3844" width="21.140625" customWidth="1"/>
    <col min="3845" max="3846" width="20.85546875" customWidth="1"/>
    <col min="4097" max="4097" width="9.85546875" customWidth="1"/>
    <col min="4098" max="4098" width="19.42578125" customWidth="1"/>
    <col min="4099" max="4100" width="21.140625" customWidth="1"/>
    <col min="4101" max="4102" width="20.85546875" customWidth="1"/>
    <col min="4353" max="4353" width="9.85546875" customWidth="1"/>
    <col min="4354" max="4354" width="19.42578125" customWidth="1"/>
    <col min="4355" max="4356" width="21.140625" customWidth="1"/>
    <col min="4357" max="4358" width="20.85546875" customWidth="1"/>
    <col min="4609" max="4609" width="9.85546875" customWidth="1"/>
    <col min="4610" max="4610" width="19.42578125" customWidth="1"/>
    <col min="4611" max="4612" width="21.140625" customWidth="1"/>
    <col min="4613" max="4614" width="20.85546875" customWidth="1"/>
    <col min="4865" max="4865" width="9.85546875" customWidth="1"/>
    <col min="4866" max="4866" width="19.42578125" customWidth="1"/>
    <col min="4867" max="4868" width="21.140625" customWidth="1"/>
    <col min="4869" max="4870" width="20.85546875" customWidth="1"/>
    <col min="5121" max="5121" width="9.85546875" customWidth="1"/>
    <col min="5122" max="5122" width="19.42578125" customWidth="1"/>
    <col min="5123" max="5124" width="21.140625" customWidth="1"/>
    <col min="5125" max="5126" width="20.85546875" customWidth="1"/>
    <col min="5377" max="5377" width="9.85546875" customWidth="1"/>
    <col min="5378" max="5378" width="19.42578125" customWidth="1"/>
    <col min="5379" max="5380" width="21.140625" customWidth="1"/>
    <col min="5381" max="5382" width="20.85546875" customWidth="1"/>
    <col min="5633" max="5633" width="9.85546875" customWidth="1"/>
    <col min="5634" max="5634" width="19.42578125" customWidth="1"/>
    <col min="5635" max="5636" width="21.140625" customWidth="1"/>
    <col min="5637" max="5638" width="20.85546875" customWidth="1"/>
    <col min="5889" max="5889" width="9.85546875" customWidth="1"/>
    <col min="5890" max="5890" width="19.42578125" customWidth="1"/>
    <col min="5891" max="5892" width="21.140625" customWidth="1"/>
    <col min="5893" max="5894" width="20.85546875" customWidth="1"/>
    <col min="6145" max="6145" width="9.85546875" customWidth="1"/>
    <col min="6146" max="6146" width="19.42578125" customWidth="1"/>
    <col min="6147" max="6148" width="21.140625" customWidth="1"/>
    <col min="6149" max="6150" width="20.85546875" customWidth="1"/>
    <col min="6401" max="6401" width="9.85546875" customWidth="1"/>
    <col min="6402" max="6402" width="19.42578125" customWidth="1"/>
    <col min="6403" max="6404" width="21.140625" customWidth="1"/>
    <col min="6405" max="6406" width="20.85546875" customWidth="1"/>
    <col min="6657" max="6657" width="9.85546875" customWidth="1"/>
    <col min="6658" max="6658" width="19.42578125" customWidth="1"/>
    <col min="6659" max="6660" width="21.140625" customWidth="1"/>
    <col min="6661" max="6662" width="20.85546875" customWidth="1"/>
    <col min="6913" max="6913" width="9.85546875" customWidth="1"/>
    <col min="6914" max="6914" width="19.42578125" customWidth="1"/>
    <col min="6915" max="6916" width="21.140625" customWidth="1"/>
    <col min="6917" max="6918" width="20.85546875" customWidth="1"/>
    <col min="7169" max="7169" width="9.85546875" customWidth="1"/>
    <col min="7170" max="7170" width="19.42578125" customWidth="1"/>
    <col min="7171" max="7172" width="21.140625" customWidth="1"/>
    <col min="7173" max="7174" width="20.85546875" customWidth="1"/>
    <col min="7425" max="7425" width="9.85546875" customWidth="1"/>
    <col min="7426" max="7426" width="19.42578125" customWidth="1"/>
    <col min="7427" max="7428" width="21.140625" customWidth="1"/>
    <col min="7429" max="7430" width="20.85546875" customWidth="1"/>
    <col min="7681" max="7681" width="9.85546875" customWidth="1"/>
    <col min="7682" max="7682" width="19.42578125" customWidth="1"/>
    <col min="7683" max="7684" width="21.140625" customWidth="1"/>
    <col min="7685" max="7686" width="20.85546875" customWidth="1"/>
    <col min="7937" max="7937" width="9.85546875" customWidth="1"/>
    <col min="7938" max="7938" width="19.42578125" customWidth="1"/>
    <col min="7939" max="7940" width="21.140625" customWidth="1"/>
    <col min="7941" max="7942" width="20.85546875" customWidth="1"/>
    <col min="8193" max="8193" width="9.85546875" customWidth="1"/>
    <col min="8194" max="8194" width="19.42578125" customWidth="1"/>
    <col min="8195" max="8196" width="21.140625" customWidth="1"/>
    <col min="8197" max="8198" width="20.85546875" customWidth="1"/>
    <col min="8449" max="8449" width="9.85546875" customWidth="1"/>
    <col min="8450" max="8450" width="19.42578125" customWidth="1"/>
    <col min="8451" max="8452" width="21.140625" customWidth="1"/>
    <col min="8453" max="8454" width="20.85546875" customWidth="1"/>
    <col min="8705" max="8705" width="9.85546875" customWidth="1"/>
    <col min="8706" max="8706" width="19.42578125" customWidth="1"/>
    <col min="8707" max="8708" width="21.140625" customWidth="1"/>
    <col min="8709" max="8710" width="20.85546875" customWidth="1"/>
    <col min="8961" max="8961" width="9.85546875" customWidth="1"/>
    <col min="8962" max="8962" width="19.42578125" customWidth="1"/>
    <col min="8963" max="8964" width="21.140625" customWidth="1"/>
    <col min="8965" max="8966" width="20.85546875" customWidth="1"/>
    <col min="9217" max="9217" width="9.85546875" customWidth="1"/>
    <col min="9218" max="9218" width="19.42578125" customWidth="1"/>
    <col min="9219" max="9220" width="21.140625" customWidth="1"/>
    <col min="9221" max="9222" width="20.85546875" customWidth="1"/>
    <col min="9473" max="9473" width="9.85546875" customWidth="1"/>
    <col min="9474" max="9474" width="19.42578125" customWidth="1"/>
    <col min="9475" max="9476" width="21.140625" customWidth="1"/>
    <col min="9477" max="9478" width="20.85546875" customWidth="1"/>
    <col min="9729" max="9729" width="9.85546875" customWidth="1"/>
    <col min="9730" max="9730" width="19.42578125" customWidth="1"/>
    <col min="9731" max="9732" width="21.140625" customWidth="1"/>
    <col min="9733" max="9734" width="20.85546875" customWidth="1"/>
    <col min="9985" max="9985" width="9.85546875" customWidth="1"/>
    <col min="9986" max="9986" width="19.42578125" customWidth="1"/>
    <col min="9987" max="9988" width="21.140625" customWidth="1"/>
    <col min="9989" max="9990" width="20.85546875" customWidth="1"/>
    <col min="10241" max="10241" width="9.85546875" customWidth="1"/>
    <col min="10242" max="10242" width="19.42578125" customWidth="1"/>
    <col min="10243" max="10244" width="21.140625" customWidth="1"/>
    <col min="10245" max="10246" width="20.85546875" customWidth="1"/>
    <col min="10497" max="10497" width="9.85546875" customWidth="1"/>
    <col min="10498" max="10498" width="19.42578125" customWidth="1"/>
    <col min="10499" max="10500" width="21.140625" customWidth="1"/>
    <col min="10501" max="10502" width="20.85546875" customWidth="1"/>
    <col min="10753" max="10753" width="9.85546875" customWidth="1"/>
    <col min="10754" max="10754" width="19.42578125" customWidth="1"/>
    <col min="10755" max="10756" width="21.140625" customWidth="1"/>
    <col min="10757" max="10758" width="20.85546875" customWidth="1"/>
    <col min="11009" max="11009" width="9.85546875" customWidth="1"/>
    <col min="11010" max="11010" width="19.42578125" customWidth="1"/>
    <col min="11011" max="11012" width="21.140625" customWidth="1"/>
    <col min="11013" max="11014" width="20.85546875" customWidth="1"/>
    <col min="11265" max="11265" width="9.85546875" customWidth="1"/>
    <col min="11266" max="11266" width="19.42578125" customWidth="1"/>
    <col min="11267" max="11268" width="21.140625" customWidth="1"/>
    <col min="11269" max="11270" width="20.85546875" customWidth="1"/>
    <col min="11521" max="11521" width="9.85546875" customWidth="1"/>
    <col min="11522" max="11522" width="19.42578125" customWidth="1"/>
    <col min="11523" max="11524" width="21.140625" customWidth="1"/>
    <col min="11525" max="11526" width="20.85546875" customWidth="1"/>
    <col min="11777" max="11777" width="9.85546875" customWidth="1"/>
    <col min="11778" max="11778" width="19.42578125" customWidth="1"/>
    <col min="11779" max="11780" width="21.140625" customWidth="1"/>
    <col min="11781" max="11782" width="20.85546875" customWidth="1"/>
    <col min="12033" max="12033" width="9.85546875" customWidth="1"/>
    <col min="12034" max="12034" width="19.42578125" customWidth="1"/>
    <col min="12035" max="12036" width="21.140625" customWidth="1"/>
    <col min="12037" max="12038" width="20.85546875" customWidth="1"/>
    <col min="12289" max="12289" width="9.85546875" customWidth="1"/>
    <col min="12290" max="12290" width="19.42578125" customWidth="1"/>
    <col min="12291" max="12292" width="21.140625" customWidth="1"/>
    <col min="12293" max="12294" width="20.85546875" customWidth="1"/>
    <col min="12545" max="12545" width="9.85546875" customWidth="1"/>
    <col min="12546" max="12546" width="19.42578125" customWidth="1"/>
    <col min="12547" max="12548" width="21.140625" customWidth="1"/>
    <col min="12549" max="12550" width="20.85546875" customWidth="1"/>
    <col min="12801" max="12801" width="9.85546875" customWidth="1"/>
    <col min="12802" max="12802" width="19.42578125" customWidth="1"/>
    <col min="12803" max="12804" width="21.140625" customWidth="1"/>
    <col min="12805" max="12806" width="20.85546875" customWidth="1"/>
    <col min="13057" max="13057" width="9.85546875" customWidth="1"/>
    <col min="13058" max="13058" width="19.42578125" customWidth="1"/>
    <col min="13059" max="13060" width="21.140625" customWidth="1"/>
    <col min="13061" max="13062" width="20.85546875" customWidth="1"/>
    <col min="13313" max="13313" width="9.85546875" customWidth="1"/>
    <col min="13314" max="13314" width="19.42578125" customWidth="1"/>
    <col min="13315" max="13316" width="21.140625" customWidth="1"/>
    <col min="13317" max="13318" width="20.85546875" customWidth="1"/>
    <col min="13569" max="13569" width="9.85546875" customWidth="1"/>
    <col min="13570" max="13570" width="19.42578125" customWidth="1"/>
    <col min="13571" max="13572" width="21.140625" customWidth="1"/>
    <col min="13573" max="13574" width="20.85546875" customWidth="1"/>
    <col min="13825" max="13825" width="9.85546875" customWidth="1"/>
    <col min="13826" max="13826" width="19.42578125" customWidth="1"/>
    <col min="13827" max="13828" width="21.140625" customWidth="1"/>
    <col min="13829" max="13830" width="20.85546875" customWidth="1"/>
    <col min="14081" max="14081" width="9.85546875" customWidth="1"/>
    <col min="14082" max="14082" width="19.42578125" customWidth="1"/>
    <col min="14083" max="14084" width="21.140625" customWidth="1"/>
    <col min="14085" max="14086" width="20.85546875" customWidth="1"/>
    <col min="14337" max="14337" width="9.85546875" customWidth="1"/>
    <col min="14338" max="14338" width="19.42578125" customWidth="1"/>
    <col min="14339" max="14340" width="21.140625" customWidth="1"/>
    <col min="14341" max="14342" width="20.85546875" customWidth="1"/>
    <col min="14593" max="14593" width="9.85546875" customWidth="1"/>
    <col min="14594" max="14594" width="19.42578125" customWidth="1"/>
    <col min="14595" max="14596" width="21.140625" customWidth="1"/>
    <col min="14597" max="14598" width="20.85546875" customWidth="1"/>
    <col min="14849" max="14849" width="9.85546875" customWidth="1"/>
    <col min="14850" max="14850" width="19.42578125" customWidth="1"/>
    <col min="14851" max="14852" width="21.140625" customWidth="1"/>
    <col min="14853" max="14854" width="20.85546875" customWidth="1"/>
    <col min="15105" max="15105" width="9.85546875" customWidth="1"/>
    <col min="15106" max="15106" width="19.42578125" customWidth="1"/>
    <col min="15107" max="15108" width="21.140625" customWidth="1"/>
    <col min="15109" max="15110" width="20.85546875" customWidth="1"/>
    <col min="15361" max="15361" width="9.85546875" customWidth="1"/>
    <col min="15362" max="15362" width="19.42578125" customWidth="1"/>
    <col min="15363" max="15364" width="21.140625" customWidth="1"/>
    <col min="15365" max="15366" width="20.85546875" customWidth="1"/>
    <col min="15617" max="15617" width="9.85546875" customWidth="1"/>
    <col min="15618" max="15618" width="19.42578125" customWidth="1"/>
    <col min="15619" max="15620" width="21.140625" customWidth="1"/>
    <col min="15621" max="15622" width="20.85546875" customWidth="1"/>
    <col min="15873" max="15873" width="9.85546875" customWidth="1"/>
    <col min="15874" max="15874" width="19.42578125" customWidth="1"/>
    <col min="15875" max="15876" width="21.140625" customWidth="1"/>
    <col min="15877" max="15878" width="20.85546875" customWidth="1"/>
    <col min="16129" max="16129" width="9.85546875" customWidth="1"/>
    <col min="16130" max="16130" width="19.42578125" customWidth="1"/>
    <col min="16131" max="16132" width="21.140625" customWidth="1"/>
    <col min="16133" max="16134" width="20.85546875" customWidth="1"/>
  </cols>
  <sheetData>
    <row r="2" spans="1:6" ht="15" customHeight="1" x14ac:dyDescent="0.25">
      <c r="A2" s="59" t="s">
        <v>86</v>
      </c>
      <c r="B2" s="59"/>
      <c r="C2" s="59"/>
      <c r="D2" s="59"/>
      <c r="E2" s="59"/>
      <c r="F2" s="59"/>
    </row>
    <row r="3" spans="1:6" x14ac:dyDescent="0.25">
      <c r="A3" s="59"/>
      <c r="B3" s="59"/>
      <c r="C3" s="59"/>
      <c r="D3" s="59"/>
      <c r="E3" s="59"/>
      <c r="F3" s="59"/>
    </row>
    <row r="4" spans="1:6" x14ac:dyDescent="0.25">
      <c r="A4" s="59"/>
      <c r="B4" s="59"/>
      <c r="C4" s="59"/>
      <c r="D4" s="59"/>
      <c r="E4" s="59"/>
      <c r="F4" s="59"/>
    </row>
    <row r="5" spans="1:6" x14ac:dyDescent="0.25">
      <c r="A5" s="3"/>
      <c r="B5" s="3"/>
      <c r="C5" s="3"/>
      <c r="D5" s="3"/>
      <c r="E5" s="3"/>
      <c r="F5" s="3"/>
    </row>
    <row r="6" spans="1:6" ht="16.5" customHeight="1" x14ac:dyDescent="0.3">
      <c r="A6" s="1"/>
      <c r="B6" s="1"/>
      <c r="C6" s="1"/>
      <c r="D6" s="1"/>
      <c r="E6" s="1"/>
      <c r="F6" s="53" t="s">
        <v>78</v>
      </c>
    </row>
    <row r="7" spans="1:6" ht="15.75" thickBot="1" x14ac:dyDescent="0.3">
      <c r="A7" s="1"/>
      <c r="B7" s="1"/>
      <c r="C7" s="1"/>
      <c r="D7" s="1"/>
      <c r="E7" s="1"/>
      <c r="F7" s="1"/>
    </row>
    <row r="8" spans="1:6" ht="15.75" hidden="1" thickBot="1" x14ac:dyDescent="0.3">
      <c r="A8" s="1"/>
      <c r="B8" s="1"/>
      <c r="C8" s="1"/>
      <c r="D8" s="1"/>
      <c r="E8" s="1"/>
      <c r="F8" s="1"/>
    </row>
    <row r="9" spans="1:6" s="4" customFormat="1" ht="67.5" thickTop="1" thickBot="1" x14ac:dyDescent="0.3">
      <c r="A9" s="28" t="s">
        <v>72</v>
      </c>
      <c r="B9" s="29" t="s">
        <v>80</v>
      </c>
      <c r="C9" s="29" t="s">
        <v>81</v>
      </c>
      <c r="D9" s="29" t="s">
        <v>82</v>
      </c>
      <c r="E9" s="29" t="s">
        <v>83</v>
      </c>
      <c r="F9" s="30" t="s">
        <v>84</v>
      </c>
    </row>
    <row r="10" spans="1:6" x14ac:dyDescent="0.25">
      <c r="A10" s="31" t="s">
        <v>2</v>
      </c>
      <c r="B10" s="32">
        <v>4351410.0999999996</v>
      </c>
      <c r="C10" s="32">
        <v>2387489.6</v>
      </c>
      <c r="D10" s="32">
        <v>522114.5</v>
      </c>
      <c r="E10" s="33">
        <v>1734047253.8000002</v>
      </c>
      <c r="F10" s="34">
        <v>23508</v>
      </c>
    </row>
    <row r="11" spans="1:6" x14ac:dyDescent="0.25">
      <c r="A11" s="31" t="s">
        <v>3</v>
      </c>
      <c r="B11" s="32">
        <v>1180091.5150000001</v>
      </c>
      <c r="C11" s="32">
        <v>561241.4</v>
      </c>
      <c r="D11" s="32">
        <v>171500.4</v>
      </c>
      <c r="E11" s="33">
        <v>2774979218.4555001</v>
      </c>
      <c r="F11" s="34">
        <v>25283</v>
      </c>
    </row>
    <row r="12" spans="1:6" x14ac:dyDescent="0.25">
      <c r="A12" s="31" t="s">
        <v>4</v>
      </c>
      <c r="B12" s="32">
        <v>3317233.9870000002</v>
      </c>
      <c r="C12" s="32">
        <v>2095085.7579999999</v>
      </c>
      <c r="D12" s="32">
        <v>898776.81299999997</v>
      </c>
      <c r="E12" s="33">
        <v>4352210780.3239985</v>
      </c>
      <c r="F12" s="34">
        <v>28275</v>
      </c>
    </row>
    <row r="13" spans="1:6" x14ac:dyDescent="0.25">
      <c r="A13" s="31" t="s">
        <v>5</v>
      </c>
      <c r="B13" s="32">
        <v>5096369.9208400007</v>
      </c>
      <c r="C13" s="32">
        <v>3353712.7</v>
      </c>
      <c r="D13" s="32">
        <v>27138911.192000002</v>
      </c>
      <c r="E13" s="33">
        <v>3962769553.0600004</v>
      </c>
      <c r="F13" s="34">
        <v>29657</v>
      </c>
    </row>
    <row r="14" spans="1:6" x14ac:dyDescent="0.25">
      <c r="A14" s="31" t="s">
        <v>6</v>
      </c>
      <c r="B14" s="32">
        <v>5875878.29684</v>
      </c>
      <c r="C14" s="32">
        <v>3682857.1</v>
      </c>
      <c r="D14" s="32">
        <v>27343103.120000001</v>
      </c>
      <c r="E14" s="33">
        <v>3933081447.5693603</v>
      </c>
      <c r="F14" s="34">
        <v>29477</v>
      </c>
    </row>
    <row r="15" spans="1:6" x14ac:dyDescent="0.25">
      <c r="A15" s="31" t="s">
        <v>7</v>
      </c>
      <c r="B15" s="32">
        <v>1485241.7</v>
      </c>
      <c r="C15" s="32">
        <v>787663.2</v>
      </c>
      <c r="D15" s="32">
        <v>179446.6</v>
      </c>
      <c r="E15" s="33">
        <v>3933446294.3183608</v>
      </c>
      <c r="F15" s="34">
        <v>32163</v>
      </c>
    </row>
    <row r="16" spans="1:6" x14ac:dyDescent="0.25">
      <c r="A16" s="31" t="s">
        <v>8</v>
      </c>
      <c r="B16" s="32">
        <v>2549367.9390000002</v>
      </c>
      <c r="C16" s="32">
        <v>1178824.8</v>
      </c>
      <c r="D16" s="32">
        <v>524925.18700000003</v>
      </c>
      <c r="E16" s="33">
        <v>2442566896.3411317</v>
      </c>
      <c r="F16" s="34">
        <v>34043</v>
      </c>
    </row>
    <row r="17" spans="1:6" x14ac:dyDescent="0.25">
      <c r="A17" s="31" t="s">
        <v>9</v>
      </c>
      <c r="B17" s="32">
        <v>4384948.5389999999</v>
      </c>
      <c r="C17" s="32">
        <v>2091117.7</v>
      </c>
      <c r="D17" s="32">
        <v>666914.48699999996</v>
      </c>
      <c r="E17" s="33">
        <v>1639930628.2</v>
      </c>
      <c r="F17" s="34">
        <v>38061</v>
      </c>
    </row>
    <row r="18" spans="1:6" x14ac:dyDescent="0.25">
      <c r="A18" s="31" t="s">
        <v>10</v>
      </c>
      <c r="B18" s="32">
        <v>4813591.5</v>
      </c>
      <c r="C18" s="32">
        <v>2079256.9</v>
      </c>
      <c r="D18" s="32">
        <v>922827.66540000006</v>
      </c>
      <c r="E18" s="33">
        <v>1105956162.4097486</v>
      </c>
      <c r="F18" s="34">
        <v>39883</v>
      </c>
    </row>
    <row r="19" spans="1:6" x14ac:dyDescent="0.25">
      <c r="A19" s="31" t="s">
        <v>11</v>
      </c>
      <c r="B19" s="32">
        <v>1411494.3</v>
      </c>
      <c r="C19" s="32">
        <v>374946.4</v>
      </c>
      <c r="D19" s="32">
        <v>249938.5</v>
      </c>
      <c r="E19" s="33">
        <v>1383385165.78755</v>
      </c>
      <c r="F19" s="34">
        <v>41715</v>
      </c>
    </row>
    <row r="20" spans="1:6" x14ac:dyDescent="0.25">
      <c r="A20" s="31" t="s">
        <v>12</v>
      </c>
      <c r="B20" s="32">
        <v>4494432.0999999996</v>
      </c>
      <c r="C20" s="32">
        <v>2533732.7000000002</v>
      </c>
      <c r="D20" s="32">
        <v>560132.1</v>
      </c>
      <c r="E20" s="33">
        <v>2027803146.5</v>
      </c>
      <c r="F20" s="34">
        <v>46264</v>
      </c>
    </row>
    <row r="21" spans="1:6" x14ac:dyDescent="0.25">
      <c r="A21" s="31" t="s">
        <v>13</v>
      </c>
      <c r="B21" s="32">
        <v>5969484.7000000002</v>
      </c>
      <c r="C21" s="32">
        <v>3032597.3</v>
      </c>
      <c r="D21" s="32">
        <v>938757.2</v>
      </c>
      <c r="E21" s="33">
        <v>2123497853.3584063</v>
      </c>
      <c r="F21" s="34">
        <v>48684</v>
      </c>
    </row>
    <row r="22" spans="1:6" x14ac:dyDescent="0.25">
      <c r="A22" s="31" t="s">
        <v>14</v>
      </c>
      <c r="B22" s="32">
        <v>7769056.8470000001</v>
      </c>
      <c r="C22" s="32">
        <v>3968573.6</v>
      </c>
      <c r="D22" s="32">
        <v>1375014.9</v>
      </c>
      <c r="E22" s="33">
        <v>2354553925.8887653</v>
      </c>
      <c r="F22" s="34">
        <v>48781</v>
      </c>
    </row>
    <row r="23" spans="1:6" x14ac:dyDescent="0.25">
      <c r="A23" s="31" t="s">
        <v>15</v>
      </c>
      <c r="B23" s="32">
        <v>1372162.3</v>
      </c>
      <c r="C23" s="32">
        <v>485934.76</v>
      </c>
      <c r="D23" s="32">
        <v>403208.71</v>
      </c>
      <c r="E23" s="33">
        <v>2767157337.105</v>
      </c>
      <c r="F23" s="34">
        <v>49878</v>
      </c>
    </row>
    <row r="24" spans="1:6" x14ac:dyDescent="0.25">
      <c r="A24" s="31" t="s">
        <v>16</v>
      </c>
      <c r="B24" s="32">
        <v>4209113.34</v>
      </c>
      <c r="C24" s="32">
        <v>2304720.44</v>
      </c>
      <c r="D24" s="32">
        <v>812598.58</v>
      </c>
      <c r="E24" s="33">
        <v>2619585724.1473827</v>
      </c>
      <c r="F24" s="34">
        <v>47574</v>
      </c>
    </row>
    <row r="25" spans="1:6" x14ac:dyDescent="0.25">
      <c r="A25" s="31" t="s">
        <v>17</v>
      </c>
      <c r="B25" s="32">
        <v>5820767.9500000002</v>
      </c>
      <c r="C25" s="32">
        <v>2947921.41</v>
      </c>
      <c r="D25" s="32">
        <v>1466032.99</v>
      </c>
      <c r="E25" s="33">
        <v>3126342427.479321</v>
      </c>
      <c r="F25" s="34">
        <v>48789</v>
      </c>
    </row>
    <row r="26" spans="1:6" x14ac:dyDescent="0.25">
      <c r="A26" s="31" t="s">
        <v>18</v>
      </c>
      <c r="B26" s="32">
        <v>8102476.0199999996</v>
      </c>
      <c r="C26" s="32">
        <v>4036056.08</v>
      </c>
      <c r="D26" s="32">
        <v>1900596.12</v>
      </c>
      <c r="E26" s="33">
        <v>3386641768.723742</v>
      </c>
      <c r="F26" s="34">
        <v>50646</v>
      </c>
    </row>
    <row r="27" spans="1:6" x14ac:dyDescent="0.25">
      <c r="A27" s="31" t="s">
        <v>19</v>
      </c>
      <c r="B27" s="32">
        <v>1897678.42</v>
      </c>
      <c r="C27" s="32">
        <v>582265.21</v>
      </c>
      <c r="D27" s="32">
        <v>354736.6</v>
      </c>
      <c r="E27" s="33">
        <v>3344961380.5</v>
      </c>
      <c r="F27" s="34">
        <v>48639</v>
      </c>
    </row>
    <row r="28" spans="1:6" x14ac:dyDescent="0.25">
      <c r="A28" s="31" t="s">
        <v>20</v>
      </c>
      <c r="B28" s="32">
        <v>4785876.25</v>
      </c>
      <c r="C28" s="32">
        <v>2426829.4569999999</v>
      </c>
      <c r="D28" s="32">
        <v>781884.59199999995</v>
      </c>
      <c r="E28" s="33">
        <v>2968127309.4700003</v>
      </c>
      <c r="F28" s="34">
        <v>49315</v>
      </c>
    </row>
    <row r="29" spans="1:6" x14ac:dyDescent="0.25">
      <c r="A29" s="31" t="s">
        <v>21</v>
      </c>
      <c r="B29" s="32">
        <v>6582088.8329999996</v>
      </c>
      <c r="C29" s="32">
        <v>3074274.3169999998</v>
      </c>
      <c r="D29" s="32">
        <v>1323615</v>
      </c>
      <c r="E29" s="33">
        <v>3250343767.0862498</v>
      </c>
      <c r="F29" s="34">
        <v>59033</v>
      </c>
    </row>
    <row r="30" spans="1:6" x14ac:dyDescent="0.25">
      <c r="A30" s="35" t="s">
        <v>22</v>
      </c>
      <c r="B30" s="32">
        <v>8253415.4000000004</v>
      </c>
      <c r="C30" s="32">
        <v>4010511.8</v>
      </c>
      <c r="D30" s="32">
        <v>1745567</v>
      </c>
      <c r="E30" s="32">
        <v>3052452904</v>
      </c>
      <c r="F30" s="36">
        <v>50484</v>
      </c>
    </row>
    <row r="31" spans="1:6" x14ac:dyDescent="0.25">
      <c r="A31" s="35" t="s">
        <v>0</v>
      </c>
      <c r="B31" s="32">
        <v>12806476.800000001</v>
      </c>
      <c r="C31" s="32">
        <v>452989.1</v>
      </c>
      <c r="D31" s="32">
        <v>1275352</v>
      </c>
      <c r="E31" s="32">
        <v>6956055827.1392994</v>
      </c>
      <c r="F31" s="36">
        <v>382742</v>
      </c>
    </row>
    <row r="32" spans="1:6" x14ac:dyDescent="0.25">
      <c r="A32" s="37" t="s">
        <v>1</v>
      </c>
      <c r="B32" s="38">
        <v>15647492.515039999</v>
      </c>
      <c r="C32" s="38">
        <v>1203426.4966</v>
      </c>
      <c r="D32" s="38">
        <v>3177679.4909999999</v>
      </c>
      <c r="E32" s="32">
        <v>5771121290.3549995</v>
      </c>
      <c r="F32" s="36">
        <v>377946.99999999977</v>
      </c>
    </row>
    <row r="33" spans="1:6" x14ac:dyDescent="0.25">
      <c r="A33" s="35" t="s">
        <v>24</v>
      </c>
      <c r="B33" s="32">
        <v>18736135.564920001</v>
      </c>
      <c r="C33" s="32">
        <v>1711178.5305999999</v>
      </c>
      <c r="D33" s="32">
        <v>5211022.2409999995</v>
      </c>
      <c r="E33" s="32">
        <v>5976981741.6485853</v>
      </c>
      <c r="F33" s="36">
        <v>402768.9999999986</v>
      </c>
    </row>
    <row r="34" spans="1:6" x14ac:dyDescent="0.25">
      <c r="A34" s="39" t="s">
        <v>25</v>
      </c>
      <c r="B34" s="32">
        <v>22371917.699999999</v>
      </c>
      <c r="C34" s="32">
        <v>2802644.6</v>
      </c>
      <c r="D34" s="32">
        <v>8140853.2000000002</v>
      </c>
      <c r="E34" s="32">
        <v>3696071960.0860524</v>
      </c>
      <c r="F34" s="36">
        <v>207246</v>
      </c>
    </row>
    <row r="35" spans="1:6" x14ac:dyDescent="0.25">
      <c r="A35" s="40" t="s">
        <v>26</v>
      </c>
      <c r="B35" s="41">
        <v>12411832.066</v>
      </c>
      <c r="C35" s="42">
        <v>782064.02300000004</v>
      </c>
      <c r="D35" s="41">
        <v>2970274.0010000002</v>
      </c>
      <c r="E35" s="41">
        <v>6208708411.0797949</v>
      </c>
      <c r="F35" s="43">
        <v>389633</v>
      </c>
    </row>
    <row r="36" spans="1:6" x14ac:dyDescent="0.25">
      <c r="A36" s="44" t="s">
        <v>27</v>
      </c>
      <c r="B36" s="33">
        <v>23835459.13228</v>
      </c>
      <c r="C36" s="33">
        <v>1455805.47909</v>
      </c>
      <c r="D36" s="33">
        <v>5967784.2020999994</v>
      </c>
      <c r="E36" s="33">
        <v>7004383857.5243349</v>
      </c>
      <c r="F36" s="34">
        <v>505630</v>
      </c>
    </row>
    <row r="37" spans="1:6" x14ac:dyDescent="0.25">
      <c r="A37" s="40" t="s">
        <v>28</v>
      </c>
      <c r="B37" s="33">
        <v>29299928.588009998</v>
      </c>
      <c r="C37" s="33">
        <v>2245031.4853400001</v>
      </c>
      <c r="D37" s="33">
        <v>9375609.2127</v>
      </c>
      <c r="E37" s="33">
        <v>7584924240.4382391</v>
      </c>
      <c r="F37" s="34">
        <v>523347</v>
      </c>
    </row>
    <row r="38" spans="1:6" x14ac:dyDescent="0.25">
      <c r="A38" s="40" t="s">
        <v>29</v>
      </c>
      <c r="B38" s="41">
        <v>35524775.399999999</v>
      </c>
      <c r="C38" s="41">
        <v>3171884.7035699999</v>
      </c>
      <c r="D38" s="41">
        <v>14487034.274</v>
      </c>
      <c r="E38" s="41">
        <v>6295988073.2253466</v>
      </c>
      <c r="F38" s="43">
        <v>406728</v>
      </c>
    </row>
    <row r="39" spans="1:6" x14ac:dyDescent="0.25">
      <c r="A39" s="40" t="s">
        <v>31</v>
      </c>
      <c r="B39" s="41">
        <v>11407525.88315</v>
      </c>
      <c r="C39" s="41">
        <v>751085.26367999997</v>
      </c>
      <c r="D39" s="41">
        <v>4915668.56207</v>
      </c>
      <c r="E39" s="41">
        <v>8026867761.9608183</v>
      </c>
      <c r="F39" s="43">
        <v>532892</v>
      </c>
    </row>
    <row r="40" spans="1:6" x14ac:dyDescent="0.25">
      <c r="A40" s="40" t="s">
        <v>30</v>
      </c>
      <c r="B40" s="41">
        <v>22708035.397009999</v>
      </c>
      <c r="C40" s="41">
        <v>1317981.8632799999</v>
      </c>
      <c r="D40" s="41">
        <v>9656165.9794900008</v>
      </c>
      <c r="E40" s="41">
        <v>8275608173.9411163</v>
      </c>
      <c r="F40" s="43">
        <v>571015</v>
      </c>
    </row>
    <row r="41" spans="1:6" x14ac:dyDescent="0.25">
      <c r="A41" s="45" t="s">
        <v>32</v>
      </c>
      <c r="B41" s="41">
        <v>28374304.743960001</v>
      </c>
      <c r="C41" s="41">
        <v>2001250.2167</v>
      </c>
      <c r="D41" s="41">
        <v>14598848.632069999</v>
      </c>
      <c r="E41" s="41">
        <v>8677459751.7087193</v>
      </c>
      <c r="F41" s="43">
        <v>595433</v>
      </c>
    </row>
    <row r="42" spans="1:6" x14ac:dyDescent="0.25">
      <c r="A42" s="44" t="s">
        <v>33</v>
      </c>
      <c r="B42" s="33">
        <v>35753283.616020001</v>
      </c>
      <c r="C42" s="33">
        <v>3250857.7848100001</v>
      </c>
      <c r="D42" s="33">
        <v>19718687.73762</v>
      </c>
      <c r="E42" s="33">
        <v>8160515522.8679609</v>
      </c>
      <c r="F42" s="34">
        <v>563136</v>
      </c>
    </row>
    <row r="43" spans="1:6" x14ac:dyDescent="0.25">
      <c r="A43" s="46" t="s">
        <v>34</v>
      </c>
      <c r="B43" s="41">
        <v>10342000.814410001</v>
      </c>
      <c r="C43" s="41">
        <v>651320.24899999995</v>
      </c>
      <c r="D43" s="41">
        <v>5607007.1338800006</v>
      </c>
      <c r="E43" s="41">
        <v>9713010610.0623703</v>
      </c>
      <c r="F43" s="43">
        <v>639968</v>
      </c>
    </row>
    <row r="44" spans="1:6" x14ac:dyDescent="0.25">
      <c r="A44" s="46" t="s">
        <v>35</v>
      </c>
      <c r="B44" s="41">
        <v>15710619.191569999</v>
      </c>
      <c r="C44" s="41">
        <v>1433808.60604</v>
      </c>
      <c r="D44" s="41">
        <v>14217349.591090001</v>
      </c>
      <c r="E44" s="41">
        <v>9611421080.3564453</v>
      </c>
      <c r="F44" s="43">
        <v>618558</v>
      </c>
    </row>
    <row r="45" spans="1:6" x14ac:dyDescent="0.25">
      <c r="A45" s="40" t="s">
        <v>36</v>
      </c>
      <c r="B45" s="41">
        <v>22854908.234990001</v>
      </c>
      <c r="C45" s="41">
        <v>2662780.38907</v>
      </c>
      <c r="D45" s="41">
        <v>18108822.301119998</v>
      </c>
      <c r="E45" s="41">
        <v>10453054559.02322</v>
      </c>
      <c r="F45" s="43">
        <v>628202</v>
      </c>
    </row>
    <row r="46" spans="1:6" x14ac:dyDescent="0.25">
      <c r="A46" s="47" t="s">
        <v>37</v>
      </c>
      <c r="B46" s="33">
        <v>30105076.770819999</v>
      </c>
      <c r="C46" s="33">
        <v>3599358.5600700001</v>
      </c>
      <c r="D46" s="33">
        <v>22149731.251619998</v>
      </c>
      <c r="E46" s="33">
        <v>9536083618.2681103</v>
      </c>
      <c r="F46" s="34">
        <v>594893</v>
      </c>
    </row>
    <row r="47" spans="1:6" x14ac:dyDescent="0.25">
      <c r="A47" s="44" t="s">
        <v>38</v>
      </c>
      <c r="B47" s="33">
        <v>9402335.82553</v>
      </c>
      <c r="C47" s="33">
        <v>646220.35401000001</v>
      </c>
      <c r="D47" s="33">
        <v>3236728.5403300002</v>
      </c>
      <c r="E47" s="33">
        <v>9429506479.3126717</v>
      </c>
      <c r="F47" s="34">
        <v>590174</v>
      </c>
    </row>
    <row r="48" spans="1:6" x14ac:dyDescent="0.25">
      <c r="A48" s="44" t="s">
        <v>39</v>
      </c>
      <c r="B48" s="33">
        <f>[1]²Øöàö!$E$15</f>
        <v>16003963.562520001</v>
      </c>
      <c r="C48" s="33">
        <f>-[1]²Øöàö!$E$17</f>
        <v>1435705.3902699999</v>
      </c>
      <c r="D48" s="33">
        <f>[1]²Øöàö!$E$32</f>
        <v>6313116.2328999992</v>
      </c>
      <c r="E48" s="33">
        <v>9514066845.0525799</v>
      </c>
      <c r="F48" s="34">
        <f>[2]²Øöàö!$N$19</f>
        <v>708758</v>
      </c>
    </row>
    <row r="49" spans="1:6" x14ac:dyDescent="0.25">
      <c r="A49" s="47" t="s">
        <v>40</v>
      </c>
      <c r="B49" s="33">
        <v>23632448.779479999</v>
      </c>
      <c r="C49" s="33">
        <v>3099567.9006699999</v>
      </c>
      <c r="D49" s="33">
        <v>9576968.2219399996</v>
      </c>
      <c r="E49" s="33">
        <v>10096700177.675467</v>
      </c>
      <c r="F49" s="34">
        <v>603713</v>
      </c>
    </row>
    <row r="50" spans="1:6" x14ac:dyDescent="0.25">
      <c r="A50" s="47" t="s">
        <v>41</v>
      </c>
      <c r="B50" s="33">
        <v>31424517.733289998</v>
      </c>
      <c r="C50" s="33">
        <v>3920601.8155200002</v>
      </c>
      <c r="D50" s="33">
        <v>13563805.23962</v>
      </c>
      <c r="E50" s="33">
        <v>9450955508.1079597</v>
      </c>
      <c r="F50" s="34">
        <v>591859</v>
      </c>
    </row>
    <row r="51" spans="1:6" x14ac:dyDescent="0.25">
      <c r="A51" s="46" t="s">
        <v>42</v>
      </c>
      <c r="B51" s="33">
        <v>9645268.7412999999</v>
      </c>
      <c r="C51" s="33">
        <v>742875.13011000003</v>
      </c>
      <c r="D51" s="33">
        <v>3670391.13687</v>
      </c>
      <c r="E51" s="33">
        <v>10277821505.773687</v>
      </c>
      <c r="F51" s="34">
        <v>636403</v>
      </c>
    </row>
    <row r="52" spans="1:6" x14ac:dyDescent="0.25">
      <c r="A52" s="46" t="s">
        <v>43</v>
      </c>
      <c r="B52" s="33">
        <v>16247208.69337</v>
      </c>
      <c r="C52" s="33">
        <v>1486385.8422600001</v>
      </c>
      <c r="D52" s="33">
        <v>6808751.4476999994</v>
      </c>
      <c r="E52" s="33">
        <v>10143159147.403931</v>
      </c>
      <c r="F52" s="34">
        <v>639072</v>
      </c>
    </row>
    <row r="53" spans="1:6" x14ac:dyDescent="0.25">
      <c r="A53" s="46" t="s">
        <v>44</v>
      </c>
      <c r="B53" s="33">
        <v>23822418.983700003</v>
      </c>
      <c r="C53" s="33">
        <v>2811996.0634100004</v>
      </c>
      <c r="D53" s="33">
        <v>10041912.083589999</v>
      </c>
      <c r="E53" s="33">
        <v>11285208836.23522</v>
      </c>
      <c r="F53" s="34">
        <v>651415</v>
      </c>
    </row>
    <row r="54" spans="1:6" x14ac:dyDescent="0.25">
      <c r="A54" s="40" t="s">
        <v>45</v>
      </c>
      <c r="B54" s="33">
        <v>33141215.045789998</v>
      </c>
      <c r="C54" s="33">
        <v>4790606.8426999999</v>
      </c>
      <c r="D54" s="33">
        <v>14222354.580290001</v>
      </c>
      <c r="E54" s="33">
        <v>11005055513.78372</v>
      </c>
      <c r="F54" s="43">
        <v>633727</v>
      </c>
    </row>
    <row r="55" spans="1:6" x14ac:dyDescent="0.25">
      <c r="A55" s="46" t="s">
        <v>46</v>
      </c>
      <c r="B55" s="33">
        <v>9670999.8880900014</v>
      </c>
      <c r="C55" s="33">
        <v>990226.33097999997</v>
      </c>
      <c r="D55" s="33">
        <v>4175903.1289600004</v>
      </c>
      <c r="E55" s="33">
        <v>11364435751.56464</v>
      </c>
      <c r="F55" s="43">
        <v>644182</v>
      </c>
    </row>
    <row r="56" spans="1:6" x14ac:dyDescent="0.25">
      <c r="A56" s="48" t="s">
        <v>48</v>
      </c>
      <c r="B56" s="33">
        <v>17192065.247772403</v>
      </c>
      <c r="C56" s="49">
        <v>1985819</v>
      </c>
      <c r="D56" s="33">
        <v>8141434.2451799996</v>
      </c>
      <c r="E56" s="33">
        <v>24036218539.34552</v>
      </c>
      <c r="F56" s="34">
        <v>662972</v>
      </c>
    </row>
    <row r="57" spans="1:6" x14ac:dyDescent="0.25">
      <c r="A57" s="48" t="s">
        <v>49</v>
      </c>
      <c r="B57" s="33">
        <v>24807510.276052557</v>
      </c>
      <c r="C57" s="33">
        <v>3122737.5453500003</v>
      </c>
      <c r="D57" s="33">
        <v>12222496.748639999</v>
      </c>
      <c r="E57" s="33">
        <v>26389567057.935284</v>
      </c>
      <c r="F57" s="34">
        <v>680844</v>
      </c>
    </row>
    <row r="58" spans="1:6" x14ac:dyDescent="0.25">
      <c r="A58" s="45" t="s">
        <v>50</v>
      </c>
      <c r="B58" s="50">
        <v>35262805.958382025</v>
      </c>
      <c r="C58" s="50">
        <v>4750807.4103800002</v>
      </c>
      <c r="D58" s="50">
        <v>18002650.201880004</v>
      </c>
      <c r="E58" s="51">
        <v>28679886311.912773</v>
      </c>
      <c r="F58" s="52">
        <v>796123</v>
      </c>
    </row>
    <row r="59" spans="1:6" x14ac:dyDescent="0.25">
      <c r="A59" s="48" t="s">
        <v>51</v>
      </c>
      <c r="B59" s="33">
        <v>14161081.489540001</v>
      </c>
      <c r="C59" s="33">
        <v>1125189.6000000001</v>
      </c>
      <c r="D59" s="33">
        <v>5717221.6628700001</v>
      </c>
      <c r="E59" s="33">
        <v>31796211675.816116</v>
      </c>
      <c r="F59" s="34">
        <v>753064</v>
      </c>
    </row>
    <row r="60" spans="1:6" x14ac:dyDescent="0.25">
      <c r="A60" s="48" t="s">
        <v>52</v>
      </c>
      <c r="B60" s="33">
        <v>22271563.646611996</v>
      </c>
      <c r="C60" s="33">
        <v>2285680</v>
      </c>
      <c r="D60" s="33">
        <v>10823733.6646224</v>
      </c>
      <c r="E60" s="33">
        <v>33806063099.535744</v>
      </c>
      <c r="F60" s="34">
        <v>794317</v>
      </c>
    </row>
    <row r="61" spans="1:6" x14ac:dyDescent="0.25">
      <c r="A61" s="45" t="s">
        <v>53</v>
      </c>
      <c r="B61" s="41">
        <v>30846372.706579998</v>
      </c>
      <c r="C61" s="41">
        <v>3494215</v>
      </c>
      <c r="D61" s="41">
        <v>16542971.62466</v>
      </c>
      <c r="E61" s="33">
        <v>35281070598.997299</v>
      </c>
      <c r="F61" s="43">
        <v>844037</v>
      </c>
    </row>
    <row r="62" spans="1:6" x14ac:dyDescent="0.25">
      <c r="A62" s="45" t="s">
        <v>54</v>
      </c>
      <c r="B62" s="41">
        <v>41380253.895390004</v>
      </c>
      <c r="C62" s="41">
        <f>5352057</f>
        <v>5352057</v>
      </c>
      <c r="D62" s="41">
        <v>22818945.387490001</v>
      </c>
      <c r="E62" s="33">
        <v>33403060761.255081</v>
      </c>
      <c r="F62" s="43">
        <v>826916</v>
      </c>
    </row>
    <row r="63" spans="1:6" x14ac:dyDescent="0.25">
      <c r="A63" s="48" t="s">
        <v>55</v>
      </c>
      <c r="B63" s="33">
        <v>16605277.72381</v>
      </c>
      <c r="C63" s="33">
        <v>2857410</v>
      </c>
      <c r="D63" s="33">
        <v>5964166.88968</v>
      </c>
      <c r="E63" s="33">
        <v>36535230852.127068</v>
      </c>
      <c r="F63" s="34">
        <v>926362</v>
      </c>
    </row>
    <row r="64" spans="1:6" x14ac:dyDescent="0.25">
      <c r="A64" s="48" t="s">
        <v>56</v>
      </c>
      <c r="B64" s="33">
        <v>26462728.937049996</v>
      </c>
      <c r="C64" s="33">
        <v>4078820</v>
      </c>
      <c r="D64" s="33">
        <v>11874975</v>
      </c>
      <c r="E64" s="33">
        <v>38226722840.78212</v>
      </c>
      <c r="F64" s="34">
        <v>989336</v>
      </c>
    </row>
    <row r="65" spans="1:8" x14ac:dyDescent="0.25">
      <c r="A65" s="48" t="s">
        <v>57</v>
      </c>
      <c r="B65" s="33">
        <v>36630521.856920004</v>
      </c>
      <c r="C65" s="33">
        <v>5599169</v>
      </c>
      <c r="D65" s="33">
        <v>18166000.478639998</v>
      </c>
      <c r="E65" s="33">
        <f>'[3]30.09.19'!$L$68</f>
        <v>40370945120.713043</v>
      </c>
      <c r="F65" s="34">
        <v>1019053</v>
      </c>
      <c r="H65" s="8"/>
    </row>
    <row r="66" spans="1:8" x14ac:dyDescent="0.25">
      <c r="A66" s="48" t="s">
        <v>58</v>
      </c>
      <c r="B66" s="33">
        <v>49276849.896300003</v>
      </c>
      <c r="C66" s="10">
        <v>7660232</v>
      </c>
      <c r="D66" s="33">
        <f>[4]²Øöàö!$E$33</f>
        <v>25071585.60407</v>
      </c>
      <c r="E66" s="33">
        <f>'[5]31.12.19'!$L$68</f>
        <v>38383165393.812035</v>
      </c>
      <c r="F66" s="34">
        <v>976156</v>
      </c>
    </row>
    <row r="67" spans="1:8" x14ac:dyDescent="0.25">
      <c r="A67" s="48" t="s">
        <v>59</v>
      </c>
      <c r="B67" s="33">
        <v>15829878.702719999</v>
      </c>
      <c r="C67" s="10">
        <v>1922856.7334100001</v>
      </c>
      <c r="D67" s="33">
        <v>6398116.29409</v>
      </c>
      <c r="E67" s="33">
        <f>'[6]31.03.20'!$L$68</f>
        <v>39762581562.835556</v>
      </c>
      <c r="F67" s="34">
        <v>997037</v>
      </c>
    </row>
    <row r="68" spans="1:8" x14ac:dyDescent="0.25">
      <c r="A68" s="48" t="s">
        <v>60</v>
      </c>
      <c r="B68" s="10">
        <v>24331991.41979</v>
      </c>
      <c r="C68" s="10">
        <v>3180804.85678</v>
      </c>
      <c r="D68" s="10">
        <v>11386316.9813</v>
      </c>
      <c r="E68" s="10">
        <v>37424732918.11676</v>
      </c>
      <c r="F68" s="11">
        <v>946253</v>
      </c>
    </row>
    <row r="69" spans="1:8" x14ac:dyDescent="0.25">
      <c r="A69" s="48" t="s">
        <v>61</v>
      </c>
      <c r="B69" s="33">
        <v>33911829.693949997</v>
      </c>
      <c r="C69" s="33">
        <v>4545324.7308200002</v>
      </c>
      <c r="D69" s="33">
        <v>17210096.717999998</v>
      </c>
      <c r="E69" s="33">
        <v>37806863038.60614</v>
      </c>
      <c r="F69" s="34">
        <v>947923</v>
      </c>
    </row>
    <row r="70" spans="1:8" x14ac:dyDescent="0.25">
      <c r="A70" s="48" t="s">
        <v>62</v>
      </c>
      <c r="B70" s="33">
        <v>44687015.610090002</v>
      </c>
      <c r="C70" s="33">
        <v>7516387.7215299997</v>
      </c>
      <c r="D70" s="33">
        <v>23358362.205559999</v>
      </c>
      <c r="E70" s="33">
        <v>35446877427.613426</v>
      </c>
      <c r="F70" s="34">
        <v>844283</v>
      </c>
    </row>
    <row r="71" spans="1:8" x14ac:dyDescent="0.25">
      <c r="A71" s="45" t="s">
        <v>63</v>
      </c>
      <c r="B71" s="41">
        <f>'[7]31.03.21'!$E$4</f>
        <v>16491443.558556009</v>
      </c>
      <c r="C71" s="41">
        <v>2711815.9105199999</v>
      </c>
      <c r="D71" s="41">
        <f>'[7]31.03.21'!$F$4</f>
        <v>6994161.4794100001</v>
      </c>
      <c r="E71" s="41">
        <v>36260646797.650948</v>
      </c>
      <c r="F71" s="43">
        <v>908873</v>
      </c>
    </row>
    <row r="72" spans="1:8" x14ac:dyDescent="0.25">
      <c r="A72" s="48" t="s">
        <v>64</v>
      </c>
      <c r="B72" s="10">
        <v>26875855.572939999</v>
      </c>
      <c r="C72" s="10">
        <v>4391506.8145300001</v>
      </c>
      <c r="D72" s="10">
        <v>13584907.77651</v>
      </c>
      <c r="E72" s="10">
        <v>36968830466.887192</v>
      </c>
      <c r="F72" s="55">
        <v>910788</v>
      </c>
    </row>
    <row r="73" spans="1:8" x14ac:dyDescent="0.25">
      <c r="A73" s="48" t="s">
        <v>65</v>
      </c>
      <c r="B73" s="10">
        <v>38328691.297839999</v>
      </c>
      <c r="C73" s="10">
        <v>5784258.9875499997</v>
      </c>
      <c r="D73" s="10">
        <v>20203596.033180002</v>
      </c>
      <c r="E73" s="10">
        <v>38156495281.223267</v>
      </c>
      <c r="F73" s="55">
        <v>931101</v>
      </c>
    </row>
    <row r="74" spans="1:8" x14ac:dyDescent="0.25">
      <c r="A74" s="48" t="s">
        <v>66</v>
      </c>
      <c r="B74" s="10">
        <v>49927136.604079999</v>
      </c>
      <c r="C74" s="10">
        <v>7661036.9813200003</v>
      </c>
      <c r="D74" s="10">
        <v>28532681.025079999</v>
      </c>
      <c r="E74" s="10">
        <v>35221986422.929199</v>
      </c>
      <c r="F74" s="55">
        <v>884644</v>
      </c>
    </row>
    <row r="75" spans="1:8" x14ac:dyDescent="0.25">
      <c r="A75" s="48" t="s">
        <v>67</v>
      </c>
      <c r="B75" s="10">
        <v>20419310.73745</v>
      </c>
      <c r="C75" s="10">
        <v>4055006.5852199998</v>
      </c>
      <c r="D75" s="10">
        <v>6042704.8134899996</v>
      </c>
      <c r="E75" s="10">
        <v>37948464261.370796</v>
      </c>
      <c r="F75" s="55">
        <v>937344</v>
      </c>
    </row>
    <row r="76" spans="1:8" x14ac:dyDescent="0.25">
      <c r="A76" s="48" t="s">
        <v>68</v>
      </c>
      <c r="B76" s="10">
        <v>33923860.184080005</v>
      </c>
      <c r="C76" s="10">
        <v>6419077.6502</v>
      </c>
      <c r="D76" s="10">
        <v>13181988.06463</v>
      </c>
      <c r="E76" s="10">
        <v>38847589536.249496</v>
      </c>
      <c r="F76" s="55">
        <v>958534</v>
      </c>
    </row>
    <row r="77" spans="1:8" x14ac:dyDescent="0.25">
      <c r="A77" s="48" t="s">
        <v>69</v>
      </c>
      <c r="B77" s="10">
        <v>47726935.295699999</v>
      </c>
      <c r="C77" s="10">
        <v>8183933.0663400004</v>
      </c>
      <c r="D77" s="10">
        <v>21366383.729060002</v>
      </c>
      <c r="E77" s="10">
        <v>39838041964.866837</v>
      </c>
      <c r="F77" s="55">
        <v>943322</v>
      </c>
    </row>
    <row r="78" spans="1:8" x14ac:dyDescent="0.25">
      <c r="A78" s="48" t="s">
        <v>70</v>
      </c>
      <c r="B78" s="10">
        <v>62233067.226300001</v>
      </c>
      <c r="C78" s="19">
        <v>10134193</v>
      </c>
      <c r="D78" s="10">
        <v>29259891.74684</v>
      </c>
      <c r="E78" s="10">
        <f>'[8]31.12.22'!$L$68</f>
        <v>39745936502.011139</v>
      </c>
      <c r="F78" s="55">
        <v>871721</v>
      </c>
    </row>
    <row r="79" spans="1:8" x14ac:dyDescent="0.25">
      <c r="A79" s="44" t="s">
        <v>71</v>
      </c>
      <c r="B79" s="10">
        <v>24263058.999090001</v>
      </c>
      <c r="C79" s="10">
        <v>5670749.5686600003</v>
      </c>
      <c r="D79" s="10">
        <v>7251525.6776299998</v>
      </c>
      <c r="E79" s="10">
        <v>41419301782.8563</v>
      </c>
      <c r="F79" s="55">
        <v>915584</v>
      </c>
    </row>
    <row r="80" spans="1:8" x14ac:dyDescent="0.25">
      <c r="A80" s="48" t="s">
        <v>87</v>
      </c>
      <c r="B80" s="10">
        <v>41994990.690920003</v>
      </c>
      <c r="C80" s="10">
        <v>9164292.9474299997</v>
      </c>
      <c r="D80" s="10">
        <v>16065905.506379999</v>
      </c>
      <c r="E80" s="10">
        <v>43580518316.11261</v>
      </c>
      <c r="F80" s="11">
        <v>931205</v>
      </c>
    </row>
    <row r="81" spans="1:8" x14ac:dyDescent="0.25">
      <c r="A81" s="48" t="s">
        <v>88</v>
      </c>
      <c r="B81" s="10">
        <v>56440887.468060002</v>
      </c>
      <c r="C81" s="10">
        <v>11047573.690129999</v>
      </c>
      <c r="D81" s="10">
        <v>26821136.074969999</v>
      </c>
      <c r="E81" s="10">
        <v>44122392702.728142</v>
      </c>
      <c r="F81" s="11">
        <v>939434</v>
      </c>
    </row>
    <row r="82" spans="1:8" ht="15.75" thickBot="1" x14ac:dyDescent="0.3">
      <c r="A82" s="54" t="s">
        <v>89</v>
      </c>
      <c r="B82" s="64">
        <v>73269532.811340004</v>
      </c>
      <c r="C82" s="64">
        <v>14049124.37848</v>
      </c>
      <c r="D82" s="64">
        <v>37442244.769510001</v>
      </c>
      <c r="E82" s="64">
        <v>42667717392.783638</v>
      </c>
      <c r="F82" s="13">
        <v>901010</v>
      </c>
    </row>
    <row r="83" spans="1:8" ht="17.25" thickTop="1" x14ac:dyDescent="0.3">
      <c r="F83" s="56"/>
      <c r="H83" s="53"/>
    </row>
    <row r="84" spans="1:8" x14ac:dyDescent="0.25">
      <c r="F84" s="8"/>
    </row>
    <row r="85" spans="1:8" x14ac:dyDescent="0.25">
      <c r="A85" s="60" t="s">
        <v>47</v>
      </c>
      <c r="B85" s="60"/>
      <c r="C85" s="60"/>
    </row>
    <row r="86" spans="1:8" x14ac:dyDescent="0.25">
      <c r="D86" s="8"/>
    </row>
    <row r="87" spans="1:8" x14ac:dyDescent="0.25">
      <c r="B87" s="8"/>
    </row>
  </sheetData>
  <mergeCells count="2">
    <mergeCell ref="A2:F4"/>
    <mergeCell ref="A85:C85"/>
  </mergeCells>
  <dataValidations count="2">
    <dataValidation type="custom" allowBlank="1" showInputMessage="1" showErrorMessage="1" errorTitle="Error" error="Please enter a negative number" promptTitle="Warning" prompt="The number should be negative" sqref="C56 C59:C61 N62:N63 C64:C65" xr:uid="{00000000-0002-0000-0100-000000000000}">
      <formula1>C56&lt;0</formula1>
    </dataValidation>
    <dataValidation type="custom" allowBlank="1" showInputMessage="1" showErrorMessage="1" errorTitle="Error" error="Please enter a positive number" promptTitle="Warning" prompt="The number should be positive" sqref="B59:B78 D59:D78" xr:uid="{00000000-0002-0000-0100-000001000000}">
      <formula1>B59&gt;0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C29C3F-D9CF-40FA-ABB4-9B3737563365}"/>
</file>

<file path=customXml/itemProps2.xml><?xml version="1.0" encoding="utf-8"?>
<ds:datastoreItem xmlns:ds="http://schemas.openxmlformats.org/officeDocument/2006/customXml" ds:itemID="{6C108AE1-598F-4D4D-B7EC-A76C6A02CC0B}"/>
</file>

<file path=customXml/itemProps3.xml><?xml version="1.0" encoding="utf-8"?>
<ds:datastoreItem xmlns:ds="http://schemas.openxmlformats.org/officeDocument/2006/customXml" ds:itemID="{479BDFCB-7A6B-4F1B-817C-08FD2919A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Հաշվեկշռային</vt:lpstr>
      <vt:lpstr>Այլ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Shushanik Javadyan</dc:creator>
  <cp:lastModifiedBy>Շուշանիկ Ջավադյան</cp:lastModifiedBy>
  <cp:lastPrinted>2023-05-11T10:16:28Z</cp:lastPrinted>
  <dcterms:created xsi:type="dcterms:W3CDTF">2011-09-28T05:24:54Z</dcterms:created>
  <dcterms:modified xsi:type="dcterms:W3CDTF">2024-02-23T20:11:28Z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