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kob.hayruni\Desktop\"/>
    </mc:Choice>
  </mc:AlternateContent>
  <workbookProtection workbookPassword="C085" lockStructure="1"/>
  <bookViews>
    <workbookView xWindow="0" yWindow="0" windowWidth="28800" windowHeight="12435" tabRatio="890"/>
  </bookViews>
  <sheets>
    <sheet name="Sheet1" sheetId="4" r:id="rId1"/>
    <sheet name="Sheet2" sheetId="1" r:id="rId2"/>
    <sheet name="Sheet3" sheetId="2" r:id="rId3"/>
    <sheet name="Sheet4" sheetId="11" r:id="rId4"/>
    <sheet name="Sheet5" sheetId="12" r:id="rId5"/>
    <sheet name="Sheet6" sheetId="13" r:id="rId6"/>
    <sheet name="Sheet7" sheetId="14" r:id="rId7"/>
    <sheet name="Sheet8" sheetId="16" r:id="rId8"/>
    <sheet name="Sheet8.1" sheetId="22" r:id="rId9"/>
    <sheet name="Sheet9" sheetId="17" r:id="rId10"/>
    <sheet name="Sheet10" sheetId="18" r:id="rId11"/>
    <sheet name="Sheet11" sheetId="19" r:id="rId12"/>
    <sheet name="Sheet12" sheetId="23" r:id="rId13"/>
    <sheet name="Sheet13" sheetId="26" r:id="rId14"/>
    <sheet name="Sheet14" sheetId="27" r:id="rId15"/>
    <sheet name="Sheet15" sheetId="28" r:id="rId16"/>
    <sheet name="Sheet16" sheetId="29" r:id="rId17"/>
    <sheet name="Sheet17" sheetId="30" r:id="rId18"/>
    <sheet name="Sheet18" sheetId="5" r:id="rId19"/>
    <sheet name="Sheet19" sheetId="6" r:id="rId20"/>
    <sheet name="Sheet19.1" sheetId="31" r:id="rId21"/>
    <sheet name="Sheet20" sheetId="8" r:id="rId22"/>
    <sheet name="Sheet21" sheetId="9" r:id="rId23"/>
    <sheet name="Sheet22" sheetId="10" r:id="rId24"/>
    <sheet name="Sheet23" sheetId="20" r:id="rId25"/>
    <sheet name="Sheet24" sheetId="21" r:id="rId26"/>
    <sheet name="Sheet25" sheetId="24" r:id="rId27"/>
    <sheet name="Sheet26" sheetId="25" r:id="rId28"/>
  </sheets>
  <definedNames>
    <definedName name="Company">Sheet1!$F$10</definedName>
    <definedName name="Date">Sheet1!$F$12</definedName>
    <definedName name="IF03_Sheet4_1">Sheet4!#REF!</definedName>
    <definedName name="IF03_Sheet5_1">Sheet18!$C$11</definedName>
    <definedName name="IF03_Sheet5_2">Sheet18!$G$11</definedName>
    <definedName name="Name">Sheet1!$B$6</definedName>
    <definedName name="_xlnm.Print_Area" localSheetId="4">Sheet5!$B$1:$AD$44</definedName>
    <definedName name="x05IF3_N2">Sheet1!$C$31</definedName>
    <definedName name="x10IF3_N3">Sheet1!$D$31</definedName>
    <definedName name="x10IF3_N5">Sheet1!$E$31</definedName>
    <definedName name="x10IF3_SinglBor_RiskAmount">Sheet1!$K$15</definedName>
    <definedName name="x10IF3_SinglContr_Liab">Sheet1!$J$15</definedName>
    <definedName name="xh53IF3_Cur_10Day_Dif">Sheet24!$C$33</definedName>
    <definedName name="xh53IF3_Cur_10Day_Dif_NoDev">Sheet24!$C$131</definedName>
    <definedName name="xh53IF3_Cur_10Day_Dif_SpecDev">Sheet24!$C$231</definedName>
    <definedName name="xh53IF3_Cur_10Day_Lim">Sheet24!$C$32</definedName>
    <definedName name="xh53IF3_Cur_10Day_Lim_NoDev">Sheet24!$C$130</definedName>
    <definedName name="xh53IF3_Cur_10Day_Lim_SpecDev">Sheet24!$C$230</definedName>
    <definedName name="xh53IF3_Cur_10EndDay">Sheet24!$C$31</definedName>
    <definedName name="xh53IF3_Cur_10EndDay_NoDev">Sheet24!$C$129</definedName>
    <definedName name="xh53IF3_Cur_10EndDay_SpecDev">Sheet24!$C$229</definedName>
    <definedName name="xh53IF3_Cur_11Day_Dif">Sheet24!$C$36</definedName>
    <definedName name="xh53IF3_Cur_11Day_Dif_NoDev">Sheet24!$C$134</definedName>
    <definedName name="xh53IF3_Cur_11Day_Dif_SpecDev">Sheet24!$C$234</definedName>
    <definedName name="xh53IF3_Cur_11Day_Lim">Sheet24!$C$35</definedName>
    <definedName name="xh53IF3_Cur_11Day_Lim_NoDev">Sheet24!$C$133</definedName>
    <definedName name="xh53IF3_Cur_11Day_Lim_SpecDev">Sheet24!$C$233</definedName>
    <definedName name="xh53IF3_Cur_11EndDay">Sheet24!$C$34</definedName>
    <definedName name="xh53IF3_Cur_11EndDay_NoDev">Sheet24!$C$132</definedName>
    <definedName name="xh53IF3_Cur_11EndDay_SpecDev">Sheet24!$C$232</definedName>
    <definedName name="xh53IF3_Cur_12Day_Dif">Sheet24!$C$39</definedName>
    <definedName name="xh53IF3_Cur_12Day_Dif_NoDev">Sheet24!$C$137</definedName>
    <definedName name="xh53IF3_Cur_12Day_Dif_SpecDev">Sheet24!$C$237</definedName>
    <definedName name="xh53IF3_Cur_12Day_Lim">Sheet24!$C$38</definedName>
    <definedName name="xh53IF3_Cur_12Day_Lim_NoDev">Sheet24!$C$136</definedName>
    <definedName name="xh53IF3_Cur_12Day_Lim_SpecDev">Sheet24!$C$236</definedName>
    <definedName name="xh53IF3_Cur_12EndDay">Sheet24!$C$37</definedName>
    <definedName name="xh53IF3_Cur_12EndDay_NoDev">Sheet24!$C$135</definedName>
    <definedName name="xh53IF3_Cur_12EndDay_SpecDev">Sheet24!$C$235</definedName>
    <definedName name="xh53IF3_Cur_13Day_Dif">Sheet24!$C$42</definedName>
    <definedName name="xh53IF3_Cur_13Day_Dif_NoDev">Sheet24!$C$140</definedName>
    <definedName name="xh53IF3_Cur_13Day_Dif_SpecDev">Sheet24!$C$240</definedName>
    <definedName name="xh53IF3_Cur_13Day_Lim">Sheet24!$C$41</definedName>
    <definedName name="xh53IF3_Cur_13Day_Lim_NoDev">Sheet24!$C$139</definedName>
    <definedName name="xh53IF3_Cur_13Day_Lim_SpecDev">Sheet24!$C$239</definedName>
    <definedName name="xh53IF3_Cur_13EndDay">Sheet24!$C$40</definedName>
    <definedName name="xh53IF3_Cur_13EndDay_NoDev">Sheet24!$C$138</definedName>
    <definedName name="xh53IF3_Cur_13EndDay_SpecDev">Sheet24!$C$238</definedName>
    <definedName name="xh53IF3_Cur_14Day_Dif">Sheet24!$C$45</definedName>
    <definedName name="xh53IF3_Cur_14Day_Dif_NoDev">Sheet24!$C$143</definedName>
    <definedName name="xh53IF3_Cur_14Day_Dif_SpecDev">Sheet24!$C$243</definedName>
    <definedName name="xh53IF3_Cur_14Day_Lim">Sheet24!$C$44</definedName>
    <definedName name="xh53IF3_Cur_14Day_Lim_NoDev">Sheet24!$C$142</definedName>
    <definedName name="xh53IF3_Cur_14Day_Lim_SpecDev">Sheet24!$C$242</definedName>
    <definedName name="xh53IF3_Cur_14EndDay">Sheet24!$C$43</definedName>
    <definedName name="xh53IF3_Cur_14EndDay_NoDev">Sheet24!$C$141</definedName>
    <definedName name="xh53IF3_Cur_14EndDay_SpecDev">Sheet24!$C$241</definedName>
    <definedName name="xh53IF3_Cur_15Day_Dif">Sheet24!$C$48</definedName>
    <definedName name="xh53IF3_Cur_15Day_Dif_NoDev">Sheet24!$C$146</definedName>
    <definedName name="xh53IF3_Cur_15Day_Dif_SpecDev">Sheet24!$C$246</definedName>
    <definedName name="xh53IF3_Cur_15Day_Lim">Sheet24!$C$47</definedName>
    <definedName name="xh53IF3_Cur_15Day_Lim_NoDev">Sheet24!$C$145</definedName>
    <definedName name="xh53IF3_Cur_15Day_Lim_SpecDev">Sheet24!$C$245</definedName>
    <definedName name="xh53IF3_Cur_15EndDay">Sheet24!$C$46</definedName>
    <definedName name="xh53IF3_Cur_15EndDay_NoDev">Sheet24!$C$144</definedName>
    <definedName name="xh53IF3_Cur_15EndDay_SpecDev">Sheet24!$C$244</definedName>
    <definedName name="xh53IF3_Cur_16Day_Dif">Sheet24!$C$51</definedName>
    <definedName name="xh53IF3_Cur_16Day_Dif_NoDev">Sheet24!$C$149</definedName>
    <definedName name="xh53IF3_Cur_16Day_Dif_SpecDev">Sheet24!$C$249</definedName>
    <definedName name="xh53IF3_Cur_16Day_Lim">Sheet24!$C$50</definedName>
    <definedName name="xh53IF3_Cur_16Day_Lim_NoDev">Sheet24!$C$148</definedName>
    <definedName name="xh53IF3_Cur_16Day_Lim_SpecDev">Sheet24!$C$248</definedName>
    <definedName name="xh53IF3_Cur_16EndDay">Sheet24!$C$49</definedName>
    <definedName name="xh53IF3_Cur_16EndDay_NoDev">Sheet24!$C$147</definedName>
    <definedName name="xh53IF3_Cur_16EndDay_SpecDev">Sheet24!$C$247</definedName>
    <definedName name="xh53IF3_Cur_17Day_Dif">Sheet24!$C$54</definedName>
    <definedName name="xh53IF3_Cur_17Day_Dif_NoDev">Sheet24!$C$152</definedName>
    <definedName name="xh53IF3_Cur_17Day_Dif_SpecDev">Sheet24!$C$252</definedName>
    <definedName name="xh53IF3_Cur_17Day_Lim">Sheet24!$C$53</definedName>
    <definedName name="xh53IF3_Cur_17Day_Lim_NoDev">Sheet24!$C$151</definedName>
    <definedName name="xh53IF3_Cur_17Day_Lim_SpecDev">Sheet24!$C$254</definedName>
    <definedName name="xh53IF3_Cur_17EndDay">Sheet24!$C$52</definedName>
    <definedName name="xh53IF3_Cur_17EndDay_NoDev">Sheet24!$C$150</definedName>
    <definedName name="xh53IF3_Cur_17EndDay_SpecDev">Sheet24!$C$250</definedName>
    <definedName name="xh53IF3_Cur_18Day_Dif">Sheet24!$C$57</definedName>
    <definedName name="xh53IF3_Cur_18Day_Dif_NoDev">Sheet24!$C$155</definedName>
    <definedName name="xh53IF3_Cur_18Day_Dif_SpecDev">Sheet24!$C$255</definedName>
    <definedName name="xh53IF3_Cur_18Day_Lim">Sheet24!$C$56</definedName>
    <definedName name="xh53IF3_Cur_18Day_Lim_NoDev">Sheet24!$C$154</definedName>
    <definedName name="xh53IF3_Cur_18EndDay">Sheet24!$C$55</definedName>
    <definedName name="xh53IF3_Cur_18EndDay_NoDev">Sheet24!$C$153</definedName>
    <definedName name="xh53IF3_Cur_18EndDay_SpecDev">Sheet24!$C$253</definedName>
    <definedName name="xh53IF3_Cur_19Day_Dif">Sheet24!$C$60</definedName>
    <definedName name="xh53IF3_Cur_19Day_Dif_NoDev">Sheet24!$C$158</definedName>
    <definedName name="xh53IF3_Cur_19Day_Dif_SpecDev">Sheet24!$C$258</definedName>
    <definedName name="xh53IF3_Cur_19Day_Lim">Sheet24!$C$59</definedName>
    <definedName name="xh53IF3_Cur_19Day_Lim_NoDev">Sheet24!$C$157</definedName>
    <definedName name="xh53IF3_Cur_19Day_Lim_SpecDev">Sheet24!$C$257</definedName>
    <definedName name="xh53IF3_Cur_19EndDay">Sheet24!$C$58</definedName>
    <definedName name="xh53IF3_Cur_19EndDay_NoDev">Sheet24!$C$156</definedName>
    <definedName name="xh53IF3_Cur_19EndDay_SpecDev">Sheet24!$C$256</definedName>
    <definedName name="xh53IF3_Cur_1Day_Dif">Sheet24!$C$6</definedName>
    <definedName name="xh53IF3_Cur_1Day_Dif_NoDev">Sheet24!$C$104</definedName>
    <definedName name="xh53IF3_Cur_1Day_Dif_SpecDev">Sheet24!$C$204</definedName>
    <definedName name="xh53IF3_Cur_1Day_Lim">Sheet24!$C$5</definedName>
    <definedName name="xh53IF3_Cur_1Day_Lim_NoDev">Sheet24!$C$103</definedName>
    <definedName name="xh53IF3_Cur_1Day_Lim_SpecDev">Sheet24!$C$203</definedName>
    <definedName name="xh53IF3_Cur_1EndDay">Sheet24!$C$4</definedName>
    <definedName name="xh53IF3_Cur_1EndDay_NoDev">Sheet24!$C$102</definedName>
    <definedName name="xh53IF3_Cur_1EndDay_SpecDev">Sheet24!$C$202</definedName>
    <definedName name="xh53IF3_Cur_20Day_Dif">Sheet24!$C$63</definedName>
    <definedName name="xh53IF3_Cur_20Day_Dif_NoDev">Sheet24!$C$161</definedName>
    <definedName name="xh53IF3_Cur_20Day_Dif_SpecDev">Sheet24!$C$261</definedName>
    <definedName name="xh53IF3_Cur_20Day_Lim">Sheet24!$C$62</definedName>
    <definedName name="xh53IF3_Cur_20Day_Lim_NoDev">Sheet24!$C$160</definedName>
    <definedName name="xh53IF3_Cur_20Day_Lim_SpecDev">Sheet24!$C$260</definedName>
    <definedName name="xh53IF3_Cur_20EndDay">Sheet24!$C$61</definedName>
    <definedName name="xh53IF3_Cur_20EndDay_NoDev">Sheet24!$C$159</definedName>
    <definedName name="xh53IF3_Cur_20EndDay_SpecDev">Sheet24!$C$259</definedName>
    <definedName name="xh53IF3_Cur_21Day_Dif">Sheet24!$C$66</definedName>
    <definedName name="xh53IF3_Cur_21Day_Dif_NoDev">Sheet24!$C$164</definedName>
    <definedName name="xh53IF3_Cur_21Day_Dif_SpecDev">Sheet24!$C$264</definedName>
    <definedName name="xh53IF3_Cur_21Day_Lim">Sheet24!$C$65</definedName>
    <definedName name="xh53IF3_Cur_21Day_Lim_NoDev">Sheet24!$C$163</definedName>
    <definedName name="xh53IF3_Cur_21Day_Lim_SpecDev">Sheet24!$C$263</definedName>
    <definedName name="xh53IF3_Cur_21EndDay">Sheet24!$C$64</definedName>
    <definedName name="xh53IF3_Cur_21EndDay_NoDev">Sheet24!$C$162</definedName>
    <definedName name="xh53IF3_Cur_21EndDay_SpecDev">Sheet24!$C$262</definedName>
    <definedName name="xh53IF3_Cur_22Day_Dif">Sheet24!$C$69</definedName>
    <definedName name="xh53IF3_Cur_22Day_Dif_NoDev">Sheet24!$C$167</definedName>
    <definedName name="xh53IF3_Cur_22Day_Dif_SpecDev">Sheet24!$C$267</definedName>
    <definedName name="xh53IF3_Cur_22Day_Lim">Sheet24!$C$68</definedName>
    <definedName name="xh53IF3_Cur_22Day_Lim_NoDev">Sheet24!$C$166</definedName>
    <definedName name="xh53IF3_Cur_22Day_Lim_SpecDev">Sheet24!$C$266</definedName>
    <definedName name="xh53IF3_Cur_22EndDay">Sheet24!$C$67</definedName>
    <definedName name="xh53IF3_Cur_22EndDay_NoDev">Sheet24!$C$165</definedName>
    <definedName name="xh53IF3_Cur_22EndDay_SpecDev">Sheet24!$C$265</definedName>
    <definedName name="xh53IF3_Cur_23Day_Dif">Sheet24!$C$72</definedName>
    <definedName name="xh53IF3_Cur_23Day_Dif_NoDev">Sheet24!$C$170</definedName>
    <definedName name="xh53IF3_Cur_23Day_Dif_SpecDev">Sheet24!$C$270</definedName>
    <definedName name="xh53IF3_Cur_23Day_Lim">Sheet24!$C$71</definedName>
    <definedName name="xh53IF3_Cur_23Day_Lim_NoDev">Sheet24!$C$169</definedName>
    <definedName name="xh53IF3_Cur_23Day_Lim_SpecDev">Sheet24!$C$269</definedName>
    <definedName name="xh53IF3_Cur_23EndDay">Sheet24!$C$70</definedName>
    <definedName name="xh53IF3_Cur_23EndDay_NoDev">Sheet24!$C$168</definedName>
    <definedName name="xh53IF3_Cur_23EndDay_SpecDev">Sheet24!$C$268</definedName>
    <definedName name="xh53IF3_Cur_24Day_Dif">Sheet24!$C$75</definedName>
    <definedName name="xh53IF3_Cur_24Day_Dif_NoDev">Sheet24!$C$173</definedName>
    <definedName name="xh53IF3_Cur_24Day_Dif_SpecDev">Sheet24!$C$273</definedName>
    <definedName name="xh53IF3_Cur_24Day_Lim">Sheet24!$C$74</definedName>
    <definedName name="xh53IF3_Cur_24Day_Lim_NoDev">Sheet24!$C$172</definedName>
    <definedName name="xh53IF3_Cur_24Day_Lim_SpecDev">Sheet24!$C$272</definedName>
    <definedName name="xh53IF3_Cur_24EndDay">Sheet24!$C$73</definedName>
    <definedName name="xh53IF3_Cur_24EndDay_NoDev">Sheet24!$C$171</definedName>
    <definedName name="xh53IF3_Cur_24EndDay_SpecDev">Sheet24!$C$271</definedName>
    <definedName name="xh53IF3_Cur_25Day_Dif">Sheet24!$C$78</definedName>
    <definedName name="xh53IF3_Cur_25Day_Dif_NoDev">Sheet24!$C$176</definedName>
    <definedName name="xh53IF3_Cur_25Day_Dif_SpecDev">Sheet24!$C$276</definedName>
    <definedName name="xh53IF3_Cur_25Day_Lim">Sheet24!$C$77</definedName>
    <definedName name="xh53IF3_Cur_25Day_Lim_NoDev">Sheet24!$C$175</definedName>
    <definedName name="xh53IF3_Cur_25Day_Lim_SpecDev">Sheet24!$C$275</definedName>
    <definedName name="xh53IF3_Cur_25EndDay">Sheet24!$C$76</definedName>
    <definedName name="xh53IF3_Cur_25EndDay_NoDev">Sheet24!$C$174</definedName>
    <definedName name="xh53IF3_Cur_25EndDay_SpecDev">Sheet24!$C$274</definedName>
    <definedName name="xh53IF3_Cur_26Day_Dif">Sheet24!$C$81</definedName>
    <definedName name="xh53IF3_Cur_26Day_Dif_NoDev">Sheet24!$C$179</definedName>
    <definedName name="xh53IF3_Cur_26Day_Dif_SpecDev">Sheet24!$C$279</definedName>
    <definedName name="xh53IF3_Cur_26Day_Lim">Sheet24!$C$80</definedName>
    <definedName name="xh53IF3_Cur_26Day_Lim_NoDev">Sheet24!$C$178</definedName>
    <definedName name="xh53IF3_Cur_26Day_Lim_SpecDev">Sheet24!$C$278</definedName>
    <definedName name="xh53IF3_Cur_26EndDay">Sheet24!$C$79</definedName>
    <definedName name="xh53IF3_Cur_26EndDay_NoDev">Sheet24!$C$177</definedName>
    <definedName name="xh53IF3_Cur_26EndDay_SpecDev">Sheet24!$C$277</definedName>
    <definedName name="xh53IF3_Cur_27Day_Dif">Sheet24!$C$84</definedName>
    <definedName name="xh53IF3_Cur_27Day_Dif_NoDev">Sheet24!$C$182</definedName>
    <definedName name="xh53IF3_Cur_27Day_Dif_SpecDev">Sheet24!$C$282</definedName>
    <definedName name="xh53IF3_Cur_27Day_Lim">Sheet24!$C$83</definedName>
    <definedName name="xh53IF3_Cur_27Day_Lim_NoDev">Sheet24!$C$181</definedName>
    <definedName name="xh53IF3_Cur_27Day_Lim_SpecDev">Sheet24!$C$281</definedName>
    <definedName name="xh53IF3_Cur_27EndDay">Sheet24!$C$82</definedName>
    <definedName name="xh53IF3_Cur_27EndDay_NoDev">Sheet24!$C$180</definedName>
    <definedName name="xh53IF3_Cur_27EndDay_SpecDev">Sheet24!$C$280</definedName>
    <definedName name="xh53IF3_Cur_28Day_Dif">Sheet24!$C$87</definedName>
    <definedName name="xh53IF3_Cur_28Day_Dif_NoDev">Sheet24!$C$185</definedName>
    <definedName name="xh53IF3_Cur_28Day_Dif_SpecDev">Sheet24!$C$285</definedName>
    <definedName name="xh53IF3_Cur_28Day_Lim">Sheet24!$C$86</definedName>
    <definedName name="xh53IF3_Cur_28Day_Lim_NoDev">Sheet24!$C$184</definedName>
    <definedName name="xh53IF3_Cur_28Day_Lim_SpecDev">Sheet24!$C$284</definedName>
    <definedName name="xh53IF3_Cur_28EndDay">Sheet24!$C$85</definedName>
    <definedName name="xh53IF3_Cur_28EndDay_NoDev">Sheet24!$C$183</definedName>
    <definedName name="xh53IF3_Cur_28EndDay_SpecDev">Sheet24!$C$283</definedName>
    <definedName name="xh53IF3_Cur_29Day_Dif">Sheet24!$C$90</definedName>
    <definedName name="xh53IF3_Cur_29Day_Dif_NoDev">Sheet24!$C$188</definedName>
    <definedName name="xh53IF3_Cur_29Day_Dif_SpecDev">Sheet24!$C$288</definedName>
    <definedName name="xh53IF3_Cur_29Day_Lim">Sheet24!$C$89</definedName>
    <definedName name="xh53IF3_Cur_29Day_Lim_NoDev">Sheet24!$C$187</definedName>
    <definedName name="xh53IF3_Cur_29Day_Lim_SpecDev">Sheet24!$C$287</definedName>
    <definedName name="xh53IF3_Cur_29EndDay">Sheet24!$C$88</definedName>
    <definedName name="xh53IF3_Cur_29EndDay_NoDev">Sheet24!$C$186</definedName>
    <definedName name="xh53IF3_Cur_29EndDay_SpecDev">Sheet24!$C$286</definedName>
    <definedName name="xh53IF3_Cur_2Day_Dif">Sheet24!$C$9</definedName>
    <definedName name="xh53IF3_Cur_2Day_Dif_NoDev">Sheet24!$C$107</definedName>
    <definedName name="xh53IF3_Cur_2Day_Dif_SpecDev">Sheet24!$C$207</definedName>
    <definedName name="xh53IF3_Cur_2Day_Lim">Sheet24!$C$8</definedName>
    <definedName name="xh53IF3_Cur_2Day_Lim_NoDev">Sheet24!$C$106</definedName>
    <definedName name="xh53IF3_Cur_2Day_Lim_SpecDev">Sheet24!$C$206</definedName>
    <definedName name="xh53IF3_Cur_2EndDay">Sheet24!$C$7</definedName>
    <definedName name="xh53IF3_Cur_2EndDay_NoDev">Sheet24!$C$105</definedName>
    <definedName name="xh53IF3_Cur_2EndDay_SpecDev">Sheet24!$C$205</definedName>
    <definedName name="xh53IF3_Cur_30Day_Dif">Sheet24!$C$93</definedName>
    <definedName name="xh53IF3_Cur_30Day_Dif_NoDev">Sheet24!$C$191</definedName>
    <definedName name="xh53IF3_Cur_30Day_Dif_SpecDev">Sheet24!$C$291</definedName>
    <definedName name="xh53IF3_Cur_30Day_Lim">Sheet24!$C$92</definedName>
    <definedName name="xh53IF3_Cur_30Day_Lim_NoDev">Sheet24!$C$190</definedName>
    <definedName name="xh53IF3_Cur_30Day_Lim_SpecDev">Sheet24!$C$290</definedName>
    <definedName name="xh53IF3_Cur_30EndDay">Sheet24!$C$91</definedName>
    <definedName name="xh53IF3_Cur_30EndDay_NoDev">Sheet24!$C$189</definedName>
    <definedName name="xh53IF3_Cur_30EndDay_SpecDev">Sheet24!$C$289</definedName>
    <definedName name="xh53IF3_Cur_31Day_Dif">Sheet24!$C$96</definedName>
    <definedName name="xh53IF3_Cur_31Day_Dif_NoDev">Sheet24!$C$194</definedName>
    <definedName name="xh53IF3_Cur_31Day_Dif_SpecDev">Sheet24!$C$294</definedName>
    <definedName name="xh53IF3_Cur_31Day_Lim">Sheet24!$C$95</definedName>
    <definedName name="xh53IF3_Cur_31Day_Lim_NoDev">Sheet24!$C$193</definedName>
    <definedName name="xh53IF3_Cur_31Day_Lim_SpecDev">Sheet24!$C$293</definedName>
    <definedName name="xh53IF3_Cur_31EndDay">Sheet24!$C$94</definedName>
    <definedName name="xh53IF3_Cur_31EndDay_NoDev">Sheet24!$C$192</definedName>
    <definedName name="xh53IF3_Cur_31EndDay_SpecDev">Sheet24!$C$292</definedName>
    <definedName name="xh53IF3_Cur_3Day_Dif">Sheet24!$C$12</definedName>
    <definedName name="xh53IF3_Cur_3Day_Dif_NoDev">Sheet24!$C$110</definedName>
    <definedName name="xh53IF3_Cur_3Day_Dif_SpecDev">Sheet24!$C$210</definedName>
    <definedName name="xh53IF3_Cur_3Day_Lim">Sheet24!$C$11</definedName>
    <definedName name="xh53IF3_Cur_3Day_Lim_NoDev">Sheet24!$C$109</definedName>
    <definedName name="xh53IF3_Cur_3Day_Lim_SpecDev">Sheet24!$C$209</definedName>
    <definedName name="xh53IF3_Cur_3EndDay">Sheet24!$C$10</definedName>
    <definedName name="xh53IF3_Cur_3EndDay_NoDev">Sheet24!$C$108</definedName>
    <definedName name="xh53IF3_Cur_3EndDay_SpecDev">Sheet24!$C$208</definedName>
    <definedName name="xh53IF3_Cur_4Day_Dif">Sheet24!$C$15</definedName>
    <definedName name="xh53IF3_Cur_4Day_Dif_NoDev">Sheet24!$C$113</definedName>
    <definedName name="xh53IF3_Cur_4Day_Dif_SpecDev">Sheet24!$C$213</definedName>
    <definedName name="xh53IF3_Cur_4Day_Lim">Sheet24!$C$14</definedName>
    <definedName name="xh53IF3_Cur_4Day_Lim_NoDev">Sheet24!$C$112</definedName>
    <definedName name="xh53IF3_Cur_4Day_Lim_SpecDev">Sheet24!$C$212</definedName>
    <definedName name="xh53IF3_Cur_4EndDay">Sheet24!$C$13</definedName>
    <definedName name="xh53IF3_Cur_4EndDay_NoDev">Sheet24!$C$111</definedName>
    <definedName name="xh53IF3_Cur_4EndDay_SpecDev">Sheet24!$C$211</definedName>
    <definedName name="xh53IF3_Cur_5Day_Dif">Sheet24!$C$18</definedName>
    <definedName name="xh53IF3_Cur_5Day_Dif_NoDev">Sheet24!$C$116</definedName>
    <definedName name="xh53IF3_Cur_5Day_Dif_SpecDev">Sheet24!$C$216</definedName>
    <definedName name="xh53IF3_Cur_5Day_Lim">Sheet24!$C$17</definedName>
    <definedName name="xh53IF3_Cur_5Day_Lim_NoDev">Sheet24!$C$115</definedName>
    <definedName name="xh53IF3_Cur_5Day_Lim_SpecDev">Sheet24!$C$215</definedName>
    <definedName name="xh53IF3_Cur_5EndDay">Sheet24!$C$16</definedName>
    <definedName name="xh53IF3_Cur_5EndDay_NoDev">Sheet24!$C$114</definedName>
    <definedName name="xh53IF3_Cur_5EndDay_SpecDev">Sheet24!$C$214</definedName>
    <definedName name="xh53IF3_Cur_6Day_Dif">Sheet24!$C$21</definedName>
    <definedName name="xh53IF3_Cur_6Day_Dif_NoDev">Sheet24!$C$119</definedName>
    <definedName name="xh53IF3_Cur_6Day_Dif_SpecDev">Sheet24!$C$219</definedName>
    <definedName name="xh53IF3_Cur_6Day_Lim">Sheet24!$C$20</definedName>
    <definedName name="xh53IF3_Cur_6Day_Lim_NoDev">Sheet24!$C$118</definedName>
    <definedName name="xh53IF3_Cur_6Day_Lim_SpecDev">Sheet24!$C$218</definedName>
    <definedName name="xh53IF3_Cur_6EndDay">Sheet24!$C$19</definedName>
    <definedName name="xh53IF3_Cur_6EndDay_NoDev">Sheet24!$C$117</definedName>
    <definedName name="xh53IF3_Cur_6EndDay_SpecDev">Sheet24!$C$217</definedName>
    <definedName name="xh53IF3_Cur_7Day_Dif">Sheet24!$C$24</definedName>
    <definedName name="xh53IF3_Cur_7Day_Dif_NoDev">Sheet24!$C$122</definedName>
    <definedName name="xh53IF3_Cur_7Day_Dif_SpecDev">Sheet24!$C$222</definedName>
    <definedName name="xh53IF3_Cur_7Day_Lim">Sheet24!$C$23</definedName>
    <definedName name="xh53IF3_Cur_7Day_Lim_NoDev">Sheet24!$C$121</definedName>
    <definedName name="xh53IF3_Cur_7Day_Lim_SpecDev">Sheet24!$C$221</definedName>
    <definedName name="xh53IF3_Cur_7EndDay">Sheet24!$C$22</definedName>
    <definedName name="xh53IF3_Cur_7EndDay_NoDev">Sheet24!$C$120</definedName>
    <definedName name="xh53IF3_Cur_7EndDay_SpecDev">Sheet24!$C$220</definedName>
    <definedName name="xh53IF3_Cur_8Day_Dif">Sheet24!$C$27</definedName>
    <definedName name="xh53IF3_Cur_8Day_Dif_NoDev">Sheet24!$C$125</definedName>
    <definedName name="xh53IF3_Cur_8Day_Dif_SpecDev">Sheet24!$C$225</definedName>
    <definedName name="xh53IF3_Cur_8Day_Lim">Sheet24!$C$26</definedName>
    <definedName name="xh53IF3_Cur_8Day_Lim_NoDev">Sheet24!$C$124</definedName>
    <definedName name="xh53IF3_Cur_8Day_Lim_SpecDev">Sheet24!$C$224</definedName>
    <definedName name="xh53IF3_Cur_8EndDay">Sheet24!$C$25</definedName>
    <definedName name="xh53IF3_Cur_8EndDay_NoDev">Sheet24!$C$123</definedName>
    <definedName name="xh53IF3_Cur_8EndDay_SpecDev">Sheet24!$C$223</definedName>
    <definedName name="xh53IF3_Cur_9Day_Dif">Sheet24!$C$30</definedName>
    <definedName name="xh53IF3_Cur_9Day_Dif_NoDev">Sheet24!$C$128</definedName>
    <definedName name="xh53IF3_Cur_9Day_Dif_SpecDev">Sheet24!$C$228</definedName>
    <definedName name="xh53IF3_Cur_9Day_Lim">Sheet24!$C$29</definedName>
    <definedName name="xh53IF3_Cur_9Day_Lim_NoDev">Sheet24!$C$127</definedName>
    <definedName name="xh53IF3_Cur_9Day_Lim_SpecDev">Sheet24!$C$227</definedName>
    <definedName name="xh53IF3_Cur_9EndDay">Sheet24!$C$28</definedName>
    <definedName name="xh53IF3_Cur_9EndDay_NoDev">Sheet24!$C$126</definedName>
    <definedName name="xh53IF3_Cur_9EndDay_SpecDev">Sheet24!$C$226</definedName>
    <definedName name="xIF3_1GrFXPos_EndDay">Sheet23!$C$17</definedName>
    <definedName name="xIF3_1GrFXPos_EndDay_NoDev">Sheet23!$C$55</definedName>
    <definedName name="xIF3_1GrFXPos_EndDay_SpecDev">Sheet23!$C$93</definedName>
    <definedName name="xIF3_2GrFXPos_EndDay">Sheet23!$D$17</definedName>
    <definedName name="xIF3_2GrFXPos_EndDay_NoDev">Sheet23!$D$55</definedName>
    <definedName name="xIF3_2GrFXPos_EndDay_SpecDev">Sheet23!$D$93</definedName>
    <definedName name="xIF3_ABCSec_All">Sheet20!$U$12</definedName>
    <definedName name="xIF3_ABCSec_Single">Sheet20!$T$12</definedName>
    <definedName name="xIF3_AddCapAmDed">Sheet2!$G$11</definedName>
    <definedName name="xIF3_AmBnkDemDep_All">Sheet20!$AA$12</definedName>
    <definedName name="xIF3_AmBnkDemDep_Single">Sheet20!$Z$12</definedName>
    <definedName name="xIF3_AmBnkDep_All">Sheet20!$Y$12</definedName>
    <definedName name="xIF3_AmBnkDep_Single">Sheet20!$X$12</definedName>
    <definedName name="xIF3_AmBnkLend_All">Sheet20!$AE$12</definedName>
    <definedName name="xIF3_AmBnkLend_Single">Sheet20!$AD$12</definedName>
    <definedName name="xIF3_AmBnkTmDep_All">Sheet20!$AC$12</definedName>
    <definedName name="xIF3_AmBnkTmDep_Single">Sheet20!$AB$12</definedName>
    <definedName name="xIF3_AmCrdLend_All">Sheet20!$AK$12</definedName>
    <definedName name="xIF3_AmCrdLend_Single">Sheet20!$AJ$12</definedName>
    <definedName name="xIF3_AmInsLend_All">Sheet20!$AG$12</definedName>
    <definedName name="xIF3_AmInsLend_Single">Sheet20!$AF$12</definedName>
    <definedName name="xIF3_AmInvFund_All">Sheet20!$AO$12</definedName>
    <definedName name="xIF3_AmInvFund_Single">Sheet20!$AN$12</definedName>
    <definedName name="xIF3_AmInvLend_All">Sheet20!$AI$12</definedName>
    <definedName name="xIF3_AmInvLend_Single">Sheet20!$AH$12</definedName>
    <definedName name="xIF3_AmRepo_All">Sheet20!$AM$12</definedName>
    <definedName name="xIF3_AmRepo_Single">Sheet20!$AL$12</definedName>
    <definedName name="xIF3_BankGold">Sheet20!$E$12</definedName>
    <definedName name="xIF3_BBBnkDemDep_All">Sheet20!$Q$12</definedName>
    <definedName name="xIF3_BBBnkDemDep_Single">Sheet20!$P$12</definedName>
    <definedName name="xIF3_BBBnkDep_All">Sheet20!$O$12</definedName>
    <definedName name="xIF3_BBBnkDep_Sigle">Sheet20!$N$12</definedName>
    <definedName name="xIF3_BBBnkTmDep_All">Sheet20!$S$12</definedName>
    <definedName name="xIF3_BBBnkTmDep_Single">Sheet20!$R$12</definedName>
    <definedName name="xIF3_BBCorpSec_All">Sheet20!$M$12</definedName>
    <definedName name="xIF3_BBCorpSec_Single">Sheet20!$L$12</definedName>
    <definedName name="xIF3_BBGovSec_All">Sheet20!$K$12</definedName>
    <definedName name="xIF3_BBGovSec_Single">Sheet20!$J$12</definedName>
    <definedName name="xIF3_Cash">Sheet20!$C$12</definedName>
    <definedName name="xIF3_CashEqPayDoc">Sheet20!$D$12</definedName>
    <definedName name="xIF3_CBAcDep">Sheet20!$H$12</definedName>
    <definedName name="xIF3_CBSec">Sheet20!$G$12</definedName>
    <definedName name="xIF3_Cur_Gold">Sheet10!$E$6</definedName>
    <definedName name="xIF3_Cur_Long">Sheet10!$C$6</definedName>
    <definedName name="xIF3_Cur_MaxPos">Sheet10!$F$6</definedName>
    <definedName name="xIF3_Cur_Short">Sheet10!$D$6</definedName>
    <definedName name="xIF3_FixCapAmDed">Sheet2!$F$11</definedName>
    <definedName name="xIF3_GovSec">Sheet20!$F$12</definedName>
    <definedName name="xIF3_GovTransBill">Sheet20!$I$12</definedName>
    <definedName name="xIF3_GrAddCap">Sheet2!$D$11</definedName>
    <definedName name="xIF3_GrFixCap">Sheet2!$C$11</definedName>
    <definedName name="xIF3_GrossFXPos_Dif">Sheet23!$G$17</definedName>
    <definedName name="xIF3_GrossFXPos_Dif_NoDev">Sheet23!$G$55</definedName>
    <definedName name="xIF3_GrossFXPos_Dif_SpecDev">Sheet23!$G$93</definedName>
    <definedName name="xIF3_GrossFXPos_EndDay">Sheet23!$E$17</definedName>
    <definedName name="xIF3_GrossFXPos_EndDay_NoDev">Sheet23!$E$55</definedName>
    <definedName name="xIF3_GrossFXPos_EndDay_SpecDev">Sheet23!$E$93</definedName>
    <definedName name="xIF3_GrossFXPos_Lim">Sheet23!$F$17</definedName>
    <definedName name="xIF3_GrossFXPos_Lim_NoDev">Sheet23!$F$55</definedName>
    <definedName name="xIF3_GrossFXPos_Lim_SpecDev">Sheet23!$F$93</definedName>
    <definedName name="xIF3_GrTotCap">Sheet2!$E$11</definedName>
    <definedName name="xIF3_JstChng_R000">Sheet6!$G$7</definedName>
    <definedName name="xIF3_JstChng_R010">Sheet6!$H$7</definedName>
    <definedName name="xIF3_JstChng_R020">Sheet6!$I$7</definedName>
    <definedName name="xIF3_JstChng_R030">Sheet6!$J$7</definedName>
    <definedName name="xIF3_JstChng_R050">Sheet6!$K$7</definedName>
    <definedName name="xIF3_JstChng_R075">Sheet6!$L$7</definedName>
    <definedName name="xIF3_JstChng_R100">Sheet6!$M$7</definedName>
    <definedName name="xIF3_JstChng_R110">Sheet6!$N$7</definedName>
    <definedName name="xIF3_JstChng_R150">Sheet6!$O$7</definedName>
    <definedName name="xIF3_JstChng_R225">Sheet6!$P$7</definedName>
    <definedName name="xIF3_JstChng_R400">Sheet6!$Q$7</definedName>
    <definedName name="xIF3_JstChng_R800">Sheet6!$R$7</definedName>
    <definedName name="xIF3_JstChng_R830">Sheet6!$S$7</definedName>
    <definedName name="xIF3_JstLossRes">Sheet6!$D$7</definedName>
    <definedName name="xIF3_JstVRZM_ChngAss">Sheet6!$E$7</definedName>
    <definedName name="xIF3_JstVRZM_ChngRisk">Sheet6!$F$7</definedName>
    <definedName name="xIF3_JstVRZM_Risk">Sheet6!$T$7</definedName>
    <definedName name="xIF3_JstVRZM_TotAss">Sheet6!$C$7</definedName>
    <definedName name="xIF3_NormAddCap">Sheet2!$J$11</definedName>
    <definedName name="xIF3_NormFixCap">Sheet2!$H$11</definedName>
    <definedName name="xIF3_NormGrAddCap">Sheet2!$I$11</definedName>
    <definedName name="xIF3_NormTotCap">Sheet2!$L$11</definedName>
    <definedName name="xIF3_OffBal_CndLiabD">Sheet7!$I$7</definedName>
    <definedName name="xIF3_OffBal_CndLiabFx">Sheet7!$L$7</definedName>
    <definedName name="xIF3_OffBal_CndResD">Sheet7!$J$7</definedName>
    <definedName name="xIF3_OffBal_CndResFx">Sheet7!$M$7</definedName>
    <definedName name="xIF3_OffBal_R000">Sheet7!$O$7</definedName>
    <definedName name="xIF3_OffBal_R010">Sheet7!$P$7</definedName>
    <definedName name="xIF3_OffBal_R020">Sheet7!$Q$7</definedName>
    <definedName name="xIF3_OffBal_R030">Sheet7!$R$7</definedName>
    <definedName name="xIF3_OffBal_R050">Sheet7!$S$7</definedName>
    <definedName name="xIF3_OffBal_R075">Sheet7!$T$7</definedName>
    <definedName name="xIF3_OffBal_R100">Sheet7!$U$7</definedName>
    <definedName name="xIF3_OffBal_R110">Sheet7!$V$7</definedName>
    <definedName name="xIF3_OffBal_R150">Sheet7!$W$7</definedName>
    <definedName name="xIF3_OffBal_R225">Sheet7!$X$7</definedName>
    <definedName name="xIF3_OffBal_R400">Sheet7!$Y$7</definedName>
    <definedName name="xIF3_OffBal_R800">Sheet7!$Z$7</definedName>
    <definedName name="xIF3_OffBal_R830">Sheet7!$AA$7</definedName>
    <definedName name="xIF3_OffBal_RD">Sheet7!$K$7</definedName>
    <definedName name="xIF3_OffBal_RFx">Sheet7!$N$7</definedName>
    <definedName name="xIF3_OffBal_TmRD">Sheet7!$E$7</definedName>
    <definedName name="xIF3_OffBal_TmResD">Sheet7!$D$7</definedName>
    <definedName name="xIF3_OffBal_TmResFx">Sheet7!$G$7</definedName>
    <definedName name="xIF3_OffBal_TmRFx">Sheet7!$H$7</definedName>
    <definedName name="xIF3_OffBal_TmTrnsD">Sheet7!$C$7</definedName>
    <definedName name="xIF3_OffBal_TmTrnsFx">Sheet7!$F$7</definedName>
    <definedName name="xIF3_OffBal_TotR">Sheet7!$AB$7</definedName>
    <definedName name="xIF3_RefCrOrgSec_All">Sheet20!$W$12</definedName>
    <definedName name="xIF3_RefCrOrgSec_Single">Sheet20!$V$12</definedName>
    <definedName name="xIF3_RWA_BalVr">Sheet5!$AC$6</definedName>
    <definedName name="xIF3_RWA_R000Vr">Sheet5!$C$6</definedName>
    <definedName name="xIF3_RWA_R010Vr">Sheet5!$E$6</definedName>
    <definedName name="xIF3_RWA_R020Vr">Sheet5!$G$6</definedName>
    <definedName name="xIF3_RWA_R030Vr">Sheet5!$I$6</definedName>
    <definedName name="xIF3_RWA_R050Vr">Sheet5!$K$6</definedName>
    <definedName name="xIF3_RWA_R075Vr">Sheet5!$M$6</definedName>
    <definedName name="xIF3_RWA_R100Vr">Sheet5!$O$6</definedName>
    <definedName name="xIF3_RWA_R110Vr">Sheet5!$Q$6</definedName>
    <definedName name="xIF3_RWA_R150Vr">Sheet5!$S$6</definedName>
    <definedName name="xIF3_RWA_R225Vr">Sheet5!$U$6</definedName>
    <definedName name="xIF3_RWA_R400Vr">Sheet5!$W$6</definedName>
    <definedName name="xIF3_RWA_R800Vr">Sheet5!$Y$6</definedName>
    <definedName name="xIF3_RWA_R830Vr">Sheet5!$AA$6</definedName>
    <definedName name="xIF3_RWA000AccVr">Sheet5!$D$6</definedName>
    <definedName name="xIF3_RWA010AccVr">Sheet5!$F$6</definedName>
    <definedName name="xIF3_RWA020AccVr">Sheet5!$H$6</definedName>
    <definedName name="xIF3_RWA030AccVr">Sheet5!$J$6</definedName>
    <definedName name="xIF3_RWA050AccVr">Sheet5!$L$6</definedName>
    <definedName name="xIF3_RWA075AccVr">Sheet5!$N$6</definedName>
    <definedName name="xIF3_RWA100AccVr">Sheet5!$P$6</definedName>
    <definedName name="xIF3_RWA110AccVr">Sheet5!$R$6</definedName>
    <definedName name="xIF3_RWA150AccVr">Sheet5!$T$6</definedName>
    <definedName name="xIF3_RWA225AccVr">Sheet5!$V$6</definedName>
    <definedName name="xIF3_RWA400AccVr">Sheet5!$X$6</definedName>
    <definedName name="xIF3_RWA800AccVr">Sheet5!$Z$6</definedName>
    <definedName name="xIF3_RWA830AccVr">Sheet5!$AB$6</definedName>
    <definedName name="xIF3_TechRes">Sheet20!$AP$12</definedName>
    <definedName name="xIF3_VBal_ChngRisk">Sheet8!$O$6</definedName>
    <definedName name="xIF3_VOffBal_ChngRisk">Sheet8!$P$6</definedName>
    <definedName name="xIF3_VOffBal_CndLiabD">Sheet8!$I$6</definedName>
    <definedName name="xIF3_VOffBal_CndLiabFx">Sheet8!$L$6</definedName>
    <definedName name="xIF3_VOffBal_CndResD">Sheet8!$J$6</definedName>
    <definedName name="xIF3_VOffBal_CndResFx">Sheet8!$M$6</definedName>
    <definedName name="xIF3_VOffBal_R000">Sheet8!$Q$6</definedName>
    <definedName name="xIF3_VOffBal_R010">Sheet8!$R$6</definedName>
    <definedName name="xIF3_VOffBal_R020">Sheet8!$S$6</definedName>
    <definedName name="xIF3_VOffBal_R030">Sheet8!$T$6</definedName>
    <definedName name="xIF3_VOffBal_R050">Sheet8!$U$6</definedName>
    <definedName name="xIF3_VOffBal_R075">Sheet8!$V$6</definedName>
    <definedName name="xIF3_VOffBal_R100">Sheet8!$W$6</definedName>
    <definedName name="xIF3_VOffBal_R110">Sheet8!$X$6</definedName>
    <definedName name="xIF3_VOffBal_R150">Sheet8!$Y$6</definedName>
    <definedName name="xIF3_VOffBal_R225">Sheet8!$Z$6</definedName>
    <definedName name="xIF3_VOffBal_R400">Sheet8!$AA$6</definedName>
    <definedName name="xIF3_VOffBal_R800">Sheet8!$AB$6</definedName>
    <definedName name="xIF3_VOffBal_R830">Sheet8!$AC$6</definedName>
    <definedName name="xIF3_VOffBal_RD">Sheet8!$K$6</definedName>
    <definedName name="xIF3_VOffBal_RFx">Sheet8!$N$6</definedName>
    <definedName name="xIF3_VOffBal_TmRD">Sheet8!$E$6</definedName>
    <definedName name="xIF3_VOffBal_TmResD">Sheet8!$D$6</definedName>
    <definedName name="xIF3_VOffBal_TmResFx">Sheet8!$G$6</definedName>
    <definedName name="xIF3_VOffBal_TmRFx">Sheet8!$H$6</definedName>
    <definedName name="xIF3_VOffBal_TmTrnsD">Sheet8!$C$6</definedName>
    <definedName name="xIF3_VOffBal_TmTrnsFx">Sheet8!$F$6</definedName>
    <definedName name="xIF3_VOffBal_TotR">Sheet8!$AD$6</definedName>
    <definedName name="yIF3_Chng_BalValComp">Sheet3!#REF!</definedName>
    <definedName name="yIF3_Chng_ClaimRes">Sheet3!#REF!</definedName>
    <definedName name="yIF3_Chng_TotSum_Comp">Sheet3!#REF!</definedName>
    <definedName name="yIF3_ClaimResRatio">Sheet1!$C$16</definedName>
    <definedName name="yIF3_Comp_Norm">Sheet3!#REF!</definedName>
    <definedName name="yIF3_Comp_OwnPres_Ratio">Sheet3!#REF!</definedName>
    <definedName name="yIF3_Comp_RelabReins">Sheet3!#REF!</definedName>
    <definedName name="yIF3_Comp_TotComp">Sheet3!#REF!</definedName>
    <definedName name="yIF3_CredRisk">Sheet1!$E$16</definedName>
    <definedName name="yIF3_E_Educ">Sheet4!#REF!</definedName>
    <definedName name="yIF3_E_Man_Soc">Sheet4!#REF!</definedName>
    <definedName name="yIF3_E_NI_Other">Sheet4!#REF!</definedName>
    <definedName name="yIF3_EarIns_Sum">Sheet3!#REF!</definedName>
    <definedName name="yIF3_ForExchng_Risk">Sheet1!$F$16</definedName>
    <definedName name="yIF3_Ins_OwnPres_Ratio">Sheet3!#REF!</definedName>
    <definedName name="yIF3_Ins_RelabReins">Sheet3!#REF!</definedName>
    <definedName name="yIF3_Ins_Sum">Sheet3!#REF!</definedName>
    <definedName name="yIF3_Ins_Sum_Lf">Sheet4!#REF!</definedName>
    <definedName name="yIF3_Ins_TotComp">Sheet3!#REF!</definedName>
    <definedName name="yIF3_InsSum_Norm">Sheet3!#REF!</definedName>
    <definedName name="yIF3_Mat_Reins_Ratio">Sheet4!#REF!</definedName>
    <definedName name="yIF3_Mat_Res_OffReins">Sheet4!#REF!</definedName>
    <definedName name="yIF3_Mat_Res_Reins">Sheet4!#REF!</definedName>
    <definedName name="yIF3_Math_Reserv">Sheet4!#REF!</definedName>
    <definedName name="yIF3_N12">Sheet1!$B$32</definedName>
    <definedName name="yIF3_NetProfit_Last1Y">Sheet9!#REF!</definedName>
    <definedName name="yIF3_NetProfit_Last2Y">Sheet9!#REF!</definedName>
    <definedName name="yIF3_NetProfit_Last3Y">Sheet9!#REF!</definedName>
    <definedName name="yIF3_Operational_Risk">Sheet1!$G$16</definedName>
    <definedName name="yIF3_PeriodPaym">Sheet4!#REF!</definedName>
    <definedName name="yIF3_Reins_Ratio">Sheet4!#REF!</definedName>
    <definedName name="yIF3_Reins_RiskCap">Sheet4!#REF!</definedName>
    <definedName name="yIF3_RiskCap">Sheet4!#REF!</definedName>
    <definedName name="yIF3_RiskCapMeth_Sum">Sheet4!#REF!</definedName>
    <definedName name="yIF3_Solv_Lev">Sheet1!$D$16</definedName>
    <definedName name="yIF3_TermContr_Ins_Sum">Sheet3!#REF!</definedName>
    <definedName name="yIF3_Tont_Assets">Sheet4!#REF!</definedName>
    <definedName name="z1IF3_AssNPosLos">Sheet21!$I$12</definedName>
    <definedName name="z1IF3_InsAccDep">Sheet21!$D$12</definedName>
    <definedName name="z1IF3_InsBorrSum">Sheet21!$C$12</definedName>
    <definedName name="z1IF3_InsOffBalGuar">Sheet21!$E$12</definedName>
    <definedName name="z1IF3_InsOtherComp">Sheet21!$F$12</definedName>
    <definedName name="z1IF3_InsTot_Sum_N5">Sheet21!$J$12</definedName>
    <definedName name="z1IF3_InsTotLn">Sheet21!$H$12</definedName>
    <definedName name="z1IF3_OthPersAffl">Sheet21!$G$12</definedName>
    <definedName name="z2IF3_RelPers_AccDep">Sheet22!$E$13</definedName>
    <definedName name="z2IF3_RelPers_Loans">Sheet22!$D$13</definedName>
    <definedName name="z2IF3_RelPers_Name">Sheet22!$C$13</definedName>
    <definedName name="z2IF3_RelPers_NLossRes">Sheet22!$I$13</definedName>
    <definedName name="z2IF3_RelPers_OffBalguar">Sheet22!$F$13</definedName>
    <definedName name="z2IF3_RelPers_OtherComp">Sheet22!$G$13</definedName>
    <definedName name="z2IF3_RelPers_RWTotal">Sheet22!$J$13</definedName>
    <definedName name="z2IF3_RelPers_Total">Sheet22!$H$13</definedName>
    <definedName name="z3IF3_InvFnd_RiskWeight">Sheet8.1!$C$7</definedName>
    <definedName name="z3IF3_InvFnd_RWA_BalVr">Sheet8.1!$D$7</definedName>
    <definedName name="z3IF3_InvFnd_RWA_OffBal">Sheet8.1!$F$7</definedName>
    <definedName name="z3IF3_InvFnd_VRZM_BalRisk">Sheet8.1!$E$7</definedName>
    <definedName name="z3IF3_InvFnd_VRZM_OffRisk">Sheet8.1!$G$7</definedName>
    <definedName name="zh1IF3_Bal_Ass">Sheet11!$C$10</definedName>
    <definedName name="zh1IF3_Bal_Ass_CoIns">Sheet11!$C$12</definedName>
    <definedName name="zh1IF3_Bal_Ass_DirIns">Sheet11!$C$11</definedName>
    <definedName name="zh1IF3_Bal_Ass_OthAmounts">Sheet11!$C$17</definedName>
    <definedName name="zh1IF3_Bal_Ass_Reimburs_CoIns">Sheet11!$C$14</definedName>
    <definedName name="zh1IF3_Bal_Ass_Reimburs_Oth">Sheet11!$C$16</definedName>
    <definedName name="zh1IF3_Bal_Ass_Reimburs_ReIns">Sheet11!$C$15</definedName>
    <definedName name="zh1IF3_Bal_Ass_ReIns">Sheet11!$C$13</definedName>
    <definedName name="zh1IF3_Bal_Liab">Sheet11!$C$18</definedName>
    <definedName name="zh1IF3_Bal_Liab_CoIns">Sheet11!$C$20</definedName>
    <definedName name="zh1IF3_Bal_Liab_DirIns">Sheet11!$C$19</definedName>
    <definedName name="zh1IF3_Bal_Liab_Prem_CoIns">Sheet11!$C$22</definedName>
    <definedName name="zh1IF3_Bal_Liab_Prem_Oth">Sheet11!$C$24</definedName>
    <definedName name="zh1IF3_Bal_Liab_Prem_ReIns">Sheet11!$C$23</definedName>
    <definedName name="zh1IF3_Bal_Liab_ReIns">Sheet11!$C$21</definedName>
    <definedName name="zh1IF3_Bal_OffBal">Sheet11!$C$25</definedName>
    <definedName name="zh1IF3_Bal_OffBal_Cond_Der">Sheet11!$C$27</definedName>
    <definedName name="zh1IF3_Bal_OffBal_Cond_NoDer">Sheet11!$C$28</definedName>
    <definedName name="zh1IF3_Bal_OffBal_Cond_ReInsSum">Sheet11!$C$29</definedName>
    <definedName name="zh1IF3_Bal_OffBal_InsAmount">Sheet11!$C$26</definedName>
    <definedName name="zIF3_InsObjConnContrAm">Sheet19!$H$11</definedName>
    <definedName name="zIF3_InsObjConnContrQt">Sheet19!$F$11</definedName>
    <definedName name="zIF3_InsObjConnName">Sheet19!$D$11</definedName>
    <definedName name="zIF3_InsObjContrAm">Sheet19!$G$11</definedName>
    <definedName name="zIF3_InsObjContrQt">Sheet19!$E$11</definedName>
    <definedName name="zIF3_InsObjName">Sheet19!$C$11</definedName>
    <definedName name="zIF3_ObjConnReinsShare">Sheet19!$J$11</definedName>
    <definedName name="zIF3_ObjReinsShare">Sheet19!$I$11</definedName>
    <definedName name="zz1IF3_InsBorrName">Sheet21!$B$12</definedName>
    <definedName name="zz2IF3_MajorBorr_Name">Sheet22!$B$13</definedName>
    <definedName name="zz3IF3_InvFnd_Day">Sheet8.1!$B$7</definedName>
    <definedName name="zzh1IF3_Bal_ISO_Code">Sheet11!$C$9</definedName>
    <definedName name="zzIF3_InsObjNumber">Sheet19!$B$11</definedName>
  </definedNames>
  <calcPr calcId="152511"/>
</workbook>
</file>

<file path=xl/calcChain.xml><?xml version="1.0" encoding="utf-8"?>
<calcChain xmlns="http://schemas.openxmlformats.org/spreadsheetml/2006/main">
  <c r="K15" i="23" l="1"/>
  <c r="F80" i="9"/>
  <c r="D26" i="31"/>
  <c r="F78" i="9"/>
  <c r="D24" i="31"/>
  <c r="F76" i="9"/>
  <c r="D21" i="31"/>
  <c r="D25" i="29"/>
  <c r="F16" i="27"/>
  <c r="F15" i="27"/>
  <c r="H45" i="29" l="1"/>
  <c r="F49" i="29"/>
  <c r="F48" i="29"/>
  <c r="F47" i="29"/>
  <c r="F46" i="29"/>
  <c r="F45" i="29"/>
  <c r="F39" i="29"/>
  <c r="F38" i="29"/>
  <c r="F37" i="29"/>
  <c r="F36" i="29"/>
  <c r="F35" i="29"/>
  <c r="H35" i="29" s="1"/>
  <c r="B12" i="2" l="1"/>
  <c r="D55" i="29"/>
  <c r="C41" i="2"/>
  <c r="F23" i="27" l="1"/>
  <c r="E7" i="5"/>
  <c r="F55" i="29" l="1"/>
  <c r="F29" i="27"/>
  <c r="K35" i="27"/>
  <c r="K34" i="27"/>
  <c r="J45" i="29"/>
  <c r="J35" i="29" l="1"/>
  <c r="F41" i="27"/>
  <c r="F34" i="27"/>
  <c r="F47" i="27" l="1"/>
  <c r="F35" i="27"/>
  <c r="F17" i="23" l="1"/>
  <c r="K17" i="23" s="1"/>
  <c r="F23" i="23"/>
  <c r="K23" i="23" s="1"/>
  <c r="F16" i="23"/>
  <c r="K16" i="23" s="1"/>
  <c r="F18" i="23"/>
  <c r="K18" i="23" s="1"/>
  <c r="F19" i="23"/>
  <c r="K19" i="23" s="1"/>
  <c r="F20" i="23"/>
  <c r="K20" i="23" s="1"/>
  <c r="F21" i="23"/>
  <c r="K21" i="23" s="1"/>
  <c r="F22" i="23"/>
  <c r="K22" i="23" s="1"/>
  <c r="F15" i="23"/>
  <c r="J15" i="23" s="1"/>
  <c r="D56" i="27"/>
  <c r="D54" i="27"/>
  <c r="D51" i="27"/>
  <c r="D79" i="26"/>
  <c r="D77" i="26"/>
  <c r="D74" i="26"/>
  <c r="F61" i="29"/>
  <c r="F63" i="29"/>
  <c r="F58" i="29"/>
  <c r="F24" i="28"/>
  <c r="F22" i="28"/>
  <c r="F19" i="28"/>
  <c r="L15" i="23" l="1"/>
  <c r="A18" i="24" s="1"/>
  <c r="D15" i="29" l="1"/>
  <c r="F15" i="29" s="1"/>
  <c r="C6" i="31" l="1"/>
  <c r="C4" i="31"/>
  <c r="D50" i="2" l="1"/>
  <c r="D53" i="2"/>
  <c r="D55" i="2"/>
  <c r="D41" i="2"/>
  <c r="C12" i="2" s="1"/>
  <c r="D12" i="2" s="1"/>
  <c r="E17" i="2"/>
  <c r="C17" i="2"/>
  <c r="D6" i="2"/>
  <c r="D4" i="2"/>
  <c r="F19" i="11"/>
  <c r="F22" i="11"/>
  <c r="F24" i="11"/>
  <c r="I16" i="11"/>
  <c r="D16" i="11"/>
  <c r="F11" i="11"/>
  <c r="G11" i="11" s="1"/>
  <c r="C11" i="11"/>
  <c r="F6" i="11"/>
  <c r="F4" i="11"/>
  <c r="D45" i="17"/>
  <c r="D43" i="17"/>
  <c r="D40" i="17"/>
  <c r="C6" i="17"/>
  <c r="C4" i="17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38" i="18" s="1"/>
  <c r="G16" i="4" s="1"/>
  <c r="C26" i="30"/>
  <c r="C24" i="30"/>
  <c r="C21" i="30"/>
  <c r="B12" i="30"/>
  <c r="B11" i="30"/>
  <c r="B7" i="30"/>
  <c r="B5" i="30"/>
  <c r="F25" i="29"/>
  <c r="B10" i="29" s="1"/>
  <c r="E6" i="29"/>
  <c r="E4" i="29"/>
  <c r="F16" i="28"/>
  <c r="K16" i="28" s="1"/>
  <c r="F15" i="28"/>
  <c r="K15" i="28" s="1"/>
  <c r="C7" i="28"/>
  <c r="C5" i="28"/>
  <c r="J16" i="11" l="1"/>
  <c r="J15" i="28"/>
  <c r="B10" i="30"/>
  <c r="K16" i="4" s="1"/>
  <c r="J16" i="28"/>
  <c r="L16" i="28" l="1"/>
  <c r="A28" i="24" s="1"/>
  <c r="B9" i="28"/>
  <c r="L15" i="28"/>
  <c r="AD46" i="26"/>
  <c r="AD45" i="26"/>
  <c r="AD44" i="26"/>
  <c r="AD43" i="26"/>
  <c r="AD42" i="26"/>
  <c r="AD41" i="26"/>
  <c r="AD40" i="26"/>
  <c r="AC46" i="26"/>
  <c r="AC45" i="26"/>
  <c r="AC44" i="26"/>
  <c r="AC43" i="26"/>
  <c r="AC42" i="26"/>
  <c r="AC41" i="26"/>
  <c r="AC40" i="26"/>
  <c r="AB46" i="26"/>
  <c r="AB45" i="26"/>
  <c r="AB44" i="26"/>
  <c r="AB43" i="26"/>
  <c r="AB42" i="26"/>
  <c r="AB41" i="26"/>
  <c r="AB40" i="26"/>
  <c r="AA46" i="26"/>
  <c r="AA45" i="26"/>
  <c r="AA44" i="26"/>
  <c r="AA43" i="26"/>
  <c r="AA42" i="26"/>
  <c r="AA41" i="26"/>
  <c r="AA40" i="26"/>
  <c r="Z46" i="26"/>
  <c r="Z45" i="26"/>
  <c r="Z44" i="26"/>
  <c r="Z43" i="26"/>
  <c r="Z42" i="26"/>
  <c r="Z41" i="26"/>
  <c r="Z40" i="26"/>
  <c r="Y46" i="26"/>
  <c r="Y45" i="26"/>
  <c r="Y44" i="26"/>
  <c r="Y43" i="26"/>
  <c r="Y42" i="26"/>
  <c r="Y41" i="26"/>
  <c r="Y40" i="26"/>
  <c r="J58" i="26"/>
  <c r="J57" i="26"/>
  <c r="J56" i="26"/>
  <c r="J55" i="26"/>
  <c r="J54" i="26"/>
  <c r="J53" i="26"/>
  <c r="J52" i="26"/>
  <c r="J33" i="26"/>
  <c r="J32" i="26"/>
  <c r="J31" i="26"/>
  <c r="J30" i="26"/>
  <c r="J29" i="26"/>
  <c r="J28" i="26"/>
  <c r="J27" i="26"/>
  <c r="J21" i="26"/>
  <c r="J20" i="26"/>
  <c r="J19" i="26"/>
  <c r="J18" i="26"/>
  <c r="J17" i="26"/>
  <c r="J16" i="26"/>
  <c r="J15" i="26"/>
  <c r="E70" i="26"/>
  <c r="E69" i="26"/>
  <c r="E68" i="26"/>
  <c r="E67" i="26"/>
  <c r="E66" i="26"/>
  <c r="E65" i="26"/>
  <c r="E64" i="26"/>
  <c r="F58" i="26"/>
  <c r="F57" i="26"/>
  <c r="F56" i="26"/>
  <c r="F55" i="26"/>
  <c r="F54" i="26"/>
  <c r="F53" i="26"/>
  <c r="F52" i="26"/>
  <c r="F46" i="26"/>
  <c r="F41" i="26"/>
  <c r="F42" i="26"/>
  <c r="F43" i="26"/>
  <c r="F44" i="26"/>
  <c r="F45" i="26"/>
  <c r="F40" i="26"/>
  <c r="F33" i="26"/>
  <c r="F32" i="26"/>
  <c r="F31" i="26"/>
  <c r="F30" i="26"/>
  <c r="F29" i="26"/>
  <c r="F28" i="26"/>
  <c r="F27" i="26"/>
  <c r="F21" i="26"/>
  <c r="F20" i="26"/>
  <c r="F19" i="26"/>
  <c r="F18" i="26"/>
  <c r="F17" i="26"/>
  <c r="F16" i="26"/>
  <c r="F15" i="26"/>
  <c r="D47" i="27"/>
  <c r="D41" i="27"/>
  <c r="I35" i="27"/>
  <c r="D35" i="27"/>
  <c r="I34" i="27"/>
  <c r="D34" i="27"/>
  <c r="D29" i="27"/>
  <c r="D23" i="27"/>
  <c r="D16" i="27"/>
  <c r="D15" i="27"/>
  <c r="F17" i="27" s="1"/>
  <c r="C7" i="27"/>
  <c r="C5" i="27"/>
  <c r="C70" i="26"/>
  <c r="C69" i="26"/>
  <c r="C68" i="26"/>
  <c r="C67" i="26"/>
  <c r="C66" i="26"/>
  <c r="C65" i="26"/>
  <c r="C64" i="26"/>
  <c r="H58" i="26"/>
  <c r="D58" i="26"/>
  <c r="H57" i="26"/>
  <c r="D57" i="26"/>
  <c r="H56" i="26"/>
  <c r="D56" i="26"/>
  <c r="H55" i="26"/>
  <c r="D55" i="26"/>
  <c r="H54" i="26"/>
  <c r="D54" i="26"/>
  <c r="H53" i="26"/>
  <c r="D53" i="26"/>
  <c r="H52" i="26"/>
  <c r="D52" i="26"/>
  <c r="R46" i="26"/>
  <c r="Q46" i="26"/>
  <c r="P46" i="26"/>
  <c r="O46" i="26"/>
  <c r="N46" i="26"/>
  <c r="M46" i="26"/>
  <c r="D46" i="26"/>
  <c r="R45" i="26"/>
  <c r="Q45" i="26"/>
  <c r="P45" i="26"/>
  <c r="O45" i="26"/>
  <c r="N45" i="26"/>
  <c r="M45" i="26"/>
  <c r="D45" i="26"/>
  <c r="R44" i="26"/>
  <c r="Q44" i="26"/>
  <c r="P44" i="26"/>
  <c r="O44" i="26"/>
  <c r="N44" i="26"/>
  <c r="M44" i="26"/>
  <c r="D44" i="26"/>
  <c r="R43" i="26"/>
  <c r="Q43" i="26"/>
  <c r="P43" i="26"/>
  <c r="O43" i="26"/>
  <c r="N43" i="26"/>
  <c r="M43" i="26"/>
  <c r="D43" i="26"/>
  <c r="R42" i="26"/>
  <c r="Q42" i="26"/>
  <c r="P42" i="26"/>
  <c r="O42" i="26"/>
  <c r="N42" i="26"/>
  <c r="M42" i="26"/>
  <c r="D42" i="26"/>
  <c r="R41" i="26"/>
  <c r="Q41" i="26"/>
  <c r="P41" i="26"/>
  <c r="O41" i="26"/>
  <c r="N41" i="26"/>
  <c r="M41" i="26"/>
  <c r="D41" i="26"/>
  <c r="R40" i="26"/>
  <c r="Q40" i="26"/>
  <c r="P40" i="26"/>
  <c r="O40" i="26"/>
  <c r="N40" i="26"/>
  <c r="M40" i="26"/>
  <c r="D40" i="26"/>
  <c r="K39" i="26"/>
  <c r="L39" i="26" s="1"/>
  <c r="M39" i="26" s="1"/>
  <c r="N39" i="26" s="1"/>
  <c r="O39" i="26" s="1"/>
  <c r="P39" i="26" s="1"/>
  <c r="Q39" i="26" s="1"/>
  <c r="R39" i="26" s="1"/>
  <c r="S39" i="26" s="1"/>
  <c r="T39" i="26" s="1"/>
  <c r="U39" i="26" s="1"/>
  <c r="V39" i="26" s="1"/>
  <c r="W39" i="26" s="1"/>
  <c r="X39" i="26" s="1"/>
  <c r="Y39" i="26" s="1"/>
  <c r="Z39" i="26" s="1"/>
  <c r="AA39" i="26" s="1"/>
  <c r="AB39" i="26" s="1"/>
  <c r="AC39" i="26" s="1"/>
  <c r="AD39" i="26" s="1"/>
  <c r="AE39" i="26" s="1"/>
  <c r="AF39" i="26" s="1"/>
  <c r="H33" i="26"/>
  <c r="D33" i="26"/>
  <c r="H32" i="26"/>
  <c r="D32" i="26"/>
  <c r="H31" i="26"/>
  <c r="D31" i="26"/>
  <c r="H30" i="26"/>
  <c r="D30" i="26"/>
  <c r="H29" i="26"/>
  <c r="D29" i="26"/>
  <c r="H28" i="26"/>
  <c r="D28" i="26"/>
  <c r="H27" i="26"/>
  <c r="D27" i="26"/>
  <c r="H21" i="26"/>
  <c r="D21" i="26"/>
  <c r="H20" i="26"/>
  <c r="D20" i="26"/>
  <c r="H19" i="26"/>
  <c r="D19" i="26"/>
  <c r="H18" i="26"/>
  <c r="D18" i="26"/>
  <c r="H17" i="26"/>
  <c r="D17" i="26"/>
  <c r="H16" i="26"/>
  <c r="D16" i="26"/>
  <c r="H15" i="26"/>
  <c r="D15" i="26"/>
  <c r="C7" i="26"/>
  <c r="C5" i="26"/>
  <c r="J23" i="23"/>
  <c r="L23" i="23" s="1"/>
  <c r="A26" i="24" s="1"/>
  <c r="J16" i="24" s="1"/>
  <c r="J21" i="23"/>
  <c r="L21" i="23" s="1"/>
  <c r="A24" i="24" s="1"/>
  <c r="H16" i="24" s="1"/>
  <c r="H24" i="24" s="1"/>
  <c r="J20" i="23"/>
  <c r="L20" i="23" s="1"/>
  <c r="A23" i="24" s="1"/>
  <c r="J18" i="23"/>
  <c r="L18" i="23" s="1"/>
  <c r="A21" i="24" s="1"/>
  <c r="E16" i="24" s="1"/>
  <c r="J16" i="23"/>
  <c r="B9" i="23" s="1"/>
  <c r="B16" i="24"/>
  <c r="B12" i="25"/>
  <c r="D5" i="21"/>
  <c r="E5" i="21"/>
  <c r="F5" i="21"/>
  <c r="G5" i="21"/>
  <c r="H5" i="21"/>
  <c r="I5" i="21"/>
  <c r="J5" i="21"/>
  <c r="K5" i="21"/>
  <c r="L5" i="21"/>
  <c r="M5" i="21"/>
  <c r="N5" i="21"/>
  <c r="O5" i="21"/>
  <c r="P5" i="21"/>
  <c r="Q5" i="21"/>
  <c r="R5" i="21"/>
  <c r="S5" i="21"/>
  <c r="T5" i="21"/>
  <c r="U5" i="21"/>
  <c r="V5" i="21"/>
  <c r="W5" i="21"/>
  <c r="X5" i="21"/>
  <c r="Y5" i="21"/>
  <c r="Z5" i="21"/>
  <c r="AA5" i="21"/>
  <c r="AB5" i="21"/>
  <c r="AC5" i="21"/>
  <c r="AD5" i="21"/>
  <c r="AE5" i="21"/>
  <c r="AF5" i="21"/>
  <c r="AG5" i="21"/>
  <c r="AH5" i="21"/>
  <c r="AI5" i="21"/>
  <c r="AJ5" i="21"/>
  <c r="AK5" i="21"/>
  <c r="AL5" i="21"/>
  <c r="AM5" i="21"/>
  <c r="AN5" i="21"/>
  <c r="AO5" i="21"/>
  <c r="AP5" i="21"/>
  <c r="AQ5" i="21"/>
  <c r="AR5" i="21"/>
  <c r="AS5" i="21"/>
  <c r="AU5" i="21"/>
  <c r="AV5" i="21"/>
  <c r="AW5" i="21"/>
  <c r="AX5" i="21"/>
  <c r="AY5" i="21"/>
  <c r="AZ5" i="21"/>
  <c r="BA5" i="21"/>
  <c r="BB5" i="21"/>
  <c r="BC5" i="21"/>
  <c r="BD5" i="21"/>
  <c r="D6" i="21"/>
  <c r="E6" i="21"/>
  <c r="F6" i="21"/>
  <c r="G6" i="21"/>
  <c r="H6" i="21"/>
  <c r="I6" i="21"/>
  <c r="J6" i="21"/>
  <c r="K6" i="21"/>
  <c r="L6" i="21"/>
  <c r="M6" i="21"/>
  <c r="N6" i="21"/>
  <c r="O6" i="21"/>
  <c r="P6" i="21"/>
  <c r="Q6" i="21"/>
  <c r="R6" i="21"/>
  <c r="S6" i="21"/>
  <c r="T6" i="21"/>
  <c r="U6" i="21"/>
  <c r="V6" i="21"/>
  <c r="W6" i="21"/>
  <c r="X6" i="21"/>
  <c r="Y6" i="21"/>
  <c r="Z6" i="21"/>
  <c r="AA6" i="21"/>
  <c r="AB6" i="21"/>
  <c r="AC6" i="21"/>
  <c r="AD6" i="21"/>
  <c r="AE6" i="21"/>
  <c r="AF6" i="21"/>
  <c r="AG6" i="21"/>
  <c r="AH6" i="21"/>
  <c r="AI6" i="21"/>
  <c r="AJ6" i="21"/>
  <c r="AK6" i="21"/>
  <c r="AL6" i="21"/>
  <c r="AM6" i="21"/>
  <c r="AN6" i="21"/>
  <c r="AO6" i="21"/>
  <c r="AP6" i="21"/>
  <c r="AQ6" i="21"/>
  <c r="AR6" i="21"/>
  <c r="AS6" i="21"/>
  <c r="AU6" i="21"/>
  <c r="AV6" i="21"/>
  <c r="AW6" i="21"/>
  <c r="AX6" i="21"/>
  <c r="AY6" i="21"/>
  <c r="AZ6" i="21"/>
  <c r="BA6" i="21"/>
  <c r="BB6" i="21"/>
  <c r="BC6" i="21"/>
  <c r="BD6" i="21"/>
  <c r="D8" i="2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R8" i="21"/>
  <c r="S8" i="21"/>
  <c r="T8" i="21"/>
  <c r="U8" i="21"/>
  <c r="V8" i="21"/>
  <c r="W8" i="21"/>
  <c r="X8" i="21"/>
  <c r="Y8" i="21"/>
  <c r="Z8" i="21"/>
  <c r="AA8" i="21"/>
  <c r="AB8" i="21"/>
  <c r="AC8" i="21"/>
  <c r="AD8" i="21"/>
  <c r="AE8" i="21"/>
  <c r="AF8" i="21"/>
  <c r="AG8" i="21"/>
  <c r="AH8" i="21"/>
  <c r="AI8" i="21"/>
  <c r="AJ8" i="21"/>
  <c r="AK8" i="21"/>
  <c r="AL8" i="21"/>
  <c r="AM8" i="21"/>
  <c r="AN8" i="21"/>
  <c r="AO8" i="21"/>
  <c r="AP8" i="21"/>
  <c r="AQ8" i="21"/>
  <c r="AR8" i="21"/>
  <c r="AS8" i="21"/>
  <c r="AU8" i="21"/>
  <c r="AV8" i="21"/>
  <c r="AW8" i="21"/>
  <c r="AX8" i="21"/>
  <c r="AY8" i="21"/>
  <c r="AZ8" i="21"/>
  <c r="BA8" i="21"/>
  <c r="BB8" i="21"/>
  <c r="BC8" i="21"/>
  <c r="BD8" i="21"/>
  <c r="D9" i="21"/>
  <c r="E9" i="21"/>
  <c r="F9" i="21"/>
  <c r="G9" i="21"/>
  <c r="H9" i="21"/>
  <c r="I9" i="21"/>
  <c r="J9" i="21"/>
  <c r="K9" i="21"/>
  <c r="L9" i="21"/>
  <c r="M9" i="21"/>
  <c r="N9" i="21"/>
  <c r="O9" i="21"/>
  <c r="P9" i="21"/>
  <c r="Q9" i="21"/>
  <c r="R9" i="21"/>
  <c r="S9" i="21"/>
  <c r="T9" i="21"/>
  <c r="U9" i="21"/>
  <c r="V9" i="21"/>
  <c r="W9" i="21"/>
  <c r="X9" i="21"/>
  <c r="Y9" i="21"/>
  <c r="Z9" i="21"/>
  <c r="AA9" i="21"/>
  <c r="AB9" i="21"/>
  <c r="AC9" i="21"/>
  <c r="AD9" i="21"/>
  <c r="AE9" i="21"/>
  <c r="AF9" i="21"/>
  <c r="AG9" i="21"/>
  <c r="AH9" i="21"/>
  <c r="AI9" i="21"/>
  <c r="AJ9" i="21"/>
  <c r="AK9" i="21"/>
  <c r="AL9" i="21"/>
  <c r="AM9" i="21"/>
  <c r="AN9" i="21"/>
  <c r="AO9" i="21"/>
  <c r="AP9" i="21"/>
  <c r="AQ9" i="21"/>
  <c r="AR9" i="21"/>
  <c r="AS9" i="21"/>
  <c r="AU9" i="21"/>
  <c r="AV9" i="21"/>
  <c r="AW9" i="21"/>
  <c r="AX9" i="21"/>
  <c r="AY9" i="21"/>
  <c r="AZ9" i="21"/>
  <c r="BA9" i="21"/>
  <c r="BB9" i="21"/>
  <c r="BC9" i="21"/>
  <c r="BD9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AL11" i="21"/>
  <c r="AM11" i="21"/>
  <c r="AN11" i="21"/>
  <c r="AO11" i="21"/>
  <c r="AP11" i="21"/>
  <c r="AQ11" i="21"/>
  <c r="AR11" i="21"/>
  <c r="AS11" i="21"/>
  <c r="AU11" i="21"/>
  <c r="AV11" i="21"/>
  <c r="AW11" i="21"/>
  <c r="AX11" i="21"/>
  <c r="AY11" i="21"/>
  <c r="AZ11" i="21"/>
  <c r="BA11" i="21"/>
  <c r="BB11" i="21"/>
  <c r="BC11" i="21"/>
  <c r="BD11" i="21"/>
  <c r="D12" i="21"/>
  <c r="E12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U12" i="21"/>
  <c r="V12" i="21"/>
  <c r="W12" i="21"/>
  <c r="X12" i="21"/>
  <c r="Y12" i="21"/>
  <c r="Z12" i="21"/>
  <c r="AA12" i="21"/>
  <c r="AB12" i="21"/>
  <c r="AC12" i="21"/>
  <c r="AD12" i="21"/>
  <c r="AE12" i="21"/>
  <c r="AF12" i="21"/>
  <c r="AG12" i="21"/>
  <c r="AH12" i="21"/>
  <c r="AI12" i="21"/>
  <c r="AJ12" i="21"/>
  <c r="AK12" i="21"/>
  <c r="AL12" i="21"/>
  <c r="AM12" i="21"/>
  <c r="AN12" i="21"/>
  <c r="AO12" i="21"/>
  <c r="AP12" i="21"/>
  <c r="AQ12" i="21"/>
  <c r="AR12" i="21"/>
  <c r="AS12" i="21"/>
  <c r="AU12" i="21"/>
  <c r="AV12" i="21"/>
  <c r="AW12" i="21"/>
  <c r="AX12" i="21"/>
  <c r="AY12" i="21"/>
  <c r="AZ12" i="21"/>
  <c r="BA12" i="21"/>
  <c r="BB12" i="21"/>
  <c r="BC12" i="21"/>
  <c r="BD12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W14" i="21"/>
  <c r="X14" i="21"/>
  <c r="Y14" i="21"/>
  <c r="Z14" i="21"/>
  <c r="AA14" i="21"/>
  <c r="AB14" i="21"/>
  <c r="AC14" i="21"/>
  <c r="AD14" i="21"/>
  <c r="AE14" i="21"/>
  <c r="AF14" i="21"/>
  <c r="AG14" i="21"/>
  <c r="AH14" i="21"/>
  <c r="AI14" i="21"/>
  <c r="AJ14" i="21"/>
  <c r="AK14" i="21"/>
  <c r="AL14" i="21"/>
  <c r="AM14" i="21"/>
  <c r="AN14" i="21"/>
  <c r="AO14" i="21"/>
  <c r="AP14" i="21"/>
  <c r="AQ14" i="21"/>
  <c r="AR14" i="21"/>
  <c r="AS14" i="21"/>
  <c r="AU14" i="21"/>
  <c r="AV14" i="21"/>
  <c r="AW14" i="21"/>
  <c r="AX14" i="21"/>
  <c r="AY14" i="21"/>
  <c r="AZ14" i="21"/>
  <c r="BA14" i="21"/>
  <c r="BB14" i="21"/>
  <c r="BC14" i="21"/>
  <c r="BD14" i="21"/>
  <c r="D15" i="21"/>
  <c r="E15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T15" i="21"/>
  <c r="U15" i="21"/>
  <c r="V15" i="21"/>
  <c r="W15" i="21"/>
  <c r="X15" i="21"/>
  <c r="Y15" i="21"/>
  <c r="Z15" i="21"/>
  <c r="AA15" i="21"/>
  <c r="AB15" i="21"/>
  <c r="AC15" i="21"/>
  <c r="AD15" i="21"/>
  <c r="AE15" i="21"/>
  <c r="AF15" i="21"/>
  <c r="AG15" i="21"/>
  <c r="AH15" i="21"/>
  <c r="AI15" i="21"/>
  <c r="AJ15" i="21"/>
  <c r="AK15" i="21"/>
  <c r="AL15" i="21"/>
  <c r="AM15" i="21"/>
  <c r="AN15" i="21"/>
  <c r="AO15" i="21"/>
  <c r="AP15" i="21"/>
  <c r="AQ15" i="21"/>
  <c r="AR15" i="21"/>
  <c r="AS15" i="21"/>
  <c r="AU15" i="21"/>
  <c r="AV15" i="21"/>
  <c r="AW15" i="21"/>
  <c r="AX15" i="21"/>
  <c r="AY15" i="21"/>
  <c r="AZ15" i="21"/>
  <c r="BA15" i="21"/>
  <c r="BB15" i="21"/>
  <c r="BC15" i="21"/>
  <c r="BD15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AR17" i="21"/>
  <c r="AS17" i="21"/>
  <c r="AU17" i="21"/>
  <c r="AV17" i="21"/>
  <c r="AW17" i="21"/>
  <c r="AX17" i="21"/>
  <c r="AY17" i="21"/>
  <c r="AZ17" i="21"/>
  <c r="BA17" i="21"/>
  <c r="BB17" i="21"/>
  <c r="BC17" i="21"/>
  <c r="BD17" i="21"/>
  <c r="D18" i="21"/>
  <c r="E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AR18" i="21"/>
  <c r="AS18" i="21"/>
  <c r="AU18" i="21"/>
  <c r="AV18" i="21"/>
  <c r="AW18" i="21"/>
  <c r="AX18" i="21"/>
  <c r="AY18" i="21"/>
  <c r="AZ18" i="21"/>
  <c r="BA18" i="21"/>
  <c r="BB18" i="21"/>
  <c r="BC18" i="21"/>
  <c r="BD18" i="21"/>
  <c r="D20" i="21"/>
  <c r="E20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R20" i="21"/>
  <c r="S20" i="21"/>
  <c r="T20" i="21"/>
  <c r="U20" i="21"/>
  <c r="V20" i="21"/>
  <c r="W20" i="21"/>
  <c r="X20" i="21"/>
  <c r="Y20" i="21"/>
  <c r="Z20" i="21"/>
  <c r="AA20" i="21"/>
  <c r="AB20" i="21"/>
  <c r="AC20" i="21"/>
  <c r="AD20" i="21"/>
  <c r="AE20" i="21"/>
  <c r="AF20" i="21"/>
  <c r="AG20" i="21"/>
  <c r="AH20" i="21"/>
  <c r="AI20" i="21"/>
  <c r="AJ20" i="21"/>
  <c r="AK20" i="21"/>
  <c r="AL20" i="21"/>
  <c r="AM20" i="21"/>
  <c r="AN20" i="21"/>
  <c r="AO20" i="21"/>
  <c r="AP20" i="21"/>
  <c r="AQ20" i="21"/>
  <c r="AR20" i="21"/>
  <c r="AS20" i="21"/>
  <c r="AU20" i="21"/>
  <c r="AV20" i="21"/>
  <c r="AW20" i="21"/>
  <c r="AX20" i="21"/>
  <c r="AY20" i="21"/>
  <c r="AZ20" i="21"/>
  <c r="BA20" i="21"/>
  <c r="BB20" i="21"/>
  <c r="BC20" i="21"/>
  <c r="BD20" i="21"/>
  <c r="D21" i="21"/>
  <c r="E21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AR21" i="21"/>
  <c r="AS21" i="21"/>
  <c r="AU21" i="21"/>
  <c r="AV21" i="21"/>
  <c r="AW21" i="21"/>
  <c r="AX21" i="21"/>
  <c r="AY21" i="21"/>
  <c r="AZ21" i="21"/>
  <c r="BA21" i="21"/>
  <c r="BB21" i="21"/>
  <c r="BC21" i="21"/>
  <c r="BD21" i="21"/>
  <c r="D23" i="21"/>
  <c r="E23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U23" i="21"/>
  <c r="V23" i="21"/>
  <c r="W23" i="21"/>
  <c r="X23" i="21"/>
  <c r="Y23" i="21"/>
  <c r="Z23" i="21"/>
  <c r="AA23" i="21"/>
  <c r="AB23" i="21"/>
  <c r="AC23" i="21"/>
  <c r="AD23" i="21"/>
  <c r="AE23" i="21"/>
  <c r="AF23" i="21"/>
  <c r="AG23" i="21"/>
  <c r="AH23" i="21"/>
  <c r="AI23" i="21"/>
  <c r="AJ23" i="21"/>
  <c r="AK23" i="21"/>
  <c r="AL23" i="21"/>
  <c r="AM23" i="21"/>
  <c r="AN23" i="21"/>
  <c r="AO23" i="21"/>
  <c r="AP23" i="21"/>
  <c r="AQ23" i="21"/>
  <c r="AR23" i="21"/>
  <c r="AS23" i="21"/>
  <c r="AU23" i="21"/>
  <c r="AV23" i="21"/>
  <c r="AW23" i="21"/>
  <c r="AX23" i="21"/>
  <c r="AY23" i="21"/>
  <c r="AZ23" i="21"/>
  <c r="BA23" i="21"/>
  <c r="BB23" i="21"/>
  <c r="BC23" i="21"/>
  <c r="BD23" i="21"/>
  <c r="D24" i="21"/>
  <c r="E24" i="21"/>
  <c r="F24" i="21"/>
  <c r="G24" i="21"/>
  <c r="H24" i="21"/>
  <c r="I24" i="21"/>
  <c r="J24" i="21"/>
  <c r="K24" i="21"/>
  <c r="L24" i="21"/>
  <c r="M24" i="21"/>
  <c r="N24" i="21"/>
  <c r="O24" i="21"/>
  <c r="P24" i="21"/>
  <c r="Q24" i="21"/>
  <c r="R24" i="21"/>
  <c r="S24" i="21"/>
  <c r="T24" i="21"/>
  <c r="U24" i="21"/>
  <c r="V24" i="21"/>
  <c r="W24" i="21"/>
  <c r="X24" i="21"/>
  <c r="Y24" i="21"/>
  <c r="Z24" i="21"/>
  <c r="AA24" i="21"/>
  <c r="AB24" i="21"/>
  <c r="AC24" i="21"/>
  <c r="AD24" i="21"/>
  <c r="AE24" i="21"/>
  <c r="AF24" i="21"/>
  <c r="AG24" i="21"/>
  <c r="AH24" i="21"/>
  <c r="AI24" i="21"/>
  <c r="AJ24" i="21"/>
  <c r="AK24" i="21"/>
  <c r="AL24" i="21"/>
  <c r="AM24" i="21"/>
  <c r="AN24" i="21"/>
  <c r="AO24" i="21"/>
  <c r="AP24" i="21"/>
  <c r="AQ24" i="21"/>
  <c r="AR24" i="21"/>
  <c r="AS24" i="21"/>
  <c r="AU24" i="21"/>
  <c r="AV24" i="21"/>
  <c r="AW24" i="21"/>
  <c r="AX24" i="21"/>
  <c r="AY24" i="21"/>
  <c r="AZ24" i="21"/>
  <c r="BA24" i="21"/>
  <c r="BB24" i="21"/>
  <c r="BC24" i="21"/>
  <c r="BD24" i="21"/>
  <c r="D26" i="21"/>
  <c r="E26" i="21"/>
  <c r="F26" i="21"/>
  <c r="G26" i="21"/>
  <c r="H26" i="21"/>
  <c r="I26" i="21"/>
  <c r="J26" i="21"/>
  <c r="K26" i="21"/>
  <c r="L26" i="21"/>
  <c r="M26" i="21"/>
  <c r="N26" i="21"/>
  <c r="O26" i="21"/>
  <c r="P26" i="21"/>
  <c r="Q26" i="21"/>
  <c r="R26" i="21"/>
  <c r="S26" i="21"/>
  <c r="T26" i="21"/>
  <c r="U26" i="21"/>
  <c r="V26" i="21"/>
  <c r="W26" i="21"/>
  <c r="X26" i="21"/>
  <c r="Y26" i="21"/>
  <c r="Z26" i="21"/>
  <c r="AA26" i="21"/>
  <c r="AB26" i="21"/>
  <c r="AC26" i="21"/>
  <c r="AD26" i="21"/>
  <c r="AE26" i="21"/>
  <c r="AF26" i="21"/>
  <c r="AG26" i="21"/>
  <c r="AH26" i="21"/>
  <c r="AI26" i="21"/>
  <c r="AJ26" i="21"/>
  <c r="AK26" i="21"/>
  <c r="AL26" i="21"/>
  <c r="AM26" i="21"/>
  <c r="AN26" i="21"/>
  <c r="AO26" i="21"/>
  <c r="AP26" i="21"/>
  <c r="AQ26" i="21"/>
  <c r="AR26" i="21"/>
  <c r="AS26" i="21"/>
  <c r="AU26" i="21"/>
  <c r="AV26" i="21"/>
  <c r="AW26" i="21"/>
  <c r="AX26" i="21"/>
  <c r="AY26" i="21"/>
  <c r="AZ26" i="21"/>
  <c r="BA26" i="21"/>
  <c r="BB26" i="21"/>
  <c r="BC26" i="21"/>
  <c r="BD26" i="21"/>
  <c r="D27" i="21"/>
  <c r="E27" i="21"/>
  <c r="F27" i="21"/>
  <c r="G27" i="21"/>
  <c r="H27" i="21"/>
  <c r="I27" i="21"/>
  <c r="J27" i="21"/>
  <c r="K27" i="21"/>
  <c r="L27" i="21"/>
  <c r="M27" i="21"/>
  <c r="N27" i="21"/>
  <c r="O27" i="21"/>
  <c r="P27" i="21"/>
  <c r="Q27" i="21"/>
  <c r="R27" i="21"/>
  <c r="S27" i="21"/>
  <c r="T27" i="21"/>
  <c r="U27" i="21"/>
  <c r="V27" i="21"/>
  <c r="W27" i="21"/>
  <c r="X27" i="21"/>
  <c r="Y27" i="21"/>
  <c r="Z27" i="21"/>
  <c r="AA27" i="21"/>
  <c r="AB27" i="21"/>
  <c r="AC27" i="21"/>
  <c r="AD27" i="21"/>
  <c r="AE27" i="21"/>
  <c r="AF27" i="21"/>
  <c r="AG27" i="21"/>
  <c r="AH27" i="21"/>
  <c r="AI27" i="21"/>
  <c r="AJ27" i="21"/>
  <c r="AK27" i="21"/>
  <c r="AL27" i="21"/>
  <c r="AM27" i="21"/>
  <c r="AN27" i="21"/>
  <c r="AO27" i="21"/>
  <c r="AP27" i="21"/>
  <c r="AQ27" i="21"/>
  <c r="AR27" i="21"/>
  <c r="AS27" i="21"/>
  <c r="AU27" i="21"/>
  <c r="AV27" i="21"/>
  <c r="AW27" i="21"/>
  <c r="AX27" i="21"/>
  <c r="AY27" i="21"/>
  <c r="AZ27" i="21"/>
  <c r="BA27" i="21"/>
  <c r="BB27" i="21"/>
  <c r="BC27" i="21"/>
  <c r="BD27" i="21"/>
  <c r="D29" i="21"/>
  <c r="E29" i="21"/>
  <c r="F29" i="21"/>
  <c r="G29" i="21"/>
  <c r="H29" i="21"/>
  <c r="I29" i="21"/>
  <c r="J29" i="21"/>
  <c r="K29" i="21"/>
  <c r="L29" i="21"/>
  <c r="M29" i="21"/>
  <c r="N29" i="21"/>
  <c r="O29" i="21"/>
  <c r="P29" i="21"/>
  <c r="Q29" i="21"/>
  <c r="R29" i="21"/>
  <c r="S29" i="21"/>
  <c r="T29" i="21"/>
  <c r="U29" i="21"/>
  <c r="V29" i="21"/>
  <c r="W29" i="21"/>
  <c r="X29" i="21"/>
  <c r="Y29" i="21"/>
  <c r="Z29" i="21"/>
  <c r="AA29" i="21"/>
  <c r="AB29" i="21"/>
  <c r="AC29" i="21"/>
  <c r="AD29" i="21"/>
  <c r="AE29" i="21"/>
  <c r="AF29" i="21"/>
  <c r="AG29" i="21"/>
  <c r="AH29" i="21"/>
  <c r="AI29" i="21"/>
  <c r="AJ29" i="21"/>
  <c r="AK29" i="21"/>
  <c r="AL29" i="21"/>
  <c r="AM29" i="21"/>
  <c r="AN29" i="21"/>
  <c r="AO29" i="21"/>
  <c r="AP29" i="21"/>
  <c r="AQ29" i="21"/>
  <c r="AR29" i="21"/>
  <c r="AS29" i="21"/>
  <c r="AU29" i="21"/>
  <c r="AV29" i="21"/>
  <c r="AW29" i="21"/>
  <c r="AX29" i="21"/>
  <c r="AY29" i="21"/>
  <c r="AZ29" i="21"/>
  <c r="BA29" i="21"/>
  <c r="BB29" i="21"/>
  <c r="BC29" i="21"/>
  <c r="BD29" i="21"/>
  <c r="D30" i="21"/>
  <c r="E30" i="21"/>
  <c r="F30" i="21"/>
  <c r="G30" i="21"/>
  <c r="H30" i="21"/>
  <c r="I30" i="21"/>
  <c r="J30" i="21"/>
  <c r="K30" i="21"/>
  <c r="L30" i="21"/>
  <c r="M30" i="21"/>
  <c r="N30" i="21"/>
  <c r="O30" i="21"/>
  <c r="P30" i="21"/>
  <c r="Q30" i="21"/>
  <c r="R30" i="21"/>
  <c r="S30" i="21"/>
  <c r="T30" i="21"/>
  <c r="U30" i="21"/>
  <c r="V30" i="21"/>
  <c r="W30" i="21"/>
  <c r="X30" i="21"/>
  <c r="Y30" i="21"/>
  <c r="Z30" i="21"/>
  <c r="AA30" i="21"/>
  <c r="AB30" i="21"/>
  <c r="AC30" i="21"/>
  <c r="AD30" i="21"/>
  <c r="AE30" i="21"/>
  <c r="AF30" i="21"/>
  <c r="AG30" i="21"/>
  <c r="AH30" i="21"/>
  <c r="AI30" i="21"/>
  <c r="AJ30" i="21"/>
  <c r="AK30" i="21"/>
  <c r="AL30" i="21"/>
  <c r="AM30" i="21"/>
  <c r="AN30" i="21"/>
  <c r="AO30" i="21"/>
  <c r="AP30" i="21"/>
  <c r="AQ30" i="21"/>
  <c r="AR30" i="21"/>
  <c r="AS30" i="21"/>
  <c r="AU30" i="21"/>
  <c r="AV30" i="21"/>
  <c r="AW30" i="21"/>
  <c r="AX30" i="21"/>
  <c r="AY30" i="21"/>
  <c r="AZ30" i="21"/>
  <c r="BA30" i="21"/>
  <c r="BB30" i="21"/>
  <c r="BC30" i="21"/>
  <c r="BD30" i="21"/>
  <c r="D32" i="21"/>
  <c r="E32" i="21"/>
  <c r="F32" i="21"/>
  <c r="G32" i="21"/>
  <c r="H32" i="21"/>
  <c r="I32" i="21"/>
  <c r="J32" i="21"/>
  <c r="K32" i="21"/>
  <c r="L32" i="21"/>
  <c r="M32" i="21"/>
  <c r="N32" i="21"/>
  <c r="O32" i="21"/>
  <c r="P32" i="21"/>
  <c r="Q32" i="21"/>
  <c r="R32" i="21"/>
  <c r="S32" i="21"/>
  <c r="T32" i="21"/>
  <c r="U32" i="21"/>
  <c r="V32" i="21"/>
  <c r="W32" i="21"/>
  <c r="X32" i="21"/>
  <c r="Y32" i="21"/>
  <c r="Z32" i="21"/>
  <c r="AA32" i="21"/>
  <c r="AB32" i="21"/>
  <c r="AC32" i="21"/>
  <c r="AD32" i="21"/>
  <c r="AE32" i="21"/>
  <c r="AF32" i="21"/>
  <c r="AG32" i="21"/>
  <c r="AH32" i="21"/>
  <c r="AI32" i="21"/>
  <c r="AJ32" i="21"/>
  <c r="AK32" i="21"/>
  <c r="AL32" i="21"/>
  <c r="AM32" i="21"/>
  <c r="AN32" i="21"/>
  <c r="AO32" i="21"/>
  <c r="AP32" i="21"/>
  <c r="AQ32" i="21"/>
  <c r="AR32" i="21"/>
  <c r="AS32" i="21"/>
  <c r="AU32" i="21"/>
  <c r="AV32" i="21"/>
  <c r="AW32" i="21"/>
  <c r="AX32" i="21"/>
  <c r="AY32" i="21"/>
  <c r="AZ32" i="21"/>
  <c r="BA32" i="21"/>
  <c r="BB32" i="21"/>
  <c r="BC32" i="21"/>
  <c r="BD32" i="21"/>
  <c r="D33" i="21"/>
  <c r="E33" i="21"/>
  <c r="F33" i="21"/>
  <c r="G33" i="21"/>
  <c r="H33" i="21"/>
  <c r="I33" i="21"/>
  <c r="J33" i="21"/>
  <c r="K33" i="21"/>
  <c r="L33" i="21"/>
  <c r="M33" i="21"/>
  <c r="N33" i="21"/>
  <c r="O33" i="21"/>
  <c r="P33" i="21"/>
  <c r="Q33" i="21"/>
  <c r="R33" i="21"/>
  <c r="S33" i="21"/>
  <c r="T33" i="21"/>
  <c r="U33" i="21"/>
  <c r="V33" i="21"/>
  <c r="W33" i="21"/>
  <c r="X33" i="21"/>
  <c r="Y33" i="21"/>
  <c r="Z33" i="21"/>
  <c r="AA33" i="21"/>
  <c r="AB33" i="21"/>
  <c r="AC33" i="21"/>
  <c r="AD33" i="21"/>
  <c r="AE33" i="21"/>
  <c r="AF33" i="21"/>
  <c r="AG33" i="21"/>
  <c r="AH33" i="21"/>
  <c r="AI33" i="21"/>
  <c r="AJ33" i="21"/>
  <c r="AK33" i="21"/>
  <c r="AL33" i="21"/>
  <c r="AM33" i="21"/>
  <c r="AN33" i="21"/>
  <c r="AO33" i="21"/>
  <c r="AP33" i="21"/>
  <c r="AQ33" i="21"/>
  <c r="AR33" i="21"/>
  <c r="AS33" i="21"/>
  <c r="AU33" i="21"/>
  <c r="AV33" i="21"/>
  <c r="AW33" i="21"/>
  <c r="AX33" i="21"/>
  <c r="AY33" i="21"/>
  <c r="AZ33" i="21"/>
  <c r="BA33" i="21"/>
  <c r="BB33" i="21"/>
  <c r="BC33" i="21"/>
  <c r="BD33" i="21"/>
  <c r="D35" i="21"/>
  <c r="E35" i="21"/>
  <c r="F35" i="21"/>
  <c r="G35" i="21"/>
  <c r="H35" i="21"/>
  <c r="I35" i="21"/>
  <c r="J35" i="21"/>
  <c r="K35" i="21"/>
  <c r="L35" i="21"/>
  <c r="M35" i="21"/>
  <c r="N35" i="21"/>
  <c r="O35" i="21"/>
  <c r="P35" i="21"/>
  <c r="Q35" i="21"/>
  <c r="R35" i="21"/>
  <c r="S35" i="21"/>
  <c r="T35" i="21"/>
  <c r="U35" i="21"/>
  <c r="V35" i="21"/>
  <c r="W35" i="21"/>
  <c r="X35" i="21"/>
  <c r="Y35" i="21"/>
  <c r="Z35" i="21"/>
  <c r="AA35" i="21"/>
  <c r="AB35" i="21"/>
  <c r="AC35" i="21"/>
  <c r="AD35" i="21"/>
  <c r="AE35" i="21"/>
  <c r="AF35" i="21"/>
  <c r="AG35" i="21"/>
  <c r="AH35" i="21"/>
  <c r="AI35" i="21"/>
  <c r="AJ35" i="21"/>
  <c r="AK35" i="21"/>
  <c r="AL35" i="21"/>
  <c r="AM35" i="21"/>
  <c r="AN35" i="21"/>
  <c r="AO35" i="21"/>
  <c r="AP35" i="21"/>
  <c r="AQ35" i="21"/>
  <c r="AR35" i="21"/>
  <c r="AS35" i="21"/>
  <c r="AU35" i="21"/>
  <c r="AV35" i="21"/>
  <c r="AW35" i="21"/>
  <c r="AX35" i="21"/>
  <c r="AY35" i="21"/>
  <c r="AZ35" i="21"/>
  <c r="BA35" i="21"/>
  <c r="BB35" i="21"/>
  <c r="BC35" i="21"/>
  <c r="BD35" i="21"/>
  <c r="D36" i="21"/>
  <c r="E36" i="21"/>
  <c r="F36" i="21"/>
  <c r="G36" i="21"/>
  <c r="H36" i="21"/>
  <c r="I36" i="21"/>
  <c r="J36" i="21"/>
  <c r="K36" i="21"/>
  <c r="L36" i="21"/>
  <c r="M36" i="21"/>
  <c r="N36" i="21"/>
  <c r="O36" i="21"/>
  <c r="P36" i="21"/>
  <c r="Q36" i="21"/>
  <c r="R36" i="21"/>
  <c r="S36" i="21"/>
  <c r="T36" i="21"/>
  <c r="U36" i="21"/>
  <c r="V36" i="21"/>
  <c r="W36" i="21"/>
  <c r="X36" i="21"/>
  <c r="Y36" i="21"/>
  <c r="Z36" i="21"/>
  <c r="AA36" i="21"/>
  <c r="AB36" i="21"/>
  <c r="AC36" i="21"/>
  <c r="AD36" i="21"/>
  <c r="AE36" i="21"/>
  <c r="AF36" i="21"/>
  <c r="AG36" i="21"/>
  <c r="AH36" i="21"/>
  <c r="AI36" i="21"/>
  <c r="AJ36" i="21"/>
  <c r="AK36" i="21"/>
  <c r="AL36" i="21"/>
  <c r="AM36" i="21"/>
  <c r="AN36" i="21"/>
  <c r="AO36" i="21"/>
  <c r="AP36" i="21"/>
  <c r="AQ36" i="21"/>
  <c r="AR36" i="21"/>
  <c r="AS36" i="21"/>
  <c r="AU36" i="21"/>
  <c r="AV36" i="21"/>
  <c r="AW36" i="21"/>
  <c r="AX36" i="21"/>
  <c r="AY36" i="21"/>
  <c r="AZ36" i="21"/>
  <c r="BA36" i="21"/>
  <c r="BB36" i="21"/>
  <c r="BC36" i="21"/>
  <c r="BD36" i="21"/>
  <c r="D38" i="21"/>
  <c r="E38" i="21"/>
  <c r="F38" i="21"/>
  <c r="G38" i="21"/>
  <c r="H38" i="21"/>
  <c r="I38" i="21"/>
  <c r="J38" i="21"/>
  <c r="K38" i="21"/>
  <c r="L38" i="21"/>
  <c r="M38" i="21"/>
  <c r="N38" i="21"/>
  <c r="O38" i="21"/>
  <c r="P38" i="21"/>
  <c r="Q38" i="21"/>
  <c r="R38" i="21"/>
  <c r="S38" i="21"/>
  <c r="T38" i="21"/>
  <c r="U38" i="21"/>
  <c r="V38" i="21"/>
  <c r="W38" i="21"/>
  <c r="X38" i="21"/>
  <c r="Y38" i="21"/>
  <c r="Z38" i="21"/>
  <c r="AA38" i="21"/>
  <c r="AB38" i="21"/>
  <c r="AC38" i="21"/>
  <c r="AD38" i="21"/>
  <c r="AE38" i="21"/>
  <c r="AF38" i="21"/>
  <c r="AG38" i="21"/>
  <c r="AH38" i="21"/>
  <c r="AI38" i="21"/>
  <c r="AJ38" i="21"/>
  <c r="AK38" i="21"/>
  <c r="AL38" i="21"/>
  <c r="AM38" i="21"/>
  <c r="AN38" i="21"/>
  <c r="AO38" i="21"/>
  <c r="AP38" i="21"/>
  <c r="AQ38" i="21"/>
  <c r="AR38" i="21"/>
  <c r="AS38" i="21"/>
  <c r="AU38" i="21"/>
  <c r="AV38" i="21"/>
  <c r="AW38" i="21"/>
  <c r="AX38" i="21"/>
  <c r="AY38" i="21"/>
  <c r="AZ38" i="21"/>
  <c r="BA38" i="21"/>
  <c r="BB38" i="21"/>
  <c r="BC38" i="21"/>
  <c r="BD38" i="21"/>
  <c r="D39" i="21"/>
  <c r="E39" i="21"/>
  <c r="F39" i="21"/>
  <c r="G39" i="21"/>
  <c r="H39" i="21"/>
  <c r="I39" i="21"/>
  <c r="J39" i="21"/>
  <c r="K39" i="21"/>
  <c r="L39" i="21"/>
  <c r="M39" i="21"/>
  <c r="N39" i="21"/>
  <c r="O39" i="21"/>
  <c r="P39" i="21"/>
  <c r="Q39" i="21"/>
  <c r="R39" i="21"/>
  <c r="S39" i="21"/>
  <c r="T39" i="21"/>
  <c r="U39" i="21"/>
  <c r="V39" i="21"/>
  <c r="W39" i="21"/>
  <c r="X39" i="21"/>
  <c r="Y39" i="21"/>
  <c r="Z39" i="21"/>
  <c r="AA39" i="21"/>
  <c r="AB39" i="21"/>
  <c r="AC39" i="21"/>
  <c r="AD39" i="21"/>
  <c r="AE39" i="21"/>
  <c r="AF39" i="21"/>
  <c r="AG39" i="21"/>
  <c r="AH39" i="21"/>
  <c r="AI39" i="21"/>
  <c r="AJ39" i="21"/>
  <c r="AK39" i="21"/>
  <c r="AL39" i="21"/>
  <c r="AM39" i="21"/>
  <c r="AN39" i="21"/>
  <c r="AO39" i="21"/>
  <c r="AP39" i="21"/>
  <c r="AQ39" i="21"/>
  <c r="AR39" i="21"/>
  <c r="AS39" i="21"/>
  <c r="AU39" i="21"/>
  <c r="AV39" i="21"/>
  <c r="AW39" i="21"/>
  <c r="AX39" i="21"/>
  <c r="AY39" i="21"/>
  <c r="AZ39" i="21"/>
  <c r="BA39" i="21"/>
  <c r="BB39" i="21"/>
  <c r="BC39" i="21"/>
  <c r="BD39" i="21"/>
  <c r="D41" i="21"/>
  <c r="E41" i="21"/>
  <c r="F41" i="21"/>
  <c r="G41" i="21"/>
  <c r="H41" i="21"/>
  <c r="I41" i="21"/>
  <c r="J41" i="21"/>
  <c r="K41" i="21"/>
  <c r="L41" i="21"/>
  <c r="M41" i="21"/>
  <c r="N41" i="21"/>
  <c r="O41" i="21"/>
  <c r="P41" i="21"/>
  <c r="Q41" i="21"/>
  <c r="R41" i="21"/>
  <c r="S41" i="21"/>
  <c r="T41" i="21"/>
  <c r="U41" i="21"/>
  <c r="V41" i="21"/>
  <c r="W41" i="21"/>
  <c r="X41" i="21"/>
  <c r="Y41" i="21"/>
  <c r="Z41" i="21"/>
  <c r="AA41" i="21"/>
  <c r="AB41" i="21"/>
  <c r="AC41" i="21"/>
  <c r="AD41" i="21"/>
  <c r="AE41" i="21"/>
  <c r="AF41" i="21"/>
  <c r="AG41" i="21"/>
  <c r="AH41" i="21"/>
  <c r="AI41" i="21"/>
  <c r="AJ41" i="21"/>
  <c r="AK41" i="21"/>
  <c r="AL41" i="21"/>
  <c r="AM41" i="21"/>
  <c r="AN41" i="21"/>
  <c r="AO41" i="21"/>
  <c r="AP41" i="21"/>
  <c r="AQ41" i="21"/>
  <c r="AR41" i="21"/>
  <c r="AS41" i="21"/>
  <c r="AU41" i="21"/>
  <c r="AV41" i="21"/>
  <c r="AW41" i="21"/>
  <c r="AX41" i="21"/>
  <c r="AY41" i="21"/>
  <c r="AZ41" i="21"/>
  <c r="BA41" i="21"/>
  <c r="BB41" i="21"/>
  <c r="BC41" i="21"/>
  <c r="BD41" i="21"/>
  <c r="D42" i="21"/>
  <c r="E42" i="21"/>
  <c r="F42" i="21"/>
  <c r="G42" i="21"/>
  <c r="H42" i="21"/>
  <c r="I42" i="21"/>
  <c r="J42" i="21"/>
  <c r="K42" i="21"/>
  <c r="L42" i="21"/>
  <c r="M42" i="21"/>
  <c r="N42" i="21"/>
  <c r="O42" i="21"/>
  <c r="P42" i="21"/>
  <c r="Q42" i="21"/>
  <c r="R42" i="21"/>
  <c r="S42" i="21"/>
  <c r="T42" i="21"/>
  <c r="U42" i="21"/>
  <c r="V42" i="21"/>
  <c r="W42" i="21"/>
  <c r="X42" i="21"/>
  <c r="Y42" i="21"/>
  <c r="Z42" i="21"/>
  <c r="AA42" i="21"/>
  <c r="AB42" i="21"/>
  <c r="AC42" i="21"/>
  <c r="AD42" i="21"/>
  <c r="AE42" i="21"/>
  <c r="AF42" i="21"/>
  <c r="AG42" i="21"/>
  <c r="AH42" i="21"/>
  <c r="AI42" i="21"/>
  <c r="AJ42" i="21"/>
  <c r="AK42" i="21"/>
  <c r="AL42" i="21"/>
  <c r="AM42" i="21"/>
  <c r="AN42" i="21"/>
  <c r="AO42" i="21"/>
  <c r="AP42" i="21"/>
  <c r="AQ42" i="21"/>
  <c r="AR42" i="21"/>
  <c r="AS42" i="21"/>
  <c r="AU42" i="21"/>
  <c r="AV42" i="21"/>
  <c r="AW42" i="21"/>
  <c r="AX42" i="21"/>
  <c r="AY42" i="21"/>
  <c r="AZ42" i="21"/>
  <c r="BA42" i="21"/>
  <c r="BB42" i="21"/>
  <c r="BC42" i="21"/>
  <c r="BD42" i="21"/>
  <c r="D44" i="21"/>
  <c r="E44" i="21"/>
  <c r="F44" i="21"/>
  <c r="G44" i="21"/>
  <c r="H44" i="21"/>
  <c r="I44" i="21"/>
  <c r="J44" i="21"/>
  <c r="K44" i="21"/>
  <c r="L44" i="21"/>
  <c r="M44" i="21"/>
  <c r="N44" i="21"/>
  <c r="O44" i="21"/>
  <c r="P44" i="21"/>
  <c r="Q44" i="21"/>
  <c r="R44" i="21"/>
  <c r="S44" i="21"/>
  <c r="T44" i="21"/>
  <c r="U44" i="21"/>
  <c r="V44" i="21"/>
  <c r="W44" i="21"/>
  <c r="X44" i="21"/>
  <c r="Y44" i="21"/>
  <c r="Z44" i="21"/>
  <c r="AA44" i="21"/>
  <c r="AB44" i="21"/>
  <c r="AC44" i="21"/>
  <c r="AD44" i="21"/>
  <c r="AE44" i="21"/>
  <c r="AF44" i="21"/>
  <c r="AG44" i="21"/>
  <c r="AH44" i="21"/>
  <c r="AI44" i="21"/>
  <c r="AJ44" i="21"/>
  <c r="AK44" i="21"/>
  <c r="AL44" i="21"/>
  <c r="AM44" i="21"/>
  <c r="AN44" i="21"/>
  <c r="AO44" i="21"/>
  <c r="AP44" i="21"/>
  <c r="AQ44" i="21"/>
  <c r="AR44" i="21"/>
  <c r="AS44" i="21"/>
  <c r="AU44" i="21"/>
  <c r="AV44" i="21"/>
  <c r="AW44" i="21"/>
  <c r="AX44" i="21"/>
  <c r="AY44" i="21"/>
  <c r="AZ44" i="21"/>
  <c r="BA44" i="21"/>
  <c r="BB44" i="21"/>
  <c r="BC44" i="21"/>
  <c r="BD44" i="21"/>
  <c r="D45" i="21"/>
  <c r="E45" i="21"/>
  <c r="F45" i="21"/>
  <c r="G45" i="21"/>
  <c r="H45" i="21"/>
  <c r="I45" i="21"/>
  <c r="J45" i="21"/>
  <c r="K45" i="21"/>
  <c r="L45" i="21"/>
  <c r="M45" i="21"/>
  <c r="N45" i="21"/>
  <c r="O45" i="21"/>
  <c r="P45" i="21"/>
  <c r="Q45" i="21"/>
  <c r="R45" i="21"/>
  <c r="S45" i="21"/>
  <c r="T45" i="21"/>
  <c r="U45" i="21"/>
  <c r="V45" i="21"/>
  <c r="W45" i="21"/>
  <c r="X45" i="21"/>
  <c r="Y45" i="21"/>
  <c r="Z45" i="21"/>
  <c r="AA45" i="21"/>
  <c r="AB45" i="21"/>
  <c r="AC45" i="21"/>
  <c r="AD45" i="21"/>
  <c r="AE45" i="21"/>
  <c r="AF45" i="21"/>
  <c r="AG45" i="21"/>
  <c r="AH45" i="21"/>
  <c r="AI45" i="21"/>
  <c r="AJ45" i="21"/>
  <c r="AK45" i="21"/>
  <c r="AL45" i="21"/>
  <c r="AM45" i="21"/>
  <c r="AN45" i="21"/>
  <c r="AO45" i="21"/>
  <c r="AP45" i="21"/>
  <c r="AQ45" i="21"/>
  <c r="AR45" i="21"/>
  <c r="AS45" i="21"/>
  <c r="AU45" i="21"/>
  <c r="AV45" i="21"/>
  <c r="AW45" i="21"/>
  <c r="AX45" i="21"/>
  <c r="AY45" i="21"/>
  <c r="AZ45" i="21"/>
  <c r="BA45" i="21"/>
  <c r="BB45" i="21"/>
  <c r="BC45" i="21"/>
  <c r="BD45" i="21"/>
  <c r="D47" i="21"/>
  <c r="E47" i="21"/>
  <c r="F47" i="21"/>
  <c r="G47" i="21"/>
  <c r="H47" i="21"/>
  <c r="I47" i="21"/>
  <c r="J47" i="21"/>
  <c r="K47" i="21"/>
  <c r="L47" i="21"/>
  <c r="M47" i="21"/>
  <c r="N47" i="21"/>
  <c r="O47" i="21"/>
  <c r="P47" i="21"/>
  <c r="Q47" i="21"/>
  <c r="R47" i="21"/>
  <c r="S47" i="21"/>
  <c r="T47" i="21"/>
  <c r="U47" i="21"/>
  <c r="V47" i="21"/>
  <c r="W47" i="21"/>
  <c r="X47" i="21"/>
  <c r="Y47" i="21"/>
  <c r="Z47" i="21"/>
  <c r="AA47" i="21"/>
  <c r="AB47" i="21"/>
  <c r="AC47" i="21"/>
  <c r="AD47" i="21"/>
  <c r="AE47" i="21"/>
  <c r="AF47" i="21"/>
  <c r="AG47" i="21"/>
  <c r="AH47" i="21"/>
  <c r="AI47" i="21"/>
  <c r="AJ47" i="21"/>
  <c r="AK47" i="21"/>
  <c r="AL47" i="21"/>
  <c r="AM47" i="21"/>
  <c r="AN47" i="21"/>
  <c r="AO47" i="21"/>
  <c r="AP47" i="21"/>
  <c r="AQ47" i="21"/>
  <c r="AR47" i="21"/>
  <c r="AS47" i="21"/>
  <c r="AU47" i="21"/>
  <c r="AV47" i="21"/>
  <c r="AW47" i="21"/>
  <c r="AX47" i="21"/>
  <c r="AY47" i="21"/>
  <c r="AZ47" i="21"/>
  <c r="BA47" i="21"/>
  <c r="BB47" i="21"/>
  <c r="BC47" i="21"/>
  <c r="BD47" i="21"/>
  <c r="D48" i="21"/>
  <c r="E48" i="21"/>
  <c r="F48" i="21"/>
  <c r="G48" i="21"/>
  <c r="H48" i="21"/>
  <c r="I48" i="21"/>
  <c r="J48" i="21"/>
  <c r="K48" i="2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AI48" i="21"/>
  <c r="AJ48" i="21"/>
  <c r="AK48" i="21"/>
  <c r="AL48" i="21"/>
  <c r="AM48" i="21"/>
  <c r="AN48" i="21"/>
  <c r="AO48" i="21"/>
  <c r="AP48" i="21"/>
  <c r="AQ48" i="21"/>
  <c r="AR48" i="21"/>
  <c r="AS48" i="21"/>
  <c r="AU48" i="21"/>
  <c r="AV48" i="21"/>
  <c r="AW48" i="21"/>
  <c r="AX48" i="21"/>
  <c r="AY48" i="21"/>
  <c r="AZ48" i="21"/>
  <c r="BA48" i="21"/>
  <c r="BB48" i="21"/>
  <c r="BC48" i="21"/>
  <c r="BD48" i="21"/>
  <c r="D50" i="21"/>
  <c r="E50" i="21"/>
  <c r="F50" i="21"/>
  <c r="G50" i="21"/>
  <c r="H50" i="21"/>
  <c r="I50" i="21"/>
  <c r="J50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AI50" i="21"/>
  <c r="AJ50" i="21"/>
  <c r="AK50" i="21"/>
  <c r="AL50" i="21"/>
  <c r="AM50" i="21"/>
  <c r="AN50" i="21"/>
  <c r="AO50" i="21"/>
  <c r="AP50" i="21"/>
  <c r="AQ50" i="21"/>
  <c r="AR50" i="21"/>
  <c r="AS50" i="21"/>
  <c r="AU50" i="21"/>
  <c r="AV50" i="21"/>
  <c r="AW50" i="21"/>
  <c r="AX50" i="21"/>
  <c r="AY50" i="21"/>
  <c r="AZ50" i="21"/>
  <c r="BA50" i="21"/>
  <c r="BB50" i="21"/>
  <c r="BC50" i="21"/>
  <c r="BD50" i="21"/>
  <c r="D51" i="21"/>
  <c r="E51" i="21"/>
  <c r="F51" i="21"/>
  <c r="G51" i="21"/>
  <c r="H51" i="21"/>
  <c r="I51" i="21"/>
  <c r="J51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AI51" i="21"/>
  <c r="AJ51" i="21"/>
  <c r="AK51" i="21"/>
  <c r="AL51" i="21"/>
  <c r="AM51" i="21"/>
  <c r="AN51" i="21"/>
  <c r="AO51" i="21"/>
  <c r="AP51" i="21"/>
  <c r="AQ51" i="21"/>
  <c r="AR51" i="21"/>
  <c r="AS51" i="21"/>
  <c r="AU51" i="21"/>
  <c r="AV51" i="21"/>
  <c r="AW51" i="21"/>
  <c r="AX51" i="21"/>
  <c r="AY51" i="21"/>
  <c r="AZ51" i="21"/>
  <c r="BA51" i="21"/>
  <c r="BB51" i="21"/>
  <c r="BC51" i="21"/>
  <c r="BD51" i="21"/>
  <c r="D53" i="21"/>
  <c r="E53" i="21"/>
  <c r="F53" i="21"/>
  <c r="G53" i="21"/>
  <c r="H53" i="21"/>
  <c r="I53" i="21"/>
  <c r="J53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AI53" i="21"/>
  <c r="AJ53" i="21"/>
  <c r="AK53" i="21"/>
  <c r="AL53" i="21"/>
  <c r="AM53" i="21"/>
  <c r="AN53" i="21"/>
  <c r="AO53" i="21"/>
  <c r="AP53" i="21"/>
  <c r="AQ53" i="21"/>
  <c r="AR53" i="21"/>
  <c r="AS53" i="21"/>
  <c r="AU53" i="21"/>
  <c r="AV53" i="21"/>
  <c r="AW53" i="21"/>
  <c r="AX53" i="21"/>
  <c r="AY53" i="21"/>
  <c r="AZ53" i="21"/>
  <c r="BA53" i="21"/>
  <c r="BB53" i="21"/>
  <c r="BC53" i="21"/>
  <c r="BD53" i="21"/>
  <c r="D54" i="21"/>
  <c r="E54" i="21"/>
  <c r="F54" i="21"/>
  <c r="G54" i="21"/>
  <c r="H54" i="21"/>
  <c r="I54" i="21"/>
  <c r="J54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AI54" i="21"/>
  <c r="AJ54" i="21"/>
  <c r="AK54" i="21"/>
  <c r="AL54" i="21"/>
  <c r="AM54" i="21"/>
  <c r="AN54" i="21"/>
  <c r="AO54" i="21"/>
  <c r="AP54" i="21"/>
  <c r="AQ54" i="21"/>
  <c r="AR54" i="21"/>
  <c r="AS54" i="21"/>
  <c r="AU54" i="21"/>
  <c r="AV54" i="21"/>
  <c r="AW54" i="21"/>
  <c r="AX54" i="21"/>
  <c r="AY54" i="21"/>
  <c r="AZ54" i="21"/>
  <c r="BA54" i="21"/>
  <c r="BB54" i="21"/>
  <c r="BC54" i="21"/>
  <c r="BD54" i="21"/>
  <c r="D56" i="21"/>
  <c r="E56" i="21"/>
  <c r="F56" i="21"/>
  <c r="G56" i="21"/>
  <c r="H56" i="21"/>
  <c r="I56" i="21"/>
  <c r="J56" i="21"/>
  <c r="K56" i="21"/>
  <c r="L56" i="21"/>
  <c r="M56" i="21"/>
  <c r="N56" i="21"/>
  <c r="O56" i="21"/>
  <c r="P56" i="21"/>
  <c r="Q56" i="21"/>
  <c r="R56" i="21"/>
  <c r="S56" i="21"/>
  <c r="T56" i="21"/>
  <c r="U56" i="21"/>
  <c r="V56" i="21"/>
  <c r="W56" i="21"/>
  <c r="X56" i="21"/>
  <c r="Y56" i="21"/>
  <c r="Z56" i="21"/>
  <c r="AA56" i="21"/>
  <c r="AB56" i="21"/>
  <c r="AC56" i="21"/>
  <c r="AD56" i="21"/>
  <c r="AE56" i="21"/>
  <c r="AF56" i="21"/>
  <c r="AG56" i="21"/>
  <c r="AH56" i="21"/>
  <c r="AI56" i="21"/>
  <c r="AJ56" i="21"/>
  <c r="AK56" i="21"/>
  <c r="AL56" i="21"/>
  <c r="AM56" i="21"/>
  <c r="AN56" i="21"/>
  <c r="AO56" i="21"/>
  <c r="AP56" i="21"/>
  <c r="AQ56" i="21"/>
  <c r="AR56" i="21"/>
  <c r="AS56" i="21"/>
  <c r="AU56" i="21"/>
  <c r="AV56" i="21"/>
  <c r="AW56" i="21"/>
  <c r="AX56" i="21"/>
  <c r="AY56" i="21"/>
  <c r="AZ56" i="21"/>
  <c r="BA56" i="21"/>
  <c r="BB56" i="21"/>
  <c r="BC56" i="21"/>
  <c r="BD56" i="21"/>
  <c r="D57" i="21"/>
  <c r="E57" i="21"/>
  <c r="F57" i="21"/>
  <c r="G57" i="21"/>
  <c r="H57" i="21"/>
  <c r="I57" i="21"/>
  <c r="J57" i="21"/>
  <c r="K57" i="21"/>
  <c r="L57" i="21"/>
  <c r="M57" i="21"/>
  <c r="N57" i="21"/>
  <c r="O57" i="21"/>
  <c r="P57" i="21"/>
  <c r="Q57" i="21"/>
  <c r="R57" i="21"/>
  <c r="S57" i="21"/>
  <c r="T57" i="21"/>
  <c r="U57" i="21"/>
  <c r="V57" i="21"/>
  <c r="W57" i="21"/>
  <c r="X57" i="21"/>
  <c r="Y57" i="21"/>
  <c r="Z57" i="21"/>
  <c r="AA57" i="21"/>
  <c r="AB57" i="21"/>
  <c r="AC57" i="21"/>
  <c r="AD57" i="21"/>
  <c r="AE57" i="21"/>
  <c r="AF57" i="21"/>
  <c r="AG57" i="21"/>
  <c r="AH57" i="21"/>
  <c r="AI57" i="21"/>
  <c r="AJ57" i="21"/>
  <c r="AK57" i="21"/>
  <c r="AL57" i="21"/>
  <c r="AM57" i="21"/>
  <c r="AN57" i="21"/>
  <c r="AO57" i="21"/>
  <c r="AP57" i="21"/>
  <c r="AQ57" i="21"/>
  <c r="AR57" i="21"/>
  <c r="AS57" i="21"/>
  <c r="AU57" i="21"/>
  <c r="AV57" i="21"/>
  <c r="AW57" i="21"/>
  <c r="AX57" i="21"/>
  <c r="AY57" i="21"/>
  <c r="AZ57" i="21"/>
  <c r="BA57" i="21"/>
  <c r="BB57" i="21"/>
  <c r="BC57" i="21"/>
  <c r="BD57" i="21"/>
  <c r="D59" i="21"/>
  <c r="E59" i="21"/>
  <c r="F59" i="21"/>
  <c r="G59" i="21"/>
  <c r="H59" i="21"/>
  <c r="I59" i="21"/>
  <c r="J59" i="21"/>
  <c r="K59" i="21"/>
  <c r="L59" i="21"/>
  <c r="M59" i="21"/>
  <c r="N59" i="21"/>
  <c r="O59" i="21"/>
  <c r="P59" i="21"/>
  <c r="Q59" i="21"/>
  <c r="R59" i="21"/>
  <c r="S59" i="21"/>
  <c r="T59" i="21"/>
  <c r="U59" i="21"/>
  <c r="V59" i="21"/>
  <c r="W59" i="21"/>
  <c r="X59" i="21"/>
  <c r="Y59" i="21"/>
  <c r="Z59" i="21"/>
  <c r="AA59" i="21"/>
  <c r="AB59" i="21"/>
  <c r="AC59" i="21"/>
  <c r="AD59" i="21"/>
  <c r="AE59" i="21"/>
  <c r="AF59" i="21"/>
  <c r="AG59" i="21"/>
  <c r="AH59" i="21"/>
  <c r="AI59" i="21"/>
  <c r="AJ59" i="21"/>
  <c r="AK59" i="21"/>
  <c r="AL59" i="21"/>
  <c r="AM59" i="21"/>
  <c r="AN59" i="21"/>
  <c r="AO59" i="21"/>
  <c r="AP59" i="21"/>
  <c r="AQ59" i="21"/>
  <c r="AR59" i="21"/>
  <c r="AS59" i="21"/>
  <c r="AU59" i="21"/>
  <c r="AV59" i="21"/>
  <c r="AW59" i="21"/>
  <c r="AX59" i="21"/>
  <c r="AY59" i="21"/>
  <c r="AZ59" i="21"/>
  <c r="BA59" i="21"/>
  <c r="BB59" i="21"/>
  <c r="BC59" i="21"/>
  <c r="BD59" i="21"/>
  <c r="D60" i="21"/>
  <c r="E60" i="21"/>
  <c r="F60" i="21"/>
  <c r="G60" i="21"/>
  <c r="H60" i="21"/>
  <c r="I60" i="21"/>
  <c r="J60" i="21"/>
  <c r="K60" i="21"/>
  <c r="L60" i="21"/>
  <c r="M60" i="21"/>
  <c r="N60" i="21"/>
  <c r="O60" i="21"/>
  <c r="P60" i="21"/>
  <c r="Q60" i="21"/>
  <c r="R60" i="21"/>
  <c r="S60" i="21"/>
  <c r="T60" i="21"/>
  <c r="U60" i="21"/>
  <c r="V60" i="21"/>
  <c r="W60" i="21"/>
  <c r="X60" i="21"/>
  <c r="Y60" i="21"/>
  <c r="Z60" i="21"/>
  <c r="AA60" i="21"/>
  <c r="AB60" i="21"/>
  <c r="AC60" i="21"/>
  <c r="AD60" i="21"/>
  <c r="AE60" i="21"/>
  <c r="AF60" i="21"/>
  <c r="AG60" i="21"/>
  <c r="AH60" i="21"/>
  <c r="AI60" i="21"/>
  <c r="AJ60" i="21"/>
  <c r="AK60" i="21"/>
  <c r="AL60" i="21"/>
  <c r="AM60" i="21"/>
  <c r="AN60" i="21"/>
  <c r="AO60" i="21"/>
  <c r="AP60" i="21"/>
  <c r="AQ60" i="21"/>
  <c r="AR60" i="21"/>
  <c r="AS60" i="21"/>
  <c r="AU60" i="21"/>
  <c r="AV60" i="21"/>
  <c r="AW60" i="21"/>
  <c r="AX60" i="21"/>
  <c r="AY60" i="21"/>
  <c r="AZ60" i="21"/>
  <c r="BA60" i="21"/>
  <c r="BB60" i="21"/>
  <c r="BC60" i="21"/>
  <c r="BD60" i="21"/>
  <c r="D62" i="21"/>
  <c r="E62" i="21"/>
  <c r="F62" i="21"/>
  <c r="G62" i="21"/>
  <c r="H62" i="21"/>
  <c r="I62" i="21"/>
  <c r="J62" i="21"/>
  <c r="K62" i="21"/>
  <c r="L62" i="21"/>
  <c r="M62" i="21"/>
  <c r="N62" i="21"/>
  <c r="O62" i="21"/>
  <c r="P62" i="21"/>
  <c r="Q62" i="21"/>
  <c r="R62" i="21"/>
  <c r="S62" i="21"/>
  <c r="T62" i="21"/>
  <c r="U62" i="21"/>
  <c r="V62" i="21"/>
  <c r="W62" i="21"/>
  <c r="X62" i="21"/>
  <c r="Y62" i="21"/>
  <c r="Z62" i="21"/>
  <c r="AA62" i="21"/>
  <c r="AB62" i="21"/>
  <c r="AC62" i="21"/>
  <c r="AD62" i="21"/>
  <c r="AE62" i="21"/>
  <c r="AF62" i="21"/>
  <c r="AG62" i="21"/>
  <c r="AH62" i="21"/>
  <c r="AI62" i="21"/>
  <c r="AJ62" i="21"/>
  <c r="AK62" i="21"/>
  <c r="AL62" i="21"/>
  <c r="AM62" i="21"/>
  <c r="AN62" i="21"/>
  <c r="AO62" i="21"/>
  <c r="AP62" i="21"/>
  <c r="AQ62" i="21"/>
  <c r="AR62" i="21"/>
  <c r="AS62" i="21"/>
  <c r="AU62" i="21"/>
  <c r="AV62" i="21"/>
  <c r="AW62" i="21"/>
  <c r="AX62" i="21"/>
  <c r="AY62" i="21"/>
  <c r="AZ62" i="21"/>
  <c r="BA62" i="21"/>
  <c r="BB62" i="21"/>
  <c r="BC62" i="21"/>
  <c r="BD62" i="21"/>
  <c r="D63" i="21"/>
  <c r="E63" i="21"/>
  <c r="F63" i="21"/>
  <c r="G63" i="21"/>
  <c r="H63" i="21"/>
  <c r="I63" i="21"/>
  <c r="J63" i="21"/>
  <c r="K63" i="21"/>
  <c r="L63" i="21"/>
  <c r="M63" i="21"/>
  <c r="N63" i="21"/>
  <c r="O63" i="21"/>
  <c r="P63" i="21"/>
  <c r="Q63" i="21"/>
  <c r="R63" i="21"/>
  <c r="S63" i="21"/>
  <c r="T63" i="21"/>
  <c r="U63" i="21"/>
  <c r="V63" i="21"/>
  <c r="W63" i="21"/>
  <c r="X63" i="21"/>
  <c r="Y63" i="21"/>
  <c r="Z63" i="21"/>
  <c r="AA63" i="21"/>
  <c r="AB63" i="21"/>
  <c r="AC63" i="21"/>
  <c r="AD63" i="21"/>
  <c r="AE63" i="21"/>
  <c r="AF63" i="21"/>
  <c r="AG63" i="21"/>
  <c r="AH63" i="21"/>
  <c r="AI63" i="21"/>
  <c r="AJ63" i="21"/>
  <c r="AK63" i="21"/>
  <c r="AL63" i="21"/>
  <c r="AM63" i="21"/>
  <c r="AN63" i="21"/>
  <c r="AO63" i="21"/>
  <c r="AP63" i="21"/>
  <c r="AQ63" i="21"/>
  <c r="AR63" i="21"/>
  <c r="AS63" i="21"/>
  <c r="AU63" i="21"/>
  <c r="AV63" i="21"/>
  <c r="AW63" i="21"/>
  <c r="AX63" i="21"/>
  <c r="AY63" i="21"/>
  <c r="AZ63" i="21"/>
  <c r="BA63" i="21"/>
  <c r="BB63" i="21"/>
  <c r="BC63" i="21"/>
  <c r="BD63" i="21"/>
  <c r="D65" i="21"/>
  <c r="E65" i="21"/>
  <c r="F65" i="21"/>
  <c r="G65" i="21"/>
  <c r="H65" i="21"/>
  <c r="I65" i="21"/>
  <c r="J65" i="21"/>
  <c r="K65" i="21"/>
  <c r="L65" i="21"/>
  <c r="M65" i="21"/>
  <c r="N65" i="21"/>
  <c r="O65" i="21"/>
  <c r="P65" i="21"/>
  <c r="Q65" i="21"/>
  <c r="R65" i="21"/>
  <c r="S65" i="21"/>
  <c r="T65" i="21"/>
  <c r="U65" i="21"/>
  <c r="V65" i="21"/>
  <c r="W65" i="21"/>
  <c r="X65" i="21"/>
  <c r="Y65" i="21"/>
  <c r="Z65" i="21"/>
  <c r="AA65" i="21"/>
  <c r="AB65" i="21"/>
  <c r="AC65" i="21"/>
  <c r="AD65" i="21"/>
  <c r="AE65" i="21"/>
  <c r="AF65" i="21"/>
  <c r="AG65" i="21"/>
  <c r="AH65" i="21"/>
  <c r="AI65" i="21"/>
  <c r="AJ65" i="21"/>
  <c r="AK65" i="21"/>
  <c r="AL65" i="21"/>
  <c r="AM65" i="21"/>
  <c r="AN65" i="21"/>
  <c r="AO65" i="21"/>
  <c r="AP65" i="21"/>
  <c r="AQ65" i="21"/>
  <c r="AR65" i="21"/>
  <c r="AS65" i="21"/>
  <c r="AU65" i="21"/>
  <c r="AV65" i="21"/>
  <c r="AW65" i="21"/>
  <c r="AX65" i="21"/>
  <c r="AY65" i="21"/>
  <c r="AZ65" i="21"/>
  <c r="BA65" i="21"/>
  <c r="BB65" i="21"/>
  <c r="BC65" i="21"/>
  <c r="BD65" i="21"/>
  <c r="D66" i="21"/>
  <c r="E66" i="21"/>
  <c r="F66" i="21"/>
  <c r="G66" i="21"/>
  <c r="H66" i="21"/>
  <c r="I66" i="21"/>
  <c r="J66" i="21"/>
  <c r="K66" i="21"/>
  <c r="L66" i="21"/>
  <c r="M66" i="21"/>
  <c r="N66" i="21"/>
  <c r="O66" i="21"/>
  <c r="P66" i="21"/>
  <c r="Q66" i="21"/>
  <c r="R66" i="21"/>
  <c r="S66" i="21"/>
  <c r="T66" i="21"/>
  <c r="U66" i="21"/>
  <c r="V66" i="21"/>
  <c r="W66" i="21"/>
  <c r="X66" i="21"/>
  <c r="Y66" i="21"/>
  <c r="Z66" i="21"/>
  <c r="AA66" i="21"/>
  <c r="AB66" i="21"/>
  <c r="AC66" i="21"/>
  <c r="AD66" i="21"/>
  <c r="AE66" i="21"/>
  <c r="AF66" i="21"/>
  <c r="AG66" i="21"/>
  <c r="AH66" i="21"/>
  <c r="AI66" i="21"/>
  <c r="AJ66" i="21"/>
  <c r="AK66" i="21"/>
  <c r="AL66" i="21"/>
  <c r="AM66" i="21"/>
  <c r="AN66" i="21"/>
  <c r="AO66" i="21"/>
  <c r="AP66" i="21"/>
  <c r="AQ66" i="21"/>
  <c r="AR66" i="21"/>
  <c r="AS66" i="21"/>
  <c r="AU66" i="21"/>
  <c r="AV66" i="21"/>
  <c r="AW66" i="21"/>
  <c r="AX66" i="21"/>
  <c r="AY66" i="21"/>
  <c r="AZ66" i="21"/>
  <c r="BA66" i="21"/>
  <c r="BB66" i="21"/>
  <c r="BC66" i="21"/>
  <c r="BD66" i="21"/>
  <c r="D68" i="21"/>
  <c r="E68" i="21"/>
  <c r="F68" i="21"/>
  <c r="G68" i="21"/>
  <c r="H68" i="21"/>
  <c r="I68" i="21"/>
  <c r="J68" i="21"/>
  <c r="K68" i="21"/>
  <c r="L68" i="21"/>
  <c r="M68" i="21"/>
  <c r="N68" i="21"/>
  <c r="O68" i="21"/>
  <c r="P68" i="21"/>
  <c r="Q68" i="21"/>
  <c r="R68" i="21"/>
  <c r="S68" i="21"/>
  <c r="T68" i="21"/>
  <c r="U68" i="21"/>
  <c r="V68" i="21"/>
  <c r="W68" i="21"/>
  <c r="X68" i="21"/>
  <c r="Y68" i="21"/>
  <c r="Z68" i="21"/>
  <c r="AA68" i="21"/>
  <c r="AB68" i="21"/>
  <c r="AC68" i="21"/>
  <c r="AD68" i="21"/>
  <c r="AE68" i="21"/>
  <c r="AF68" i="21"/>
  <c r="AG68" i="21"/>
  <c r="AH68" i="21"/>
  <c r="AI68" i="21"/>
  <c r="AJ68" i="21"/>
  <c r="AK68" i="21"/>
  <c r="AL68" i="21"/>
  <c r="AM68" i="21"/>
  <c r="AN68" i="21"/>
  <c r="AO68" i="21"/>
  <c r="AP68" i="21"/>
  <c r="AQ68" i="21"/>
  <c r="AR68" i="21"/>
  <c r="AS68" i="21"/>
  <c r="AU68" i="21"/>
  <c r="AV68" i="21"/>
  <c r="AW68" i="21"/>
  <c r="AX68" i="21"/>
  <c r="AY68" i="21"/>
  <c r="AZ68" i="21"/>
  <c r="BA68" i="21"/>
  <c r="BB68" i="21"/>
  <c r="BC68" i="21"/>
  <c r="BD68" i="21"/>
  <c r="D69" i="21"/>
  <c r="E69" i="21"/>
  <c r="F69" i="21"/>
  <c r="G69" i="21"/>
  <c r="H69" i="21"/>
  <c r="I69" i="21"/>
  <c r="J69" i="21"/>
  <c r="K69" i="21"/>
  <c r="L69" i="21"/>
  <c r="M69" i="21"/>
  <c r="N69" i="21"/>
  <c r="O69" i="21"/>
  <c r="P69" i="21"/>
  <c r="Q69" i="21"/>
  <c r="R69" i="21"/>
  <c r="S69" i="21"/>
  <c r="T69" i="21"/>
  <c r="U69" i="21"/>
  <c r="V69" i="21"/>
  <c r="W69" i="21"/>
  <c r="X69" i="21"/>
  <c r="Y69" i="21"/>
  <c r="Z69" i="21"/>
  <c r="AA69" i="21"/>
  <c r="AB69" i="21"/>
  <c r="AC69" i="21"/>
  <c r="AD69" i="21"/>
  <c r="AE69" i="21"/>
  <c r="AF69" i="21"/>
  <c r="AG69" i="21"/>
  <c r="AH69" i="21"/>
  <c r="AI69" i="21"/>
  <c r="AJ69" i="21"/>
  <c r="AK69" i="21"/>
  <c r="AL69" i="21"/>
  <c r="AM69" i="21"/>
  <c r="AN69" i="21"/>
  <c r="AO69" i="21"/>
  <c r="AP69" i="21"/>
  <c r="AQ69" i="21"/>
  <c r="AR69" i="21"/>
  <c r="AS69" i="21"/>
  <c r="AU69" i="21"/>
  <c r="AV69" i="21"/>
  <c r="AW69" i="21"/>
  <c r="AX69" i="21"/>
  <c r="AY69" i="21"/>
  <c r="AZ69" i="21"/>
  <c r="BA69" i="21"/>
  <c r="BB69" i="21"/>
  <c r="BC69" i="21"/>
  <c r="BD69" i="21"/>
  <c r="D71" i="21"/>
  <c r="E71" i="21"/>
  <c r="F71" i="21"/>
  <c r="G71" i="21"/>
  <c r="H71" i="21"/>
  <c r="I71" i="21"/>
  <c r="J71" i="21"/>
  <c r="K71" i="21"/>
  <c r="L71" i="21"/>
  <c r="M71" i="21"/>
  <c r="N71" i="21"/>
  <c r="O71" i="21"/>
  <c r="P71" i="21"/>
  <c r="Q71" i="21"/>
  <c r="R71" i="21"/>
  <c r="S71" i="21"/>
  <c r="T71" i="21"/>
  <c r="U71" i="21"/>
  <c r="V71" i="21"/>
  <c r="W71" i="21"/>
  <c r="X71" i="21"/>
  <c r="Y71" i="21"/>
  <c r="Z71" i="21"/>
  <c r="AA71" i="21"/>
  <c r="AB71" i="21"/>
  <c r="AC71" i="21"/>
  <c r="AD71" i="21"/>
  <c r="AE71" i="21"/>
  <c r="AF71" i="21"/>
  <c r="AG71" i="21"/>
  <c r="AH71" i="21"/>
  <c r="AI71" i="21"/>
  <c r="AJ71" i="21"/>
  <c r="AK71" i="21"/>
  <c r="AL71" i="21"/>
  <c r="AM71" i="21"/>
  <c r="AN71" i="21"/>
  <c r="AO71" i="21"/>
  <c r="AP71" i="21"/>
  <c r="AQ71" i="21"/>
  <c r="AR71" i="21"/>
  <c r="AS71" i="21"/>
  <c r="AU71" i="21"/>
  <c r="AV71" i="21"/>
  <c r="AW71" i="21"/>
  <c r="AX71" i="21"/>
  <c r="AY71" i="21"/>
  <c r="AZ71" i="21"/>
  <c r="BA71" i="21"/>
  <c r="BB71" i="21"/>
  <c r="BC71" i="21"/>
  <c r="BD71" i="21"/>
  <c r="D72" i="21"/>
  <c r="E72" i="21"/>
  <c r="F72" i="21"/>
  <c r="G72" i="21"/>
  <c r="H72" i="21"/>
  <c r="I72" i="21"/>
  <c r="J72" i="21"/>
  <c r="K72" i="21"/>
  <c r="L72" i="21"/>
  <c r="M72" i="21"/>
  <c r="N72" i="21"/>
  <c r="O72" i="21"/>
  <c r="P72" i="21"/>
  <c r="Q72" i="21"/>
  <c r="R72" i="21"/>
  <c r="S72" i="21"/>
  <c r="T72" i="21"/>
  <c r="U72" i="21"/>
  <c r="V72" i="21"/>
  <c r="W72" i="21"/>
  <c r="X72" i="21"/>
  <c r="Y72" i="21"/>
  <c r="Z72" i="21"/>
  <c r="AA72" i="21"/>
  <c r="AB72" i="21"/>
  <c r="AC72" i="21"/>
  <c r="AD72" i="21"/>
  <c r="AE72" i="21"/>
  <c r="AF72" i="21"/>
  <c r="AG72" i="21"/>
  <c r="AH72" i="21"/>
  <c r="AI72" i="21"/>
  <c r="AJ72" i="21"/>
  <c r="AK72" i="21"/>
  <c r="AL72" i="21"/>
  <c r="AM72" i="21"/>
  <c r="AN72" i="21"/>
  <c r="AO72" i="21"/>
  <c r="AP72" i="21"/>
  <c r="AQ72" i="21"/>
  <c r="AR72" i="21"/>
  <c r="AS72" i="21"/>
  <c r="AU72" i="21"/>
  <c r="AV72" i="21"/>
  <c r="AW72" i="21"/>
  <c r="AX72" i="21"/>
  <c r="AY72" i="21"/>
  <c r="AZ72" i="21"/>
  <c r="BA72" i="21"/>
  <c r="BB72" i="21"/>
  <c r="BC72" i="21"/>
  <c r="BD72" i="21"/>
  <c r="D74" i="21"/>
  <c r="E74" i="21"/>
  <c r="F74" i="21"/>
  <c r="G74" i="21"/>
  <c r="H74" i="21"/>
  <c r="I74" i="21"/>
  <c r="J74" i="21"/>
  <c r="K74" i="21"/>
  <c r="L74" i="21"/>
  <c r="M74" i="21"/>
  <c r="N74" i="21"/>
  <c r="O74" i="21"/>
  <c r="P74" i="21"/>
  <c r="Q74" i="21"/>
  <c r="R74" i="21"/>
  <c r="S74" i="21"/>
  <c r="T74" i="21"/>
  <c r="U74" i="21"/>
  <c r="V74" i="21"/>
  <c r="W74" i="21"/>
  <c r="X74" i="21"/>
  <c r="Y74" i="21"/>
  <c r="Z74" i="21"/>
  <c r="AA74" i="21"/>
  <c r="AB74" i="21"/>
  <c r="AC74" i="21"/>
  <c r="AD74" i="21"/>
  <c r="AE74" i="21"/>
  <c r="AF74" i="21"/>
  <c r="AG74" i="21"/>
  <c r="AH74" i="21"/>
  <c r="AI74" i="21"/>
  <c r="AJ74" i="21"/>
  <c r="AK74" i="21"/>
  <c r="AL74" i="21"/>
  <c r="AM74" i="21"/>
  <c r="AN74" i="21"/>
  <c r="AO74" i="21"/>
  <c r="AP74" i="21"/>
  <c r="AQ74" i="21"/>
  <c r="AR74" i="21"/>
  <c r="AS74" i="21"/>
  <c r="AU74" i="21"/>
  <c r="AV74" i="21"/>
  <c r="AW74" i="21"/>
  <c r="AX74" i="21"/>
  <c r="AY74" i="21"/>
  <c r="AZ74" i="21"/>
  <c r="BA74" i="21"/>
  <c r="BB74" i="21"/>
  <c r="BC74" i="21"/>
  <c r="BD74" i="21"/>
  <c r="D75" i="21"/>
  <c r="E75" i="21"/>
  <c r="F75" i="21"/>
  <c r="G75" i="21"/>
  <c r="H75" i="21"/>
  <c r="I75" i="21"/>
  <c r="J75" i="21"/>
  <c r="K75" i="21"/>
  <c r="L75" i="21"/>
  <c r="M75" i="21"/>
  <c r="N75" i="21"/>
  <c r="O75" i="21"/>
  <c r="P75" i="21"/>
  <c r="Q75" i="21"/>
  <c r="R75" i="21"/>
  <c r="S75" i="21"/>
  <c r="T75" i="21"/>
  <c r="U75" i="21"/>
  <c r="V75" i="21"/>
  <c r="W75" i="21"/>
  <c r="X75" i="21"/>
  <c r="Y75" i="21"/>
  <c r="Z75" i="21"/>
  <c r="AA75" i="21"/>
  <c r="AB75" i="21"/>
  <c r="AC75" i="21"/>
  <c r="AD75" i="21"/>
  <c r="AE75" i="21"/>
  <c r="AF75" i="21"/>
  <c r="AG75" i="21"/>
  <c r="AH75" i="21"/>
  <c r="AI75" i="21"/>
  <c r="AJ75" i="21"/>
  <c r="AK75" i="21"/>
  <c r="AL75" i="21"/>
  <c r="AM75" i="21"/>
  <c r="AN75" i="21"/>
  <c r="AO75" i="21"/>
  <c r="AP75" i="21"/>
  <c r="AQ75" i="21"/>
  <c r="AR75" i="21"/>
  <c r="AS75" i="21"/>
  <c r="AU75" i="21"/>
  <c r="AV75" i="21"/>
  <c r="AW75" i="21"/>
  <c r="AX75" i="21"/>
  <c r="AY75" i="21"/>
  <c r="AZ75" i="21"/>
  <c r="BA75" i="21"/>
  <c r="BB75" i="21"/>
  <c r="BC75" i="21"/>
  <c r="BD75" i="21"/>
  <c r="D77" i="21"/>
  <c r="E77" i="21"/>
  <c r="F77" i="21"/>
  <c r="G77" i="21"/>
  <c r="H77" i="21"/>
  <c r="I77" i="21"/>
  <c r="J77" i="21"/>
  <c r="K77" i="21"/>
  <c r="L77" i="21"/>
  <c r="M77" i="21"/>
  <c r="N77" i="21"/>
  <c r="O77" i="21"/>
  <c r="P77" i="21"/>
  <c r="Q77" i="21"/>
  <c r="R77" i="21"/>
  <c r="S77" i="21"/>
  <c r="T77" i="21"/>
  <c r="U77" i="21"/>
  <c r="V77" i="21"/>
  <c r="W77" i="21"/>
  <c r="X77" i="21"/>
  <c r="Y77" i="21"/>
  <c r="Z77" i="21"/>
  <c r="AA77" i="21"/>
  <c r="AB77" i="21"/>
  <c r="AC77" i="21"/>
  <c r="AD77" i="21"/>
  <c r="AE77" i="21"/>
  <c r="AF77" i="21"/>
  <c r="AG77" i="21"/>
  <c r="AH77" i="21"/>
  <c r="AI77" i="21"/>
  <c r="AJ77" i="21"/>
  <c r="AK77" i="21"/>
  <c r="AL77" i="21"/>
  <c r="AM77" i="21"/>
  <c r="AN77" i="21"/>
  <c r="AO77" i="21"/>
  <c r="AP77" i="21"/>
  <c r="AQ77" i="21"/>
  <c r="AR77" i="21"/>
  <c r="AS77" i="21"/>
  <c r="AU77" i="21"/>
  <c r="AV77" i="21"/>
  <c r="AW77" i="21"/>
  <c r="AX77" i="21"/>
  <c r="AY77" i="21"/>
  <c r="AZ77" i="21"/>
  <c r="BA77" i="21"/>
  <c r="BB77" i="21"/>
  <c r="BC77" i="21"/>
  <c r="BD77" i="21"/>
  <c r="D78" i="21"/>
  <c r="E78" i="21"/>
  <c r="F78" i="21"/>
  <c r="G78" i="21"/>
  <c r="H78" i="21"/>
  <c r="I78" i="21"/>
  <c r="J78" i="21"/>
  <c r="K78" i="21"/>
  <c r="L78" i="21"/>
  <c r="M78" i="21"/>
  <c r="N78" i="21"/>
  <c r="O78" i="21"/>
  <c r="P78" i="21"/>
  <c r="Q78" i="21"/>
  <c r="R78" i="21"/>
  <c r="S78" i="21"/>
  <c r="T78" i="21"/>
  <c r="U78" i="21"/>
  <c r="V78" i="21"/>
  <c r="W78" i="21"/>
  <c r="X78" i="21"/>
  <c r="Y78" i="21"/>
  <c r="Z78" i="21"/>
  <c r="AA78" i="21"/>
  <c r="AB78" i="21"/>
  <c r="AC78" i="21"/>
  <c r="AD78" i="21"/>
  <c r="AE78" i="21"/>
  <c r="AF78" i="21"/>
  <c r="AG78" i="21"/>
  <c r="AH78" i="21"/>
  <c r="AI78" i="21"/>
  <c r="AJ78" i="21"/>
  <c r="AK78" i="21"/>
  <c r="AL78" i="21"/>
  <c r="AM78" i="21"/>
  <c r="AN78" i="21"/>
  <c r="AO78" i="21"/>
  <c r="AP78" i="21"/>
  <c r="AQ78" i="21"/>
  <c r="AR78" i="21"/>
  <c r="AS78" i="21"/>
  <c r="AU78" i="21"/>
  <c r="AV78" i="21"/>
  <c r="AW78" i="21"/>
  <c r="AX78" i="21"/>
  <c r="AY78" i="21"/>
  <c r="AZ78" i="21"/>
  <c r="BA78" i="21"/>
  <c r="BB78" i="21"/>
  <c r="BC78" i="21"/>
  <c r="BD78" i="21"/>
  <c r="D80" i="21"/>
  <c r="E80" i="21"/>
  <c r="F80" i="21"/>
  <c r="G80" i="21"/>
  <c r="H80" i="21"/>
  <c r="I80" i="21"/>
  <c r="J80" i="21"/>
  <c r="K80" i="21"/>
  <c r="L80" i="21"/>
  <c r="M80" i="21"/>
  <c r="N80" i="21"/>
  <c r="O80" i="21"/>
  <c r="P80" i="21"/>
  <c r="Q80" i="21"/>
  <c r="R80" i="21"/>
  <c r="S80" i="21"/>
  <c r="T80" i="21"/>
  <c r="U80" i="21"/>
  <c r="V80" i="21"/>
  <c r="W80" i="21"/>
  <c r="X80" i="21"/>
  <c r="Y80" i="21"/>
  <c r="Z80" i="21"/>
  <c r="AA80" i="21"/>
  <c r="AB80" i="21"/>
  <c r="AC80" i="21"/>
  <c r="AD80" i="21"/>
  <c r="AE80" i="21"/>
  <c r="AF80" i="21"/>
  <c r="AG80" i="21"/>
  <c r="AH80" i="21"/>
  <c r="AI80" i="21"/>
  <c r="AJ80" i="21"/>
  <c r="AK80" i="21"/>
  <c r="AL80" i="21"/>
  <c r="AM80" i="21"/>
  <c r="AN80" i="21"/>
  <c r="AO80" i="21"/>
  <c r="AP80" i="21"/>
  <c r="AQ80" i="21"/>
  <c r="AR80" i="21"/>
  <c r="AS80" i="21"/>
  <c r="AU80" i="21"/>
  <c r="AV80" i="21"/>
  <c r="AW80" i="21"/>
  <c r="AX80" i="21"/>
  <c r="AY80" i="21"/>
  <c r="AZ80" i="21"/>
  <c r="BA80" i="21"/>
  <c r="BB80" i="21"/>
  <c r="BC80" i="21"/>
  <c r="BD80" i="21"/>
  <c r="D81" i="21"/>
  <c r="E81" i="21"/>
  <c r="F81" i="21"/>
  <c r="G81" i="21"/>
  <c r="H81" i="21"/>
  <c r="I81" i="21"/>
  <c r="J81" i="21"/>
  <c r="K81" i="21"/>
  <c r="L81" i="21"/>
  <c r="M81" i="21"/>
  <c r="N81" i="21"/>
  <c r="O81" i="21"/>
  <c r="P81" i="21"/>
  <c r="Q81" i="21"/>
  <c r="R81" i="21"/>
  <c r="S81" i="21"/>
  <c r="T81" i="21"/>
  <c r="U81" i="21"/>
  <c r="V81" i="21"/>
  <c r="W81" i="21"/>
  <c r="X81" i="21"/>
  <c r="Y81" i="21"/>
  <c r="Z81" i="21"/>
  <c r="AA81" i="21"/>
  <c r="AB81" i="21"/>
  <c r="AC81" i="21"/>
  <c r="AD81" i="21"/>
  <c r="AE81" i="21"/>
  <c r="AF81" i="21"/>
  <c r="AG81" i="21"/>
  <c r="AH81" i="21"/>
  <c r="AI81" i="21"/>
  <c r="AJ81" i="21"/>
  <c r="AK81" i="21"/>
  <c r="AL81" i="21"/>
  <c r="AM81" i="21"/>
  <c r="AN81" i="21"/>
  <c r="AO81" i="21"/>
  <c r="AP81" i="21"/>
  <c r="AQ81" i="21"/>
  <c r="AR81" i="21"/>
  <c r="AS81" i="21"/>
  <c r="AU81" i="21"/>
  <c r="AV81" i="21"/>
  <c r="AW81" i="21"/>
  <c r="AX81" i="21"/>
  <c r="AY81" i="21"/>
  <c r="AZ81" i="21"/>
  <c r="BA81" i="21"/>
  <c r="BB81" i="21"/>
  <c r="BC81" i="21"/>
  <c r="BD81" i="21"/>
  <c r="D83" i="21"/>
  <c r="E83" i="21"/>
  <c r="F83" i="21"/>
  <c r="G83" i="21"/>
  <c r="H83" i="21"/>
  <c r="I83" i="21"/>
  <c r="J83" i="21"/>
  <c r="K83" i="21"/>
  <c r="L83" i="21"/>
  <c r="M83" i="21"/>
  <c r="N83" i="21"/>
  <c r="O83" i="21"/>
  <c r="P83" i="21"/>
  <c r="Q83" i="21"/>
  <c r="R83" i="21"/>
  <c r="S83" i="21"/>
  <c r="T83" i="21"/>
  <c r="U83" i="21"/>
  <c r="V83" i="21"/>
  <c r="W83" i="21"/>
  <c r="X83" i="21"/>
  <c r="Y83" i="21"/>
  <c r="Z83" i="21"/>
  <c r="AA83" i="21"/>
  <c r="AB83" i="21"/>
  <c r="AC83" i="21"/>
  <c r="AD83" i="21"/>
  <c r="AE83" i="21"/>
  <c r="AF83" i="21"/>
  <c r="AG83" i="21"/>
  <c r="AH83" i="21"/>
  <c r="AI83" i="21"/>
  <c r="AJ83" i="21"/>
  <c r="AK83" i="21"/>
  <c r="AL83" i="21"/>
  <c r="AM83" i="21"/>
  <c r="AN83" i="21"/>
  <c r="AO83" i="21"/>
  <c r="AP83" i="21"/>
  <c r="AQ83" i="21"/>
  <c r="AR83" i="21"/>
  <c r="AS83" i="21"/>
  <c r="AU83" i="21"/>
  <c r="AV83" i="21"/>
  <c r="AW83" i="21"/>
  <c r="AX83" i="21"/>
  <c r="AY83" i="21"/>
  <c r="AZ83" i="21"/>
  <c r="BA83" i="21"/>
  <c r="BB83" i="21"/>
  <c r="BC83" i="21"/>
  <c r="BD83" i="21"/>
  <c r="D84" i="21"/>
  <c r="E84" i="21"/>
  <c r="F84" i="21"/>
  <c r="G84" i="21"/>
  <c r="H84" i="21"/>
  <c r="I84" i="21"/>
  <c r="J84" i="21"/>
  <c r="K84" i="21"/>
  <c r="L84" i="21"/>
  <c r="M84" i="21"/>
  <c r="N84" i="21"/>
  <c r="O84" i="21"/>
  <c r="P84" i="21"/>
  <c r="Q84" i="21"/>
  <c r="R84" i="21"/>
  <c r="S84" i="21"/>
  <c r="T84" i="21"/>
  <c r="U84" i="21"/>
  <c r="V84" i="21"/>
  <c r="W84" i="21"/>
  <c r="X84" i="21"/>
  <c r="Y84" i="21"/>
  <c r="Z84" i="21"/>
  <c r="AA84" i="21"/>
  <c r="AB84" i="21"/>
  <c r="AC84" i="21"/>
  <c r="AD84" i="21"/>
  <c r="AE84" i="21"/>
  <c r="AF84" i="21"/>
  <c r="AG84" i="21"/>
  <c r="AH84" i="21"/>
  <c r="AI84" i="21"/>
  <c r="AJ84" i="21"/>
  <c r="AK84" i="21"/>
  <c r="AL84" i="21"/>
  <c r="AM84" i="21"/>
  <c r="AN84" i="21"/>
  <c r="AO84" i="21"/>
  <c r="AP84" i="21"/>
  <c r="AQ84" i="21"/>
  <c r="AR84" i="21"/>
  <c r="AS84" i="21"/>
  <c r="AU84" i="21"/>
  <c r="AV84" i="21"/>
  <c r="AW84" i="21"/>
  <c r="AX84" i="21"/>
  <c r="AY84" i="21"/>
  <c r="AZ84" i="21"/>
  <c r="BA84" i="21"/>
  <c r="BB84" i="21"/>
  <c r="BC84" i="21"/>
  <c r="BD84" i="21"/>
  <c r="D86" i="21"/>
  <c r="E86" i="21"/>
  <c r="F86" i="21"/>
  <c r="G86" i="21"/>
  <c r="H86" i="21"/>
  <c r="I86" i="21"/>
  <c r="J86" i="21"/>
  <c r="K86" i="21"/>
  <c r="L86" i="21"/>
  <c r="M86" i="21"/>
  <c r="N86" i="21"/>
  <c r="O86" i="21"/>
  <c r="P86" i="21"/>
  <c r="Q86" i="21"/>
  <c r="R86" i="21"/>
  <c r="S86" i="21"/>
  <c r="T86" i="21"/>
  <c r="U86" i="21"/>
  <c r="V86" i="21"/>
  <c r="W86" i="21"/>
  <c r="X86" i="21"/>
  <c r="Y86" i="21"/>
  <c r="Z86" i="21"/>
  <c r="AA86" i="21"/>
  <c r="AB86" i="21"/>
  <c r="AC86" i="21"/>
  <c r="AD86" i="21"/>
  <c r="AE86" i="21"/>
  <c r="AF86" i="21"/>
  <c r="AG86" i="21"/>
  <c r="AH86" i="21"/>
  <c r="AI86" i="21"/>
  <c r="AJ86" i="21"/>
  <c r="AK86" i="21"/>
  <c r="AL86" i="21"/>
  <c r="AM86" i="21"/>
  <c r="AN86" i="21"/>
  <c r="AO86" i="21"/>
  <c r="AP86" i="21"/>
  <c r="AQ86" i="21"/>
  <c r="AR86" i="21"/>
  <c r="AS86" i="21"/>
  <c r="AU86" i="21"/>
  <c r="AV86" i="21"/>
  <c r="AW86" i="21"/>
  <c r="AX86" i="21"/>
  <c r="AY86" i="21"/>
  <c r="AZ86" i="21"/>
  <c r="BA86" i="21"/>
  <c r="BB86" i="21"/>
  <c r="BC86" i="21"/>
  <c r="BD86" i="21"/>
  <c r="D87" i="21"/>
  <c r="E87" i="21"/>
  <c r="F87" i="21"/>
  <c r="G87" i="21"/>
  <c r="H87" i="21"/>
  <c r="I87" i="21"/>
  <c r="J87" i="21"/>
  <c r="K87" i="21"/>
  <c r="L87" i="21"/>
  <c r="M87" i="21"/>
  <c r="N87" i="21"/>
  <c r="O87" i="21"/>
  <c r="P87" i="21"/>
  <c r="Q87" i="21"/>
  <c r="R87" i="21"/>
  <c r="S87" i="21"/>
  <c r="T87" i="21"/>
  <c r="U87" i="21"/>
  <c r="V87" i="21"/>
  <c r="W87" i="21"/>
  <c r="X87" i="21"/>
  <c r="Y87" i="21"/>
  <c r="Z87" i="21"/>
  <c r="AA87" i="21"/>
  <c r="AB87" i="21"/>
  <c r="AC87" i="21"/>
  <c r="AD87" i="21"/>
  <c r="AE87" i="21"/>
  <c r="AF87" i="21"/>
  <c r="AG87" i="21"/>
  <c r="AH87" i="21"/>
  <c r="AI87" i="21"/>
  <c r="AJ87" i="21"/>
  <c r="AK87" i="21"/>
  <c r="AL87" i="21"/>
  <c r="AM87" i="21"/>
  <c r="AN87" i="21"/>
  <c r="AO87" i="21"/>
  <c r="AP87" i="21"/>
  <c r="AQ87" i="21"/>
  <c r="AR87" i="21"/>
  <c r="AS87" i="21"/>
  <c r="AU87" i="21"/>
  <c r="AV87" i="21"/>
  <c r="AW87" i="21"/>
  <c r="AX87" i="21"/>
  <c r="AY87" i="21"/>
  <c r="AZ87" i="21"/>
  <c r="BA87" i="21"/>
  <c r="BB87" i="21"/>
  <c r="BC87" i="21"/>
  <c r="BD87" i="21"/>
  <c r="D89" i="21"/>
  <c r="E89" i="21"/>
  <c r="F89" i="21"/>
  <c r="G89" i="21"/>
  <c r="H89" i="21"/>
  <c r="I89" i="21"/>
  <c r="J89" i="21"/>
  <c r="K89" i="21"/>
  <c r="L89" i="21"/>
  <c r="M89" i="21"/>
  <c r="N89" i="21"/>
  <c r="O89" i="21"/>
  <c r="P89" i="21"/>
  <c r="Q89" i="21"/>
  <c r="R89" i="21"/>
  <c r="S89" i="21"/>
  <c r="T89" i="21"/>
  <c r="U89" i="21"/>
  <c r="V89" i="21"/>
  <c r="W89" i="21"/>
  <c r="X89" i="21"/>
  <c r="Y89" i="21"/>
  <c r="Z89" i="21"/>
  <c r="AA89" i="21"/>
  <c r="AB89" i="21"/>
  <c r="AC89" i="21"/>
  <c r="AD89" i="21"/>
  <c r="AE89" i="21"/>
  <c r="AF89" i="21"/>
  <c r="AG89" i="21"/>
  <c r="AH89" i="21"/>
  <c r="AI89" i="21"/>
  <c r="AJ89" i="21"/>
  <c r="AK89" i="21"/>
  <c r="AL89" i="21"/>
  <c r="AM89" i="21"/>
  <c r="AN89" i="21"/>
  <c r="AO89" i="21"/>
  <c r="AP89" i="21"/>
  <c r="AQ89" i="21"/>
  <c r="AR89" i="21"/>
  <c r="AS89" i="21"/>
  <c r="AU89" i="21"/>
  <c r="AV89" i="21"/>
  <c r="AW89" i="21"/>
  <c r="AX89" i="21"/>
  <c r="AY89" i="21"/>
  <c r="AZ89" i="21"/>
  <c r="BA89" i="21"/>
  <c r="BB89" i="21"/>
  <c r="BC89" i="21"/>
  <c r="BD89" i="21"/>
  <c r="D90" i="21"/>
  <c r="E90" i="21"/>
  <c r="F90" i="21"/>
  <c r="G90" i="21"/>
  <c r="H90" i="21"/>
  <c r="I90" i="21"/>
  <c r="J90" i="21"/>
  <c r="K90" i="21"/>
  <c r="L90" i="21"/>
  <c r="M90" i="21"/>
  <c r="N90" i="21"/>
  <c r="O90" i="21"/>
  <c r="P90" i="21"/>
  <c r="Q90" i="21"/>
  <c r="R90" i="21"/>
  <c r="S90" i="21"/>
  <c r="T90" i="21"/>
  <c r="U90" i="21"/>
  <c r="V90" i="21"/>
  <c r="W90" i="21"/>
  <c r="X90" i="21"/>
  <c r="Y90" i="21"/>
  <c r="Z90" i="21"/>
  <c r="AA90" i="21"/>
  <c r="AB90" i="21"/>
  <c r="AC90" i="21"/>
  <c r="AD90" i="21"/>
  <c r="AE90" i="21"/>
  <c r="AF90" i="21"/>
  <c r="AG90" i="21"/>
  <c r="AH90" i="21"/>
  <c r="AI90" i="21"/>
  <c r="AJ90" i="21"/>
  <c r="AK90" i="21"/>
  <c r="AL90" i="21"/>
  <c r="AM90" i="21"/>
  <c r="AN90" i="21"/>
  <c r="AO90" i="21"/>
  <c r="AP90" i="21"/>
  <c r="AQ90" i="21"/>
  <c r="AR90" i="21"/>
  <c r="AS90" i="21"/>
  <c r="AU90" i="21"/>
  <c r="AV90" i="21"/>
  <c r="AW90" i="21"/>
  <c r="AX90" i="21"/>
  <c r="AY90" i="21"/>
  <c r="AZ90" i="21"/>
  <c r="BA90" i="21"/>
  <c r="BB90" i="21"/>
  <c r="BC90" i="21"/>
  <c r="BD90" i="21"/>
  <c r="D92" i="21"/>
  <c r="E92" i="21"/>
  <c r="F92" i="21"/>
  <c r="G92" i="21"/>
  <c r="H92" i="21"/>
  <c r="I92" i="21"/>
  <c r="J92" i="21"/>
  <c r="K92" i="21"/>
  <c r="L92" i="21"/>
  <c r="M92" i="21"/>
  <c r="N92" i="21"/>
  <c r="O92" i="21"/>
  <c r="P92" i="21"/>
  <c r="Q92" i="21"/>
  <c r="R92" i="21"/>
  <c r="S92" i="21"/>
  <c r="T92" i="21"/>
  <c r="U92" i="21"/>
  <c r="V92" i="21"/>
  <c r="W92" i="21"/>
  <c r="X92" i="21"/>
  <c r="Y92" i="21"/>
  <c r="Z92" i="21"/>
  <c r="AA92" i="21"/>
  <c r="AB92" i="21"/>
  <c r="AC92" i="21"/>
  <c r="AD92" i="21"/>
  <c r="AE92" i="21"/>
  <c r="AF92" i="21"/>
  <c r="AG92" i="21"/>
  <c r="AH92" i="21"/>
  <c r="AI92" i="21"/>
  <c r="AJ92" i="21"/>
  <c r="AK92" i="21"/>
  <c r="AL92" i="21"/>
  <c r="AM92" i="21"/>
  <c r="AN92" i="21"/>
  <c r="AO92" i="21"/>
  <c r="AP92" i="21"/>
  <c r="AQ92" i="21"/>
  <c r="AR92" i="21"/>
  <c r="AS92" i="21"/>
  <c r="AU92" i="21"/>
  <c r="AV92" i="21"/>
  <c r="AW92" i="21"/>
  <c r="AX92" i="21"/>
  <c r="AY92" i="21"/>
  <c r="AZ92" i="21"/>
  <c r="BA92" i="21"/>
  <c r="BB92" i="21"/>
  <c r="BC92" i="21"/>
  <c r="BD92" i="21"/>
  <c r="D93" i="21"/>
  <c r="E93" i="21"/>
  <c r="F93" i="21"/>
  <c r="G93" i="21"/>
  <c r="H93" i="21"/>
  <c r="I93" i="21"/>
  <c r="J93" i="21"/>
  <c r="K93" i="21"/>
  <c r="L93" i="21"/>
  <c r="M93" i="21"/>
  <c r="N93" i="21"/>
  <c r="O93" i="21"/>
  <c r="P93" i="21"/>
  <c r="Q93" i="21"/>
  <c r="R93" i="21"/>
  <c r="S93" i="21"/>
  <c r="T93" i="21"/>
  <c r="U93" i="21"/>
  <c r="V93" i="21"/>
  <c r="W93" i="21"/>
  <c r="X93" i="21"/>
  <c r="Y93" i="21"/>
  <c r="Z93" i="21"/>
  <c r="AA93" i="21"/>
  <c r="AB93" i="21"/>
  <c r="AC93" i="21"/>
  <c r="AD93" i="21"/>
  <c r="AE93" i="21"/>
  <c r="AF93" i="21"/>
  <c r="AG93" i="21"/>
  <c r="AH93" i="21"/>
  <c r="AI93" i="21"/>
  <c r="AJ93" i="21"/>
  <c r="AK93" i="21"/>
  <c r="AL93" i="21"/>
  <c r="AM93" i="21"/>
  <c r="AN93" i="21"/>
  <c r="AO93" i="21"/>
  <c r="AP93" i="21"/>
  <c r="AQ93" i="21"/>
  <c r="AR93" i="21"/>
  <c r="AS93" i="21"/>
  <c r="AU93" i="21"/>
  <c r="AV93" i="21"/>
  <c r="AW93" i="21"/>
  <c r="AX93" i="21"/>
  <c r="AY93" i="21"/>
  <c r="AZ93" i="21"/>
  <c r="BA93" i="21"/>
  <c r="BB93" i="21"/>
  <c r="BC93" i="21"/>
  <c r="BD93" i="21"/>
  <c r="D95" i="21"/>
  <c r="E95" i="21"/>
  <c r="F95" i="21"/>
  <c r="G95" i="21"/>
  <c r="H95" i="21"/>
  <c r="I95" i="21"/>
  <c r="J95" i="21"/>
  <c r="K95" i="21"/>
  <c r="L95" i="21"/>
  <c r="M95" i="21"/>
  <c r="N95" i="21"/>
  <c r="O95" i="21"/>
  <c r="P95" i="21"/>
  <c r="Q95" i="21"/>
  <c r="R95" i="21"/>
  <c r="S95" i="21"/>
  <c r="T95" i="21"/>
  <c r="U95" i="21"/>
  <c r="V95" i="21"/>
  <c r="W95" i="21"/>
  <c r="X95" i="21"/>
  <c r="Y95" i="21"/>
  <c r="Z95" i="21"/>
  <c r="AA95" i="21"/>
  <c r="AB95" i="21"/>
  <c r="AC95" i="21"/>
  <c r="AD95" i="21"/>
  <c r="AE95" i="21"/>
  <c r="AF95" i="21"/>
  <c r="AG95" i="21"/>
  <c r="AH95" i="21"/>
  <c r="AI95" i="21"/>
  <c r="AJ95" i="21"/>
  <c r="AK95" i="21"/>
  <c r="AL95" i="21"/>
  <c r="AM95" i="21"/>
  <c r="AN95" i="21"/>
  <c r="AO95" i="21"/>
  <c r="AP95" i="21"/>
  <c r="AQ95" i="21"/>
  <c r="AR95" i="21"/>
  <c r="AS95" i="21"/>
  <c r="AU95" i="21"/>
  <c r="AV95" i="21"/>
  <c r="AW95" i="21"/>
  <c r="AX95" i="21"/>
  <c r="AY95" i="21"/>
  <c r="AZ95" i="21"/>
  <c r="BA95" i="21"/>
  <c r="BB95" i="21"/>
  <c r="BC95" i="21"/>
  <c r="BD95" i="21"/>
  <c r="D96" i="21"/>
  <c r="E96" i="21"/>
  <c r="F96" i="21"/>
  <c r="G96" i="21"/>
  <c r="H96" i="21"/>
  <c r="I96" i="21"/>
  <c r="J96" i="21"/>
  <c r="K96" i="21"/>
  <c r="L96" i="21"/>
  <c r="M96" i="21"/>
  <c r="N96" i="21"/>
  <c r="O96" i="21"/>
  <c r="P96" i="21"/>
  <c r="Q96" i="21"/>
  <c r="R96" i="21"/>
  <c r="S96" i="21"/>
  <c r="T96" i="21"/>
  <c r="U96" i="21"/>
  <c r="V96" i="21"/>
  <c r="W96" i="21"/>
  <c r="X96" i="21"/>
  <c r="Y96" i="21"/>
  <c r="Z96" i="21"/>
  <c r="AA96" i="21"/>
  <c r="AB96" i="21"/>
  <c r="AC96" i="21"/>
  <c r="AD96" i="21"/>
  <c r="AE96" i="21"/>
  <c r="AF96" i="21"/>
  <c r="AG96" i="21"/>
  <c r="AH96" i="21"/>
  <c r="AI96" i="21"/>
  <c r="AJ96" i="21"/>
  <c r="AK96" i="21"/>
  <c r="AL96" i="21"/>
  <c r="AM96" i="21"/>
  <c r="AN96" i="21"/>
  <c r="AO96" i="21"/>
  <c r="AP96" i="21"/>
  <c r="AQ96" i="21"/>
  <c r="AR96" i="21"/>
  <c r="AS96" i="21"/>
  <c r="AU96" i="21"/>
  <c r="AV96" i="21"/>
  <c r="AW96" i="21"/>
  <c r="AX96" i="21"/>
  <c r="AY96" i="21"/>
  <c r="AZ96" i="21"/>
  <c r="BA96" i="21"/>
  <c r="BB96" i="21"/>
  <c r="BC96" i="21"/>
  <c r="BD96" i="21"/>
  <c r="D103" i="21"/>
  <c r="E103" i="21"/>
  <c r="F103" i="21"/>
  <c r="G103" i="21"/>
  <c r="H103" i="21"/>
  <c r="I103" i="21"/>
  <c r="J103" i="21"/>
  <c r="K103" i="21"/>
  <c r="L103" i="21"/>
  <c r="M103" i="21"/>
  <c r="N103" i="21"/>
  <c r="O103" i="21"/>
  <c r="P103" i="21"/>
  <c r="Q103" i="21"/>
  <c r="R103" i="21"/>
  <c r="S103" i="21"/>
  <c r="T103" i="21"/>
  <c r="U103" i="21"/>
  <c r="V103" i="21"/>
  <c r="W103" i="21"/>
  <c r="X103" i="21"/>
  <c r="Y103" i="21"/>
  <c r="Z103" i="21"/>
  <c r="AA103" i="21"/>
  <c r="AB103" i="21"/>
  <c r="AC103" i="21"/>
  <c r="AD103" i="21"/>
  <c r="AE103" i="21"/>
  <c r="AF103" i="21"/>
  <c r="AG103" i="21"/>
  <c r="AH103" i="21"/>
  <c r="AI103" i="21"/>
  <c r="AJ103" i="21"/>
  <c r="AK103" i="21"/>
  <c r="AL103" i="21"/>
  <c r="AM103" i="21"/>
  <c r="AN103" i="21"/>
  <c r="AO103" i="21"/>
  <c r="AP103" i="21"/>
  <c r="AQ103" i="21"/>
  <c r="AR103" i="21"/>
  <c r="AS103" i="21"/>
  <c r="AU103" i="21"/>
  <c r="AV103" i="21"/>
  <c r="AW103" i="21"/>
  <c r="AX103" i="21"/>
  <c r="AY103" i="21"/>
  <c r="AZ103" i="21"/>
  <c r="BA103" i="21"/>
  <c r="BB103" i="21"/>
  <c r="BC103" i="21"/>
  <c r="BD103" i="21"/>
  <c r="D104" i="21"/>
  <c r="E104" i="21"/>
  <c r="F104" i="21"/>
  <c r="G104" i="21"/>
  <c r="H104" i="21"/>
  <c r="I104" i="21"/>
  <c r="J104" i="21"/>
  <c r="K104" i="21"/>
  <c r="L104" i="21"/>
  <c r="M104" i="21"/>
  <c r="N104" i="21"/>
  <c r="O104" i="21"/>
  <c r="P104" i="21"/>
  <c r="Q104" i="21"/>
  <c r="R104" i="21"/>
  <c r="S104" i="21"/>
  <c r="T104" i="21"/>
  <c r="U104" i="21"/>
  <c r="V104" i="21"/>
  <c r="W104" i="21"/>
  <c r="X104" i="21"/>
  <c r="Y104" i="21"/>
  <c r="Z104" i="21"/>
  <c r="AA104" i="21"/>
  <c r="AB104" i="21"/>
  <c r="AC104" i="21"/>
  <c r="AD104" i="21"/>
  <c r="AE104" i="21"/>
  <c r="AF104" i="21"/>
  <c r="AG104" i="21"/>
  <c r="AH104" i="21"/>
  <c r="AI104" i="21"/>
  <c r="AJ104" i="21"/>
  <c r="AK104" i="21"/>
  <c r="AL104" i="21"/>
  <c r="AM104" i="21"/>
  <c r="AN104" i="21"/>
  <c r="AO104" i="21"/>
  <c r="AP104" i="21"/>
  <c r="AQ104" i="21"/>
  <c r="AR104" i="21"/>
  <c r="AS104" i="21"/>
  <c r="AU104" i="21"/>
  <c r="AV104" i="21"/>
  <c r="AW104" i="21"/>
  <c r="AX104" i="21"/>
  <c r="AY104" i="21"/>
  <c r="AZ104" i="21"/>
  <c r="BA104" i="21"/>
  <c r="BB104" i="21"/>
  <c r="BC104" i="21"/>
  <c r="BD104" i="21"/>
  <c r="D106" i="21"/>
  <c r="E106" i="21"/>
  <c r="F106" i="21"/>
  <c r="G106" i="21"/>
  <c r="H106" i="21"/>
  <c r="I106" i="21"/>
  <c r="J106" i="21"/>
  <c r="K106" i="21"/>
  <c r="L106" i="21"/>
  <c r="M106" i="21"/>
  <c r="N106" i="21"/>
  <c r="O106" i="21"/>
  <c r="P106" i="21"/>
  <c r="Q106" i="21"/>
  <c r="R106" i="21"/>
  <c r="S106" i="21"/>
  <c r="T106" i="21"/>
  <c r="U106" i="21"/>
  <c r="V106" i="21"/>
  <c r="W106" i="21"/>
  <c r="X106" i="21"/>
  <c r="Y106" i="21"/>
  <c r="Z106" i="21"/>
  <c r="AA106" i="21"/>
  <c r="AB106" i="21"/>
  <c r="AC106" i="21"/>
  <c r="AD106" i="21"/>
  <c r="AE106" i="21"/>
  <c r="AF106" i="21"/>
  <c r="AG106" i="21"/>
  <c r="AH106" i="21"/>
  <c r="AI106" i="21"/>
  <c r="AJ106" i="21"/>
  <c r="AK106" i="21"/>
  <c r="AL106" i="21"/>
  <c r="AM106" i="21"/>
  <c r="AN106" i="21"/>
  <c r="AO106" i="21"/>
  <c r="AP106" i="21"/>
  <c r="AQ106" i="21"/>
  <c r="AR106" i="21"/>
  <c r="AS106" i="21"/>
  <c r="AU106" i="21"/>
  <c r="AV106" i="21"/>
  <c r="AW106" i="21"/>
  <c r="AX106" i="21"/>
  <c r="AY106" i="21"/>
  <c r="AZ106" i="21"/>
  <c r="BA106" i="21"/>
  <c r="BB106" i="21"/>
  <c r="BC106" i="21"/>
  <c r="BD106" i="21"/>
  <c r="D107" i="21"/>
  <c r="E107" i="21"/>
  <c r="F107" i="21"/>
  <c r="G107" i="21"/>
  <c r="H107" i="21"/>
  <c r="I107" i="21"/>
  <c r="J107" i="21"/>
  <c r="K107" i="21"/>
  <c r="L107" i="21"/>
  <c r="M107" i="21"/>
  <c r="N107" i="21"/>
  <c r="O107" i="21"/>
  <c r="P107" i="21"/>
  <c r="Q107" i="21"/>
  <c r="R107" i="21"/>
  <c r="S107" i="21"/>
  <c r="T107" i="21"/>
  <c r="U107" i="21"/>
  <c r="V107" i="21"/>
  <c r="W107" i="21"/>
  <c r="X107" i="21"/>
  <c r="Y107" i="21"/>
  <c r="Z107" i="21"/>
  <c r="AA107" i="21"/>
  <c r="AB107" i="21"/>
  <c r="AC107" i="21"/>
  <c r="AD107" i="21"/>
  <c r="AE107" i="21"/>
  <c r="AF107" i="21"/>
  <c r="AG107" i="21"/>
  <c r="AH107" i="21"/>
  <c r="AI107" i="21"/>
  <c r="AJ107" i="21"/>
  <c r="AK107" i="21"/>
  <c r="AL107" i="21"/>
  <c r="AM107" i="21"/>
  <c r="AN107" i="21"/>
  <c r="AO107" i="21"/>
  <c r="AP107" i="21"/>
  <c r="AQ107" i="21"/>
  <c r="AR107" i="21"/>
  <c r="AS107" i="21"/>
  <c r="AU107" i="21"/>
  <c r="AV107" i="21"/>
  <c r="AW107" i="21"/>
  <c r="AX107" i="21"/>
  <c r="AY107" i="21"/>
  <c r="AZ107" i="21"/>
  <c r="BA107" i="21"/>
  <c r="BB107" i="21"/>
  <c r="BC107" i="21"/>
  <c r="BD107" i="21"/>
  <c r="D109" i="21"/>
  <c r="E109" i="21"/>
  <c r="F109" i="21"/>
  <c r="G109" i="21"/>
  <c r="H109" i="21"/>
  <c r="I109" i="21"/>
  <c r="J109" i="21"/>
  <c r="K109" i="21"/>
  <c r="L109" i="21"/>
  <c r="M109" i="21"/>
  <c r="N109" i="21"/>
  <c r="O109" i="21"/>
  <c r="P109" i="21"/>
  <c r="Q109" i="21"/>
  <c r="R109" i="21"/>
  <c r="S109" i="21"/>
  <c r="T109" i="21"/>
  <c r="U109" i="21"/>
  <c r="V109" i="21"/>
  <c r="W109" i="21"/>
  <c r="X109" i="21"/>
  <c r="Y109" i="21"/>
  <c r="Z109" i="21"/>
  <c r="AA109" i="21"/>
  <c r="AB109" i="21"/>
  <c r="AC109" i="21"/>
  <c r="AD109" i="21"/>
  <c r="AE109" i="21"/>
  <c r="AF109" i="21"/>
  <c r="AG109" i="21"/>
  <c r="AH109" i="21"/>
  <c r="AI109" i="21"/>
  <c r="AJ109" i="21"/>
  <c r="AK109" i="21"/>
  <c r="AL109" i="21"/>
  <c r="AM109" i="21"/>
  <c r="AN109" i="21"/>
  <c r="AO109" i="21"/>
  <c r="AP109" i="21"/>
  <c r="AQ109" i="21"/>
  <c r="AR109" i="21"/>
  <c r="AS109" i="21"/>
  <c r="AU109" i="21"/>
  <c r="AV109" i="21"/>
  <c r="AW109" i="21"/>
  <c r="AX109" i="21"/>
  <c r="AY109" i="21"/>
  <c r="AZ109" i="21"/>
  <c r="BA109" i="21"/>
  <c r="BB109" i="21"/>
  <c r="BC109" i="21"/>
  <c r="BD109" i="21"/>
  <c r="D110" i="21"/>
  <c r="E110" i="21"/>
  <c r="F110" i="21"/>
  <c r="G110" i="21"/>
  <c r="H110" i="21"/>
  <c r="I110" i="21"/>
  <c r="J110" i="21"/>
  <c r="K110" i="21"/>
  <c r="L110" i="21"/>
  <c r="M110" i="21"/>
  <c r="N110" i="21"/>
  <c r="O110" i="21"/>
  <c r="P110" i="21"/>
  <c r="Q110" i="21"/>
  <c r="R110" i="21"/>
  <c r="S110" i="21"/>
  <c r="T110" i="21"/>
  <c r="U110" i="21"/>
  <c r="V110" i="21"/>
  <c r="W110" i="21"/>
  <c r="X110" i="21"/>
  <c r="Y110" i="21"/>
  <c r="Z110" i="21"/>
  <c r="AA110" i="21"/>
  <c r="AB110" i="21"/>
  <c r="AC110" i="21"/>
  <c r="AD110" i="21"/>
  <c r="AE110" i="21"/>
  <c r="AF110" i="21"/>
  <c r="AG110" i="21"/>
  <c r="AH110" i="21"/>
  <c r="AI110" i="21"/>
  <c r="AJ110" i="21"/>
  <c r="AK110" i="21"/>
  <c r="AL110" i="21"/>
  <c r="AM110" i="21"/>
  <c r="AN110" i="21"/>
  <c r="AO110" i="21"/>
  <c r="AP110" i="21"/>
  <c r="AQ110" i="21"/>
  <c r="AR110" i="21"/>
  <c r="AS110" i="21"/>
  <c r="AU110" i="21"/>
  <c r="AV110" i="21"/>
  <c r="AW110" i="21"/>
  <c r="AX110" i="21"/>
  <c r="AY110" i="21"/>
  <c r="AZ110" i="21"/>
  <c r="BA110" i="21"/>
  <c r="BB110" i="21"/>
  <c r="BC110" i="21"/>
  <c r="BD110" i="21"/>
  <c r="D112" i="21"/>
  <c r="E112" i="21"/>
  <c r="F112" i="21"/>
  <c r="G112" i="21"/>
  <c r="H112" i="21"/>
  <c r="I112" i="21"/>
  <c r="J112" i="21"/>
  <c r="K112" i="21"/>
  <c r="L112" i="21"/>
  <c r="M112" i="21"/>
  <c r="N112" i="21"/>
  <c r="O112" i="21"/>
  <c r="P112" i="21"/>
  <c r="Q112" i="21"/>
  <c r="R112" i="21"/>
  <c r="S112" i="21"/>
  <c r="T112" i="21"/>
  <c r="U112" i="21"/>
  <c r="V112" i="21"/>
  <c r="W112" i="21"/>
  <c r="X112" i="21"/>
  <c r="Y112" i="21"/>
  <c r="Z112" i="21"/>
  <c r="AA112" i="21"/>
  <c r="AB112" i="21"/>
  <c r="AC112" i="21"/>
  <c r="AD112" i="21"/>
  <c r="AE112" i="21"/>
  <c r="AF112" i="21"/>
  <c r="AG112" i="21"/>
  <c r="AH112" i="21"/>
  <c r="AI112" i="21"/>
  <c r="AJ112" i="21"/>
  <c r="AK112" i="21"/>
  <c r="AL112" i="21"/>
  <c r="AM112" i="21"/>
  <c r="AN112" i="21"/>
  <c r="AO112" i="21"/>
  <c r="AP112" i="21"/>
  <c r="AQ112" i="21"/>
  <c r="AR112" i="21"/>
  <c r="AS112" i="21"/>
  <c r="AU112" i="21"/>
  <c r="AV112" i="21"/>
  <c r="AW112" i="21"/>
  <c r="AX112" i="21"/>
  <c r="AY112" i="21"/>
  <c r="AZ112" i="21"/>
  <c r="BA112" i="21"/>
  <c r="BB112" i="21"/>
  <c r="BC112" i="21"/>
  <c r="BD112" i="21"/>
  <c r="D113" i="21"/>
  <c r="E113" i="21"/>
  <c r="F113" i="21"/>
  <c r="G113" i="21"/>
  <c r="H113" i="21"/>
  <c r="I113" i="21"/>
  <c r="J113" i="21"/>
  <c r="K113" i="21"/>
  <c r="L113" i="21"/>
  <c r="M113" i="21"/>
  <c r="N113" i="21"/>
  <c r="O113" i="21"/>
  <c r="P113" i="21"/>
  <c r="Q113" i="21"/>
  <c r="R113" i="21"/>
  <c r="S113" i="21"/>
  <c r="T113" i="21"/>
  <c r="U113" i="21"/>
  <c r="V113" i="21"/>
  <c r="W113" i="21"/>
  <c r="X113" i="21"/>
  <c r="Y113" i="21"/>
  <c r="Z113" i="21"/>
  <c r="AA113" i="21"/>
  <c r="AB113" i="21"/>
  <c r="AC113" i="21"/>
  <c r="AD113" i="21"/>
  <c r="AE113" i="21"/>
  <c r="AF113" i="21"/>
  <c r="AG113" i="21"/>
  <c r="AH113" i="21"/>
  <c r="AI113" i="21"/>
  <c r="AJ113" i="21"/>
  <c r="AK113" i="21"/>
  <c r="AL113" i="21"/>
  <c r="AM113" i="21"/>
  <c r="AN113" i="21"/>
  <c r="AO113" i="21"/>
  <c r="AP113" i="21"/>
  <c r="AQ113" i="21"/>
  <c r="AR113" i="21"/>
  <c r="AS113" i="21"/>
  <c r="AU113" i="21"/>
  <c r="AV113" i="21"/>
  <c r="AW113" i="21"/>
  <c r="AX113" i="21"/>
  <c r="AY113" i="21"/>
  <c r="AZ113" i="21"/>
  <c r="BA113" i="21"/>
  <c r="BB113" i="21"/>
  <c r="BC113" i="21"/>
  <c r="BD113" i="21"/>
  <c r="D115" i="21"/>
  <c r="E115" i="21"/>
  <c r="F115" i="21"/>
  <c r="G115" i="21"/>
  <c r="H115" i="21"/>
  <c r="I115" i="21"/>
  <c r="J115" i="21"/>
  <c r="K115" i="21"/>
  <c r="L115" i="21"/>
  <c r="M115" i="21"/>
  <c r="N115" i="21"/>
  <c r="O115" i="21"/>
  <c r="P115" i="21"/>
  <c r="Q115" i="21"/>
  <c r="R115" i="21"/>
  <c r="S115" i="21"/>
  <c r="T115" i="21"/>
  <c r="U115" i="21"/>
  <c r="V115" i="21"/>
  <c r="W115" i="21"/>
  <c r="X115" i="21"/>
  <c r="Y115" i="21"/>
  <c r="Z115" i="21"/>
  <c r="AA115" i="21"/>
  <c r="AB115" i="21"/>
  <c r="AC115" i="21"/>
  <c r="AD115" i="21"/>
  <c r="AE115" i="21"/>
  <c r="AF115" i="21"/>
  <c r="AG115" i="21"/>
  <c r="AH115" i="21"/>
  <c r="AI115" i="21"/>
  <c r="AJ115" i="21"/>
  <c r="AK115" i="21"/>
  <c r="AL115" i="21"/>
  <c r="AM115" i="21"/>
  <c r="AN115" i="21"/>
  <c r="AO115" i="21"/>
  <c r="AP115" i="21"/>
  <c r="AQ115" i="21"/>
  <c r="AR115" i="21"/>
  <c r="AS115" i="21"/>
  <c r="AU115" i="21"/>
  <c r="AV115" i="21"/>
  <c r="AW115" i="21"/>
  <c r="AX115" i="21"/>
  <c r="AY115" i="21"/>
  <c r="AZ115" i="21"/>
  <c r="BA115" i="21"/>
  <c r="BB115" i="21"/>
  <c r="BC115" i="21"/>
  <c r="BD115" i="21"/>
  <c r="D116" i="21"/>
  <c r="E116" i="21"/>
  <c r="F116" i="21"/>
  <c r="G116" i="21"/>
  <c r="H116" i="21"/>
  <c r="I116" i="21"/>
  <c r="J116" i="21"/>
  <c r="K116" i="21"/>
  <c r="L116" i="21"/>
  <c r="M116" i="21"/>
  <c r="N116" i="21"/>
  <c r="O116" i="21"/>
  <c r="P116" i="21"/>
  <c r="Q116" i="21"/>
  <c r="R116" i="21"/>
  <c r="S116" i="21"/>
  <c r="T116" i="21"/>
  <c r="U116" i="21"/>
  <c r="V116" i="21"/>
  <c r="W116" i="21"/>
  <c r="X116" i="21"/>
  <c r="Y116" i="21"/>
  <c r="Z116" i="21"/>
  <c r="AA116" i="21"/>
  <c r="AB116" i="21"/>
  <c r="AC116" i="21"/>
  <c r="AD116" i="21"/>
  <c r="AE116" i="21"/>
  <c r="AF116" i="21"/>
  <c r="AG116" i="21"/>
  <c r="AH116" i="21"/>
  <c r="AI116" i="21"/>
  <c r="AJ116" i="21"/>
  <c r="AK116" i="21"/>
  <c r="AL116" i="21"/>
  <c r="AM116" i="21"/>
  <c r="AN116" i="21"/>
  <c r="AO116" i="21"/>
  <c r="AP116" i="21"/>
  <c r="AQ116" i="21"/>
  <c r="AR116" i="21"/>
  <c r="AS116" i="21"/>
  <c r="AU116" i="21"/>
  <c r="AV116" i="21"/>
  <c r="AW116" i="21"/>
  <c r="AX116" i="21"/>
  <c r="AY116" i="21"/>
  <c r="AZ116" i="21"/>
  <c r="BA116" i="21"/>
  <c r="BB116" i="21"/>
  <c r="BC116" i="21"/>
  <c r="BD116" i="21"/>
  <c r="D118" i="21"/>
  <c r="E118" i="21"/>
  <c r="F118" i="21"/>
  <c r="G118" i="21"/>
  <c r="H118" i="21"/>
  <c r="I118" i="21"/>
  <c r="J118" i="21"/>
  <c r="K118" i="21"/>
  <c r="L118" i="21"/>
  <c r="M118" i="21"/>
  <c r="N118" i="21"/>
  <c r="O118" i="21"/>
  <c r="P118" i="21"/>
  <c r="Q118" i="21"/>
  <c r="R118" i="21"/>
  <c r="S118" i="21"/>
  <c r="T118" i="21"/>
  <c r="U118" i="21"/>
  <c r="V118" i="21"/>
  <c r="W118" i="21"/>
  <c r="X118" i="21"/>
  <c r="Y118" i="21"/>
  <c r="Z118" i="21"/>
  <c r="AA118" i="21"/>
  <c r="AB118" i="21"/>
  <c r="AC118" i="21"/>
  <c r="AD118" i="21"/>
  <c r="AE118" i="21"/>
  <c r="AF118" i="21"/>
  <c r="AG118" i="21"/>
  <c r="AH118" i="21"/>
  <c r="AI118" i="21"/>
  <c r="AJ118" i="21"/>
  <c r="AK118" i="21"/>
  <c r="AL118" i="21"/>
  <c r="AM118" i="21"/>
  <c r="AN118" i="21"/>
  <c r="AO118" i="21"/>
  <c r="AP118" i="21"/>
  <c r="AQ118" i="21"/>
  <c r="AR118" i="21"/>
  <c r="AS118" i="21"/>
  <c r="AU118" i="21"/>
  <c r="AV118" i="21"/>
  <c r="AW118" i="21"/>
  <c r="AX118" i="21"/>
  <c r="AY118" i="21"/>
  <c r="AZ118" i="21"/>
  <c r="BA118" i="21"/>
  <c r="BB118" i="21"/>
  <c r="BC118" i="21"/>
  <c r="BD118" i="21"/>
  <c r="D119" i="21"/>
  <c r="E119" i="21"/>
  <c r="F119" i="21"/>
  <c r="G119" i="21"/>
  <c r="H119" i="21"/>
  <c r="I119" i="21"/>
  <c r="J119" i="21"/>
  <c r="K119" i="21"/>
  <c r="L119" i="21"/>
  <c r="M119" i="21"/>
  <c r="N119" i="21"/>
  <c r="O119" i="21"/>
  <c r="P119" i="21"/>
  <c r="Q119" i="21"/>
  <c r="R119" i="21"/>
  <c r="S119" i="21"/>
  <c r="T119" i="21"/>
  <c r="U119" i="21"/>
  <c r="V119" i="21"/>
  <c r="W119" i="21"/>
  <c r="X119" i="21"/>
  <c r="Y119" i="21"/>
  <c r="Z119" i="21"/>
  <c r="AA119" i="21"/>
  <c r="AB119" i="21"/>
  <c r="AC119" i="21"/>
  <c r="AD119" i="21"/>
  <c r="AE119" i="21"/>
  <c r="AF119" i="21"/>
  <c r="AG119" i="21"/>
  <c r="AH119" i="21"/>
  <c r="AI119" i="21"/>
  <c r="AJ119" i="21"/>
  <c r="AK119" i="21"/>
  <c r="AL119" i="21"/>
  <c r="AM119" i="21"/>
  <c r="AN119" i="21"/>
  <c r="AO119" i="21"/>
  <c r="AP119" i="21"/>
  <c r="AQ119" i="21"/>
  <c r="AR119" i="21"/>
  <c r="AS119" i="21"/>
  <c r="AU119" i="21"/>
  <c r="AV119" i="21"/>
  <c r="AW119" i="21"/>
  <c r="AX119" i="21"/>
  <c r="AY119" i="21"/>
  <c r="AZ119" i="21"/>
  <c r="BA119" i="21"/>
  <c r="BB119" i="21"/>
  <c r="BC119" i="21"/>
  <c r="BD119" i="21"/>
  <c r="D121" i="21"/>
  <c r="E121" i="21"/>
  <c r="F121" i="21"/>
  <c r="G121" i="21"/>
  <c r="H121" i="21"/>
  <c r="I121" i="21"/>
  <c r="J121" i="21"/>
  <c r="K121" i="21"/>
  <c r="L121" i="21"/>
  <c r="M121" i="21"/>
  <c r="N121" i="21"/>
  <c r="O121" i="21"/>
  <c r="P121" i="21"/>
  <c r="Q121" i="21"/>
  <c r="R121" i="21"/>
  <c r="S121" i="21"/>
  <c r="T121" i="21"/>
  <c r="U121" i="21"/>
  <c r="V121" i="21"/>
  <c r="W121" i="21"/>
  <c r="X121" i="21"/>
  <c r="Y121" i="21"/>
  <c r="Z121" i="21"/>
  <c r="AA121" i="21"/>
  <c r="AB121" i="21"/>
  <c r="AC121" i="21"/>
  <c r="AD121" i="21"/>
  <c r="AE121" i="21"/>
  <c r="AF121" i="21"/>
  <c r="AG121" i="21"/>
  <c r="AH121" i="21"/>
  <c r="AI121" i="21"/>
  <c r="AJ121" i="21"/>
  <c r="AK121" i="21"/>
  <c r="AL121" i="21"/>
  <c r="AM121" i="21"/>
  <c r="AN121" i="21"/>
  <c r="AO121" i="21"/>
  <c r="AP121" i="21"/>
  <c r="AQ121" i="21"/>
  <c r="AR121" i="21"/>
  <c r="AS121" i="21"/>
  <c r="AU121" i="21"/>
  <c r="AV121" i="21"/>
  <c r="AW121" i="21"/>
  <c r="AX121" i="21"/>
  <c r="AY121" i="21"/>
  <c r="AZ121" i="21"/>
  <c r="BA121" i="21"/>
  <c r="BB121" i="21"/>
  <c r="BC121" i="21"/>
  <c r="BD121" i="21"/>
  <c r="D122" i="21"/>
  <c r="E122" i="21"/>
  <c r="F122" i="21"/>
  <c r="G122" i="21"/>
  <c r="H122" i="21"/>
  <c r="I122" i="21"/>
  <c r="J122" i="21"/>
  <c r="K122" i="21"/>
  <c r="L122" i="21"/>
  <c r="M122" i="21"/>
  <c r="N122" i="21"/>
  <c r="O122" i="21"/>
  <c r="P122" i="21"/>
  <c r="Q122" i="21"/>
  <c r="R122" i="21"/>
  <c r="S122" i="21"/>
  <c r="T122" i="21"/>
  <c r="U122" i="21"/>
  <c r="V122" i="21"/>
  <c r="W122" i="21"/>
  <c r="X122" i="21"/>
  <c r="Y122" i="21"/>
  <c r="Z122" i="21"/>
  <c r="AA122" i="21"/>
  <c r="AB122" i="21"/>
  <c r="AC122" i="21"/>
  <c r="AD122" i="21"/>
  <c r="AE122" i="21"/>
  <c r="AF122" i="21"/>
  <c r="AG122" i="21"/>
  <c r="AH122" i="21"/>
  <c r="AI122" i="21"/>
  <c r="AJ122" i="21"/>
  <c r="AK122" i="21"/>
  <c r="AL122" i="21"/>
  <c r="AM122" i="21"/>
  <c r="AN122" i="21"/>
  <c r="AO122" i="21"/>
  <c r="AP122" i="21"/>
  <c r="AQ122" i="21"/>
  <c r="AR122" i="21"/>
  <c r="AS122" i="21"/>
  <c r="AU122" i="21"/>
  <c r="AV122" i="21"/>
  <c r="AW122" i="21"/>
  <c r="AX122" i="21"/>
  <c r="AY122" i="21"/>
  <c r="AZ122" i="21"/>
  <c r="BA122" i="21"/>
  <c r="BB122" i="21"/>
  <c r="BC122" i="21"/>
  <c r="BD122" i="21"/>
  <c r="D124" i="21"/>
  <c r="E124" i="21"/>
  <c r="F124" i="21"/>
  <c r="G124" i="21"/>
  <c r="H124" i="21"/>
  <c r="I124" i="21"/>
  <c r="J124" i="21"/>
  <c r="K124" i="21"/>
  <c r="L124" i="21"/>
  <c r="M124" i="21"/>
  <c r="N124" i="21"/>
  <c r="O124" i="21"/>
  <c r="P124" i="21"/>
  <c r="Q124" i="21"/>
  <c r="R124" i="21"/>
  <c r="S124" i="21"/>
  <c r="T124" i="21"/>
  <c r="U124" i="21"/>
  <c r="V124" i="21"/>
  <c r="W124" i="21"/>
  <c r="X124" i="21"/>
  <c r="Y124" i="21"/>
  <c r="Z124" i="21"/>
  <c r="AA124" i="21"/>
  <c r="AB124" i="21"/>
  <c r="AC124" i="21"/>
  <c r="AD124" i="21"/>
  <c r="AE124" i="21"/>
  <c r="AF124" i="21"/>
  <c r="AG124" i="21"/>
  <c r="AH124" i="21"/>
  <c r="AI124" i="21"/>
  <c r="AJ124" i="21"/>
  <c r="AK124" i="21"/>
  <c r="AL124" i="21"/>
  <c r="AM124" i="21"/>
  <c r="AN124" i="21"/>
  <c r="AO124" i="21"/>
  <c r="AP124" i="21"/>
  <c r="AQ124" i="21"/>
  <c r="AR124" i="21"/>
  <c r="AS124" i="21"/>
  <c r="AU124" i="21"/>
  <c r="AV124" i="21"/>
  <c r="AW124" i="21"/>
  <c r="AX124" i="21"/>
  <c r="AY124" i="21"/>
  <c r="AZ124" i="21"/>
  <c r="BA124" i="21"/>
  <c r="BB124" i="21"/>
  <c r="BC124" i="21"/>
  <c r="BD124" i="21"/>
  <c r="D125" i="21"/>
  <c r="E125" i="21"/>
  <c r="F125" i="21"/>
  <c r="G125" i="21"/>
  <c r="H125" i="21"/>
  <c r="I125" i="21"/>
  <c r="J125" i="21"/>
  <c r="K125" i="21"/>
  <c r="L125" i="21"/>
  <c r="M125" i="21"/>
  <c r="N125" i="21"/>
  <c r="O125" i="21"/>
  <c r="P125" i="21"/>
  <c r="Q125" i="21"/>
  <c r="R125" i="21"/>
  <c r="S125" i="21"/>
  <c r="T125" i="21"/>
  <c r="U125" i="21"/>
  <c r="V125" i="21"/>
  <c r="W125" i="21"/>
  <c r="X125" i="21"/>
  <c r="Y125" i="21"/>
  <c r="Z125" i="21"/>
  <c r="AA125" i="21"/>
  <c r="AB125" i="21"/>
  <c r="AC125" i="21"/>
  <c r="AD125" i="21"/>
  <c r="AE125" i="21"/>
  <c r="AF125" i="21"/>
  <c r="AG125" i="21"/>
  <c r="AH125" i="21"/>
  <c r="AI125" i="21"/>
  <c r="AJ125" i="21"/>
  <c r="AK125" i="21"/>
  <c r="AL125" i="21"/>
  <c r="AM125" i="21"/>
  <c r="AN125" i="21"/>
  <c r="AO125" i="21"/>
  <c r="AP125" i="21"/>
  <c r="AQ125" i="21"/>
  <c r="AR125" i="21"/>
  <c r="AS125" i="21"/>
  <c r="AU125" i="21"/>
  <c r="AV125" i="21"/>
  <c r="AW125" i="21"/>
  <c r="AX125" i="21"/>
  <c r="AY125" i="21"/>
  <c r="AZ125" i="21"/>
  <c r="BA125" i="21"/>
  <c r="BB125" i="21"/>
  <c r="BC125" i="21"/>
  <c r="BD125" i="21"/>
  <c r="D127" i="21"/>
  <c r="E127" i="21"/>
  <c r="F127" i="21"/>
  <c r="G127" i="21"/>
  <c r="H127" i="21"/>
  <c r="I127" i="21"/>
  <c r="J127" i="21"/>
  <c r="K127" i="21"/>
  <c r="L127" i="21"/>
  <c r="M127" i="21"/>
  <c r="N127" i="21"/>
  <c r="O127" i="21"/>
  <c r="P127" i="21"/>
  <c r="Q127" i="21"/>
  <c r="R127" i="21"/>
  <c r="S127" i="21"/>
  <c r="T127" i="21"/>
  <c r="U127" i="21"/>
  <c r="V127" i="21"/>
  <c r="W127" i="21"/>
  <c r="X127" i="21"/>
  <c r="Y127" i="21"/>
  <c r="Z127" i="21"/>
  <c r="AA127" i="21"/>
  <c r="AB127" i="21"/>
  <c r="AC127" i="21"/>
  <c r="AD127" i="21"/>
  <c r="AE127" i="21"/>
  <c r="AF127" i="21"/>
  <c r="AG127" i="21"/>
  <c r="AH127" i="21"/>
  <c r="AI127" i="21"/>
  <c r="AJ127" i="21"/>
  <c r="AK127" i="21"/>
  <c r="AL127" i="21"/>
  <c r="AM127" i="21"/>
  <c r="AN127" i="21"/>
  <c r="AO127" i="21"/>
  <c r="AP127" i="21"/>
  <c r="AQ127" i="21"/>
  <c r="AR127" i="21"/>
  <c r="AS127" i="21"/>
  <c r="AU127" i="21"/>
  <c r="AV127" i="21"/>
  <c r="AW127" i="21"/>
  <c r="AX127" i="21"/>
  <c r="AY127" i="21"/>
  <c r="AZ127" i="21"/>
  <c r="BA127" i="21"/>
  <c r="BB127" i="21"/>
  <c r="BC127" i="21"/>
  <c r="BD127" i="21"/>
  <c r="D128" i="21"/>
  <c r="E128" i="21"/>
  <c r="F128" i="21"/>
  <c r="G128" i="21"/>
  <c r="H128" i="21"/>
  <c r="I128" i="21"/>
  <c r="J128" i="21"/>
  <c r="K128" i="21"/>
  <c r="L128" i="21"/>
  <c r="M128" i="21"/>
  <c r="N128" i="21"/>
  <c r="O128" i="21"/>
  <c r="P128" i="21"/>
  <c r="Q128" i="21"/>
  <c r="R128" i="21"/>
  <c r="S128" i="21"/>
  <c r="T128" i="21"/>
  <c r="U128" i="21"/>
  <c r="V128" i="21"/>
  <c r="W128" i="21"/>
  <c r="X128" i="21"/>
  <c r="Y128" i="21"/>
  <c r="Z128" i="21"/>
  <c r="AA128" i="21"/>
  <c r="AB128" i="21"/>
  <c r="AC128" i="21"/>
  <c r="AD128" i="21"/>
  <c r="AE128" i="21"/>
  <c r="AF128" i="21"/>
  <c r="AG128" i="21"/>
  <c r="AH128" i="21"/>
  <c r="AI128" i="21"/>
  <c r="AJ128" i="21"/>
  <c r="AK128" i="21"/>
  <c r="AL128" i="21"/>
  <c r="AM128" i="21"/>
  <c r="AN128" i="21"/>
  <c r="AO128" i="21"/>
  <c r="AP128" i="21"/>
  <c r="AQ128" i="21"/>
  <c r="AR128" i="21"/>
  <c r="AS128" i="21"/>
  <c r="AU128" i="21"/>
  <c r="AV128" i="21"/>
  <c r="AW128" i="21"/>
  <c r="AX128" i="21"/>
  <c r="AY128" i="21"/>
  <c r="AZ128" i="21"/>
  <c r="BA128" i="21"/>
  <c r="BB128" i="21"/>
  <c r="BC128" i="21"/>
  <c r="BD128" i="21"/>
  <c r="D130" i="21"/>
  <c r="E130" i="21"/>
  <c r="F130" i="21"/>
  <c r="G130" i="21"/>
  <c r="H130" i="21"/>
  <c r="I130" i="21"/>
  <c r="J130" i="21"/>
  <c r="K130" i="21"/>
  <c r="L130" i="21"/>
  <c r="M130" i="21"/>
  <c r="N130" i="21"/>
  <c r="O130" i="21"/>
  <c r="P130" i="21"/>
  <c r="Q130" i="21"/>
  <c r="R130" i="21"/>
  <c r="S130" i="21"/>
  <c r="T130" i="21"/>
  <c r="U130" i="21"/>
  <c r="V130" i="21"/>
  <c r="W130" i="21"/>
  <c r="X130" i="21"/>
  <c r="Y130" i="21"/>
  <c r="Z130" i="21"/>
  <c r="AA130" i="21"/>
  <c r="AB130" i="21"/>
  <c r="AC130" i="21"/>
  <c r="AD130" i="21"/>
  <c r="AE130" i="21"/>
  <c r="AF130" i="21"/>
  <c r="AG130" i="21"/>
  <c r="AH130" i="21"/>
  <c r="AI130" i="21"/>
  <c r="AJ130" i="21"/>
  <c r="AK130" i="21"/>
  <c r="AL130" i="21"/>
  <c r="AM130" i="21"/>
  <c r="AN130" i="21"/>
  <c r="AO130" i="21"/>
  <c r="AP130" i="21"/>
  <c r="AQ130" i="21"/>
  <c r="AR130" i="21"/>
  <c r="AS130" i="21"/>
  <c r="AU130" i="21"/>
  <c r="AV130" i="21"/>
  <c r="AW130" i="21"/>
  <c r="AX130" i="21"/>
  <c r="AY130" i="21"/>
  <c r="AZ130" i="21"/>
  <c r="BA130" i="21"/>
  <c r="BB130" i="21"/>
  <c r="BC130" i="21"/>
  <c r="BD130" i="21"/>
  <c r="D131" i="21"/>
  <c r="E131" i="21"/>
  <c r="F131" i="21"/>
  <c r="G131" i="21"/>
  <c r="H131" i="21"/>
  <c r="I131" i="21"/>
  <c r="J131" i="21"/>
  <c r="K131" i="21"/>
  <c r="L131" i="21"/>
  <c r="M131" i="21"/>
  <c r="N131" i="21"/>
  <c r="O131" i="21"/>
  <c r="P131" i="21"/>
  <c r="Q131" i="21"/>
  <c r="R131" i="21"/>
  <c r="S131" i="21"/>
  <c r="T131" i="21"/>
  <c r="U131" i="21"/>
  <c r="V131" i="21"/>
  <c r="W131" i="21"/>
  <c r="X131" i="21"/>
  <c r="Y131" i="21"/>
  <c r="Z131" i="21"/>
  <c r="AA131" i="21"/>
  <c r="AB131" i="21"/>
  <c r="AC131" i="21"/>
  <c r="AD131" i="21"/>
  <c r="AE131" i="21"/>
  <c r="AF131" i="21"/>
  <c r="AG131" i="21"/>
  <c r="AH131" i="21"/>
  <c r="AI131" i="21"/>
  <c r="AJ131" i="21"/>
  <c r="AK131" i="21"/>
  <c r="AL131" i="21"/>
  <c r="AM131" i="21"/>
  <c r="AN131" i="21"/>
  <c r="AO131" i="21"/>
  <c r="AP131" i="21"/>
  <c r="AQ131" i="21"/>
  <c r="AR131" i="21"/>
  <c r="AS131" i="21"/>
  <c r="AU131" i="21"/>
  <c r="AV131" i="21"/>
  <c r="AW131" i="21"/>
  <c r="AX131" i="21"/>
  <c r="AY131" i="21"/>
  <c r="AZ131" i="21"/>
  <c r="BA131" i="21"/>
  <c r="BB131" i="21"/>
  <c r="BC131" i="21"/>
  <c r="BD131" i="21"/>
  <c r="D133" i="21"/>
  <c r="E133" i="21"/>
  <c r="F133" i="21"/>
  <c r="G133" i="21"/>
  <c r="H133" i="21"/>
  <c r="I133" i="21"/>
  <c r="J133" i="21"/>
  <c r="K133" i="21"/>
  <c r="L133" i="21"/>
  <c r="M133" i="21"/>
  <c r="N133" i="21"/>
  <c r="O133" i="21"/>
  <c r="P133" i="21"/>
  <c r="Q133" i="21"/>
  <c r="R133" i="21"/>
  <c r="S133" i="21"/>
  <c r="T133" i="21"/>
  <c r="U133" i="21"/>
  <c r="V133" i="21"/>
  <c r="W133" i="21"/>
  <c r="X133" i="21"/>
  <c r="Y133" i="21"/>
  <c r="Z133" i="21"/>
  <c r="AA133" i="21"/>
  <c r="AB133" i="21"/>
  <c r="AC133" i="21"/>
  <c r="AD133" i="21"/>
  <c r="AE133" i="21"/>
  <c r="AF133" i="21"/>
  <c r="AG133" i="21"/>
  <c r="AH133" i="21"/>
  <c r="AI133" i="21"/>
  <c r="AJ133" i="21"/>
  <c r="AK133" i="21"/>
  <c r="AL133" i="21"/>
  <c r="AM133" i="21"/>
  <c r="AN133" i="21"/>
  <c r="AO133" i="21"/>
  <c r="AP133" i="21"/>
  <c r="AQ133" i="21"/>
  <c r="AR133" i="21"/>
  <c r="AS133" i="21"/>
  <c r="AU133" i="21"/>
  <c r="AV133" i="21"/>
  <c r="AW133" i="21"/>
  <c r="AX133" i="21"/>
  <c r="AY133" i="21"/>
  <c r="AZ133" i="21"/>
  <c r="BA133" i="21"/>
  <c r="BB133" i="21"/>
  <c r="BC133" i="21"/>
  <c r="BD133" i="21"/>
  <c r="D134" i="21"/>
  <c r="E134" i="21"/>
  <c r="F134" i="21"/>
  <c r="G134" i="21"/>
  <c r="H134" i="21"/>
  <c r="I134" i="21"/>
  <c r="J134" i="21"/>
  <c r="K134" i="21"/>
  <c r="L134" i="21"/>
  <c r="M134" i="21"/>
  <c r="N134" i="21"/>
  <c r="O134" i="21"/>
  <c r="P134" i="21"/>
  <c r="Q134" i="21"/>
  <c r="R134" i="21"/>
  <c r="S134" i="21"/>
  <c r="T134" i="21"/>
  <c r="U134" i="21"/>
  <c r="V134" i="21"/>
  <c r="W134" i="21"/>
  <c r="X134" i="21"/>
  <c r="Y134" i="21"/>
  <c r="Z134" i="21"/>
  <c r="AA134" i="21"/>
  <c r="AB134" i="21"/>
  <c r="AC134" i="21"/>
  <c r="AD134" i="21"/>
  <c r="AE134" i="21"/>
  <c r="AF134" i="21"/>
  <c r="AG134" i="21"/>
  <c r="AH134" i="21"/>
  <c r="AI134" i="21"/>
  <c r="AJ134" i="21"/>
  <c r="AK134" i="21"/>
  <c r="AL134" i="21"/>
  <c r="AM134" i="21"/>
  <c r="AN134" i="21"/>
  <c r="AO134" i="21"/>
  <c r="AP134" i="21"/>
  <c r="AQ134" i="21"/>
  <c r="AR134" i="21"/>
  <c r="AS134" i="21"/>
  <c r="AU134" i="21"/>
  <c r="AV134" i="21"/>
  <c r="AW134" i="21"/>
  <c r="AX134" i="21"/>
  <c r="AY134" i="21"/>
  <c r="AZ134" i="21"/>
  <c r="BA134" i="21"/>
  <c r="BB134" i="21"/>
  <c r="BC134" i="21"/>
  <c r="BD134" i="21"/>
  <c r="D136" i="21"/>
  <c r="E136" i="21"/>
  <c r="F136" i="21"/>
  <c r="G136" i="21"/>
  <c r="H136" i="21"/>
  <c r="I136" i="21"/>
  <c r="J136" i="21"/>
  <c r="K136" i="21"/>
  <c r="L136" i="21"/>
  <c r="M136" i="21"/>
  <c r="N136" i="21"/>
  <c r="O136" i="21"/>
  <c r="P136" i="21"/>
  <c r="Q136" i="21"/>
  <c r="R136" i="21"/>
  <c r="S136" i="21"/>
  <c r="T136" i="21"/>
  <c r="U136" i="21"/>
  <c r="V136" i="21"/>
  <c r="W136" i="21"/>
  <c r="X136" i="21"/>
  <c r="Y136" i="21"/>
  <c r="Z136" i="21"/>
  <c r="AA136" i="21"/>
  <c r="AB136" i="21"/>
  <c r="AC136" i="21"/>
  <c r="AD136" i="21"/>
  <c r="AE136" i="21"/>
  <c r="AF136" i="21"/>
  <c r="AG136" i="21"/>
  <c r="AH136" i="21"/>
  <c r="AI136" i="21"/>
  <c r="AJ136" i="21"/>
  <c r="AK136" i="21"/>
  <c r="AL136" i="21"/>
  <c r="AM136" i="21"/>
  <c r="AN136" i="21"/>
  <c r="AO136" i="21"/>
  <c r="AP136" i="21"/>
  <c r="AQ136" i="21"/>
  <c r="AR136" i="21"/>
  <c r="AS136" i="21"/>
  <c r="AU136" i="21"/>
  <c r="AV136" i="21"/>
  <c r="AW136" i="21"/>
  <c r="AX136" i="21"/>
  <c r="AY136" i="21"/>
  <c r="AZ136" i="21"/>
  <c r="BA136" i="21"/>
  <c r="BB136" i="21"/>
  <c r="BC136" i="21"/>
  <c r="BD136" i="21"/>
  <c r="D137" i="21"/>
  <c r="E137" i="21"/>
  <c r="F137" i="21"/>
  <c r="G137" i="21"/>
  <c r="H137" i="21"/>
  <c r="I137" i="21"/>
  <c r="J137" i="21"/>
  <c r="K137" i="21"/>
  <c r="L137" i="21"/>
  <c r="M137" i="21"/>
  <c r="N137" i="21"/>
  <c r="O137" i="21"/>
  <c r="P137" i="21"/>
  <c r="Q137" i="21"/>
  <c r="R137" i="21"/>
  <c r="S137" i="21"/>
  <c r="T137" i="21"/>
  <c r="U137" i="21"/>
  <c r="V137" i="21"/>
  <c r="W137" i="21"/>
  <c r="X137" i="21"/>
  <c r="Y137" i="21"/>
  <c r="Z137" i="21"/>
  <c r="AA137" i="21"/>
  <c r="AB137" i="21"/>
  <c r="AC137" i="21"/>
  <c r="AD137" i="21"/>
  <c r="AE137" i="21"/>
  <c r="AF137" i="21"/>
  <c r="AG137" i="21"/>
  <c r="AH137" i="21"/>
  <c r="AI137" i="21"/>
  <c r="AJ137" i="21"/>
  <c r="AK137" i="21"/>
  <c r="AL137" i="21"/>
  <c r="AM137" i="21"/>
  <c r="AN137" i="21"/>
  <c r="AO137" i="21"/>
  <c r="AP137" i="21"/>
  <c r="AQ137" i="21"/>
  <c r="AR137" i="21"/>
  <c r="AS137" i="21"/>
  <c r="AU137" i="21"/>
  <c r="AV137" i="21"/>
  <c r="AW137" i="21"/>
  <c r="AX137" i="21"/>
  <c r="AY137" i="21"/>
  <c r="AZ137" i="21"/>
  <c r="BA137" i="21"/>
  <c r="BB137" i="21"/>
  <c r="BC137" i="21"/>
  <c r="BD137" i="21"/>
  <c r="D139" i="21"/>
  <c r="E139" i="21"/>
  <c r="F139" i="21"/>
  <c r="G139" i="21"/>
  <c r="H139" i="21"/>
  <c r="I139" i="21"/>
  <c r="J139" i="21"/>
  <c r="K139" i="21"/>
  <c r="L139" i="21"/>
  <c r="M139" i="21"/>
  <c r="N139" i="21"/>
  <c r="O139" i="21"/>
  <c r="P139" i="21"/>
  <c r="Q139" i="21"/>
  <c r="R139" i="21"/>
  <c r="S139" i="21"/>
  <c r="T139" i="21"/>
  <c r="U139" i="21"/>
  <c r="V139" i="21"/>
  <c r="W139" i="21"/>
  <c r="X139" i="21"/>
  <c r="Y139" i="21"/>
  <c r="Z139" i="21"/>
  <c r="AA139" i="21"/>
  <c r="AB139" i="21"/>
  <c r="AC139" i="21"/>
  <c r="AD139" i="21"/>
  <c r="AE139" i="21"/>
  <c r="AF139" i="21"/>
  <c r="AG139" i="21"/>
  <c r="AH139" i="21"/>
  <c r="AI139" i="21"/>
  <c r="AJ139" i="21"/>
  <c r="AK139" i="21"/>
  <c r="AL139" i="21"/>
  <c r="AM139" i="21"/>
  <c r="AN139" i="21"/>
  <c r="AO139" i="21"/>
  <c r="AP139" i="21"/>
  <c r="AQ139" i="21"/>
  <c r="AR139" i="21"/>
  <c r="AS139" i="21"/>
  <c r="AU139" i="21"/>
  <c r="AV139" i="21"/>
  <c r="AW139" i="21"/>
  <c r="AX139" i="21"/>
  <c r="AY139" i="21"/>
  <c r="AZ139" i="21"/>
  <c r="BA139" i="21"/>
  <c r="BB139" i="21"/>
  <c r="BC139" i="21"/>
  <c r="BD139" i="21"/>
  <c r="D140" i="21"/>
  <c r="E140" i="21"/>
  <c r="F140" i="21"/>
  <c r="G140" i="21"/>
  <c r="H140" i="21"/>
  <c r="I140" i="21"/>
  <c r="J140" i="21"/>
  <c r="K140" i="21"/>
  <c r="L140" i="21"/>
  <c r="M140" i="21"/>
  <c r="N140" i="21"/>
  <c r="O140" i="21"/>
  <c r="P140" i="21"/>
  <c r="Q140" i="21"/>
  <c r="R140" i="21"/>
  <c r="S140" i="21"/>
  <c r="T140" i="21"/>
  <c r="U140" i="21"/>
  <c r="V140" i="21"/>
  <c r="W140" i="21"/>
  <c r="X140" i="21"/>
  <c r="Y140" i="21"/>
  <c r="Z140" i="21"/>
  <c r="AA140" i="21"/>
  <c r="AB140" i="21"/>
  <c r="AC140" i="21"/>
  <c r="AD140" i="21"/>
  <c r="AE140" i="21"/>
  <c r="AF140" i="21"/>
  <c r="AG140" i="21"/>
  <c r="AH140" i="21"/>
  <c r="AI140" i="21"/>
  <c r="AJ140" i="21"/>
  <c r="AK140" i="21"/>
  <c r="AL140" i="21"/>
  <c r="AM140" i="21"/>
  <c r="AN140" i="21"/>
  <c r="AO140" i="21"/>
  <c r="AP140" i="21"/>
  <c r="AQ140" i="21"/>
  <c r="AR140" i="21"/>
  <c r="AS140" i="21"/>
  <c r="AU140" i="21"/>
  <c r="AV140" i="21"/>
  <c r="AW140" i="21"/>
  <c r="AX140" i="21"/>
  <c r="AY140" i="21"/>
  <c r="AZ140" i="21"/>
  <c r="BA140" i="21"/>
  <c r="BB140" i="21"/>
  <c r="BC140" i="21"/>
  <c r="BD140" i="21"/>
  <c r="D142" i="21"/>
  <c r="E142" i="21"/>
  <c r="F142" i="21"/>
  <c r="G142" i="21"/>
  <c r="H142" i="21"/>
  <c r="I142" i="21"/>
  <c r="J142" i="21"/>
  <c r="K142" i="21"/>
  <c r="L142" i="21"/>
  <c r="M142" i="21"/>
  <c r="N142" i="21"/>
  <c r="O142" i="21"/>
  <c r="P142" i="21"/>
  <c r="Q142" i="21"/>
  <c r="R142" i="21"/>
  <c r="S142" i="21"/>
  <c r="T142" i="21"/>
  <c r="U142" i="21"/>
  <c r="V142" i="21"/>
  <c r="W142" i="21"/>
  <c r="X142" i="21"/>
  <c r="Y142" i="21"/>
  <c r="Z142" i="21"/>
  <c r="AA142" i="21"/>
  <c r="AB142" i="21"/>
  <c r="AC142" i="21"/>
  <c r="AD142" i="21"/>
  <c r="AE142" i="21"/>
  <c r="AF142" i="21"/>
  <c r="AG142" i="21"/>
  <c r="AH142" i="21"/>
  <c r="AI142" i="21"/>
  <c r="AJ142" i="21"/>
  <c r="AK142" i="21"/>
  <c r="AL142" i="21"/>
  <c r="AM142" i="21"/>
  <c r="AN142" i="21"/>
  <c r="AO142" i="21"/>
  <c r="AP142" i="21"/>
  <c r="AQ142" i="21"/>
  <c r="AR142" i="21"/>
  <c r="AS142" i="21"/>
  <c r="AU142" i="21"/>
  <c r="AV142" i="21"/>
  <c r="AW142" i="21"/>
  <c r="AX142" i="21"/>
  <c r="AY142" i="21"/>
  <c r="AZ142" i="21"/>
  <c r="BA142" i="21"/>
  <c r="BB142" i="21"/>
  <c r="BC142" i="21"/>
  <c r="BD142" i="21"/>
  <c r="D143" i="21"/>
  <c r="E143" i="21"/>
  <c r="F143" i="21"/>
  <c r="G143" i="21"/>
  <c r="H143" i="21"/>
  <c r="I143" i="21"/>
  <c r="J143" i="21"/>
  <c r="K143" i="21"/>
  <c r="L143" i="21"/>
  <c r="M143" i="21"/>
  <c r="N143" i="21"/>
  <c r="O143" i="21"/>
  <c r="P143" i="21"/>
  <c r="Q143" i="21"/>
  <c r="R143" i="21"/>
  <c r="S143" i="21"/>
  <c r="T143" i="21"/>
  <c r="U143" i="21"/>
  <c r="V143" i="21"/>
  <c r="W143" i="21"/>
  <c r="X143" i="21"/>
  <c r="Y143" i="21"/>
  <c r="Z143" i="21"/>
  <c r="AA143" i="21"/>
  <c r="AB143" i="21"/>
  <c r="AC143" i="21"/>
  <c r="AD143" i="21"/>
  <c r="AE143" i="21"/>
  <c r="AF143" i="21"/>
  <c r="AG143" i="21"/>
  <c r="AH143" i="21"/>
  <c r="AI143" i="21"/>
  <c r="AJ143" i="21"/>
  <c r="AK143" i="21"/>
  <c r="AL143" i="21"/>
  <c r="AM143" i="21"/>
  <c r="AN143" i="21"/>
  <c r="AO143" i="21"/>
  <c r="AP143" i="21"/>
  <c r="AQ143" i="21"/>
  <c r="AR143" i="21"/>
  <c r="AS143" i="21"/>
  <c r="AU143" i="21"/>
  <c r="AV143" i="21"/>
  <c r="AW143" i="21"/>
  <c r="AX143" i="21"/>
  <c r="AY143" i="21"/>
  <c r="AZ143" i="21"/>
  <c r="BA143" i="21"/>
  <c r="BB143" i="21"/>
  <c r="BC143" i="21"/>
  <c r="BD143" i="21"/>
  <c r="D145" i="21"/>
  <c r="E145" i="21"/>
  <c r="F145" i="21"/>
  <c r="G145" i="21"/>
  <c r="H145" i="21"/>
  <c r="I145" i="21"/>
  <c r="J145" i="21"/>
  <c r="K145" i="21"/>
  <c r="L145" i="21"/>
  <c r="M145" i="21"/>
  <c r="N145" i="21"/>
  <c r="O145" i="21"/>
  <c r="P145" i="21"/>
  <c r="Q145" i="21"/>
  <c r="R145" i="21"/>
  <c r="S145" i="21"/>
  <c r="T145" i="21"/>
  <c r="U145" i="21"/>
  <c r="V145" i="21"/>
  <c r="W145" i="21"/>
  <c r="X145" i="21"/>
  <c r="Y145" i="21"/>
  <c r="Z145" i="21"/>
  <c r="AA145" i="21"/>
  <c r="AB145" i="21"/>
  <c r="AC145" i="21"/>
  <c r="AD145" i="21"/>
  <c r="AE145" i="21"/>
  <c r="AF145" i="21"/>
  <c r="AG145" i="21"/>
  <c r="AH145" i="21"/>
  <c r="AI145" i="21"/>
  <c r="AJ145" i="21"/>
  <c r="AK145" i="21"/>
  <c r="AL145" i="21"/>
  <c r="AM145" i="21"/>
  <c r="AN145" i="21"/>
  <c r="AO145" i="21"/>
  <c r="AP145" i="21"/>
  <c r="AQ145" i="21"/>
  <c r="AR145" i="21"/>
  <c r="AS145" i="21"/>
  <c r="AU145" i="21"/>
  <c r="AV145" i="21"/>
  <c r="AW145" i="21"/>
  <c r="AX145" i="21"/>
  <c r="AY145" i="21"/>
  <c r="AZ145" i="21"/>
  <c r="BA145" i="21"/>
  <c r="BB145" i="21"/>
  <c r="BC145" i="21"/>
  <c r="BD145" i="21"/>
  <c r="D146" i="21"/>
  <c r="E146" i="21"/>
  <c r="F146" i="21"/>
  <c r="G146" i="21"/>
  <c r="H146" i="21"/>
  <c r="I146" i="21"/>
  <c r="J146" i="21"/>
  <c r="K146" i="21"/>
  <c r="L146" i="21"/>
  <c r="M146" i="21"/>
  <c r="N146" i="21"/>
  <c r="O146" i="21"/>
  <c r="P146" i="21"/>
  <c r="Q146" i="21"/>
  <c r="R146" i="21"/>
  <c r="S146" i="21"/>
  <c r="T146" i="21"/>
  <c r="U146" i="21"/>
  <c r="V146" i="21"/>
  <c r="W146" i="21"/>
  <c r="X146" i="21"/>
  <c r="Y146" i="21"/>
  <c r="Z146" i="21"/>
  <c r="AA146" i="21"/>
  <c r="AB146" i="21"/>
  <c r="AC146" i="21"/>
  <c r="AD146" i="21"/>
  <c r="AE146" i="21"/>
  <c r="AF146" i="21"/>
  <c r="AG146" i="21"/>
  <c r="AH146" i="21"/>
  <c r="AI146" i="21"/>
  <c r="AJ146" i="21"/>
  <c r="AK146" i="21"/>
  <c r="AL146" i="21"/>
  <c r="AM146" i="21"/>
  <c r="AN146" i="21"/>
  <c r="AO146" i="21"/>
  <c r="AP146" i="21"/>
  <c r="AQ146" i="21"/>
  <c r="AR146" i="21"/>
  <c r="AS146" i="21"/>
  <c r="AU146" i="21"/>
  <c r="AV146" i="21"/>
  <c r="AW146" i="21"/>
  <c r="AX146" i="21"/>
  <c r="AY146" i="21"/>
  <c r="AZ146" i="21"/>
  <c r="BA146" i="21"/>
  <c r="BB146" i="21"/>
  <c r="BC146" i="21"/>
  <c r="BD146" i="21"/>
  <c r="D148" i="21"/>
  <c r="E148" i="21"/>
  <c r="F148" i="21"/>
  <c r="G148" i="21"/>
  <c r="H148" i="21"/>
  <c r="I148" i="21"/>
  <c r="J148" i="21"/>
  <c r="K148" i="21"/>
  <c r="L148" i="21"/>
  <c r="M148" i="21"/>
  <c r="N148" i="21"/>
  <c r="O148" i="21"/>
  <c r="P148" i="21"/>
  <c r="Q148" i="21"/>
  <c r="R148" i="21"/>
  <c r="S148" i="21"/>
  <c r="T148" i="21"/>
  <c r="U148" i="21"/>
  <c r="V148" i="21"/>
  <c r="W148" i="21"/>
  <c r="X148" i="21"/>
  <c r="Y148" i="21"/>
  <c r="Z148" i="21"/>
  <c r="AA148" i="21"/>
  <c r="AB148" i="21"/>
  <c r="AC148" i="21"/>
  <c r="AD148" i="21"/>
  <c r="AE148" i="21"/>
  <c r="AF148" i="21"/>
  <c r="AG148" i="21"/>
  <c r="AH148" i="21"/>
  <c r="AI148" i="21"/>
  <c r="AJ148" i="21"/>
  <c r="AK148" i="21"/>
  <c r="AL148" i="21"/>
  <c r="AM148" i="21"/>
  <c r="AN148" i="21"/>
  <c r="AO148" i="21"/>
  <c r="AP148" i="21"/>
  <c r="AQ148" i="21"/>
  <c r="AR148" i="21"/>
  <c r="AS148" i="21"/>
  <c r="AU148" i="21"/>
  <c r="AV148" i="21"/>
  <c r="AW148" i="21"/>
  <c r="AX148" i="21"/>
  <c r="AY148" i="21"/>
  <c r="AZ148" i="21"/>
  <c r="BA148" i="21"/>
  <c r="BB148" i="21"/>
  <c r="BC148" i="21"/>
  <c r="BD148" i="21"/>
  <c r="D149" i="21"/>
  <c r="E149" i="21"/>
  <c r="F149" i="21"/>
  <c r="G149" i="21"/>
  <c r="H149" i="21"/>
  <c r="I149" i="21"/>
  <c r="J149" i="21"/>
  <c r="K149" i="21"/>
  <c r="L149" i="21"/>
  <c r="M149" i="21"/>
  <c r="N149" i="21"/>
  <c r="O149" i="21"/>
  <c r="P149" i="21"/>
  <c r="Q149" i="21"/>
  <c r="R149" i="21"/>
  <c r="S149" i="21"/>
  <c r="T149" i="21"/>
  <c r="U149" i="21"/>
  <c r="V149" i="21"/>
  <c r="W149" i="21"/>
  <c r="X149" i="21"/>
  <c r="Y149" i="21"/>
  <c r="Z149" i="21"/>
  <c r="AA149" i="21"/>
  <c r="AB149" i="21"/>
  <c r="AC149" i="21"/>
  <c r="AD149" i="21"/>
  <c r="AE149" i="21"/>
  <c r="AF149" i="21"/>
  <c r="AG149" i="21"/>
  <c r="AH149" i="21"/>
  <c r="AI149" i="21"/>
  <c r="AJ149" i="21"/>
  <c r="AK149" i="21"/>
  <c r="AL149" i="21"/>
  <c r="AM149" i="21"/>
  <c r="AN149" i="21"/>
  <c r="AO149" i="21"/>
  <c r="AP149" i="21"/>
  <c r="AQ149" i="21"/>
  <c r="AR149" i="21"/>
  <c r="AS149" i="21"/>
  <c r="AU149" i="21"/>
  <c r="AV149" i="21"/>
  <c r="AW149" i="21"/>
  <c r="AX149" i="21"/>
  <c r="AY149" i="21"/>
  <c r="AZ149" i="21"/>
  <c r="BA149" i="21"/>
  <c r="BB149" i="21"/>
  <c r="BC149" i="21"/>
  <c r="BD149" i="21"/>
  <c r="D151" i="21"/>
  <c r="E151" i="21"/>
  <c r="F151" i="21"/>
  <c r="G151" i="21"/>
  <c r="H151" i="21"/>
  <c r="I151" i="21"/>
  <c r="J151" i="21"/>
  <c r="K151" i="21"/>
  <c r="L151" i="21"/>
  <c r="M151" i="21"/>
  <c r="N151" i="21"/>
  <c r="O151" i="21"/>
  <c r="P151" i="21"/>
  <c r="Q151" i="21"/>
  <c r="R151" i="21"/>
  <c r="S151" i="21"/>
  <c r="T151" i="21"/>
  <c r="U151" i="21"/>
  <c r="V151" i="21"/>
  <c r="W151" i="21"/>
  <c r="X151" i="21"/>
  <c r="Y151" i="21"/>
  <c r="Z151" i="21"/>
  <c r="AA151" i="21"/>
  <c r="AB151" i="21"/>
  <c r="AC151" i="21"/>
  <c r="AD151" i="21"/>
  <c r="AE151" i="21"/>
  <c r="AF151" i="21"/>
  <c r="AG151" i="21"/>
  <c r="AH151" i="21"/>
  <c r="AI151" i="21"/>
  <c r="AJ151" i="21"/>
  <c r="AK151" i="21"/>
  <c r="AL151" i="21"/>
  <c r="AM151" i="21"/>
  <c r="AN151" i="21"/>
  <c r="AO151" i="21"/>
  <c r="AP151" i="21"/>
  <c r="AQ151" i="21"/>
  <c r="AR151" i="21"/>
  <c r="AS151" i="21"/>
  <c r="AU151" i="21"/>
  <c r="AV151" i="21"/>
  <c r="AW151" i="21"/>
  <c r="AX151" i="21"/>
  <c r="AY151" i="21"/>
  <c r="AZ151" i="21"/>
  <c r="BA151" i="21"/>
  <c r="BB151" i="21"/>
  <c r="BC151" i="21"/>
  <c r="BD151" i="21"/>
  <c r="D152" i="21"/>
  <c r="E152" i="21"/>
  <c r="F152" i="21"/>
  <c r="G152" i="21"/>
  <c r="H152" i="21"/>
  <c r="I152" i="21"/>
  <c r="J152" i="21"/>
  <c r="K152" i="21"/>
  <c r="L152" i="21"/>
  <c r="M152" i="21"/>
  <c r="N152" i="21"/>
  <c r="O152" i="21"/>
  <c r="P152" i="21"/>
  <c r="Q152" i="21"/>
  <c r="R152" i="21"/>
  <c r="S152" i="21"/>
  <c r="T152" i="21"/>
  <c r="U152" i="21"/>
  <c r="V152" i="21"/>
  <c r="W152" i="21"/>
  <c r="X152" i="21"/>
  <c r="Y152" i="21"/>
  <c r="Z152" i="21"/>
  <c r="AA152" i="21"/>
  <c r="AB152" i="21"/>
  <c r="AC152" i="21"/>
  <c r="AD152" i="21"/>
  <c r="AE152" i="21"/>
  <c r="AF152" i="21"/>
  <c r="AG152" i="21"/>
  <c r="AH152" i="21"/>
  <c r="AI152" i="21"/>
  <c r="AJ152" i="21"/>
  <c r="AK152" i="21"/>
  <c r="AL152" i="21"/>
  <c r="AM152" i="21"/>
  <c r="AN152" i="21"/>
  <c r="AO152" i="21"/>
  <c r="AP152" i="21"/>
  <c r="AQ152" i="21"/>
  <c r="AR152" i="21"/>
  <c r="AS152" i="21"/>
  <c r="AU152" i="21"/>
  <c r="AV152" i="21"/>
  <c r="AW152" i="21"/>
  <c r="AX152" i="21"/>
  <c r="AY152" i="21"/>
  <c r="AZ152" i="21"/>
  <c r="BA152" i="21"/>
  <c r="BB152" i="21"/>
  <c r="BC152" i="21"/>
  <c r="BD152" i="21"/>
  <c r="D154" i="21"/>
  <c r="E154" i="21"/>
  <c r="F154" i="21"/>
  <c r="G154" i="21"/>
  <c r="H154" i="21"/>
  <c r="I154" i="21"/>
  <c r="J154" i="21"/>
  <c r="K154" i="21"/>
  <c r="L154" i="21"/>
  <c r="M154" i="21"/>
  <c r="N154" i="21"/>
  <c r="O154" i="21"/>
  <c r="P154" i="21"/>
  <c r="Q154" i="21"/>
  <c r="R154" i="21"/>
  <c r="S154" i="21"/>
  <c r="T154" i="21"/>
  <c r="U154" i="21"/>
  <c r="V154" i="21"/>
  <c r="W154" i="21"/>
  <c r="X154" i="21"/>
  <c r="Y154" i="21"/>
  <c r="Z154" i="21"/>
  <c r="AA154" i="21"/>
  <c r="AB154" i="21"/>
  <c r="AC154" i="21"/>
  <c r="AD154" i="21"/>
  <c r="AE154" i="21"/>
  <c r="AF154" i="21"/>
  <c r="AG154" i="21"/>
  <c r="AH154" i="21"/>
  <c r="AI154" i="21"/>
  <c r="AJ154" i="21"/>
  <c r="AK154" i="21"/>
  <c r="AL154" i="21"/>
  <c r="AM154" i="21"/>
  <c r="AN154" i="21"/>
  <c r="AO154" i="21"/>
  <c r="AP154" i="21"/>
  <c r="AQ154" i="21"/>
  <c r="AR154" i="21"/>
  <c r="AS154" i="21"/>
  <c r="AU154" i="21"/>
  <c r="AV154" i="21"/>
  <c r="AW154" i="21"/>
  <c r="AX154" i="21"/>
  <c r="AY154" i="21"/>
  <c r="AZ154" i="21"/>
  <c r="BA154" i="21"/>
  <c r="BB154" i="21"/>
  <c r="BC154" i="21"/>
  <c r="BD154" i="21"/>
  <c r="D155" i="21"/>
  <c r="E155" i="21"/>
  <c r="F155" i="21"/>
  <c r="G155" i="21"/>
  <c r="H155" i="21"/>
  <c r="I155" i="21"/>
  <c r="J155" i="21"/>
  <c r="K155" i="21"/>
  <c r="L155" i="21"/>
  <c r="M155" i="21"/>
  <c r="N155" i="21"/>
  <c r="O155" i="21"/>
  <c r="P155" i="21"/>
  <c r="Q155" i="21"/>
  <c r="R155" i="21"/>
  <c r="S155" i="21"/>
  <c r="T155" i="21"/>
  <c r="U155" i="21"/>
  <c r="V155" i="21"/>
  <c r="W155" i="21"/>
  <c r="X155" i="21"/>
  <c r="Y155" i="21"/>
  <c r="Z155" i="21"/>
  <c r="AA155" i="21"/>
  <c r="AB155" i="21"/>
  <c r="AC155" i="21"/>
  <c r="AD155" i="21"/>
  <c r="AE155" i="21"/>
  <c r="AF155" i="21"/>
  <c r="AG155" i="21"/>
  <c r="AH155" i="21"/>
  <c r="AI155" i="21"/>
  <c r="AJ155" i="21"/>
  <c r="AK155" i="21"/>
  <c r="AL155" i="21"/>
  <c r="AM155" i="21"/>
  <c r="AN155" i="21"/>
  <c r="AO155" i="21"/>
  <c r="AP155" i="21"/>
  <c r="AQ155" i="21"/>
  <c r="AR155" i="21"/>
  <c r="AS155" i="21"/>
  <c r="AU155" i="21"/>
  <c r="AV155" i="21"/>
  <c r="AW155" i="21"/>
  <c r="AX155" i="21"/>
  <c r="AY155" i="21"/>
  <c r="AZ155" i="21"/>
  <c r="BA155" i="21"/>
  <c r="BB155" i="21"/>
  <c r="BC155" i="21"/>
  <c r="BD155" i="21"/>
  <c r="D157" i="21"/>
  <c r="E157" i="21"/>
  <c r="F157" i="21"/>
  <c r="G157" i="21"/>
  <c r="H157" i="21"/>
  <c r="I157" i="21"/>
  <c r="J157" i="21"/>
  <c r="K157" i="21"/>
  <c r="L157" i="21"/>
  <c r="M157" i="21"/>
  <c r="N157" i="21"/>
  <c r="O157" i="21"/>
  <c r="P157" i="21"/>
  <c r="Q157" i="21"/>
  <c r="R157" i="21"/>
  <c r="S157" i="21"/>
  <c r="T157" i="21"/>
  <c r="U157" i="21"/>
  <c r="V157" i="21"/>
  <c r="W157" i="21"/>
  <c r="X157" i="21"/>
  <c r="Y157" i="21"/>
  <c r="Z157" i="21"/>
  <c r="AA157" i="21"/>
  <c r="AB157" i="21"/>
  <c r="AC157" i="21"/>
  <c r="AD157" i="21"/>
  <c r="AE157" i="21"/>
  <c r="AF157" i="21"/>
  <c r="AG157" i="21"/>
  <c r="AH157" i="21"/>
  <c r="AI157" i="21"/>
  <c r="AJ157" i="21"/>
  <c r="AK157" i="21"/>
  <c r="AL157" i="21"/>
  <c r="AM157" i="21"/>
  <c r="AN157" i="21"/>
  <c r="AO157" i="21"/>
  <c r="AP157" i="21"/>
  <c r="AQ157" i="21"/>
  <c r="AR157" i="21"/>
  <c r="AS157" i="21"/>
  <c r="AU157" i="21"/>
  <c r="AV157" i="21"/>
  <c r="AW157" i="21"/>
  <c r="AX157" i="21"/>
  <c r="AY157" i="21"/>
  <c r="AZ157" i="21"/>
  <c r="BA157" i="21"/>
  <c r="BB157" i="21"/>
  <c r="BC157" i="21"/>
  <c r="BD157" i="21"/>
  <c r="D158" i="21"/>
  <c r="E158" i="21"/>
  <c r="F158" i="21"/>
  <c r="G158" i="21"/>
  <c r="H158" i="21"/>
  <c r="I158" i="21"/>
  <c r="J158" i="21"/>
  <c r="K158" i="21"/>
  <c r="L158" i="21"/>
  <c r="M158" i="21"/>
  <c r="N158" i="21"/>
  <c r="O158" i="21"/>
  <c r="P158" i="21"/>
  <c r="Q158" i="21"/>
  <c r="R158" i="21"/>
  <c r="S158" i="21"/>
  <c r="T158" i="21"/>
  <c r="U158" i="21"/>
  <c r="V158" i="21"/>
  <c r="W158" i="21"/>
  <c r="X158" i="21"/>
  <c r="Y158" i="21"/>
  <c r="Z158" i="21"/>
  <c r="AA158" i="21"/>
  <c r="AB158" i="21"/>
  <c r="AC158" i="21"/>
  <c r="AD158" i="21"/>
  <c r="AE158" i="21"/>
  <c r="AF158" i="21"/>
  <c r="AG158" i="21"/>
  <c r="AH158" i="21"/>
  <c r="AI158" i="21"/>
  <c r="AJ158" i="21"/>
  <c r="AK158" i="21"/>
  <c r="AL158" i="21"/>
  <c r="AM158" i="21"/>
  <c r="AN158" i="21"/>
  <c r="AO158" i="21"/>
  <c r="AP158" i="21"/>
  <c r="AQ158" i="21"/>
  <c r="AR158" i="21"/>
  <c r="AS158" i="21"/>
  <c r="AU158" i="21"/>
  <c r="AV158" i="21"/>
  <c r="AW158" i="21"/>
  <c r="AX158" i="21"/>
  <c r="AY158" i="21"/>
  <c r="AZ158" i="21"/>
  <c r="BA158" i="21"/>
  <c r="BB158" i="21"/>
  <c r="BC158" i="21"/>
  <c r="BD158" i="21"/>
  <c r="D160" i="21"/>
  <c r="E160" i="21"/>
  <c r="F160" i="21"/>
  <c r="G160" i="21"/>
  <c r="H160" i="21"/>
  <c r="I160" i="21"/>
  <c r="J160" i="21"/>
  <c r="K160" i="21"/>
  <c r="L160" i="21"/>
  <c r="M160" i="21"/>
  <c r="N160" i="21"/>
  <c r="O160" i="21"/>
  <c r="P160" i="21"/>
  <c r="Q160" i="21"/>
  <c r="R160" i="21"/>
  <c r="S160" i="21"/>
  <c r="T160" i="21"/>
  <c r="U160" i="21"/>
  <c r="V160" i="21"/>
  <c r="W160" i="21"/>
  <c r="X160" i="21"/>
  <c r="Y160" i="21"/>
  <c r="Z160" i="21"/>
  <c r="AA160" i="21"/>
  <c r="AB160" i="21"/>
  <c r="AC160" i="21"/>
  <c r="AD160" i="21"/>
  <c r="AE160" i="21"/>
  <c r="AF160" i="21"/>
  <c r="AG160" i="21"/>
  <c r="AH160" i="21"/>
  <c r="AI160" i="21"/>
  <c r="AJ160" i="21"/>
  <c r="AK160" i="21"/>
  <c r="AL160" i="21"/>
  <c r="AM160" i="21"/>
  <c r="AN160" i="21"/>
  <c r="AO160" i="21"/>
  <c r="AP160" i="21"/>
  <c r="AQ160" i="21"/>
  <c r="AR160" i="21"/>
  <c r="AS160" i="21"/>
  <c r="AU160" i="21"/>
  <c r="AV160" i="21"/>
  <c r="AW160" i="21"/>
  <c r="AX160" i="21"/>
  <c r="AY160" i="21"/>
  <c r="AZ160" i="21"/>
  <c r="BA160" i="21"/>
  <c r="BB160" i="21"/>
  <c r="BC160" i="21"/>
  <c r="BD160" i="21"/>
  <c r="D161" i="21"/>
  <c r="E161" i="21"/>
  <c r="F161" i="21"/>
  <c r="G161" i="21"/>
  <c r="H161" i="21"/>
  <c r="I161" i="21"/>
  <c r="J161" i="21"/>
  <c r="K161" i="21"/>
  <c r="L161" i="21"/>
  <c r="M161" i="21"/>
  <c r="N161" i="21"/>
  <c r="O161" i="21"/>
  <c r="P161" i="21"/>
  <c r="Q161" i="21"/>
  <c r="R161" i="21"/>
  <c r="S161" i="21"/>
  <c r="T161" i="21"/>
  <c r="U161" i="21"/>
  <c r="V161" i="21"/>
  <c r="W161" i="21"/>
  <c r="X161" i="21"/>
  <c r="Y161" i="21"/>
  <c r="Z161" i="21"/>
  <c r="AA161" i="21"/>
  <c r="AB161" i="21"/>
  <c r="AC161" i="21"/>
  <c r="AD161" i="21"/>
  <c r="AE161" i="21"/>
  <c r="AF161" i="21"/>
  <c r="AG161" i="21"/>
  <c r="AH161" i="21"/>
  <c r="AI161" i="21"/>
  <c r="AJ161" i="21"/>
  <c r="AK161" i="21"/>
  <c r="AL161" i="21"/>
  <c r="AM161" i="21"/>
  <c r="AN161" i="21"/>
  <c r="AO161" i="21"/>
  <c r="AP161" i="21"/>
  <c r="AQ161" i="21"/>
  <c r="AR161" i="21"/>
  <c r="AS161" i="21"/>
  <c r="AU161" i="21"/>
  <c r="AV161" i="21"/>
  <c r="AW161" i="21"/>
  <c r="AX161" i="21"/>
  <c r="AY161" i="21"/>
  <c r="AZ161" i="21"/>
  <c r="BA161" i="21"/>
  <c r="BB161" i="21"/>
  <c r="BC161" i="21"/>
  <c r="BD161" i="21"/>
  <c r="D163" i="21"/>
  <c r="E163" i="21"/>
  <c r="F163" i="21"/>
  <c r="G163" i="21"/>
  <c r="H163" i="21"/>
  <c r="I163" i="21"/>
  <c r="J163" i="21"/>
  <c r="K163" i="21"/>
  <c r="L163" i="21"/>
  <c r="M163" i="21"/>
  <c r="N163" i="21"/>
  <c r="O163" i="21"/>
  <c r="P163" i="21"/>
  <c r="Q163" i="21"/>
  <c r="R163" i="21"/>
  <c r="S163" i="21"/>
  <c r="T163" i="21"/>
  <c r="U163" i="21"/>
  <c r="V163" i="21"/>
  <c r="W163" i="21"/>
  <c r="X163" i="21"/>
  <c r="Y163" i="21"/>
  <c r="Z163" i="21"/>
  <c r="AA163" i="21"/>
  <c r="AB163" i="21"/>
  <c r="AC163" i="21"/>
  <c r="AD163" i="21"/>
  <c r="AE163" i="21"/>
  <c r="AF163" i="21"/>
  <c r="AG163" i="21"/>
  <c r="AH163" i="21"/>
  <c r="AI163" i="21"/>
  <c r="AJ163" i="21"/>
  <c r="AK163" i="21"/>
  <c r="AL163" i="21"/>
  <c r="AM163" i="21"/>
  <c r="AN163" i="21"/>
  <c r="AO163" i="21"/>
  <c r="AP163" i="21"/>
  <c r="AQ163" i="21"/>
  <c r="AR163" i="21"/>
  <c r="AS163" i="21"/>
  <c r="AU163" i="21"/>
  <c r="AV163" i="21"/>
  <c r="AW163" i="21"/>
  <c r="AX163" i="21"/>
  <c r="AY163" i="21"/>
  <c r="AZ163" i="21"/>
  <c r="BA163" i="21"/>
  <c r="BB163" i="21"/>
  <c r="BC163" i="21"/>
  <c r="BD163" i="21"/>
  <c r="D164" i="21"/>
  <c r="E164" i="21"/>
  <c r="F164" i="21"/>
  <c r="G164" i="21"/>
  <c r="H164" i="21"/>
  <c r="I164" i="21"/>
  <c r="J164" i="21"/>
  <c r="K164" i="21"/>
  <c r="L164" i="21"/>
  <c r="M164" i="21"/>
  <c r="N164" i="21"/>
  <c r="O164" i="21"/>
  <c r="P164" i="21"/>
  <c r="Q164" i="21"/>
  <c r="R164" i="21"/>
  <c r="S164" i="21"/>
  <c r="T164" i="21"/>
  <c r="U164" i="21"/>
  <c r="V164" i="21"/>
  <c r="W164" i="21"/>
  <c r="X164" i="21"/>
  <c r="Y164" i="21"/>
  <c r="Z164" i="21"/>
  <c r="AA164" i="21"/>
  <c r="AB164" i="21"/>
  <c r="AC164" i="21"/>
  <c r="AD164" i="21"/>
  <c r="AE164" i="21"/>
  <c r="AF164" i="21"/>
  <c r="AG164" i="21"/>
  <c r="AH164" i="21"/>
  <c r="AI164" i="21"/>
  <c r="AJ164" i="21"/>
  <c r="AK164" i="21"/>
  <c r="AL164" i="21"/>
  <c r="AM164" i="21"/>
  <c r="AN164" i="21"/>
  <c r="AO164" i="21"/>
  <c r="AP164" i="21"/>
  <c r="AQ164" i="21"/>
  <c r="AR164" i="21"/>
  <c r="AS164" i="21"/>
  <c r="AU164" i="21"/>
  <c r="AV164" i="21"/>
  <c r="AW164" i="21"/>
  <c r="AX164" i="21"/>
  <c r="AY164" i="21"/>
  <c r="AZ164" i="21"/>
  <c r="BA164" i="21"/>
  <c r="BB164" i="21"/>
  <c r="BC164" i="21"/>
  <c r="BD164" i="21"/>
  <c r="D166" i="21"/>
  <c r="E166" i="21"/>
  <c r="F166" i="21"/>
  <c r="G166" i="21"/>
  <c r="H166" i="21"/>
  <c r="I166" i="21"/>
  <c r="J166" i="21"/>
  <c r="K166" i="21"/>
  <c r="L166" i="21"/>
  <c r="M166" i="21"/>
  <c r="N166" i="21"/>
  <c r="O166" i="21"/>
  <c r="P166" i="21"/>
  <c r="Q166" i="21"/>
  <c r="R166" i="21"/>
  <c r="S166" i="21"/>
  <c r="T166" i="21"/>
  <c r="U166" i="21"/>
  <c r="V166" i="21"/>
  <c r="W166" i="21"/>
  <c r="X166" i="21"/>
  <c r="Y166" i="21"/>
  <c r="Z166" i="21"/>
  <c r="AA166" i="21"/>
  <c r="AB166" i="21"/>
  <c r="AC166" i="21"/>
  <c r="AD166" i="21"/>
  <c r="AE166" i="21"/>
  <c r="AF166" i="21"/>
  <c r="AG166" i="21"/>
  <c r="AH166" i="21"/>
  <c r="AI166" i="21"/>
  <c r="AJ166" i="21"/>
  <c r="AK166" i="21"/>
  <c r="AL166" i="21"/>
  <c r="AM166" i="21"/>
  <c r="AN166" i="21"/>
  <c r="AO166" i="21"/>
  <c r="AP166" i="21"/>
  <c r="AQ166" i="21"/>
  <c r="AR166" i="21"/>
  <c r="AS166" i="21"/>
  <c r="AU166" i="21"/>
  <c r="AV166" i="21"/>
  <c r="AW166" i="21"/>
  <c r="AX166" i="21"/>
  <c r="AY166" i="21"/>
  <c r="AZ166" i="21"/>
  <c r="BA166" i="21"/>
  <c r="BB166" i="21"/>
  <c r="BC166" i="21"/>
  <c r="BD166" i="21"/>
  <c r="D167" i="21"/>
  <c r="E167" i="21"/>
  <c r="F167" i="21"/>
  <c r="G167" i="21"/>
  <c r="H167" i="21"/>
  <c r="I167" i="21"/>
  <c r="J167" i="21"/>
  <c r="K167" i="21"/>
  <c r="L167" i="21"/>
  <c r="M167" i="21"/>
  <c r="N167" i="21"/>
  <c r="O167" i="21"/>
  <c r="P167" i="21"/>
  <c r="Q167" i="21"/>
  <c r="R167" i="21"/>
  <c r="S167" i="21"/>
  <c r="T167" i="21"/>
  <c r="U167" i="21"/>
  <c r="V167" i="21"/>
  <c r="W167" i="21"/>
  <c r="X167" i="21"/>
  <c r="Y167" i="21"/>
  <c r="Z167" i="21"/>
  <c r="AA167" i="21"/>
  <c r="AB167" i="21"/>
  <c r="AC167" i="21"/>
  <c r="AD167" i="21"/>
  <c r="AE167" i="21"/>
  <c r="AF167" i="21"/>
  <c r="AG167" i="21"/>
  <c r="AH167" i="21"/>
  <c r="AI167" i="21"/>
  <c r="AJ167" i="21"/>
  <c r="AK167" i="21"/>
  <c r="AL167" i="21"/>
  <c r="AM167" i="21"/>
  <c r="AN167" i="21"/>
  <c r="AO167" i="21"/>
  <c r="AP167" i="21"/>
  <c r="AQ167" i="21"/>
  <c r="AR167" i="21"/>
  <c r="AS167" i="21"/>
  <c r="AU167" i="21"/>
  <c r="AV167" i="21"/>
  <c r="AW167" i="21"/>
  <c r="AX167" i="21"/>
  <c r="AY167" i="21"/>
  <c r="AZ167" i="21"/>
  <c r="BA167" i="21"/>
  <c r="BB167" i="21"/>
  <c r="BC167" i="21"/>
  <c r="BD167" i="21"/>
  <c r="D169" i="21"/>
  <c r="E169" i="21"/>
  <c r="F169" i="21"/>
  <c r="G169" i="21"/>
  <c r="H169" i="21"/>
  <c r="I169" i="21"/>
  <c r="J169" i="21"/>
  <c r="K169" i="21"/>
  <c r="L169" i="21"/>
  <c r="M169" i="21"/>
  <c r="N169" i="21"/>
  <c r="O169" i="21"/>
  <c r="P169" i="21"/>
  <c r="Q169" i="21"/>
  <c r="R169" i="21"/>
  <c r="S169" i="21"/>
  <c r="T169" i="21"/>
  <c r="U169" i="21"/>
  <c r="V169" i="21"/>
  <c r="W169" i="21"/>
  <c r="X169" i="21"/>
  <c r="Y169" i="21"/>
  <c r="Z169" i="21"/>
  <c r="AA169" i="21"/>
  <c r="AB169" i="21"/>
  <c r="AC169" i="21"/>
  <c r="AD169" i="21"/>
  <c r="AE169" i="21"/>
  <c r="AF169" i="21"/>
  <c r="AG169" i="21"/>
  <c r="AH169" i="21"/>
  <c r="AI169" i="21"/>
  <c r="AJ169" i="21"/>
  <c r="AK169" i="21"/>
  <c r="AL169" i="21"/>
  <c r="AM169" i="21"/>
  <c r="AN169" i="21"/>
  <c r="AO169" i="21"/>
  <c r="AP169" i="21"/>
  <c r="AQ169" i="21"/>
  <c r="AR169" i="21"/>
  <c r="AS169" i="21"/>
  <c r="AU169" i="21"/>
  <c r="AV169" i="21"/>
  <c r="AW169" i="21"/>
  <c r="AX169" i="21"/>
  <c r="AY169" i="21"/>
  <c r="AZ169" i="21"/>
  <c r="BA169" i="21"/>
  <c r="BB169" i="21"/>
  <c r="BC169" i="21"/>
  <c r="BD169" i="21"/>
  <c r="D170" i="21"/>
  <c r="E170" i="21"/>
  <c r="F170" i="21"/>
  <c r="G170" i="21"/>
  <c r="H170" i="21"/>
  <c r="I170" i="21"/>
  <c r="J170" i="21"/>
  <c r="K170" i="21"/>
  <c r="L170" i="21"/>
  <c r="M170" i="21"/>
  <c r="N170" i="21"/>
  <c r="O170" i="21"/>
  <c r="P170" i="21"/>
  <c r="Q170" i="21"/>
  <c r="R170" i="21"/>
  <c r="S170" i="21"/>
  <c r="T170" i="21"/>
  <c r="U170" i="21"/>
  <c r="V170" i="21"/>
  <c r="W170" i="21"/>
  <c r="X170" i="21"/>
  <c r="Y170" i="21"/>
  <c r="Z170" i="21"/>
  <c r="AA170" i="21"/>
  <c r="AB170" i="21"/>
  <c r="AC170" i="21"/>
  <c r="AD170" i="21"/>
  <c r="AE170" i="21"/>
  <c r="AF170" i="21"/>
  <c r="AG170" i="21"/>
  <c r="AH170" i="21"/>
  <c r="AI170" i="21"/>
  <c r="AJ170" i="21"/>
  <c r="AK170" i="21"/>
  <c r="AL170" i="21"/>
  <c r="AM170" i="21"/>
  <c r="AN170" i="21"/>
  <c r="AO170" i="21"/>
  <c r="AP170" i="21"/>
  <c r="AQ170" i="21"/>
  <c r="AR170" i="21"/>
  <c r="AS170" i="21"/>
  <c r="AU170" i="21"/>
  <c r="AV170" i="21"/>
  <c r="AW170" i="21"/>
  <c r="AX170" i="21"/>
  <c r="AY170" i="21"/>
  <c r="AZ170" i="21"/>
  <c r="BA170" i="21"/>
  <c r="BB170" i="21"/>
  <c r="BC170" i="21"/>
  <c r="BD170" i="21"/>
  <c r="D172" i="21"/>
  <c r="E172" i="21"/>
  <c r="F172" i="21"/>
  <c r="G172" i="21"/>
  <c r="H172" i="21"/>
  <c r="I172" i="21"/>
  <c r="J172" i="21"/>
  <c r="K172" i="21"/>
  <c r="L172" i="21"/>
  <c r="M172" i="21"/>
  <c r="N172" i="21"/>
  <c r="O172" i="21"/>
  <c r="P172" i="21"/>
  <c r="Q172" i="21"/>
  <c r="R172" i="21"/>
  <c r="S172" i="21"/>
  <c r="T172" i="21"/>
  <c r="U172" i="21"/>
  <c r="V172" i="21"/>
  <c r="W172" i="21"/>
  <c r="X172" i="21"/>
  <c r="Y172" i="21"/>
  <c r="Z172" i="21"/>
  <c r="AA172" i="21"/>
  <c r="AB172" i="21"/>
  <c r="AC172" i="21"/>
  <c r="AD172" i="21"/>
  <c r="AE172" i="21"/>
  <c r="AF172" i="21"/>
  <c r="AG172" i="21"/>
  <c r="AH172" i="21"/>
  <c r="AI172" i="21"/>
  <c r="AJ172" i="21"/>
  <c r="AK172" i="21"/>
  <c r="AL172" i="21"/>
  <c r="AM172" i="21"/>
  <c r="AN172" i="21"/>
  <c r="AO172" i="21"/>
  <c r="AP172" i="21"/>
  <c r="AQ172" i="21"/>
  <c r="AR172" i="21"/>
  <c r="AS172" i="21"/>
  <c r="AU172" i="21"/>
  <c r="AV172" i="21"/>
  <c r="AW172" i="21"/>
  <c r="AX172" i="21"/>
  <c r="AY172" i="21"/>
  <c r="AZ172" i="21"/>
  <c r="BA172" i="21"/>
  <c r="BB172" i="21"/>
  <c r="BC172" i="21"/>
  <c r="BD172" i="21"/>
  <c r="D173" i="21"/>
  <c r="E173" i="21"/>
  <c r="F173" i="21"/>
  <c r="G173" i="21"/>
  <c r="H173" i="21"/>
  <c r="I173" i="21"/>
  <c r="J173" i="21"/>
  <c r="K173" i="21"/>
  <c r="L173" i="21"/>
  <c r="M173" i="21"/>
  <c r="N173" i="21"/>
  <c r="O173" i="21"/>
  <c r="P173" i="21"/>
  <c r="Q173" i="21"/>
  <c r="R173" i="21"/>
  <c r="S173" i="21"/>
  <c r="T173" i="21"/>
  <c r="U173" i="21"/>
  <c r="V173" i="21"/>
  <c r="W173" i="21"/>
  <c r="X173" i="21"/>
  <c r="Y173" i="21"/>
  <c r="Z173" i="21"/>
  <c r="AA173" i="21"/>
  <c r="AB173" i="21"/>
  <c r="AC173" i="21"/>
  <c r="AD173" i="21"/>
  <c r="AE173" i="21"/>
  <c r="AF173" i="21"/>
  <c r="AG173" i="21"/>
  <c r="AH173" i="21"/>
  <c r="AI173" i="21"/>
  <c r="AJ173" i="21"/>
  <c r="AK173" i="21"/>
  <c r="AL173" i="21"/>
  <c r="AM173" i="21"/>
  <c r="AN173" i="21"/>
  <c r="AO173" i="21"/>
  <c r="AP173" i="21"/>
  <c r="AQ173" i="21"/>
  <c r="AR173" i="21"/>
  <c r="AS173" i="21"/>
  <c r="AU173" i="21"/>
  <c r="AV173" i="21"/>
  <c r="AW173" i="21"/>
  <c r="AX173" i="21"/>
  <c r="AY173" i="21"/>
  <c r="AZ173" i="21"/>
  <c r="BA173" i="21"/>
  <c r="BB173" i="21"/>
  <c r="BC173" i="21"/>
  <c r="BD173" i="21"/>
  <c r="D175" i="21"/>
  <c r="E175" i="21"/>
  <c r="F175" i="21"/>
  <c r="G175" i="21"/>
  <c r="H175" i="21"/>
  <c r="I175" i="21"/>
  <c r="J175" i="21"/>
  <c r="K175" i="21"/>
  <c r="L175" i="21"/>
  <c r="M175" i="21"/>
  <c r="N175" i="21"/>
  <c r="O175" i="21"/>
  <c r="P175" i="21"/>
  <c r="Q175" i="21"/>
  <c r="R175" i="21"/>
  <c r="S175" i="21"/>
  <c r="T175" i="21"/>
  <c r="U175" i="21"/>
  <c r="V175" i="21"/>
  <c r="W175" i="21"/>
  <c r="X175" i="21"/>
  <c r="Y175" i="21"/>
  <c r="Z175" i="21"/>
  <c r="AA175" i="21"/>
  <c r="AB175" i="21"/>
  <c r="AC175" i="21"/>
  <c r="AD175" i="21"/>
  <c r="AE175" i="21"/>
  <c r="AF175" i="21"/>
  <c r="AG175" i="21"/>
  <c r="AH175" i="21"/>
  <c r="AI175" i="21"/>
  <c r="AJ175" i="21"/>
  <c r="AK175" i="21"/>
  <c r="AL175" i="21"/>
  <c r="AM175" i="21"/>
  <c r="AN175" i="21"/>
  <c r="AO175" i="21"/>
  <c r="AP175" i="21"/>
  <c r="AQ175" i="21"/>
  <c r="AR175" i="21"/>
  <c r="AS175" i="21"/>
  <c r="AU175" i="21"/>
  <c r="AV175" i="21"/>
  <c r="AW175" i="21"/>
  <c r="AX175" i="21"/>
  <c r="AY175" i="21"/>
  <c r="AZ175" i="21"/>
  <c r="BA175" i="21"/>
  <c r="BB175" i="21"/>
  <c r="BC175" i="21"/>
  <c r="BD175" i="21"/>
  <c r="D176" i="21"/>
  <c r="E176" i="21"/>
  <c r="F176" i="21"/>
  <c r="G176" i="21"/>
  <c r="H176" i="21"/>
  <c r="I176" i="21"/>
  <c r="J176" i="21"/>
  <c r="K176" i="21"/>
  <c r="L176" i="21"/>
  <c r="M176" i="21"/>
  <c r="N176" i="21"/>
  <c r="O176" i="21"/>
  <c r="P176" i="21"/>
  <c r="Q176" i="21"/>
  <c r="R176" i="21"/>
  <c r="S176" i="21"/>
  <c r="T176" i="21"/>
  <c r="U176" i="21"/>
  <c r="V176" i="21"/>
  <c r="W176" i="21"/>
  <c r="X176" i="21"/>
  <c r="Y176" i="21"/>
  <c r="Z176" i="21"/>
  <c r="AA176" i="21"/>
  <c r="AB176" i="21"/>
  <c r="AC176" i="21"/>
  <c r="AD176" i="21"/>
  <c r="AE176" i="21"/>
  <c r="AF176" i="21"/>
  <c r="AG176" i="21"/>
  <c r="AH176" i="21"/>
  <c r="AI176" i="21"/>
  <c r="AJ176" i="21"/>
  <c r="AK176" i="21"/>
  <c r="AL176" i="21"/>
  <c r="AM176" i="21"/>
  <c r="AN176" i="21"/>
  <c r="AO176" i="21"/>
  <c r="AP176" i="21"/>
  <c r="AQ176" i="21"/>
  <c r="AR176" i="21"/>
  <c r="AS176" i="21"/>
  <c r="AU176" i="21"/>
  <c r="AV176" i="21"/>
  <c r="AW176" i="21"/>
  <c r="AX176" i="21"/>
  <c r="AY176" i="21"/>
  <c r="AZ176" i="21"/>
  <c r="BA176" i="21"/>
  <c r="BB176" i="21"/>
  <c r="BC176" i="21"/>
  <c r="BD176" i="21"/>
  <c r="D178" i="21"/>
  <c r="E178" i="21"/>
  <c r="F178" i="21"/>
  <c r="G178" i="21"/>
  <c r="H178" i="21"/>
  <c r="I178" i="21"/>
  <c r="J178" i="21"/>
  <c r="K178" i="21"/>
  <c r="L178" i="21"/>
  <c r="M178" i="21"/>
  <c r="N178" i="21"/>
  <c r="O178" i="21"/>
  <c r="P178" i="21"/>
  <c r="Q178" i="21"/>
  <c r="R178" i="21"/>
  <c r="S178" i="21"/>
  <c r="T178" i="21"/>
  <c r="U178" i="21"/>
  <c r="V178" i="21"/>
  <c r="W178" i="21"/>
  <c r="X178" i="21"/>
  <c r="Y178" i="21"/>
  <c r="Z178" i="21"/>
  <c r="AA178" i="21"/>
  <c r="AB178" i="21"/>
  <c r="AC178" i="21"/>
  <c r="AD178" i="21"/>
  <c r="AE178" i="21"/>
  <c r="AF178" i="21"/>
  <c r="AG178" i="21"/>
  <c r="AH178" i="21"/>
  <c r="AI178" i="21"/>
  <c r="AJ178" i="21"/>
  <c r="AK178" i="21"/>
  <c r="AL178" i="21"/>
  <c r="AM178" i="21"/>
  <c r="AN178" i="21"/>
  <c r="AO178" i="21"/>
  <c r="AP178" i="21"/>
  <c r="AQ178" i="21"/>
  <c r="AR178" i="21"/>
  <c r="AS178" i="21"/>
  <c r="AU178" i="21"/>
  <c r="AV178" i="21"/>
  <c r="AW178" i="21"/>
  <c r="AX178" i="21"/>
  <c r="AY178" i="21"/>
  <c r="AZ178" i="21"/>
  <c r="BA178" i="21"/>
  <c r="BB178" i="21"/>
  <c r="BC178" i="21"/>
  <c r="BD178" i="21"/>
  <c r="D179" i="21"/>
  <c r="E179" i="21"/>
  <c r="F179" i="21"/>
  <c r="G179" i="21"/>
  <c r="H179" i="21"/>
  <c r="I179" i="21"/>
  <c r="J179" i="21"/>
  <c r="K179" i="21"/>
  <c r="L179" i="21"/>
  <c r="M179" i="21"/>
  <c r="N179" i="21"/>
  <c r="O179" i="21"/>
  <c r="P179" i="21"/>
  <c r="Q179" i="21"/>
  <c r="R179" i="21"/>
  <c r="S179" i="21"/>
  <c r="T179" i="21"/>
  <c r="U179" i="21"/>
  <c r="V179" i="21"/>
  <c r="W179" i="21"/>
  <c r="X179" i="21"/>
  <c r="Y179" i="21"/>
  <c r="Z179" i="21"/>
  <c r="AA179" i="21"/>
  <c r="AB179" i="21"/>
  <c r="AC179" i="21"/>
  <c r="AD179" i="21"/>
  <c r="AE179" i="21"/>
  <c r="AF179" i="21"/>
  <c r="AG179" i="21"/>
  <c r="AH179" i="21"/>
  <c r="AI179" i="21"/>
  <c r="AJ179" i="21"/>
  <c r="AK179" i="21"/>
  <c r="AL179" i="21"/>
  <c r="AM179" i="21"/>
  <c r="AN179" i="21"/>
  <c r="AO179" i="21"/>
  <c r="AP179" i="21"/>
  <c r="AQ179" i="21"/>
  <c r="AR179" i="21"/>
  <c r="AS179" i="21"/>
  <c r="AU179" i="21"/>
  <c r="AV179" i="21"/>
  <c r="AW179" i="21"/>
  <c r="AX179" i="21"/>
  <c r="AY179" i="21"/>
  <c r="AZ179" i="21"/>
  <c r="BA179" i="21"/>
  <c r="BB179" i="21"/>
  <c r="BC179" i="21"/>
  <c r="BD179" i="21"/>
  <c r="D181" i="21"/>
  <c r="E181" i="21"/>
  <c r="F181" i="21"/>
  <c r="G181" i="21"/>
  <c r="H181" i="21"/>
  <c r="I181" i="21"/>
  <c r="J181" i="21"/>
  <c r="K181" i="21"/>
  <c r="L181" i="21"/>
  <c r="M181" i="21"/>
  <c r="N181" i="21"/>
  <c r="O181" i="21"/>
  <c r="P181" i="21"/>
  <c r="Q181" i="21"/>
  <c r="R181" i="21"/>
  <c r="S181" i="21"/>
  <c r="T181" i="21"/>
  <c r="U181" i="21"/>
  <c r="V181" i="21"/>
  <c r="W181" i="21"/>
  <c r="X181" i="21"/>
  <c r="Y181" i="21"/>
  <c r="Z181" i="21"/>
  <c r="AA181" i="21"/>
  <c r="AB181" i="21"/>
  <c r="AC181" i="21"/>
  <c r="AD181" i="21"/>
  <c r="AE181" i="21"/>
  <c r="AF181" i="21"/>
  <c r="AG181" i="21"/>
  <c r="AH181" i="21"/>
  <c r="AI181" i="21"/>
  <c r="AJ181" i="21"/>
  <c r="AK181" i="21"/>
  <c r="AL181" i="21"/>
  <c r="AM181" i="21"/>
  <c r="AN181" i="21"/>
  <c r="AO181" i="21"/>
  <c r="AP181" i="21"/>
  <c r="AQ181" i="21"/>
  <c r="AR181" i="21"/>
  <c r="AS181" i="21"/>
  <c r="AU181" i="21"/>
  <c r="AV181" i="21"/>
  <c r="AW181" i="21"/>
  <c r="AX181" i="21"/>
  <c r="AY181" i="21"/>
  <c r="AZ181" i="21"/>
  <c r="BA181" i="21"/>
  <c r="BB181" i="21"/>
  <c r="BC181" i="21"/>
  <c r="BD181" i="21"/>
  <c r="D182" i="21"/>
  <c r="E182" i="21"/>
  <c r="F182" i="21"/>
  <c r="G182" i="21"/>
  <c r="H182" i="21"/>
  <c r="I182" i="21"/>
  <c r="J182" i="21"/>
  <c r="K182" i="21"/>
  <c r="L182" i="21"/>
  <c r="M182" i="21"/>
  <c r="N182" i="21"/>
  <c r="O182" i="21"/>
  <c r="P182" i="21"/>
  <c r="Q182" i="21"/>
  <c r="R182" i="21"/>
  <c r="S182" i="21"/>
  <c r="T182" i="21"/>
  <c r="U182" i="21"/>
  <c r="V182" i="21"/>
  <c r="W182" i="21"/>
  <c r="X182" i="21"/>
  <c r="Y182" i="21"/>
  <c r="Z182" i="21"/>
  <c r="AA182" i="21"/>
  <c r="AB182" i="21"/>
  <c r="AC182" i="21"/>
  <c r="AD182" i="21"/>
  <c r="AE182" i="21"/>
  <c r="AF182" i="21"/>
  <c r="AG182" i="21"/>
  <c r="AH182" i="21"/>
  <c r="AI182" i="21"/>
  <c r="AJ182" i="21"/>
  <c r="AK182" i="21"/>
  <c r="AL182" i="21"/>
  <c r="AM182" i="21"/>
  <c r="AN182" i="21"/>
  <c r="AO182" i="21"/>
  <c r="AP182" i="21"/>
  <c r="AQ182" i="21"/>
  <c r="AR182" i="21"/>
  <c r="AS182" i="21"/>
  <c r="AU182" i="21"/>
  <c r="AV182" i="21"/>
  <c r="AW182" i="21"/>
  <c r="AX182" i="21"/>
  <c r="AY182" i="21"/>
  <c r="AZ182" i="21"/>
  <c r="BA182" i="21"/>
  <c r="BB182" i="21"/>
  <c r="BC182" i="21"/>
  <c r="BD182" i="21"/>
  <c r="D184" i="21"/>
  <c r="E184" i="21"/>
  <c r="F184" i="21"/>
  <c r="G184" i="21"/>
  <c r="H184" i="21"/>
  <c r="I184" i="21"/>
  <c r="J184" i="21"/>
  <c r="K184" i="21"/>
  <c r="L184" i="21"/>
  <c r="M184" i="21"/>
  <c r="N184" i="21"/>
  <c r="O184" i="21"/>
  <c r="P184" i="21"/>
  <c r="Q184" i="21"/>
  <c r="R184" i="21"/>
  <c r="S184" i="21"/>
  <c r="T184" i="21"/>
  <c r="U184" i="21"/>
  <c r="V184" i="21"/>
  <c r="W184" i="21"/>
  <c r="X184" i="21"/>
  <c r="Y184" i="21"/>
  <c r="Z184" i="21"/>
  <c r="AA184" i="21"/>
  <c r="AB184" i="21"/>
  <c r="AC184" i="21"/>
  <c r="AD184" i="21"/>
  <c r="AE184" i="21"/>
  <c r="AF184" i="21"/>
  <c r="AG184" i="21"/>
  <c r="AH184" i="21"/>
  <c r="AI184" i="21"/>
  <c r="AJ184" i="21"/>
  <c r="AK184" i="21"/>
  <c r="AL184" i="21"/>
  <c r="AM184" i="21"/>
  <c r="AN184" i="21"/>
  <c r="AO184" i="21"/>
  <c r="AP184" i="21"/>
  <c r="AQ184" i="21"/>
  <c r="AR184" i="21"/>
  <c r="AS184" i="21"/>
  <c r="AU184" i="21"/>
  <c r="AV184" i="21"/>
  <c r="AW184" i="21"/>
  <c r="AX184" i="21"/>
  <c r="AY184" i="21"/>
  <c r="AZ184" i="21"/>
  <c r="BA184" i="21"/>
  <c r="BB184" i="21"/>
  <c r="BC184" i="21"/>
  <c r="BD184" i="21"/>
  <c r="D185" i="21"/>
  <c r="E185" i="21"/>
  <c r="F185" i="21"/>
  <c r="G185" i="21"/>
  <c r="H185" i="21"/>
  <c r="I185" i="21"/>
  <c r="J185" i="21"/>
  <c r="K185" i="21"/>
  <c r="L185" i="21"/>
  <c r="M185" i="21"/>
  <c r="N185" i="21"/>
  <c r="O185" i="21"/>
  <c r="P185" i="21"/>
  <c r="Q185" i="21"/>
  <c r="R185" i="21"/>
  <c r="S185" i="21"/>
  <c r="T185" i="21"/>
  <c r="U185" i="21"/>
  <c r="V185" i="21"/>
  <c r="W185" i="21"/>
  <c r="X185" i="21"/>
  <c r="Y185" i="21"/>
  <c r="Z185" i="21"/>
  <c r="AA185" i="21"/>
  <c r="AB185" i="21"/>
  <c r="AC185" i="21"/>
  <c r="AD185" i="21"/>
  <c r="AE185" i="21"/>
  <c r="AF185" i="21"/>
  <c r="AG185" i="21"/>
  <c r="AH185" i="21"/>
  <c r="AI185" i="21"/>
  <c r="AJ185" i="21"/>
  <c r="AK185" i="21"/>
  <c r="AL185" i="21"/>
  <c r="AM185" i="21"/>
  <c r="AN185" i="21"/>
  <c r="AO185" i="21"/>
  <c r="AP185" i="21"/>
  <c r="AQ185" i="21"/>
  <c r="AR185" i="21"/>
  <c r="AS185" i="21"/>
  <c r="AU185" i="21"/>
  <c r="AV185" i="21"/>
  <c r="AW185" i="21"/>
  <c r="AX185" i="21"/>
  <c r="AY185" i="21"/>
  <c r="AZ185" i="21"/>
  <c r="BA185" i="21"/>
  <c r="BB185" i="21"/>
  <c r="BC185" i="21"/>
  <c r="BD185" i="21"/>
  <c r="D187" i="21"/>
  <c r="E187" i="21"/>
  <c r="F187" i="21"/>
  <c r="G187" i="21"/>
  <c r="H187" i="21"/>
  <c r="I187" i="21"/>
  <c r="J187" i="21"/>
  <c r="K187" i="21"/>
  <c r="L187" i="21"/>
  <c r="M187" i="21"/>
  <c r="N187" i="21"/>
  <c r="O187" i="21"/>
  <c r="P187" i="21"/>
  <c r="Q187" i="21"/>
  <c r="R187" i="21"/>
  <c r="S187" i="21"/>
  <c r="T187" i="21"/>
  <c r="U187" i="21"/>
  <c r="V187" i="21"/>
  <c r="W187" i="21"/>
  <c r="X187" i="21"/>
  <c r="Y187" i="21"/>
  <c r="Z187" i="21"/>
  <c r="AA187" i="21"/>
  <c r="AB187" i="21"/>
  <c r="AC187" i="21"/>
  <c r="AD187" i="21"/>
  <c r="AE187" i="21"/>
  <c r="AF187" i="21"/>
  <c r="AG187" i="21"/>
  <c r="AH187" i="21"/>
  <c r="AI187" i="21"/>
  <c r="AJ187" i="21"/>
  <c r="AK187" i="21"/>
  <c r="AL187" i="21"/>
  <c r="AM187" i="21"/>
  <c r="AN187" i="21"/>
  <c r="AO187" i="21"/>
  <c r="AP187" i="21"/>
  <c r="AQ187" i="21"/>
  <c r="AR187" i="21"/>
  <c r="AS187" i="21"/>
  <c r="AU187" i="21"/>
  <c r="AV187" i="21"/>
  <c r="AW187" i="21"/>
  <c r="AX187" i="21"/>
  <c r="AY187" i="21"/>
  <c r="AZ187" i="21"/>
  <c r="BA187" i="21"/>
  <c r="BB187" i="21"/>
  <c r="BC187" i="21"/>
  <c r="BD187" i="21"/>
  <c r="D188" i="21"/>
  <c r="E188" i="21"/>
  <c r="F188" i="21"/>
  <c r="G188" i="21"/>
  <c r="H188" i="21"/>
  <c r="I188" i="21"/>
  <c r="J188" i="21"/>
  <c r="K188" i="21"/>
  <c r="L188" i="21"/>
  <c r="M188" i="21"/>
  <c r="N188" i="21"/>
  <c r="O188" i="21"/>
  <c r="P188" i="21"/>
  <c r="Q188" i="21"/>
  <c r="R188" i="21"/>
  <c r="S188" i="21"/>
  <c r="T188" i="21"/>
  <c r="U188" i="21"/>
  <c r="V188" i="21"/>
  <c r="W188" i="21"/>
  <c r="X188" i="21"/>
  <c r="Y188" i="21"/>
  <c r="Z188" i="21"/>
  <c r="AA188" i="21"/>
  <c r="AB188" i="21"/>
  <c r="AC188" i="21"/>
  <c r="AD188" i="21"/>
  <c r="AE188" i="21"/>
  <c r="AF188" i="21"/>
  <c r="AG188" i="21"/>
  <c r="AH188" i="21"/>
  <c r="AI188" i="21"/>
  <c r="AJ188" i="21"/>
  <c r="AK188" i="21"/>
  <c r="AL188" i="21"/>
  <c r="AM188" i="21"/>
  <c r="AN188" i="21"/>
  <c r="AO188" i="21"/>
  <c r="AP188" i="21"/>
  <c r="AQ188" i="21"/>
  <c r="AR188" i="21"/>
  <c r="AS188" i="21"/>
  <c r="AU188" i="21"/>
  <c r="AV188" i="21"/>
  <c r="AW188" i="21"/>
  <c r="AX188" i="21"/>
  <c r="AY188" i="21"/>
  <c r="AZ188" i="21"/>
  <c r="BA188" i="21"/>
  <c r="BB188" i="21"/>
  <c r="BC188" i="21"/>
  <c r="BD188" i="21"/>
  <c r="D190" i="21"/>
  <c r="E190" i="21"/>
  <c r="F190" i="21"/>
  <c r="G190" i="21"/>
  <c r="H190" i="21"/>
  <c r="I190" i="21"/>
  <c r="J190" i="21"/>
  <c r="K190" i="21"/>
  <c r="L190" i="21"/>
  <c r="M190" i="21"/>
  <c r="N190" i="21"/>
  <c r="O190" i="21"/>
  <c r="P190" i="21"/>
  <c r="Q190" i="21"/>
  <c r="R190" i="21"/>
  <c r="S190" i="21"/>
  <c r="T190" i="21"/>
  <c r="U190" i="21"/>
  <c r="V190" i="21"/>
  <c r="W190" i="21"/>
  <c r="X190" i="21"/>
  <c r="Y190" i="21"/>
  <c r="Z190" i="21"/>
  <c r="AA190" i="21"/>
  <c r="AB190" i="21"/>
  <c r="AC190" i="21"/>
  <c r="AD190" i="21"/>
  <c r="AE190" i="21"/>
  <c r="AF190" i="21"/>
  <c r="AG190" i="21"/>
  <c r="AH190" i="21"/>
  <c r="AI190" i="21"/>
  <c r="AJ190" i="21"/>
  <c r="AK190" i="21"/>
  <c r="AL190" i="21"/>
  <c r="AM190" i="21"/>
  <c r="AN190" i="21"/>
  <c r="AO190" i="21"/>
  <c r="AP190" i="21"/>
  <c r="AQ190" i="21"/>
  <c r="AR190" i="21"/>
  <c r="AS190" i="21"/>
  <c r="AU190" i="21"/>
  <c r="AV190" i="21"/>
  <c r="AW190" i="21"/>
  <c r="AX190" i="21"/>
  <c r="AY190" i="21"/>
  <c r="AZ190" i="21"/>
  <c r="BA190" i="21"/>
  <c r="BB190" i="21"/>
  <c r="BC190" i="21"/>
  <c r="BD190" i="21"/>
  <c r="D191" i="21"/>
  <c r="E191" i="21"/>
  <c r="F191" i="21"/>
  <c r="G191" i="21"/>
  <c r="H191" i="21"/>
  <c r="I191" i="21"/>
  <c r="J191" i="21"/>
  <c r="K191" i="21"/>
  <c r="L191" i="21"/>
  <c r="M191" i="21"/>
  <c r="N191" i="21"/>
  <c r="O191" i="21"/>
  <c r="P191" i="21"/>
  <c r="Q191" i="21"/>
  <c r="R191" i="21"/>
  <c r="S191" i="21"/>
  <c r="T191" i="21"/>
  <c r="U191" i="21"/>
  <c r="V191" i="21"/>
  <c r="W191" i="21"/>
  <c r="X191" i="21"/>
  <c r="Y191" i="21"/>
  <c r="Z191" i="21"/>
  <c r="AA191" i="21"/>
  <c r="AB191" i="21"/>
  <c r="AC191" i="21"/>
  <c r="AD191" i="21"/>
  <c r="AE191" i="21"/>
  <c r="AF191" i="21"/>
  <c r="AG191" i="21"/>
  <c r="AH191" i="21"/>
  <c r="AI191" i="21"/>
  <c r="AJ191" i="21"/>
  <c r="AK191" i="21"/>
  <c r="AL191" i="21"/>
  <c r="AM191" i="21"/>
  <c r="AN191" i="21"/>
  <c r="AO191" i="21"/>
  <c r="AP191" i="21"/>
  <c r="AQ191" i="21"/>
  <c r="AR191" i="21"/>
  <c r="AS191" i="21"/>
  <c r="AU191" i="21"/>
  <c r="AV191" i="21"/>
  <c r="AW191" i="21"/>
  <c r="AX191" i="21"/>
  <c r="AY191" i="21"/>
  <c r="AZ191" i="21"/>
  <c r="BA191" i="21"/>
  <c r="BB191" i="21"/>
  <c r="BC191" i="21"/>
  <c r="BD191" i="21"/>
  <c r="D193" i="21"/>
  <c r="E193" i="21"/>
  <c r="F193" i="21"/>
  <c r="G193" i="21"/>
  <c r="H193" i="21"/>
  <c r="I193" i="21"/>
  <c r="J193" i="21"/>
  <c r="K193" i="21"/>
  <c r="L193" i="21"/>
  <c r="M193" i="21"/>
  <c r="N193" i="21"/>
  <c r="O193" i="21"/>
  <c r="P193" i="21"/>
  <c r="Q193" i="21"/>
  <c r="R193" i="21"/>
  <c r="S193" i="21"/>
  <c r="T193" i="21"/>
  <c r="U193" i="21"/>
  <c r="V193" i="21"/>
  <c r="W193" i="21"/>
  <c r="X193" i="21"/>
  <c r="Y193" i="21"/>
  <c r="Z193" i="21"/>
  <c r="AA193" i="21"/>
  <c r="AB193" i="21"/>
  <c r="AC193" i="21"/>
  <c r="AD193" i="21"/>
  <c r="AE193" i="21"/>
  <c r="AF193" i="21"/>
  <c r="AG193" i="21"/>
  <c r="AH193" i="21"/>
  <c r="AI193" i="21"/>
  <c r="AJ193" i="21"/>
  <c r="AK193" i="21"/>
  <c r="AL193" i="21"/>
  <c r="AM193" i="21"/>
  <c r="AN193" i="21"/>
  <c r="AO193" i="21"/>
  <c r="AP193" i="21"/>
  <c r="AQ193" i="21"/>
  <c r="AR193" i="21"/>
  <c r="AS193" i="21"/>
  <c r="AU193" i="21"/>
  <c r="AV193" i="21"/>
  <c r="AW193" i="21"/>
  <c r="AX193" i="21"/>
  <c r="AY193" i="21"/>
  <c r="AZ193" i="21"/>
  <c r="BA193" i="21"/>
  <c r="BB193" i="21"/>
  <c r="BC193" i="21"/>
  <c r="BD193" i="21"/>
  <c r="D194" i="21"/>
  <c r="E194" i="21"/>
  <c r="F194" i="21"/>
  <c r="G194" i="21"/>
  <c r="H194" i="21"/>
  <c r="I194" i="21"/>
  <c r="J194" i="21"/>
  <c r="K194" i="21"/>
  <c r="L194" i="21"/>
  <c r="M194" i="21"/>
  <c r="N194" i="21"/>
  <c r="O194" i="21"/>
  <c r="P194" i="21"/>
  <c r="Q194" i="21"/>
  <c r="R194" i="21"/>
  <c r="S194" i="21"/>
  <c r="T194" i="21"/>
  <c r="U194" i="21"/>
  <c r="V194" i="21"/>
  <c r="W194" i="21"/>
  <c r="X194" i="21"/>
  <c r="Y194" i="21"/>
  <c r="Z194" i="21"/>
  <c r="AA194" i="21"/>
  <c r="AB194" i="21"/>
  <c r="AC194" i="21"/>
  <c r="AD194" i="21"/>
  <c r="AE194" i="21"/>
  <c r="AF194" i="21"/>
  <c r="AG194" i="21"/>
  <c r="AH194" i="21"/>
  <c r="AI194" i="21"/>
  <c r="AJ194" i="21"/>
  <c r="AK194" i="21"/>
  <c r="AL194" i="21"/>
  <c r="AM194" i="21"/>
  <c r="AN194" i="21"/>
  <c r="AO194" i="21"/>
  <c r="AP194" i="21"/>
  <c r="AQ194" i="21"/>
  <c r="AR194" i="21"/>
  <c r="AS194" i="21"/>
  <c r="AU194" i="21"/>
  <c r="AV194" i="21"/>
  <c r="AW194" i="21"/>
  <c r="AX194" i="21"/>
  <c r="AY194" i="21"/>
  <c r="AZ194" i="21"/>
  <c r="BA194" i="21"/>
  <c r="BB194" i="21"/>
  <c r="BC194" i="21"/>
  <c r="BD194" i="21"/>
  <c r="D203" i="21"/>
  <c r="E203" i="21"/>
  <c r="F203" i="21"/>
  <c r="G203" i="21"/>
  <c r="H203" i="21"/>
  <c r="I203" i="21"/>
  <c r="J203" i="21"/>
  <c r="K203" i="21"/>
  <c r="L203" i="21"/>
  <c r="M203" i="21"/>
  <c r="N203" i="21"/>
  <c r="O203" i="21"/>
  <c r="P203" i="21"/>
  <c r="Q203" i="21"/>
  <c r="R203" i="21"/>
  <c r="S203" i="21"/>
  <c r="T203" i="21"/>
  <c r="U203" i="21"/>
  <c r="V203" i="21"/>
  <c r="W203" i="21"/>
  <c r="X203" i="21"/>
  <c r="Y203" i="21"/>
  <c r="Z203" i="21"/>
  <c r="AA203" i="21"/>
  <c r="AB203" i="21"/>
  <c r="AC203" i="21"/>
  <c r="AD203" i="21"/>
  <c r="AE203" i="21"/>
  <c r="AF203" i="21"/>
  <c r="AG203" i="21"/>
  <c r="AH203" i="21"/>
  <c r="AI203" i="21"/>
  <c r="AJ203" i="21"/>
  <c r="AK203" i="21"/>
  <c r="AL203" i="21"/>
  <c r="AM203" i="21"/>
  <c r="AN203" i="21"/>
  <c r="AO203" i="21"/>
  <c r="AP203" i="21"/>
  <c r="AQ203" i="21"/>
  <c r="AR203" i="21"/>
  <c r="AS203" i="21"/>
  <c r="AU203" i="21"/>
  <c r="AV203" i="21"/>
  <c r="AW203" i="21"/>
  <c r="AX203" i="21"/>
  <c r="AY203" i="21"/>
  <c r="AZ203" i="21"/>
  <c r="BA203" i="21"/>
  <c r="BB203" i="21"/>
  <c r="BC203" i="21"/>
  <c r="BD203" i="21"/>
  <c r="D204" i="21"/>
  <c r="E204" i="21"/>
  <c r="F204" i="21"/>
  <c r="G204" i="21"/>
  <c r="H204" i="21"/>
  <c r="I204" i="21"/>
  <c r="J204" i="21"/>
  <c r="K204" i="21"/>
  <c r="L204" i="21"/>
  <c r="M204" i="21"/>
  <c r="N204" i="21"/>
  <c r="O204" i="21"/>
  <c r="P204" i="21"/>
  <c r="Q204" i="21"/>
  <c r="R204" i="21"/>
  <c r="S204" i="21"/>
  <c r="T204" i="21"/>
  <c r="U204" i="21"/>
  <c r="V204" i="21"/>
  <c r="W204" i="21"/>
  <c r="X204" i="21"/>
  <c r="Y204" i="21"/>
  <c r="Z204" i="21"/>
  <c r="AA204" i="21"/>
  <c r="AB204" i="21"/>
  <c r="AC204" i="21"/>
  <c r="AD204" i="21"/>
  <c r="AE204" i="21"/>
  <c r="AF204" i="21"/>
  <c r="AG204" i="21"/>
  <c r="AH204" i="21"/>
  <c r="AI204" i="21"/>
  <c r="AJ204" i="21"/>
  <c r="AK204" i="21"/>
  <c r="AL204" i="21"/>
  <c r="AM204" i="21"/>
  <c r="AN204" i="21"/>
  <c r="AO204" i="21"/>
  <c r="AP204" i="21"/>
  <c r="AQ204" i="21"/>
  <c r="AR204" i="21"/>
  <c r="AS204" i="21"/>
  <c r="AU204" i="21"/>
  <c r="AV204" i="21"/>
  <c r="AW204" i="21"/>
  <c r="AX204" i="21"/>
  <c r="AY204" i="21"/>
  <c r="AZ204" i="21"/>
  <c r="BA204" i="21"/>
  <c r="BB204" i="21"/>
  <c r="BC204" i="21"/>
  <c r="BD204" i="21"/>
  <c r="D206" i="21"/>
  <c r="E206" i="21"/>
  <c r="F206" i="21"/>
  <c r="G206" i="21"/>
  <c r="H206" i="21"/>
  <c r="I206" i="21"/>
  <c r="J206" i="21"/>
  <c r="K206" i="21"/>
  <c r="L206" i="21"/>
  <c r="M206" i="21"/>
  <c r="N206" i="21"/>
  <c r="O206" i="21"/>
  <c r="P206" i="21"/>
  <c r="Q206" i="21"/>
  <c r="R206" i="21"/>
  <c r="S206" i="21"/>
  <c r="T206" i="21"/>
  <c r="U206" i="21"/>
  <c r="V206" i="21"/>
  <c r="W206" i="21"/>
  <c r="X206" i="21"/>
  <c r="Y206" i="21"/>
  <c r="Z206" i="21"/>
  <c r="AA206" i="21"/>
  <c r="AB206" i="21"/>
  <c r="AC206" i="21"/>
  <c r="AD206" i="21"/>
  <c r="AE206" i="21"/>
  <c r="AF206" i="21"/>
  <c r="AG206" i="21"/>
  <c r="AH206" i="21"/>
  <c r="AI206" i="21"/>
  <c r="AJ206" i="21"/>
  <c r="AK206" i="21"/>
  <c r="AL206" i="21"/>
  <c r="AM206" i="21"/>
  <c r="AN206" i="21"/>
  <c r="AO206" i="21"/>
  <c r="AP206" i="21"/>
  <c r="AQ206" i="21"/>
  <c r="AR206" i="21"/>
  <c r="AS206" i="21"/>
  <c r="AU206" i="21"/>
  <c r="AV206" i="21"/>
  <c r="AW206" i="21"/>
  <c r="AX206" i="21"/>
  <c r="AY206" i="21"/>
  <c r="AZ206" i="21"/>
  <c r="BA206" i="21"/>
  <c r="BB206" i="21"/>
  <c r="BC206" i="21"/>
  <c r="BD206" i="21"/>
  <c r="D207" i="21"/>
  <c r="E207" i="21"/>
  <c r="F207" i="21"/>
  <c r="G207" i="21"/>
  <c r="H207" i="21"/>
  <c r="I207" i="21"/>
  <c r="J207" i="21"/>
  <c r="K207" i="21"/>
  <c r="L207" i="21"/>
  <c r="M207" i="21"/>
  <c r="N207" i="21"/>
  <c r="O207" i="21"/>
  <c r="P207" i="21"/>
  <c r="Q207" i="21"/>
  <c r="R207" i="21"/>
  <c r="S207" i="21"/>
  <c r="T207" i="21"/>
  <c r="U207" i="21"/>
  <c r="V207" i="21"/>
  <c r="W207" i="21"/>
  <c r="X207" i="21"/>
  <c r="Y207" i="21"/>
  <c r="Z207" i="21"/>
  <c r="AA207" i="21"/>
  <c r="AB207" i="21"/>
  <c r="AC207" i="21"/>
  <c r="AD207" i="21"/>
  <c r="AE207" i="21"/>
  <c r="AF207" i="21"/>
  <c r="AG207" i="21"/>
  <c r="AH207" i="21"/>
  <c r="AI207" i="21"/>
  <c r="AJ207" i="21"/>
  <c r="AK207" i="21"/>
  <c r="AL207" i="21"/>
  <c r="AM207" i="21"/>
  <c r="AN207" i="21"/>
  <c r="AO207" i="21"/>
  <c r="AP207" i="21"/>
  <c r="AQ207" i="21"/>
  <c r="AR207" i="21"/>
  <c r="AS207" i="21"/>
  <c r="AU207" i="21"/>
  <c r="AV207" i="21"/>
  <c r="AW207" i="21"/>
  <c r="AX207" i="21"/>
  <c r="AY207" i="21"/>
  <c r="AZ207" i="21"/>
  <c r="BA207" i="21"/>
  <c r="BB207" i="21"/>
  <c r="BC207" i="21"/>
  <c r="BD207" i="21"/>
  <c r="D209" i="21"/>
  <c r="E209" i="21"/>
  <c r="F209" i="21"/>
  <c r="G209" i="21"/>
  <c r="H209" i="21"/>
  <c r="I209" i="21"/>
  <c r="J209" i="21"/>
  <c r="K209" i="21"/>
  <c r="L209" i="21"/>
  <c r="M209" i="21"/>
  <c r="N209" i="21"/>
  <c r="O209" i="21"/>
  <c r="P209" i="21"/>
  <c r="Q209" i="21"/>
  <c r="R209" i="21"/>
  <c r="S209" i="21"/>
  <c r="T209" i="21"/>
  <c r="U209" i="21"/>
  <c r="V209" i="21"/>
  <c r="W209" i="21"/>
  <c r="X209" i="21"/>
  <c r="Y209" i="21"/>
  <c r="Z209" i="21"/>
  <c r="AA209" i="21"/>
  <c r="AB209" i="21"/>
  <c r="AC209" i="21"/>
  <c r="AD209" i="21"/>
  <c r="AE209" i="21"/>
  <c r="AF209" i="21"/>
  <c r="AG209" i="21"/>
  <c r="AH209" i="21"/>
  <c r="AI209" i="21"/>
  <c r="AJ209" i="21"/>
  <c r="AK209" i="21"/>
  <c r="AL209" i="21"/>
  <c r="AM209" i="21"/>
  <c r="AN209" i="21"/>
  <c r="AO209" i="21"/>
  <c r="AP209" i="21"/>
  <c r="AQ209" i="21"/>
  <c r="AR209" i="21"/>
  <c r="AS209" i="21"/>
  <c r="AU209" i="21"/>
  <c r="AV209" i="21"/>
  <c r="AW209" i="21"/>
  <c r="AX209" i="21"/>
  <c r="AY209" i="21"/>
  <c r="AZ209" i="21"/>
  <c r="BA209" i="21"/>
  <c r="BB209" i="21"/>
  <c r="BC209" i="21"/>
  <c r="BD209" i="21"/>
  <c r="D210" i="21"/>
  <c r="E210" i="21"/>
  <c r="F210" i="21"/>
  <c r="G210" i="21"/>
  <c r="H210" i="21"/>
  <c r="I210" i="21"/>
  <c r="J210" i="21"/>
  <c r="K210" i="21"/>
  <c r="L210" i="21"/>
  <c r="M210" i="21"/>
  <c r="N210" i="21"/>
  <c r="O210" i="21"/>
  <c r="P210" i="21"/>
  <c r="Q210" i="21"/>
  <c r="R210" i="21"/>
  <c r="S210" i="21"/>
  <c r="T210" i="21"/>
  <c r="U210" i="21"/>
  <c r="V210" i="21"/>
  <c r="W210" i="21"/>
  <c r="X210" i="21"/>
  <c r="Y210" i="21"/>
  <c r="Z210" i="21"/>
  <c r="AA210" i="21"/>
  <c r="AB210" i="21"/>
  <c r="AC210" i="21"/>
  <c r="AD210" i="21"/>
  <c r="AE210" i="21"/>
  <c r="AF210" i="21"/>
  <c r="AG210" i="21"/>
  <c r="AH210" i="21"/>
  <c r="AI210" i="21"/>
  <c r="AJ210" i="21"/>
  <c r="AK210" i="21"/>
  <c r="AL210" i="21"/>
  <c r="AM210" i="21"/>
  <c r="AN210" i="21"/>
  <c r="AO210" i="21"/>
  <c r="AP210" i="21"/>
  <c r="AQ210" i="21"/>
  <c r="AR210" i="21"/>
  <c r="AS210" i="21"/>
  <c r="AU210" i="21"/>
  <c r="AV210" i="21"/>
  <c r="AW210" i="21"/>
  <c r="AX210" i="21"/>
  <c r="AY210" i="21"/>
  <c r="AZ210" i="21"/>
  <c r="BA210" i="21"/>
  <c r="BB210" i="21"/>
  <c r="BC210" i="21"/>
  <c r="BD210" i="21"/>
  <c r="D212" i="21"/>
  <c r="E212" i="21"/>
  <c r="F212" i="21"/>
  <c r="G212" i="21"/>
  <c r="H212" i="21"/>
  <c r="I212" i="21"/>
  <c r="J212" i="21"/>
  <c r="K212" i="21"/>
  <c r="L212" i="21"/>
  <c r="M212" i="21"/>
  <c r="N212" i="21"/>
  <c r="O212" i="21"/>
  <c r="P212" i="21"/>
  <c r="Q212" i="21"/>
  <c r="R212" i="21"/>
  <c r="S212" i="21"/>
  <c r="T212" i="21"/>
  <c r="U212" i="21"/>
  <c r="V212" i="21"/>
  <c r="W212" i="21"/>
  <c r="X212" i="21"/>
  <c r="Y212" i="21"/>
  <c r="Z212" i="21"/>
  <c r="AA212" i="21"/>
  <c r="AB212" i="21"/>
  <c r="AC212" i="21"/>
  <c r="AD212" i="21"/>
  <c r="AE212" i="21"/>
  <c r="AF212" i="21"/>
  <c r="AG212" i="21"/>
  <c r="AH212" i="21"/>
  <c r="AI212" i="21"/>
  <c r="AJ212" i="21"/>
  <c r="AK212" i="21"/>
  <c r="AL212" i="21"/>
  <c r="AM212" i="21"/>
  <c r="AN212" i="21"/>
  <c r="AO212" i="21"/>
  <c r="AP212" i="21"/>
  <c r="AQ212" i="21"/>
  <c r="AR212" i="21"/>
  <c r="AS212" i="21"/>
  <c r="AU212" i="21"/>
  <c r="AV212" i="21"/>
  <c r="AW212" i="21"/>
  <c r="AX212" i="21"/>
  <c r="AY212" i="21"/>
  <c r="AZ212" i="21"/>
  <c r="BA212" i="21"/>
  <c r="BB212" i="21"/>
  <c r="BC212" i="21"/>
  <c r="BD212" i="21"/>
  <c r="D213" i="21"/>
  <c r="E213" i="21"/>
  <c r="F213" i="21"/>
  <c r="G213" i="21"/>
  <c r="H213" i="21"/>
  <c r="I213" i="21"/>
  <c r="J213" i="21"/>
  <c r="K213" i="21"/>
  <c r="L213" i="21"/>
  <c r="M213" i="21"/>
  <c r="N213" i="21"/>
  <c r="O213" i="21"/>
  <c r="P213" i="21"/>
  <c r="Q213" i="21"/>
  <c r="R213" i="21"/>
  <c r="S213" i="21"/>
  <c r="T213" i="21"/>
  <c r="U213" i="21"/>
  <c r="V213" i="21"/>
  <c r="W213" i="21"/>
  <c r="X213" i="21"/>
  <c r="Y213" i="21"/>
  <c r="Z213" i="21"/>
  <c r="AA213" i="21"/>
  <c r="AB213" i="21"/>
  <c r="AC213" i="21"/>
  <c r="AD213" i="21"/>
  <c r="AE213" i="21"/>
  <c r="AF213" i="21"/>
  <c r="AG213" i="21"/>
  <c r="AH213" i="21"/>
  <c r="AI213" i="21"/>
  <c r="AJ213" i="21"/>
  <c r="AK213" i="21"/>
  <c r="AL213" i="21"/>
  <c r="AM213" i="21"/>
  <c r="AN213" i="21"/>
  <c r="AO213" i="21"/>
  <c r="AP213" i="21"/>
  <c r="AQ213" i="21"/>
  <c r="AR213" i="21"/>
  <c r="AS213" i="21"/>
  <c r="AU213" i="21"/>
  <c r="AV213" i="21"/>
  <c r="AW213" i="21"/>
  <c r="AX213" i="21"/>
  <c r="AY213" i="21"/>
  <c r="AZ213" i="21"/>
  <c r="BA213" i="21"/>
  <c r="BB213" i="21"/>
  <c r="BC213" i="21"/>
  <c r="BD213" i="21"/>
  <c r="D215" i="21"/>
  <c r="E215" i="21"/>
  <c r="F215" i="21"/>
  <c r="G215" i="21"/>
  <c r="H215" i="21"/>
  <c r="I215" i="21"/>
  <c r="J215" i="21"/>
  <c r="K215" i="21"/>
  <c r="L215" i="21"/>
  <c r="M215" i="21"/>
  <c r="N215" i="21"/>
  <c r="O215" i="21"/>
  <c r="P215" i="21"/>
  <c r="Q215" i="21"/>
  <c r="R215" i="21"/>
  <c r="S215" i="21"/>
  <c r="T215" i="21"/>
  <c r="U215" i="21"/>
  <c r="V215" i="21"/>
  <c r="W215" i="21"/>
  <c r="X215" i="21"/>
  <c r="Y215" i="21"/>
  <c r="Z215" i="21"/>
  <c r="AA215" i="21"/>
  <c r="AB215" i="21"/>
  <c r="AC215" i="21"/>
  <c r="AD215" i="21"/>
  <c r="AE215" i="21"/>
  <c r="AF215" i="21"/>
  <c r="AG215" i="21"/>
  <c r="AH215" i="21"/>
  <c r="AI215" i="21"/>
  <c r="AJ215" i="21"/>
  <c r="AK215" i="21"/>
  <c r="AL215" i="21"/>
  <c r="AM215" i="21"/>
  <c r="AN215" i="21"/>
  <c r="AO215" i="21"/>
  <c r="AP215" i="21"/>
  <c r="AQ215" i="21"/>
  <c r="AR215" i="21"/>
  <c r="AS215" i="21"/>
  <c r="AU215" i="21"/>
  <c r="AV215" i="21"/>
  <c r="AW215" i="21"/>
  <c r="AX215" i="21"/>
  <c r="AY215" i="21"/>
  <c r="AZ215" i="21"/>
  <c r="BA215" i="21"/>
  <c r="BB215" i="21"/>
  <c r="BC215" i="21"/>
  <c r="BD215" i="21"/>
  <c r="D216" i="21"/>
  <c r="E216" i="21"/>
  <c r="F216" i="21"/>
  <c r="G216" i="21"/>
  <c r="H216" i="21"/>
  <c r="I216" i="21"/>
  <c r="J216" i="21"/>
  <c r="K216" i="21"/>
  <c r="L216" i="21"/>
  <c r="M216" i="21"/>
  <c r="N216" i="21"/>
  <c r="O216" i="21"/>
  <c r="P216" i="21"/>
  <c r="Q216" i="21"/>
  <c r="R216" i="21"/>
  <c r="S216" i="21"/>
  <c r="T216" i="21"/>
  <c r="U216" i="21"/>
  <c r="V216" i="21"/>
  <c r="W216" i="21"/>
  <c r="X216" i="21"/>
  <c r="Y216" i="21"/>
  <c r="Z216" i="21"/>
  <c r="AA216" i="21"/>
  <c r="AB216" i="21"/>
  <c r="AC216" i="21"/>
  <c r="AD216" i="21"/>
  <c r="AE216" i="21"/>
  <c r="AF216" i="21"/>
  <c r="AG216" i="21"/>
  <c r="AH216" i="21"/>
  <c r="AI216" i="21"/>
  <c r="AJ216" i="21"/>
  <c r="AK216" i="21"/>
  <c r="AL216" i="21"/>
  <c r="AM216" i="21"/>
  <c r="AN216" i="21"/>
  <c r="AO216" i="21"/>
  <c r="AP216" i="21"/>
  <c r="AQ216" i="21"/>
  <c r="AR216" i="21"/>
  <c r="AS216" i="21"/>
  <c r="AU216" i="21"/>
  <c r="AV216" i="21"/>
  <c r="AW216" i="21"/>
  <c r="AX216" i="21"/>
  <c r="AY216" i="21"/>
  <c r="AZ216" i="21"/>
  <c r="BA216" i="21"/>
  <c r="BB216" i="21"/>
  <c r="BC216" i="21"/>
  <c r="BD216" i="21"/>
  <c r="D218" i="21"/>
  <c r="E218" i="21"/>
  <c r="F218" i="21"/>
  <c r="G218" i="21"/>
  <c r="H218" i="21"/>
  <c r="I218" i="21"/>
  <c r="J218" i="21"/>
  <c r="K218" i="21"/>
  <c r="L218" i="21"/>
  <c r="M218" i="21"/>
  <c r="N218" i="21"/>
  <c r="O218" i="21"/>
  <c r="P218" i="21"/>
  <c r="Q218" i="21"/>
  <c r="R218" i="21"/>
  <c r="S218" i="21"/>
  <c r="T218" i="21"/>
  <c r="U218" i="21"/>
  <c r="V218" i="21"/>
  <c r="W218" i="21"/>
  <c r="X218" i="21"/>
  <c r="Y218" i="21"/>
  <c r="Z218" i="21"/>
  <c r="AA218" i="21"/>
  <c r="AB218" i="21"/>
  <c r="AC218" i="21"/>
  <c r="AD218" i="21"/>
  <c r="AE218" i="21"/>
  <c r="AF218" i="21"/>
  <c r="AG218" i="21"/>
  <c r="AH218" i="21"/>
  <c r="AI218" i="21"/>
  <c r="AJ218" i="21"/>
  <c r="AK218" i="21"/>
  <c r="AL218" i="21"/>
  <c r="AM218" i="21"/>
  <c r="AN218" i="21"/>
  <c r="AO218" i="21"/>
  <c r="AP218" i="21"/>
  <c r="AQ218" i="21"/>
  <c r="AR218" i="21"/>
  <c r="AS218" i="21"/>
  <c r="AU218" i="21"/>
  <c r="AV218" i="21"/>
  <c r="AW218" i="21"/>
  <c r="AX218" i="21"/>
  <c r="AY218" i="21"/>
  <c r="AZ218" i="21"/>
  <c r="BA218" i="21"/>
  <c r="BB218" i="21"/>
  <c r="BC218" i="21"/>
  <c r="BD218" i="21"/>
  <c r="D219" i="21"/>
  <c r="E219" i="21"/>
  <c r="F219" i="21"/>
  <c r="G219" i="21"/>
  <c r="H219" i="21"/>
  <c r="I219" i="21"/>
  <c r="J219" i="21"/>
  <c r="K219" i="21"/>
  <c r="L219" i="21"/>
  <c r="M219" i="21"/>
  <c r="N219" i="21"/>
  <c r="O219" i="21"/>
  <c r="P219" i="21"/>
  <c r="Q219" i="21"/>
  <c r="R219" i="21"/>
  <c r="S219" i="21"/>
  <c r="T219" i="21"/>
  <c r="U219" i="21"/>
  <c r="V219" i="21"/>
  <c r="W219" i="21"/>
  <c r="X219" i="21"/>
  <c r="Y219" i="21"/>
  <c r="Z219" i="21"/>
  <c r="AA219" i="21"/>
  <c r="AB219" i="21"/>
  <c r="AC219" i="21"/>
  <c r="AD219" i="21"/>
  <c r="AE219" i="21"/>
  <c r="AF219" i="21"/>
  <c r="AG219" i="21"/>
  <c r="AH219" i="21"/>
  <c r="AI219" i="21"/>
  <c r="AJ219" i="21"/>
  <c r="AK219" i="21"/>
  <c r="AL219" i="21"/>
  <c r="AM219" i="21"/>
  <c r="AN219" i="21"/>
  <c r="AO219" i="21"/>
  <c r="AP219" i="21"/>
  <c r="AQ219" i="21"/>
  <c r="AR219" i="21"/>
  <c r="AS219" i="21"/>
  <c r="AU219" i="21"/>
  <c r="AV219" i="21"/>
  <c r="AW219" i="21"/>
  <c r="AX219" i="21"/>
  <c r="AY219" i="21"/>
  <c r="AZ219" i="21"/>
  <c r="BA219" i="21"/>
  <c r="BB219" i="21"/>
  <c r="BC219" i="21"/>
  <c r="BD219" i="21"/>
  <c r="D221" i="21"/>
  <c r="E221" i="21"/>
  <c r="F221" i="21"/>
  <c r="G221" i="21"/>
  <c r="H221" i="21"/>
  <c r="I221" i="21"/>
  <c r="J221" i="21"/>
  <c r="K221" i="21"/>
  <c r="L221" i="21"/>
  <c r="M221" i="21"/>
  <c r="N221" i="21"/>
  <c r="O221" i="21"/>
  <c r="P221" i="21"/>
  <c r="Q221" i="21"/>
  <c r="R221" i="21"/>
  <c r="S221" i="21"/>
  <c r="T221" i="21"/>
  <c r="U221" i="21"/>
  <c r="V221" i="21"/>
  <c r="W221" i="21"/>
  <c r="X221" i="21"/>
  <c r="Y221" i="21"/>
  <c r="Z221" i="21"/>
  <c r="AA221" i="21"/>
  <c r="AB221" i="21"/>
  <c r="AC221" i="21"/>
  <c r="AD221" i="21"/>
  <c r="AE221" i="21"/>
  <c r="AF221" i="21"/>
  <c r="AG221" i="21"/>
  <c r="AH221" i="21"/>
  <c r="AI221" i="21"/>
  <c r="AJ221" i="21"/>
  <c r="AK221" i="21"/>
  <c r="AL221" i="21"/>
  <c r="AM221" i="21"/>
  <c r="AN221" i="21"/>
  <c r="AO221" i="21"/>
  <c r="AP221" i="21"/>
  <c r="AQ221" i="21"/>
  <c r="AR221" i="21"/>
  <c r="AS221" i="21"/>
  <c r="AU221" i="21"/>
  <c r="AV221" i="21"/>
  <c r="AW221" i="21"/>
  <c r="AX221" i="21"/>
  <c r="AY221" i="21"/>
  <c r="AZ221" i="21"/>
  <c r="BA221" i="21"/>
  <c r="BB221" i="21"/>
  <c r="BC221" i="21"/>
  <c r="BD221" i="21"/>
  <c r="D222" i="21"/>
  <c r="E222" i="21"/>
  <c r="F222" i="21"/>
  <c r="G222" i="21"/>
  <c r="H222" i="21"/>
  <c r="I222" i="21"/>
  <c r="J222" i="21"/>
  <c r="K222" i="21"/>
  <c r="L222" i="21"/>
  <c r="M222" i="21"/>
  <c r="N222" i="21"/>
  <c r="O222" i="21"/>
  <c r="P222" i="21"/>
  <c r="Q222" i="21"/>
  <c r="R222" i="21"/>
  <c r="S222" i="21"/>
  <c r="T222" i="21"/>
  <c r="U222" i="21"/>
  <c r="V222" i="21"/>
  <c r="W222" i="21"/>
  <c r="X222" i="21"/>
  <c r="Y222" i="21"/>
  <c r="Z222" i="21"/>
  <c r="AA222" i="21"/>
  <c r="AB222" i="21"/>
  <c r="AC222" i="21"/>
  <c r="AD222" i="21"/>
  <c r="AE222" i="21"/>
  <c r="AF222" i="21"/>
  <c r="AG222" i="21"/>
  <c r="AH222" i="21"/>
  <c r="AI222" i="21"/>
  <c r="AJ222" i="21"/>
  <c r="AK222" i="21"/>
  <c r="AL222" i="21"/>
  <c r="AM222" i="21"/>
  <c r="AN222" i="21"/>
  <c r="AO222" i="21"/>
  <c r="AP222" i="21"/>
  <c r="AQ222" i="21"/>
  <c r="AR222" i="21"/>
  <c r="AS222" i="21"/>
  <c r="AU222" i="21"/>
  <c r="AV222" i="21"/>
  <c r="AW222" i="21"/>
  <c r="AX222" i="21"/>
  <c r="AY222" i="21"/>
  <c r="AZ222" i="21"/>
  <c r="BA222" i="21"/>
  <c r="BB222" i="21"/>
  <c r="BC222" i="21"/>
  <c r="BD222" i="21"/>
  <c r="D224" i="21"/>
  <c r="E224" i="21"/>
  <c r="F224" i="21"/>
  <c r="G224" i="21"/>
  <c r="H224" i="21"/>
  <c r="I224" i="21"/>
  <c r="J224" i="21"/>
  <c r="K224" i="21"/>
  <c r="L224" i="21"/>
  <c r="M224" i="21"/>
  <c r="N224" i="21"/>
  <c r="O224" i="21"/>
  <c r="P224" i="21"/>
  <c r="Q224" i="21"/>
  <c r="R224" i="21"/>
  <c r="S224" i="21"/>
  <c r="T224" i="21"/>
  <c r="U224" i="21"/>
  <c r="V224" i="21"/>
  <c r="W224" i="21"/>
  <c r="X224" i="21"/>
  <c r="Y224" i="21"/>
  <c r="Z224" i="21"/>
  <c r="AA224" i="21"/>
  <c r="AB224" i="21"/>
  <c r="AC224" i="21"/>
  <c r="AD224" i="21"/>
  <c r="AE224" i="21"/>
  <c r="AF224" i="21"/>
  <c r="AG224" i="21"/>
  <c r="AH224" i="21"/>
  <c r="AI224" i="21"/>
  <c r="AJ224" i="21"/>
  <c r="AK224" i="21"/>
  <c r="AL224" i="21"/>
  <c r="AM224" i="21"/>
  <c r="AN224" i="21"/>
  <c r="AO224" i="21"/>
  <c r="AP224" i="21"/>
  <c r="AQ224" i="21"/>
  <c r="AR224" i="21"/>
  <c r="AS224" i="21"/>
  <c r="AU224" i="21"/>
  <c r="AV224" i="21"/>
  <c r="AW224" i="21"/>
  <c r="AX224" i="21"/>
  <c r="AY224" i="21"/>
  <c r="AZ224" i="21"/>
  <c r="BA224" i="21"/>
  <c r="BB224" i="21"/>
  <c r="BC224" i="21"/>
  <c r="BD224" i="21"/>
  <c r="D225" i="21"/>
  <c r="E225" i="21"/>
  <c r="F225" i="21"/>
  <c r="G225" i="21"/>
  <c r="H225" i="21"/>
  <c r="I225" i="21"/>
  <c r="J225" i="21"/>
  <c r="K225" i="21"/>
  <c r="L225" i="21"/>
  <c r="M225" i="21"/>
  <c r="N225" i="21"/>
  <c r="O225" i="21"/>
  <c r="P225" i="21"/>
  <c r="Q225" i="21"/>
  <c r="R225" i="21"/>
  <c r="S225" i="21"/>
  <c r="T225" i="21"/>
  <c r="U225" i="21"/>
  <c r="V225" i="21"/>
  <c r="W225" i="21"/>
  <c r="X225" i="21"/>
  <c r="Y225" i="21"/>
  <c r="Z225" i="21"/>
  <c r="AA225" i="21"/>
  <c r="AB225" i="21"/>
  <c r="AC225" i="21"/>
  <c r="AD225" i="21"/>
  <c r="AE225" i="21"/>
  <c r="AF225" i="21"/>
  <c r="AG225" i="21"/>
  <c r="AH225" i="21"/>
  <c r="AI225" i="21"/>
  <c r="AJ225" i="21"/>
  <c r="AK225" i="21"/>
  <c r="AL225" i="21"/>
  <c r="AM225" i="21"/>
  <c r="AN225" i="21"/>
  <c r="AO225" i="21"/>
  <c r="AP225" i="21"/>
  <c r="AQ225" i="21"/>
  <c r="AR225" i="21"/>
  <c r="AS225" i="21"/>
  <c r="AU225" i="21"/>
  <c r="AV225" i="21"/>
  <c r="AW225" i="21"/>
  <c r="AX225" i="21"/>
  <c r="AY225" i="21"/>
  <c r="AZ225" i="21"/>
  <c r="BA225" i="21"/>
  <c r="BB225" i="21"/>
  <c r="BC225" i="21"/>
  <c r="BD225" i="21"/>
  <c r="D227" i="21"/>
  <c r="E227" i="21"/>
  <c r="F227" i="21"/>
  <c r="G227" i="21"/>
  <c r="H227" i="21"/>
  <c r="I227" i="21"/>
  <c r="J227" i="21"/>
  <c r="K227" i="21"/>
  <c r="L227" i="21"/>
  <c r="M227" i="21"/>
  <c r="N227" i="21"/>
  <c r="O227" i="21"/>
  <c r="P227" i="21"/>
  <c r="Q227" i="21"/>
  <c r="R227" i="21"/>
  <c r="S227" i="21"/>
  <c r="T227" i="21"/>
  <c r="U227" i="21"/>
  <c r="V227" i="21"/>
  <c r="W227" i="21"/>
  <c r="X227" i="21"/>
  <c r="Y227" i="21"/>
  <c r="Z227" i="21"/>
  <c r="AA227" i="21"/>
  <c r="AB227" i="21"/>
  <c r="AC227" i="21"/>
  <c r="AD227" i="21"/>
  <c r="AE227" i="21"/>
  <c r="AF227" i="21"/>
  <c r="AG227" i="21"/>
  <c r="AH227" i="21"/>
  <c r="AI227" i="21"/>
  <c r="AJ227" i="21"/>
  <c r="AK227" i="21"/>
  <c r="AL227" i="21"/>
  <c r="AM227" i="21"/>
  <c r="AN227" i="21"/>
  <c r="AO227" i="21"/>
  <c r="AP227" i="21"/>
  <c r="AQ227" i="21"/>
  <c r="AR227" i="21"/>
  <c r="AS227" i="21"/>
  <c r="AU227" i="21"/>
  <c r="AV227" i="21"/>
  <c r="AW227" i="21"/>
  <c r="AX227" i="21"/>
  <c r="AY227" i="21"/>
  <c r="AZ227" i="21"/>
  <c r="BA227" i="21"/>
  <c r="BB227" i="21"/>
  <c r="BC227" i="21"/>
  <c r="BD227" i="21"/>
  <c r="D228" i="21"/>
  <c r="E228" i="21"/>
  <c r="F228" i="21"/>
  <c r="G228" i="21"/>
  <c r="H228" i="21"/>
  <c r="I228" i="21"/>
  <c r="J228" i="21"/>
  <c r="K228" i="21"/>
  <c r="L228" i="21"/>
  <c r="M228" i="21"/>
  <c r="N228" i="21"/>
  <c r="O228" i="21"/>
  <c r="P228" i="21"/>
  <c r="Q228" i="21"/>
  <c r="R228" i="21"/>
  <c r="S228" i="21"/>
  <c r="T228" i="21"/>
  <c r="U228" i="21"/>
  <c r="V228" i="21"/>
  <c r="W228" i="21"/>
  <c r="X228" i="21"/>
  <c r="Y228" i="21"/>
  <c r="Z228" i="21"/>
  <c r="AA228" i="21"/>
  <c r="AB228" i="21"/>
  <c r="AC228" i="21"/>
  <c r="AD228" i="21"/>
  <c r="AE228" i="21"/>
  <c r="AF228" i="21"/>
  <c r="AG228" i="21"/>
  <c r="AH228" i="21"/>
  <c r="AI228" i="21"/>
  <c r="AJ228" i="21"/>
  <c r="AK228" i="21"/>
  <c r="AL228" i="21"/>
  <c r="AM228" i="21"/>
  <c r="AN228" i="21"/>
  <c r="AO228" i="21"/>
  <c r="AP228" i="21"/>
  <c r="AQ228" i="21"/>
  <c r="AR228" i="21"/>
  <c r="AS228" i="21"/>
  <c r="AU228" i="21"/>
  <c r="AV228" i="21"/>
  <c r="AW228" i="21"/>
  <c r="AX228" i="21"/>
  <c r="AY228" i="21"/>
  <c r="AZ228" i="21"/>
  <c r="BA228" i="21"/>
  <c r="BB228" i="21"/>
  <c r="BC228" i="21"/>
  <c r="BD228" i="21"/>
  <c r="D230" i="21"/>
  <c r="E230" i="21"/>
  <c r="F230" i="21"/>
  <c r="G230" i="21"/>
  <c r="H230" i="21"/>
  <c r="I230" i="21"/>
  <c r="J230" i="21"/>
  <c r="K230" i="21"/>
  <c r="L230" i="21"/>
  <c r="M230" i="21"/>
  <c r="N230" i="21"/>
  <c r="O230" i="21"/>
  <c r="P230" i="21"/>
  <c r="Q230" i="21"/>
  <c r="R230" i="21"/>
  <c r="S230" i="21"/>
  <c r="T230" i="21"/>
  <c r="U230" i="21"/>
  <c r="V230" i="21"/>
  <c r="W230" i="21"/>
  <c r="X230" i="21"/>
  <c r="Y230" i="21"/>
  <c r="Z230" i="21"/>
  <c r="AA230" i="21"/>
  <c r="AB230" i="21"/>
  <c r="AC230" i="21"/>
  <c r="AD230" i="21"/>
  <c r="AE230" i="21"/>
  <c r="AF230" i="21"/>
  <c r="AG230" i="21"/>
  <c r="AH230" i="21"/>
  <c r="AI230" i="21"/>
  <c r="AJ230" i="21"/>
  <c r="AK230" i="21"/>
  <c r="AL230" i="21"/>
  <c r="AM230" i="21"/>
  <c r="AN230" i="21"/>
  <c r="AO230" i="21"/>
  <c r="AP230" i="21"/>
  <c r="AQ230" i="21"/>
  <c r="AR230" i="21"/>
  <c r="AS230" i="21"/>
  <c r="AU230" i="21"/>
  <c r="AV230" i="21"/>
  <c r="AW230" i="21"/>
  <c r="AX230" i="21"/>
  <c r="AY230" i="21"/>
  <c r="AZ230" i="21"/>
  <c r="BA230" i="21"/>
  <c r="BB230" i="21"/>
  <c r="BC230" i="21"/>
  <c r="BD230" i="21"/>
  <c r="D231" i="21"/>
  <c r="E231" i="21"/>
  <c r="F231" i="21"/>
  <c r="G231" i="21"/>
  <c r="H231" i="21"/>
  <c r="I231" i="21"/>
  <c r="J231" i="21"/>
  <c r="K231" i="21"/>
  <c r="L231" i="21"/>
  <c r="M231" i="21"/>
  <c r="N231" i="21"/>
  <c r="O231" i="21"/>
  <c r="P231" i="21"/>
  <c r="Q231" i="21"/>
  <c r="R231" i="21"/>
  <c r="S231" i="21"/>
  <c r="T231" i="21"/>
  <c r="U231" i="21"/>
  <c r="V231" i="21"/>
  <c r="W231" i="21"/>
  <c r="X231" i="21"/>
  <c r="Y231" i="21"/>
  <c r="Z231" i="21"/>
  <c r="AA231" i="21"/>
  <c r="AB231" i="21"/>
  <c r="AC231" i="21"/>
  <c r="AD231" i="21"/>
  <c r="AE231" i="21"/>
  <c r="AF231" i="21"/>
  <c r="AG231" i="21"/>
  <c r="AH231" i="21"/>
  <c r="AI231" i="21"/>
  <c r="AJ231" i="21"/>
  <c r="AK231" i="21"/>
  <c r="AL231" i="21"/>
  <c r="AM231" i="21"/>
  <c r="AN231" i="21"/>
  <c r="AO231" i="21"/>
  <c r="AP231" i="21"/>
  <c r="AQ231" i="21"/>
  <c r="AR231" i="21"/>
  <c r="AS231" i="21"/>
  <c r="AU231" i="21"/>
  <c r="AV231" i="21"/>
  <c r="AW231" i="21"/>
  <c r="AX231" i="21"/>
  <c r="AY231" i="21"/>
  <c r="AZ231" i="21"/>
  <c r="BA231" i="21"/>
  <c r="BB231" i="21"/>
  <c r="BC231" i="21"/>
  <c r="BD231" i="21"/>
  <c r="D233" i="21"/>
  <c r="E233" i="21"/>
  <c r="F233" i="21"/>
  <c r="G233" i="21"/>
  <c r="H233" i="21"/>
  <c r="I233" i="21"/>
  <c r="J233" i="21"/>
  <c r="K233" i="21"/>
  <c r="L233" i="21"/>
  <c r="M233" i="21"/>
  <c r="N233" i="21"/>
  <c r="O233" i="21"/>
  <c r="P233" i="21"/>
  <c r="Q233" i="21"/>
  <c r="R233" i="21"/>
  <c r="S233" i="21"/>
  <c r="T233" i="21"/>
  <c r="U233" i="21"/>
  <c r="V233" i="21"/>
  <c r="W233" i="21"/>
  <c r="X233" i="21"/>
  <c r="Y233" i="21"/>
  <c r="Z233" i="21"/>
  <c r="AA233" i="21"/>
  <c r="AB233" i="21"/>
  <c r="AC233" i="21"/>
  <c r="AD233" i="21"/>
  <c r="AE233" i="21"/>
  <c r="AF233" i="21"/>
  <c r="AG233" i="21"/>
  <c r="AH233" i="21"/>
  <c r="AI233" i="21"/>
  <c r="AJ233" i="21"/>
  <c r="AK233" i="21"/>
  <c r="AL233" i="21"/>
  <c r="AM233" i="21"/>
  <c r="AN233" i="21"/>
  <c r="AO233" i="21"/>
  <c r="AP233" i="21"/>
  <c r="AQ233" i="21"/>
  <c r="AR233" i="21"/>
  <c r="AS233" i="21"/>
  <c r="AU233" i="21"/>
  <c r="AV233" i="21"/>
  <c r="AW233" i="21"/>
  <c r="AX233" i="21"/>
  <c r="AY233" i="21"/>
  <c r="AZ233" i="21"/>
  <c r="BA233" i="21"/>
  <c r="BB233" i="21"/>
  <c r="BC233" i="21"/>
  <c r="BD233" i="21"/>
  <c r="D234" i="21"/>
  <c r="E234" i="21"/>
  <c r="F234" i="21"/>
  <c r="G234" i="21"/>
  <c r="H234" i="21"/>
  <c r="I234" i="21"/>
  <c r="J234" i="21"/>
  <c r="K234" i="21"/>
  <c r="L234" i="21"/>
  <c r="M234" i="21"/>
  <c r="N234" i="21"/>
  <c r="O234" i="21"/>
  <c r="P234" i="21"/>
  <c r="Q234" i="21"/>
  <c r="R234" i="21"/>
  <c r="S234" i="21"/>
  <c r="T234" i="21"/>
  <c r="U234" i="21"/>
  <c r="V234" i="21"/>
  <c r="W234" i="21"/>
  <c r="X234" i="21"/>
  <c r="Y234" i="21"/>
  <c r="Z234" i="21"/>
  <c r="AA234" i="21"/>
  <c r="AB234" i="21"/>
  <c r="AC234" i="21"/>
  <c r="AD234" i="21"/>
  <c r="AE234" i="21"/>
  <c r="AF234" i="21"/>
  <c r="AG234" i="21"/>
  <c r="AH234" i="21"/>
  <c r="AI234" i="21"/>
  <c r="AJ234" i="21"/>
  <c r="AK234" i="21"/>
  <c r="AL234" i="21"/>
  <c r="AM234" i="21"/>
  <c r="AN234" i="21"/>
  <c r="AO234" i="21"/>
  <c r="AP234" i="21"/>
  <c r="AQ234" i="21"/>
  <c r="AR234" i="21"/>
  <c r="AS234" i="21"/>
  <c r="AU234" i="21"/>
  <c r="AV234" i="21"/>
  <c r="AW234" i="21"/>
  <c r="AX234" i="21"/>
  <c r="AY234" i="21"/>
  <c r="AZ234" i="21"/>
  <c r="BA234" i="21"/>
  <c r="BB234" i="21"/>
  <c r="BC234" i="21"/>
  <c r="BD234" i="21"/>
  <c r="D236" i="21"/>
  <c r="E236" i="21"/>
  <c r="F236" i="21"/>
  <c r="G236" i="21"/>
  <c r="H236" i="21"/>
  <c r="I236" i="21"/>
  <c r="J236" i="21"/>
  <c r="K236" i="21"/>
  <c r="L236" i="21"/>
  <c r="M236" i="21"/>
  <c r="N236" i="21"/>
  <c r="O236" i="21"/>
  <c r="P236" i="21"/>
  <c r="Q236" i="21"/>
  <c r="R236" i="21"/>
  <c r="S236" i="21"/>
  <c r="T236" i="21"/>
  <c r="U236" i="21"/>
  <c r="V236" i="21"/>
  <c r="W236" i="21"/>
  <c r="X236" i="21"/>
  <c r="Y236" i="21"/>
  <c r="Z236" i="21"/>
  <c r="AA236" i="21"/>
  <c r="AB236" i="21"/>
  <c r="AC236" i="21"/>
  <c r="AD236" i="21"/>
  <c r="AE236" i="21"/>
  <c r="AF236" i="21"/>
  <c r="AG236" i="21"/>
  <c r="AH236" i="21"/>
  <c r="AI236" i="21"/>
  <c r="AJ236" i="21"/>
  <c r="AK236" i="21"/>
  <c r="AL236" i="21"/>
  <c r="AM236" i="21"/>
  <c r="AN236" i="21"/>
  <c r="AO236" i="21"/>
  <c r="AP236" i="21"/>
  <c r="AQ236" i="21"/>
  <c r="AR236" i="21"/>
  <c r="AS236" i="21"/>
  <c r="AU236" i="21"/>
  <c r="AV236" i="21"/>
  <c r="AW236" i="21"/>
  <c r="AX236" i="21"/>
  <c r="AY236" i="21"/>
  <c r="AZ236" i="21"/>
  <c r="BA236" i="21"/>
  <c r="BB236" i="21"/>
  <c r="BC236" i="21"/>
  <c r="BD236" i="21"/>
  <c r="D237" i="21"/>
  <c r="E237" i="21"/>
  <c r="F237" i="21"/>
  <c r="G237" i="21"/>
  <c r="H237" i="21"/>
  <c r="I237" i="21"/>
  <c r="J237" i="21"/>
  <c r="K237" i="21"/>
  <c r="L237" i="21"/>
  <c r="M237" i="21"/>
  <c r="N237" i="21"/>
  <c r="O237" i="21"/>
  <c r="P237" i="21"/>
  <c r="Q237" i="21"/>
  <c r="R237" i="21"/>
  <c r="S237" i="21"/>
  <c r="T237" i="21"/>
  <c r="U237" i="21"/>
  <c r="V237" i="21"/>
  <c r="W237" i="21"/>
  <c r="X237" i="21"/>
  <c r="Y237" i="21"/>
  <c r="Z237" i="21"/>
  <c r="AA237" i="21"/>
  <c r="AB237" i="21"/>
  <c r="AC237" i="21"/>
  <c r="AD237" i="21"/>
  <c r="AE237" i="21"/>
  <c r="AF237" i="21"/>
  <c r="AG237" i="21"/>
  <c r="AH237" i="21"/>
  <c r="AI237" i="21"/>
  <c r="AJ237" i="21"/>
  <c r="AK237" i="21"/>
  <c r="AL237" i="21"/>
  <c r="AM237" i="21"/>
  <c r="AN237" i="21"/>
  <c r="AO237" i="21"/>
  <c r="AP237" i="21"/>
  <c r="AQ237" i="21"/>
  <c r="AR237" i="21"/>
  <c r="AS237" i="21"/>
  <c r="AU237" i="21"/>
  <c r="AV237" i="21"/>
  <c r="AW237" i="21"/>
  <c r="AX237" i="21"/>
  <c r="AY237" i="21"/>
  <c r="AZ237" i="21"/>
  <c r="BA237" i="21"/>
  <c r="BB237" i="21"/>
  <c r="BC237" i="21"/>
  <c r="BD237" i="21"/>
  <c r="D239" i="21"/>
  <c r="E239" i="21"/>
  <c r="F239" i="21"/>
  <c r="G239" i="21"/>
  <c r="H239" i="21"/>
  <c r="I239" i="21"/>
  <c r="J239" i="21"/>
  <c r="K239" i="21"/>
  <c r="L239" i="21"/>
  <c r="M239" i="21"/>
  <c r="N239" i="21"/>
  <c r="O239" i="21"/>
  <c r="P239" i="21"/>
  <c r="Q239" i="21"/>
  <c r="R239" i="21"/>
  <c r="S239" i="21"/>
  <c r="T239" i="21"/>
  <c r="U239" i="21"/>
  <c r="V239" i="21"/>
  <c r="W239" i="21"/>
  <c r="X239" i="21"/>
  <c r="Y239" i="21"/>
  <c r="Z239" i="21"/>
  <c r="AA239" i="21"/>
  <c r="AB239" i="21"/>
  <c r="AC239" i="21"/>
  <c r="AD239" i="21"/>
  <c r="AE239" i="21"/>
  <c r="AF239" i="21"/>
  <c r="AG239" i="21"/>
  <c r="AH239" i="21"/>
  <c r="AI239" i="21"/>
  <c r="AJ239" i="21"/>
  <c r="AK239" i="21"/>
  <c r="AL239" i="21"/>
  <c r="AM239" i="21"/>
  <c r="AN239" i="21"/>
  <c r="AO239" i="21"/>
  <c r="AP239" i="21"/>
  <c r="AQ239" i="21"/>
  <c r="AR239" i="21"/>
  <c r="AS239" i="21"/>
  <c r="AU239" i="21"/>
  <c r="AV239" i="21"/>
  <c r="AW239" i="21"/>
  <c r="AX239" i="21"/>
  <c r="AY239" i="21"/>
  <c r="AZ239" i="21"/>
  <c r="BA239" i="21"/>
  <c r="BB239" i="21"/>
  <c r="BC239" i="21"/>
  <c r="BD239" i="21"/>
  <c r="D240" i="21"/>
  <c r="E240" i="21"/>
  <c r="F240" i="21"/>
  <c r="G240" i="21"/>
  <c r="H240" i="21"/>
  <c r="I240" i="21"/>
  <c r="J240" i="21"/>
  <c r="K240" i="21"/>
  <c r="L240" i="21"/>
  <c r="M240" i="21"/>
  <c r="N240" i="21"/>
  <c r="O240" i="21"/>
  <c r="P240" i="21"/>
  <c r="Q240" i="21"/>
  <c r="R240" i="21"/>
  <c r="S240" i="21"/>
  <c r="T240" i="21"/>
  <c r="U240" i="21"/>
  <c r="V240" i="21"/>
  <c r="W240" i="21"/>
  <c r="X240" i="21"/>
  <c r="Y240" i="21"/>
  <c r="Z240" i="21"/>
  <c r="AA240" i="21"/>
  <c r="AB240" i="21"/>
  <c r="AC240" i="21"/>
  <c r="AD240" i="21"/>
  <c r="AE240" i="21"/>
  <c r="AF240" i="21"/>
  <c r="AG240" i="21"/>
  <c r="AH240" i="21"/>
  <c r="AI240" i="21"/>
  <c r="AJ240" i="21"/>
  <c r="AK240" i="21"/>
  <c r="AL240" i="21"/>
  <c r="AM240" i="21"/>
  <c r="AN240" i="21"/>
  <c r="AO240" i="21"/>
  <c r="AP240" i="21"/>
  <c r="AQ240" i="21"/>
  <c r="AR240" i="21"/>
  <c r="AS240" i="21"/>
  <c r="AU240" i="21"/>
  <c r="AV240" i="21"/>
  <c r="AW240" i="21"/>
  <c r="AX240" i="21"/>
  <c r="AY240" i="21"/>
  <c r="AZ240" i="21"/>
  <c r="BA240" i="21"/>
  <c r="BB240" i="21"/>
  <c r="BC240" i="21"/>
  <c r="BD240" i="21"/>
  <c r="D242" i="21"/>
  <c r="E242" i="21"/>
  <c r="F242" i="21"/>
  <c r="G242" i="21"/>
  <c r="H242" i="21"/>
  <c r="I242" i="21"/>
  <c r="J242" i="21"/>
  <c r="K242" i="21"/>
  <c r="L242" i="21"/>
  <c r="M242" i="21"/>
  <c r="N242" i="21"/>
  <c r="O242" i="21"/>
  <c r="P242" i="21"/>
  <c r="Q242" i="21"/>
  <c r="R242" i="21"/>
  <c r="S242" i="21"/>
  <c r="T242" i="21"/>
  <c r="U242" i="21"/>
  <c r="V242" i="21"/>
  <c r="W242" i="21"/>
  <c r="X242" i="21"/>
  <c r="Y242" i="21"/>
  <c r="Z242" i="21"/>
  <c r="AA242" i="21"/>
  <c r="AB242" i="21"/>
  <c r="AC242" i="21"/>
  <c r="AD242" i="21"/>
  <c r="AE242" i="21"/>
  <c r="AF242" i="21"/>
  <c r="AG242" i="21"/>
  <c r="AH242" i="21"/>
  <c r="AI242" i="21"/>
  <c r="AJ242" i="21"/>
  <c r="AK242" i="21"/>
  <c r="AL242" i="21"/>
  <c r="AM242" i="21"/>
  <c r="AN242" i="21"/>
  <c r="AO242" i="21"/>
  <c r="AP242" i="21"/>
  <c r="AQ242" i="21"/>
  <c r="AR242" i="21"/>
  <c r="AS242" i="21"/>
  <c r="AU242" i="21"/>
  <c r="AV242" i="21"/>
  <c r="AW242" i="21"/>
  <c r="AX242" i="21"/>
  <c r="AY242" i="21"/>
  <c r="AZ242" i="21"/>
  <c r="BA242" i="21"/>
  <c r="BB242" i="21"/>
  <c r="BC242" i="21"/>
  <c r="BD242" i="21"/>
  <c r="D243" i="21"/>
  <c r="E243" i="21"/>
  <c r="F243" i="21"/>
  <c r="G243" i="21"/>
  <c r="H243" i="21"/>
  <c r="I243" i="21"/>
  <c r="J243" i="21"/>
  <c r="K243" i="21"/>
  <c r="L243" i="21"/>
  <c r="M243" i="21"/>
  <c r="N243" i="21"/>
  <c r="O243" i="21"/>
  <c r="P243" i="21"/>
  <c r="Q243" i="21"/>
  <c r="R243" i="21"/>
  <c r="S243" i="21"/>
  <c r="T243" i="21"/>
  <c r="U243" i="21"/>
  <c r="V243" i="21"/>
  <c r="W243" i="21"/>
  <c r="X243" i="21"/>
  <c r="Y243" i="21"/>
  <c r="Z243" i="21"/>
  <c r="AA243" i="21"/>
  <c r="AB243" i="21"/>
  <c r="AC243" i="21"/>
  <c r="AD243" i="21"/>
  <c r="AE243" i="21"/>
  <c r="AF243" i="21"/>
  <c r="AG243" i="21"/>
  <c r="AH243" i="21"/>
  <c r="AI243" i="21"/>
  <c r="AJ243" i="21"/>
  <c r="AK243" i="21"/>
  <c r="AL243" i="21"/>
  <c r="AM243" i="21"/>
  <c r="AN243" i="21"/>
  <c r="AO243" i="21"/>
  <c r="AP243" i="21"/>
  <c r="AQ243" i="21"/>
  <c r="AR243" i="21"/>
  <c r="AS243" i="21"/>
  <c r="AU243" i="21"/>
  <c r="AV243" i="21"/>
  <c r="AW243" i="21"/>
  <c r="AX243" i="21"/>
  <c r="AY243" i="21"/>
  <c r="AZ243" i="21"/>
  <c r="BA243" i="21"/>
  <c r="BB243" i="21"/>
  <c r="BC243" i="21"/>
  <c r="BD243" i="21"/>
  <c r="D245" i="21"/>
  <c r="E245" i="21"/>
  <c r="F245" i="21"/>
  <c r="G245" i="21"/>
  <c r="H245" i="21"/>
  <c r="I245" i="21"/>
  <c r="J245" i="21"/>
  <c r="K245" i="21"/>
  <c r="L245" i="21"/>
  <c r="M245" i="21"/>
  <c r="N245" i="21"/>
  <c r="O245" i="21"/>
  <c r="P245" i="21"/>
  <c r="Q245" i="21"/>
  <c r="R245" i="21"/>
  <c r="S245" i="21"/>
  <c r="T245" i="21"/>
  <c r="U245" i="21"/>
  <c r="V245" i="21"/>
  <c r="W245" i="21"/>
  <c r="X245" i="21"/>
  <c r="Y245" i="21"/>
  <c r="Z245" i="21"/>
  <c r="AA245" i="21"/>
  <c r="AB245" i="21"/>
  <c r="AC245" i="21"/>
  <c r="AD245" i="21"/>
  <c r="AE245" i="21"/>
  <c r="AF245" i="21"/>
  <c r="AG245" i="21"/>
  <c r="AH245" i="21"/>
  <c r="AI245" i="21"/>
  <c r="AJ245" i="21"/>
  <c r="AK245" i="21"/>
  <c r="AL245" i="21"/>
  <c r="AM245" i="21"/>
  <c r="AN245" i="21"/>
  <c r="AO245" i="21"/>
  <c r="AP245" i="21"/>
  <c r="AQ245" i="21"/>
  <c r="AR245" i="21"/>
  <c r="AS245" i="21"/>
  <c r="AU245" i="21"/>
  <c r="AV245" i="21"/>
  <c r="AW245" i="21"/>
  <c r="AX245" i="21"/>
  <c r="AY245" i="21"/>
  <c r="AZ245" i="21"/>
  <c r="BA245" i="21"/>
  <c r="BB245" i="21"/>
  <c r="BC245" i="21"/>
  <c r="BD245" i="21"/>
  <c r="D246" i="21"/>
  <c r="E246" i="21"/>
  <c r="F246" i="21"/>
  <c r="G246" i="21"/>
  <c r="H246" i="21"/>
  <c r="I246" i="21"/>
  <c r="J246" i="21"/>
  <c r="K246" i="21"/>
  <c r="L246" i="21"/>
  <c r="M246" i="21"/>
  <c r="N246" i="21"/>
  <c r="O246" i="21"/>
  <c r="P246" i="21"/>
  <c r="Q246" i="21"/>
  <c r="R246" i="21"/>
  <c r="S246" i="21"/>
  <c r="T246" i="21"/>
  <c r="U246" i="21"/>
  <c r="V246" i="21"/>
  <c r="W246" i="21"/>
  <c r="X246" i="21"/>
  <c r="Y246" i="21"/>
  <c r="Z246" i="21"/>
  <c r="AA246" i="21"/>
  <c r="AB246" i="21"/>
  <c r="AC246" i="21"/>
  <c r="AD246" i="21"/>
  <c r="AE246" i="21"/>
  <c r="AF246" i="21"/>
  <c r="AG246" i="21"/>
  <c r="AH246" i="21"/>
  <c r="AI246" i="21"/>
  <c r="AJ246" i="21"/>
  <c r="AK246" i="21"/>
  <c r="AL246" i="21"/>
  <c r="AM246" i="21"/>
  <c r="AN246" i="21"/>
  <c r="AO246" i="21"/>
  <c r="AP246" i="21"/>
  <c r="AQ246" i="21"/>
  <c r="AR246" i="21"/>
  <c r="AS246" i="21"/>
  <c r="AU246" i="21"/>
  <c r="AV246" i="21"/>
  <c r="AW246" i="21"/>
  <c r="AX246" i="21"/>
  <c r="AY246" i="21"/>
  <c r="AZ246" i="21"/>
  <c r="BA246" i="21"/>
  <c r="BB246" i="21"/>
  <c r="BC246" i="21"/>
  <c r="BD246" i="21"/>
  <c r="D248" i="21"/>
  <c r="E248" i="21"/>
  <c r="F248" i="21"/>
  <c r="G248" i="21"/>
  <c r="H248" i="21"/>
  <c r="I248" i="21"/>
  <c r="J248" i="21"/>
  <c r="K248" i="21"/>
  <c r="L248" i="21"/>
  <c r="M248" i="21"/>
  <c r="N248" i="21"/>
  <c r="O248" i="21"/>
  <c r="P248" i="21"/>
  <c r="Q248" i="21"/>
  <c r="R248" i="21"/>
  <c r="S248" i="21"/>
  <c r="T248" i="21"/>
  <c r="U248" i="21"/>
  <c r="V248" i="21"/>
  <c r="W248" i="21"/>
  <c r="X248" i="21"/>
  <c r="Y248" i="21"/>
  <c r="Z248" i="21"/>
  <c r="AA248" i="21"/>
  <c r="AB248" i="21"/>
  <c r="AC248" i="21"/>
  <c r="AD248" i="21"/>
  <c r="AE248" i="21"/>
  <c r="AF248" i="21"/>
  <c r="AG248" i="21"/>
  <c r="AH248" i="21"/>
  <c r="AI248" i="21"/>
  <c r="AJ248" i="21"/>
  <c r="AK248" i="21"/>
  <c r="AL248" i="21"/>
  <c r="AM248" i="21"/>
  <c r="AN248" i="21"/>
  <c r="AO248" i="21"/>
  <c r="AP248" i="21"/>
  <c r="AQ248" i="21"/>
  <c r="AR248" i="21"/>
  <c r="AS248" i="21"/>
  <c r="AU248" i="21"/>
  <c r="AV248" i="21"/>
  <c r="AW248" i="21"/>
  <c r="AX248" i="21"/>
  <c r="AY248" i="21"/>
  <c r="AZ248" i="21"/>
  <c r="BA248" i="21"/>
  <c r="BB248" i="21"/>
  <c r="BC248" i="21"/>
  <c r="BD248" i="21"/>
  <c r="D249" i="21"/>
  <c r="E249" i="21"/>
  <c r="F249" i="21"/>
  <c r="G249" i="21"/>
  <c r="H249" i="21"/>
  <c r="I249" i="21"/>
  <c r="J249" i="21"/>
  <c r="K249" i="21"/>
  <c r="L249" i="21"/>
  <c r="M249" i="21"/>
  <c r="N249" i="21"/>
  <c r="O249" i="21"/>
  <c r="P249" i="21"/>
  <c r="Q249" i="21"/>
  <c r="R249" i="21"/>
  <c r="S249" i="21"/>
  <c r="T249" i="21"/>
  <c r="U249" i="21"/>
  <c r="V249" i="21"/>
  <c r="W249" i="21"/>
  <c r="X249" i="21"/>
  <c r="Y249" i="21"/>
  <c r="Z249" i="21"/>
  <c r="AA249" i="21"/>
  <c r="AB249" i="21"/>
  <c r="AC249" i="21"/>
  <c r="AD249" i="21"/>
  <c r="AE249" i="21"/>
  <c r="AF249" i="21"/>
  <c r="AG249" i="21"/>
  <c r="AH249" i="21"/>
  <c r="AI249" i="21"/>
  <c r="AJ249" i="21"/>
  <c r="AK249" i="21"/>
  <c r="AL249" i="21"/>
  <c r="AM249" i="21"/>
  <c r="AN249" i="21"/>
  <c r="AO249" i="21"/>
  <c r="AP249" i="21"/>
  <c r="AQ249" i="21"/>
  <c r="AR249" i="21"/>
  <c r="AS249" i="21"/>
  <c r="AU249" i="21"/>
  <c r="AV249" i="21"/>
  <c r="AW249" i="21"/>
  <c r="AX249" i="21"/>
  <c r="AY249" i="21"/>
  <c r="AZ249" i="21"/>
  <c r="BA249" i="21"/>
  <c r="BB249" i="21"/>
  <c r="BC249" i="21"/>
  <c r="BD249" i="21"/>
  <c r="D251" i="21"/>
  <c r="E251" i="21"/>
  <c r="F251" i="21"/>
  <c r="G251" i="21"/>
  <c r="H251" i="21"/>
  <c r="I251" i="21"/>
  <c r="J251" i="21"/>
  <c r="K251" i="21"/>
  <c r="L251" i="21"/>
  <c r="M251" i="21"/>
  <c r="N251" i="21"/>
  <c r="O251" i="21"/>
  <c r="P251" i="21"/>
  <c r="Q251" i="21"/>
  <c r="R251" i="21"/>
  <c r="S251" i="21"/>
  <c r="T251" i="21"/>
  <c r="U251" i="21"/>
  <c r="V251" i="21"/>
  <c r="W251" i="21"/>
  <c r="X251" i="21"/>
  <c r="Y251" i="21"/>
  <c r="Z251" i="21"/>
  <c r="AA251" i="21"/>
  <c r="AB251" i="21"/>
  <c r="AC251" i="21"/>
  <c r="AD251" i="21"/>
  <c r="AE251" i="21"/>
  <c r="AF251" i="21"/>
  <c r="AG251" i="21"/>
  <c r="AH251" i="21"/>
  <c r="AI251" i="21"/>
  <c r="AJ251" i="21"/>
  <c r="AK251" i="21"/>
  <c r="AL251" i="21"/>
  <c r="AM251" i="21"/>
  <c r="AN251" i="21"/>
  <c r="AO251" i="21"/>
  <c r="AP251" i="21"/>
  <c r="AQ251" i="21"/>
  <c r="AR251" i="21"/>
  <c r="AS251" i="21"/>
  <c r="AU251" i="21"/>
  <c r="AV251" i="21"/>
  <c r="AW251" i="21"/>
  <c r="AX251" i="21"/>
  <c r="AY251" i="21"/>
  <c r="AZ251" i="21"/>
  <c r="BA251" i="21"/>
  <c r="BB251" i="21"/>
  <c r="BC251" i="21"/>
  <c r="BD251" i="21"/>
  <c r="D252" i="21"/>
  <c r="E252" i="21"/>
  <c r="F252" i="21"/>
  <c r="G252" i="21"/>
  <c r="H252" i="21"/>
  <c r="I252" i="21"/>
  <c r="J252" i="21"/>
  <c r="K252" i="21"/>
  <c r="L252" i="21"/>
  <c r="M252" i="21"/>
  <c r="N252" i="21"/>
  <c r="O252" i="21"/>
  <c r="P252" i="21"/>
  <c r="Q252" i="21"/>
  <c r="R252" i="21"/>
  <c r="S252" i="21"/>
  <c r="T252" i="21"/>
  <c r="U252" i="21"/>
  <c r="V252" i="21"/>
  <c r="W252" i="21"/>
  <c r="X252" i="21"/>
  <c r="Y252" i="21"/>
  <c r="Z252" i="21"/>
  <c r="AA252" i="21"/>
  <c r="AB252" i="21"/>
  <c r="AC252" i="21"/>
  <c r="AD252" i="21"/>
  <c r="AE252" i="21"/>
  <c r="AF252" i="21"/>
  <c r="AG252" i="21"/>
  <c r="AH252" i="21"/>
  <c r="AI252" i="21"/>
  <c r="AJ252" i="21"/>
  <c r="AK252" i="21"/>
  <c r="AL252" i="21"/>
  <c r="AM252" i="21"/>
  <c r="AN252" i="21"/>
  <c r="AO252" i="21"/>
  <c r="AP252" i="21"/>
  <c r="AQ252" i="21"/>
  <c r="AR252" i="21"/>
  <c r="AS252" i="21"/>
  <c r="AU252" i="21"/>
  <c r="AV252" i="21"/>
  <c r="AW252" i="21"/>
  <c r="AX252" i="21"/>
  <c r="AY252" i="21"/>
  <c r="AZ252" i="21"/>
  <c r="BA252" i="21"/>
  <c r="BB252" i="21"/>
  <c r="BC252" i="21"/>
  <c r="BD252" i="21"/>
  <c r="D254" i="21"/>
  <c r="E254" i="21"/>
  <c r="F254" i="21"/>
  <c r="G254" i="21"/>
  <c r="H254" i="21"/>
  <c r="I254" i="21"/>
  <c r="J254" i="21"/>
  <c r="K254" i="21"/>
  <c r="L254" i="21"/>
  <c r="M254" i="21"/>
  <c r="N254" i="21"/>
  <c r="O254" i="21"/>
  <c r="P254" i="21"/>
  <c r="Q254" i="21"/>
  <c r="R254" i="21"/>
  <c r="S254" i="21"/>
  <c r="T254" i="21"/>
  <c r="U254" i="21"/>
  <c r="V254" i="21"/>
  <c r="W254" i="21"/>
  <c r="X254" i="21"/>
  <c r="Y254" i="21"/>
  <c r="Z254" i="21"/>
  <c r="AA254" i="21"/>
  <c r="AB254" i="21"/>
  <c r="AC254" i="21"/>
  <c r="AD254" i="21"/>
  <c r="AE254" i="21"/>
  <c r="AF254" i="21"/>
  <c r="AG254" i="21"/>
  <c r="AH254" i="21"/>
  <c r="AI254" i="21"/>
  <c r="AJ254" i="21"/>
  <c r="AK254" i="21"/>
  <c r="AL254" i="21"/>
  <c r="AM254" i="21"/>
  <c r="AN254" i="21"/>
  <c r="AO254" i="21"/>
  <c r="AP254" i="21"/>
  <c r="AQ254" i="21"/>
  <c r="AR254" i="21"/>
  <c r="AS254" i="21"/>
  <c r="AU254" i="21"/>
  <c r="AV254" i="21"/>
  <c r="AW254" i="21"/>
  <c r="AX254" i="21"/>
  <c r="AY254" i="21"/>
  <c r="AZ254" i="21"/>
  <c r="BA254" i="21"/>
  <c r="BB254" i="21"/>
  <c r="BC254" i="21"/>
  <c r="BD254" i="21"/>
  <c r="D255" i="21"/>
  <c r="E255" i="21"/>
  <c r="F255" i="21"/>
  <c r="G255" i="21"/>
  <c r="H255" i="21"/>
  <c r="I255" i="21"/>
  <c r="J255" i="21"/>
  <c r="K255" i="21"/>
  <c r="L255" i="21"/>
  <c r="M255" i="21"/>
  <c r="N255" i="21"/>
  <c r="O255" i="21"/>
  <c r="P255" i="21"/>
  <c r="Q255" i="21"/>
  <c r="R255" i="21"/>
  <c r="S255" i="21"/>
  <c r="T255" i="21"/>
  <c r="U255" i="21"/>
  <c r="V255" i="21"/>
  <c r="W255" i="21"/>
  <c r="X255" i="21"/>
  <c r="Y255" i="21"/>
  <c r="Z255" i="21"/>
  <c r="AA255" i="21"/>
  <c r="AB255" i="21"/>
  <c r="AC255" i="21"/>
  <c r="AD255" i="21"/>
  <c r="AE255" i="21"/>
  <c r="AF255" i="21"/>
  <c r="AG255" i="21"/>
  <c r="AH255" i="21"/>
  <c r="AI255" i="21"/>
  <c r="AJ255" i="21"/>
  <c r="AK255" i="21"/>
  <c r="AL255" i="21"/>
  <c r="AM255" i="21"/>
  <c r="AN255" i="21"/>
  <c r="AO255" i="21"/>
  <c r="AP255" i="21"/>
  <c r="AQ255" i="21"/>
  <c r="AR255" i="21"/>
  <c r="AS255" i="21"/>
  <c r="AU255" i="21"/>
  <c r="AV255" i="21"/>
  <c r="AW255" i="21"/>
  <c r="AX255" i="21"/>
  <c r="AY255" i="21"/>
  <c r="AZ255" i="21"/>
  <c r="BA255" i="21"/>
  <c r="BB255" i="21"/>
  <c r="BC255" i="21"/>
  <c r="BD255" i="21"/>
  <c r="D257" i="21"/>
  <c r="E257" i="21"/>
  <c r="F257" i="21"/>
  <c r="G257" i="21"/>
  <c r="H257" i="21"/>
  <c r="I257" i="21"/>
  <c r="J257" i="21"/>
  <c r="K257" i="21"/>
  <c r="L257" i="21"/>
  <c r="M257" i="21"/>
  <c r="N257" i="21"/>
  <c r="O257" i="21"/>
  <c r="P257" i="21"/>
  <c r="Q257" i="21"/>
  <c r="R257" i="21"/>
  <c r="S257" i="21"/>
  <c r="T257" i="21"/>
  <c r="U257" i="21"/>
  <c r="V257" i="21"/>
  <c r="W257" i="21"/>
  <c r="X257" i="21"/>
  <c r="Y257" i="21"/>
  <c r="Z257" i="21"/>
  <c r="AA257" i="21"/>
  <c r="AB257" i="21"/>
  <c r="AC257" i="21"/>
  <c r="AD257" i="21"/>
  <c r="AE257" i="21"/>
  <c r="AF257" i="21"/>
  <c r="AG257" i="21"/>
  <c r="AH257" i="21"/>
  <c r="AI257" i="21"/>
  <c r="AJ257" i="21"/>
  <c r="AK257" i="21"/>
  <c r="AL257" i="21"/>
  <c r="AM257" i="21"/>
  <c r="AN257" i="21"/>
  <c r="AO257" i="21"/>
  <c r="AP257" i="21"/>
  <c r="AQ257" i="21"/>
  <c r="AR257" i="21"/>
  <c r="AS257" i="21"/>
  <c r="AU257" i="21"/>
  <c r="AV257" i="21"/>
  <c r="AW257" i="21"/>
  <c r="AX257" i="21"/>
  <c r="AY257" i="21"/>
  <c r="AZ257" i="21"/>
  <c r="BA257" i="21"/>
  <c r="BB257" i="21"/>
  <c r="BC257" i="21"/>
  <c r="BD257" i="21"/>
  <c r="D258" i="21"/>
  <c r="E258" i="21"/>
  <c r="F258" i="21"/>
  <c r="G258" i="21"/>
  <c r="H258" i="21"/>
  <c r="I258" i="21"/>
  <c r="J258" i="21"/>
  <c r="K258" i="21"/>
  <c r="L258" i="21"/>
  <c r="M258" i="21"/>
  <c r="N258" i="21"/>
  <c r="O258" i="21"/>
  <c r="P258" i="21"/>
  <c r="Q258" i="21"/>
  <c r="R258" i="21"/>
  <c r="S258" i="21"/>
  <c r="T258" i="21"/>
  <c r="U258" i="21"/>
  <c r="V258" i="21"/>
  <c r="W258" i="21"/>
  <c r="X258" i="21"/>
  <c r="Y258" i="21"/>
  <c r="Z258" i="21"/>
  <c r="AA258" i="21"/>
  <c r="AB258" i="21"/>
  <c r="AC258" i="21"/>
  <c r="AD258" i="21"/>
  <c r="AE258" i="21"/>
  <c r="AF258" i="21"/>
  <c r="AG258" i="21"/>
  <c r="AH258" i="21"/>
  <c r="AI258" i="21"/>
  <c r="AJ258" i="21"/>
  <c r="AK258" i="21"/>
  <c r="AL258" i="21"/>
  <c r="AM258" i="21"/>
  <c r="AN258" i="21"/>
  <c r="AO258" i="21"/>
  <c r="AP258" i="21"/>
  <c r="AQ258" i="21"/>
  <c r="AR258" i="21"/>
  <c r="AS258" i="21"/>
  <c r="AU258" i="21"/>
  <c r="AV258" i="21"/>
  <c r="AW258" i="21"/>
  <c r="AX258" i="21"/>
  <c r="AY258" i="21"/>
  <c r="AZ258" i="21"/>
  <c r="BA258" i="21"/>
  <c r="BB258" i="21"/>
  <c r="BC258" i="21"/>
  <c r="BD258" i="21"/>
  <c r="D260" i="21"/>
  <c r="E260" i="21"/>
  <c r="F260" i="21"/>
  <c r="G260" i="21"/>
  <c r="H260" i="21"/>
  <c r="I260" i="21"/>
  <c r="J260" i="21"/>
  <c r="K260" i="21"/>
  <c r="L260" i="21"/>
  <c r="M260" i="21"/>
  <c r="N260" i="21"/>
  <c r="O260" i="21"/>
  <c r="P260" i="21"/>
  <c r="Q260" i="21"/>
  <c r="R260" i="21"/>
  <c r="S260" i="21"/>
  <c r="T260" i="21"/>
  <c r="U260" i="21"/>
  <c r="V260" i="21"/>
  <c r="W260" i="21"/>
  <c r="X260" i="21"/>
  <c r="Y260" i="21"/>
  <c r="Z260" i="21"/>
  <c r="AA260" i="21"/>
  <c r="AB260" i="21"/>
  <c r="AC260" i="21"/>
  <c r="AD260" i="21"/>
  <c r="AE260" i="21"/>
  <c r="AF260" i="21"/>
  <c r="AG260" i="21"/>
  <c r="AH260" i="21"/>
  <c r="AI260" i="21"/>
  <c r="AJ260" i="21"/>
  <c r="AK260" i="21"/>
  <c r="AL260" i="21"/>
  <c r="AM260" i="21"/>
  <c r="AN260" i="21"/>
  <c r="AO260" i="21"/>
  <c r="AP260" i="21"/>
  <c r="AQ260" i="21"/>
  <c r="AR260" i="21"/>
  <c r="AS260" i="21"/>
  <c r="AU260" i="21"/>
  <c r="AV260" i="21"/>
  <c r="AW260" i="21"/>
  <c r="AX260" i="21"/>
  <c r="AY260" i="21"/>
  <c r="AZ260" i="21"/>
  <c r="BA260" i="21"/>
  <c r="BB260" i="21"/>
  <c r="BC260" i="21"/>
  <c r="BD260" i="21"/>
  <c r="D261" i="21"/>
  <c r="E261" i="21"/>
  <c r="F261" i="21"/>
  <c r="G261" i="21"/>
  <c r="H261" i="21"/>
  <c r="I261" i="21"/>
  <c r="J261" i="21"/>
  <c r="K261" i="21"/>
  <c r="L261" i="21"/>
  <c r="M261" i="21"/>
  <c r="N261" i="21"/>
  <c r="O261" i="21"/>
  <c r="P261" i="21"/>
  <c r="Q261" i="21"/>
  <c r="R261" i="21"/>
  <c r="S261" i="21"/>
  <c r="T261" i="21"/>
  <c r="U261" i="21"/>
  <c r="V261" i="21"/>
  <c r="W261" i="21"/>
  <c r="X261" i="21"/>
  <c r="Y261" i="21"/>
  <c r="Z261" i="21"/>
  <c r="AA261" i="21"/>
  <c r="AB261" i="21"/>
  <c r="AC261" i="21"/>
  <c r="AD261" i="21"/>
  <c r="AE261" i="21"/>
  <c r="AF261" i="21"/>
  <c r="AG261" i="21"/>
  <c r="AH261" i="21"/>
  <c r="AI261" i="21"/>
  <c r="AJ261" i="21"/>
  <c r="AK261" i="21"/>
  <c r="AL261" i="21"/>
  <c r="AM261" i="21"/>
  <c r="AN261" i="21"/>
  <c r="AO261" i="21"/>
  <c r="AP261" i="21"/>
  <c r="AQ261" i="21"/>
  <c r="AR261" i="21"/>
  <c r="AS261" i="21"/>
  <c r="AU261" i="21"/>
  <c r="AV261" i="21"/>
  <c r="AW261" i="21"/>
  <c r="AX261" i="21"/>
  <c r="AY261" i="21"/>
  <c r="AZ261" i="21"/>
  <c r="BA261" i="21"/>
  <c r="BB261" i="21"/>
  <c r="BC261" i="21"/>
  <c r="BD261" i="21"/>
  <c r="D263" i="21"/>
  <c r="E263" i="21"/>
  <c r="F263" i="21"/>
  <c r="G263" i="21"/>
  <c r="H263" i="21"/>
  <c r="I263" i="21"/>
  <c r="J263" i="21"/>
  <c r="K263" i="21"/>
  <c r="L263" i="21"/>
  <c r="M263" i="21"/>
  <c r="N263" i="21"/>
  <c r="O263" i="21"/>
  <c r="P263" i="21"/>
  <c r="Q263" i="21"/>
  <c r="R263" i="21"/>
  <c r="S263" i="21"/>
  <c r="T263" i="21"/>
  <c r="U263" i="21"/>
  <c r="V263" i="21"/>
  <c r="W263" i="21"/>
  <c r="X263" i="21"/>
  <c r="Y263" i="21"/>
  <c r="Z263" i="21"/>
  <c r="AA263" i="21"/>
  <c r="AB263" i="21"/>
  <c r="AC263" i="21"/>
  <c r="AD263" i="21"/>
  <c r="AE263" i="21"/>
  <c r="AF263" i="21"/>
  <c r="AG263" i="21"/>
  <c r="AH263" i="21"/>
  <c r="AI263" i="21"/>
  <c r="AJ263" i="21"/>
  <c r="AK263" i="21"/>
  <c r="AL263" i="21"/>
  <c r="AM263" i="21"/>
  <c r="AN263" i="21"/>
  <c r="AO263" i="21"/>
  <c r="AP263" i="21"/>
  <c r="AQ263" i="21"/>
  <c r="AR263" i="21"/>
  <c r="AS263" i="21"/>
  <c r="AU263" i="21"/>
  <c r="AV263" i="21"/>
  <c r="AW263" i="21"/>
  <c r="AX263" i="21"/>
  <c r="AY263" i="21"/>
  <c r="AZ263" i="21"/>
  <c r="BA263" i="21"/>
  <c r="BB263" i="21"/>
  <c r="BC263" i="21"/>
  <c r="BD263" i="21"/>
  <c r="D264" i="21"/>
  <c r="E264" i="21"/>
  <c r="F264" i="21"/>
  <c r="G264" i="21"/>
  <c r="H264" i="21"/>
  <c r="I264" i="21"/>
  <c r="J264" i="21"/>
  <c r="K264" i="21"/>
  <c r="L264" i="21"/>
  <c r="M264" i="21"/>
  <c r="N264" i="21"/>
  <c r="O264" i="21"/>
  <c r="P264" i="21"/>
  <c r="Q264" i="21"/>
  <c r="R264" i="21"/>
  <c r="S264" i="21"/>
  <c r="T264" i="21"/>
  <c r="U264" i="21"/>
  <c r="V264" i="21"/>
  <c r="W264" i="21"/>
  <c r="X264" i="21"/>
  <c r="Y264" i="21"/>
  <c r="Z264" i="21"/>
  <c r="AA264" i="21"/>
  <c r="AB264" i="21"/>
  <c r="AC264" i="21"/>
  <c r="AD264" i="21"/>
  <c r="AE264" i="21"/>
  <c r="AF264" i="21"/>
  <c r="AG264" i="21"/>
  <c r="AH264" i="21"/>
  <c r="AI264" i="21"/>
  <c r="AJ264" i="21"/>
  <c r="AK264" i="21"/>
  <c r="AL264" i="21"/>
  <c r="AM264" i="21"/>
  <c r="AN264" i="21"/>
  <c r="AO264" i="21"/>
  <c r="AP264" i="21"/>
  <c r="AQ264" i="21"/>
  <c r="AR264" i="21"/>
  <c r="AS264" i="21"/>
  <c r="AU264" i="21"/>
  <c r="AV264" i="21"/>
  <c r="AW264" i="21"/>
  <c r="AX264" i="21"/>
  <c r="AY264" i="21"/>
  <c r="AZ264" i="21"/>
  <c r="BA264" i="21"/>
  <c r="BB264" i="21"/>
  <c r="BC264" i="21"/>
  <c r="BD264" i="21"/>
  <c r="D266" i="21"/>
  <c r="E266" i="21"/>
  <c r="F266" i="21"/>
  <c r="G266" i="21"/>
  <c r="H266" i="21"/>
  <c r="I266" i="21"/>
  <c r="J266" i="21"/>
  <c r="K266" i="21"/>
  <c r="L266" i="21"/>
  <c r="M266" i="21"/>
  <c r="N266" i="21"/>
  <c r="O266" i="21"/>
  <c r="P266" i="21"/>
  <c r="Q266" i="21"/>
  <c r="R266" i="21"/>
  <c r="S266" i="21"/>
  <c r="T266" i="21"/>
  <c r="U266" i="21"/>
  <c r="V266" i="21"/>
  <c r="W266" i="21"/>
  <c r="X266" i="21"/>
  <c r="Y266" i="21"/>
  <c r="Z266" i="21"/>
  <c r="AA266" i="21"/>
  <c r="AB266" i="21"/>
  <c r="AC266" i="21"/>
  <c r="AD266" i="21"/>
  <c r="AE266" i="21"/>
  <c r="AF266" i="21"/>
  <c r="AG266" i="21"/>
  <c r="AH266" i="21"/>
  <c r="AI266" i="21"/>
  <c r="AJ266" i="21"/>
  <c r="AK266" i="21"/>
  <c r="AL266" i="21"/>
  <c r="AM266" i="21"/>
  <c r="AN266" i="21"/>
  <c r="AO266" i="21"/>
  <c r="AP266" i="21"/>
  <c r="AQ266" i="21"/>
  <c r="AR266" i="21"/>
  <c r="AS266" i="21"/>
  <c r="AU266" i="21"/>
  <c r="AV266" i="21"/>
  <c r="AW266" i="21"/>
  <c r="AX266" i="21"/>
  <c r="AY266" i="21"/>
  <c r="AZ266" i="21"/>
  <c r="BA266" i="21"/>
  <c r="BB266" i="21"/>
  <c r="BC266" i="21"/>
  <c r="BD266" i="21"/>
  <c r="D267" i="21"/>
  <c r="E267" i="21"/>
  <c r="F267" i="21"/>
  <c r="G267" i="21"/>
  <c r="H267" i="21"/>
  <c r="I267" i="21"/>
  <c r="J267" i="21"/>
  <c r="K267" i="21"/>
  <c r="L267" i="21"/>
  <c r="M267" i="21"/>
  <c r="N267" i="21"/>
  <c r="O267" i="21"/>
  <c r="P267" i="21"/>
  <c r="Q267" i="21"/>
  <c r="R267" i="21"/>
  <c r="S267" i="21"/>
  <c r="T267" i="21"/>
  <c r="U267" i="21"/>
  <c r="V267" i="21"/>
  <c r="W267" i="21"/>
  <c r="X267" i="21"/>
  <c r="Y267" i="21"/>
  <c r="Z267" i="21"/>
  <c r="AA267" i="21"/>
  <c r="AB267" i="21"/>
  <c r="AC267" i="21"/>
  <c r="AD267" i="21"/>
  <c r="AE267" i="21"/>
  <c r="AF267" i="21"/>
  <c r="AG267" i="21"/>
  <c r="AH267" i="21"/>
  <c r="AI267" i="21"/>
  <c r="AJ267" i="21"/>
  <c r="AK267" i="21"/>
  <c r="AL267" i="21"/>
  <c r="AM267" i="21"/>
  <c r="AN267" i="21"/>
  <c r="AO267" i="21"/>
  <c r="AP267" i="21"/>
  <c r="AQ267" i="21"/>
  <c r="AR267" i="21"/>
  <c r="AS267" i="21"/>
  <c r="AU267" i="21"/>
  <c r="AV267" i="21"/>
  <c r="AW267" i="21"/>
  <c r="AX267" i="21"/>
  <c r="AY267" i="21"/>
  <c r="AZ267" i="21"/>
  <c r="BA267" i="21"/>
  <c r="BB267" i="21"/>
  <c r="BC267" i="21"/>
  <c r="BD267" i="21"/>
  <c r="D269" i="21"/>
  <c r="E269" i="21"/>
  <c r="F269" i="21"/>
  <c r="G269" i="21"/>
  <c r="H269" i="21"/>
  <c r="I269" i="21"/>
  <c r="J269" i="21"/>
  <c r="K269" i="21"/>
  <c r="L269" i="21"/>
  <c r="M269" i="21"/>
  <c r="N269" i="21"/>
  <c r="O269" i="21"/>
  <c r="P269" i="21"/>
  <c r="Q269" i="21"/>
  <c r="R269" i="21"/>
  <c r="S269" i="21"/>
  <c r="T269" i="21"/>
  <c r="U269" i="21"/>
  <c r="V269" i="21"/>
  <c r="W269" i="21"/>
  <c r="X269" i="21"/>
  <c r="Y269" i="21"/>
  <c r="Z269" i="21"/>
  <c r="AA269" i="21"/>
  <c r="AB269" i="21"/>
  <c r="AC269" i="21"/>
  <c r="AD269" i="21"/>
  <c r="AE269" i="21"/>
  <c r="AF269" i="21"/>
  <c r="AG269" i="21"/>
  <c r="AH269" i="21"/>
  <c r="AI269" i="21"/>
  <c r="AJ269" i="21"/>
  <c r="AK269" i="21"/>
  <c r="AL269" i="21"/>
  <c r="AM269" i="21"/>
  <c r="AN269" i="21"/>
  <c r="AO269" i="21"/>
  <c r="AP269" i="21"/>
  <c r="AQ269" i="21"/>
  <c r="AR269" i="21"/>
  <c r="AS269" i="21"/>
  <c r="AU269" i="21"/>
  <c r="AV269" i="21"/>
  <c r="AW269" i="21"/>
  <c r="AX269" i="21"/>
  <c r="AY269" i="21"/>
  <c r="AZ269" i="21"/>
  <c r="BA269" i="21"/>
  <c r="BB269" i="21"/>
  <c r="BC269" i="21"/>
  <c r="BD269" i="21"/>
  <c r="D270" i="21"/>
  <c r="E270" i="21"/>
  <c r="F270" i="21"/>
  <c r="G270" i="21"/>
  <c r="H270" i="21"/>
  <c r="I270" i="21"/>
  <c r="J270" i="21"/>
  <c r="K270" i="21"/>
  <c r="L270" i="21"/>
  <c r="M270" i="21"/>
  <c r="N270" i="21"/>
  <c r="O270" i="21"/>
  <c r="P270" i="21"/>
  <c r="Q270" i="21"/>
  <c r="R270" i="21"/>
  <c r="S270" i="21"/>
  <c r="T270" i="21"/>
  <c r="U270" i="21"/>
  <c r="V270" i="21"/>
  <c r="W270" i="21"/>
  <c r="X270" i="21"/>
  <c r="Y270" i="21"/>
  <c r="Z270" i="21"/>
  <c r="AA270" i="21"/>
  <c r="AB270" i="21"/>
  <c r="AC270" i="21"/>
  <c r="AD270" i="21"/>
  <c r="AE270" i="21"/>
  <c r="AF270" i="21"/>
  <c r="AG270" i="21"/>
  <c r="AH270" i="21"/>
  <c r="AI270" i="21"/>
  <c r="AJ270" i="21"/>
  <c r="AK270" i="21"/>
  <c r="AL270" i="21"/>
  <c r="AM270" i="21"/>
  <c r="AN270" i="21"/>
  <c r="AO270" i="21"/>
  <c r="AP270" i="21"/>
  <c r="AQ270" i="21"/>
  <c r="AR270" i="21"/>
  <c r="AS270" i="21"/>
  <c r="AU270" i="21"/>
  <c r="AV270" i="21"/>
  <c r="AW270" i="21"/>
  <c r="AX270" i="21"/>
  <c r="AY270" i="21"/>
  <c r="AZ270" i="21"/>
  <c r="BA270" i="21"/>
  <c r="BB270" i="21"/>
  <c r="BC270" i="21"/>
  <c r="BD270" i="21"/>
  <c r="D272" i="21"/>
  <c r="E272" i="21"/>
  <c r="F272" i="21"/>
  <c r="G272" i="21"/>
  <c r="H272" i="21"/>
  <c r="I272" i="21"/>
  <c r="J272" i="21"/>
  <c r="K272" i="21"/>
  <c r="L272" i="21"/>
  <c r="M272" i="21"/>
  <c r="N272" i="21"/>
  <c r="O272" i="21"/>
  <c r="P272" i="21"/>
  <c r="Q272" i="21"/>
  <c r="R272" i="21"/>
  <c r="S272" i="21"/>
  <c r="T272" i="21"/>
  <c r="U272" i="21"/>
  <c r="V272" i="21"/>
  <c r="W272" i="21"/>
  <c r="X272" i="21"/>
  <c r="Y272" i="21"/>
  <c r="Z272" i="21"/>
  <c r="AA272" i="21"/>
  <c r="AB272" i="21"/>
  <c r="AC272" i="21"/>
  <c r="AD272" i="21"/>
  <c r="AE272" i="21"/>
  <c r="AF272" i="21"/>
  <c r="AG272" i="21"/>
  <c r="AH272" i="21"/>
  <c r="AI272" i="21"/>
  <c r="AJ272" i="21"/>
  <c r="AK272" i="21"/>
  <c r="AL272" i="21"/>
  <c r="AM272" i="21"/>
  <c r="AN272" i="21"/>
  <c r="AO272" i="21"/>
  <c r="AP272" i="21"/>
  <c r="AQ272" i="21"/>
  <c r="AR272" i="21"/>
  <c r="AS272" i="21"/>
  <c r="AU272" i="21"/>
  <c r="AV272" i="21"/>
  <c r="AW272" i="21"/>
  <c r="AX272" i="21"/>
  <c r="AY272" i="21"/>
  <c r="AZ272" i="21"/>
  <c r="BA272" i="21"/>
  <c r="BB272" i="21"/>
  <c r="BC272" i="21"/>
  <c r="BD272" i="21"/>
  <c r="D273" i="21"/>
  <c r="E273" i="21"/>
  <c r="F273" i="21"/>
  <c r="G273" i="21"/>
  <c r="H273" i="21"/>
  <c r="I273" i="21"/>
  <c r="J273" i="21"/>
  <c r="K273" i="21"/>
  <c r="L273" i="21"/>
  <c r="M273" i="21"/>
  <c r="N273" i="21"/>
  <c r="O273" i="21"/>
  <c r="P273" i="21"/>
  <c r="Q273" i="21"/>
  <c r="R273" i="21"/>
  <c r="S273" i="21"/>
  <c r="T273" i="21"/>
  <c r="U273" i="21"/>
  <c r="V273" i="21"/>
  <c r="W273" i="21"/>
  <c r="X273" i="21"/>
  <c r="Y273" i="21"/>
  <c r="Z273" i="21"/>
  <c r="AA273" i="21"/>
  <c r="AB273" i="21"/>
  <c r="AC273" i="21"/>
  <c r="AD273" i="21"/>
  <c r="AE273" i="21"/>
  <c r="AF273" i="21"/>
  <c r="AG273" i="21"/>
  <c r="AH273" i="21"/>
  <c r="AI273" i="21"/>
  <c r="AJ273" i="21"/>
  <c r="AK273" i="21"/>
  <c r="AL273" i="21"/>
  <c r="AM273" i="21"/>
  <c r="AN273" i="21"/>
  <c r="AO273" i="21"/>
  <c r="AP273" i="21"/>
  <c r="AQ273" i="21"/>
  <c r="AR273" i="21"/>
  <c r="AS273" i="21"/>
  <c r="AU273" i="21"/>
  <c r="AV273" i="21"/>
  <c r="AW273" i="21"/>
  <c r="AX273" i="21"/>
  <c r="AY273" i="21"/>
  <c r="AZ273" i="21"/>
  <c r="BA273" i="21"/>
  <c r="BB273" i="21"/>
  <c r="BC273" i="21"/>
  <c r="BD273" i="21"/>
  <c r="D275" i="21"/>
  <c r="E275" i="21"/>
  <c r="F275" i="21"/>
  <c r="G275" i="21"/>
  <c r="H275" i="21"/>
  <c r="I275" i="21"/>
  <c r="J275" i="21"/>
  <c r="K275" i="21"/>
  <c r="L275" i="21"/>
  <c r="M275" i="21"/>
  <c r="N275" i="21"/>
  <c r="O275" i="21"/>
  <c r="P275" i="21"/>
  <c r="Q275" i="21"/>
  <c r="R275" i="21"/>
  <c r="S275" i="21"/>
  <c r="T275" i="21"/>
  <c r="U275" i="21"/>
  <c r="V275" i="21"/>
  <c r="W275" i="21"/>
  <c r="X275" i="21"/>
  <c r="Y275" i="21"/>
  <c r="Z275" i="21"/>
  <c r="AA275" i="21"/>
  <c r="AB275" i="21"/>
  <c r="AC275" i="21"/>
  <c r="AD275" i="21"/>
  <c r="AE275" i="21"/>
  <c r="AF275" i="21"/>
  <c r="AG275" i="21"/>
  <c r="AH275" i="21"/>
  <c r="AI275" i="21"/>
  <c r="AJ275" i="21"/>
  <c r="AK275" i="21"/>
  <c r="AL275" i="21"/>
  <c r="AM275" i="21"/>
  <c r="AN275" i="21"/>
  <c r="AO275" i="21"/>
  <c r="AP275" i="21"/>
  <c r="AQ275" i="21"/>
  <c r="AR275" i="21"/>
  <c r="AS275" i="21"/>
  <c r="AU275" i="21"/>
  <c r="AV275" i="21"/>
  <c r="AW275" i="21"/>
  <c r="AX275" i="21"/>
  <c r="AY275" i="21"/>
  <c r="AZ275" i="21"/>
  <c r="BA275" i="21"/>
  <c r="BB275" i="21"/>
  <c r="BC275" i="21"/>
  <c r="BD275" i="21"/>
  <c r="D276" i="21"/>
  <c r="E276" i="21"/>
  <c r="F276" i="21"/>
  <c r="G276" i="21"/>
  <c r="H276" i="21"/>
  <c r="I276" i="21"/>
  <c r="J276" i="21"/>
  <c r="K276" i="21"/>
  <c r="L276" i="21"/>
  <c r="M276" i="21"/>
  <c r="N276" i="21"/>
  <c r="O276" i="21"/>
  <c r="P276" i="21"/>
  <c r="Q276" i="21"/>
  <c r="R276" i="21"/>
  <c r="S276" i="21"/>
  <c r="T276" i="21"/>
  <c r="U276" i="21"/>
  <c r="V276" i="21"/>
  <c r="W276" i="21"/>
  <c r="X276" i="21"/>
  <c r="Y276" i="21"/>
  <c r="Z276" i="21"/>
  <c r="AA276" i="21"/>
  <c r="AB276" i="21"/>
  <c r="AC276" i="21"/>
  <c r="AD276" i="21"/>
  <c r="AE276" i="21"/>
  <c r="AF276" i="21"/>
  <c r="AG276" i="21"/>
  <c r="AH276" i="21"/>
  <c r="AI276" i="21"/>
  <c r="AJ276" i="21"/>
  <c r="AK276" i="21"/>
  <c r="AL276" i="21"/>
  <c r="AM276" i="21"/>
  <c r="AN276" i="21"/>
  <c r="AO276" i="21"/>
  <c r="AP276" i="21"/>
  <c r="AQ276" i="21"/>
  <c r="AR276" i="21"/>
  <c r="AS276" i="21"/>
  <c r="AU276" i="21"/>
  <c r="AV276" i="21"/>
  <c r="AW276" i="21"/>
  <c r="AX276" i="21"/>
  <c r="AY276" i="21"/>
  <c r="AZ276" i="21"/>
  <c r="BA276" i="21"/>
  <c r="BB276" i="21"/>
  <c r="BC276" i="21"/>
  <c r="BD276" i="21"/>
  <c r="D278" i="21"/>
  <c r="E278" i="21"/>
  <c r="F278" i="21"/>
  <c r="G278" i="21"/>
  <c r="H278" i="21"/>
  <c r="I278" i="21"/>
  <c r="J278" i="21"/>
  <c r="K278" i="21"/>
  <c r="L278" i="21"/>
  <c r="M278" i="21"/>
  <c r="N278" i="21"/>
  <c r="O278" i="21"/>
  <c r="P278" i="21"/>
  <c r="Q278" i="21"/>
  <c r="R278" i="21"/>
  <c r="S278" i="21"/>
  <c r="T278" i="21"/>
  <c r="U278" i="21"/>
  <c r="V278" i="21"/>
  <c r="W278" i="21"/>
  <c r="X278" i="21"/>
  <c r="Y278" i="21"/>
  <c r="Z278" i="21"/>
  <c r="AA278" i="21"/>
  <c r="AB278" i="21"/>
  <c r="AC278" i="21"/>
  <c r="AD278" i="21"/>
  <c r="AE278" i="21"/>
  <c r="AF278" i="21"/>
  <c r="AG278" i="21"/>
  <c r="AH278" i="21"/>
  <c r="AI278" i="21"/>
  <c r="AJ278" i="21"/>
  <c r="AK278" i="21"/>
  <c r="AL278" i="21"/>
  <c r="AM278" i="21"/>
  <c r="AN278" i="21"/>
  <c r="AO278" i="21"/>
  <c r="AP278" i="21"/>
  <c r="AQ278" i="21"/>
  <c r="AR278" i="21"/>
  <c r="AS278" i="21"/>
  <c r="AU278" i="21"/>
  <c r="AV278" i="21"/>
  <c r="AW278" i="21"/>
  <c r="AX278" i="21"/>
  <c r="AY278" i="21"/>
  <c r="AZ278" i="21"/>
  <c r="BA278" i="21"/>
  <c r="BB278" i="21"/>
  <c r="BC278" i="21"/>
  <c r="BD278" i="21"/>
  <c r="D279" i="21"/>
  <c r="E279" i="21"/>
  <c r="F279" i="21"/>
  <c r="G279" i="21"/>
  <c r="H279" i="21"/>
  <c r="I279" i="21"/>
  <c r="J279" i="21"/>
  <c r="K279" i="21"/>
  <c r="L279" i="21"/>
  <c r="M279" i="21"/>
  <c r="N279" i="21"/>
  <c r="O279" i="21"/>
  <c r="P279" i="21"/>
  <c r="Q279" i="21"/>
  <c r="R279" i="21"/>
  <c r="S279" i="21"/>
  <c r="T279" i="21"/>
  <c r="U279" i="21"/>
  <c r="V279" i="21"/>
  <c r="W279" i="21"/>
  <c r="X279" i="21"/>
  <c r="Y279" i="21"/>
  <c r="Z279" i="21"/>
  <c r="AA279" i="21"/>
  <c r="AB279" i="21"/>
  <c r="AC279" i="21"/>
  <c r="AD279" i="21"/>
  <c r="AE279" i="21"/>
  <c r="AF279" i="21"/>
  <c r="AG279" i="21"/>
  <c r="AH279" i="21"/>
  <c r="AI279" i="21"/>
  <c r="AJ279" i="21"/>
  <c r="AK279" i="21"/>
  <c r="AL279" i="21"/>
  <c r="AM279" i="21"/>
  <c r="AN279" i="21"/>
  <c r="AO279" i="21"/>
  <c r="AP279" i="21"/>
  <c r="AQ279" i="21"/>
  <c r="AR279" i="21"/>
  <c r="AS279" i="21"/>
  <c r="AU279" i="21"/>
  <c r="AV279" i="21"/>
  <c r="AW279" i="21"/>
  <c r="AX279" i="21"/>
  <c r="AY279" i="21"/>
  <c r="AZ279" i="21"/>
  <c r="BA279" i="21"/>
  <c r="BB279" i="21"/>
  <c r="BC279" i="21"/>
  <c r="BD279" i="21"/>
  <c r="D281" i="21"/>
  <c r="E281" i="21"/>
  <c r="F281" i="21"/>
  <c r="G281" i="21"/>
  <c r="H281" i="21"/>
  <c r="I281" i="21"/>
  <c r="J281" i="21"/>
  <c r="K281" i="21"/>
  <c r="L281" i="21"/>
  <c r="M281" i="21"/>
  <c r="N281" i="21"/>
  <c r="O281" i="21"/>
  <c r="P281" i="21"/>
  <c r="Q281" i="21"/>
  <c r="R281" i="21"/>
  <c r="S281" i="21"/>
  <c r="T281" i="21"/>
  <c r="U281" i="21"/>
  <c r="V281" i="21"/>
  <c r="W281" i="21"/>
  <c r="X281" i="21"/>
  <c r="Y281" i="21"/>
  <c r="Z281" i="21"/>
  <c r="AA281" i="21"/>
  <c r="AB281" i="21"/>
  <c r="AC281" i="21"/>
  <c r="AD281" i="21"/>
  <c r="AE281" i="21"/>
  <c r="AF281" i="21"/>
  <c r="AG281" i="21"/>
  <c r="AH281" i="21"/>
  <c r="AI281" i="21"/>
  <c r="AJ281" i="21"/>
  <c r="AK281" i="21"/>
  <c r="AL281" i="21"/>
  <c r="AM281" i="21"/>
  <c r="AN281" i="21"/>
  <c r="AO281" i="21"/>
  <c r="AP281" i="21"/>
  <c r="AQ281" i="21"/>
  <c r="AR281" i="21"/>
  <c r="AS281" i="21"/>
  <c r="AU281" i="21"/>
  <c r="AV281" i="21"/>
  <c r="AW281" i="21"/>
  <c r="AX281" i="21"/>
  <c r="AY281" i="21"/>
  <c r="AZ281" i="21"/>
  <c r="BA281" i="21"/>
  <c r="BB281" i="21"/>
  <c r="BC281" i="21"/>
  <c r="BD281" i="21"/>
  <c r="D282" i="21"/>
  <c r="E282" i="21"/>
  <c r="F282" i="21"/>
  <c r="G282" i="21"/>
  <c r="H282" i="21"/>
  <c r="I282" i="21"/>
  <c r="J282" i="21"/>
  <c r="K282" i="21"/>
  <c r="L282" i="21"/>
  <c r="M282" i="21"/>
  <c r="N282" i="21"/>
  <c r="O282" i="21"/>
  <c r="P282" i="21"/>
  <c r="Q282" i="21"/>
  <c r="R282" i="21"/>
  <c r="S282" i="21"/>
  <c r="T282" i="21"/>
  <c r="U282" i="21"/>
  <c r="V282" i="21"/>
  <c r="W282" i="21"/>
  <c r="X282" i="21"/>
  <c r="Y282" i="21"/>
  <c r="Z282" i="21"/>
  <c r="AA282" i="21"/>
  <c r="AB282" i="21"/>
  <c r="AC282" i="21"/>
  <c r="AD282" i="21"/>
  <c r="AE282" i="21"/>
  <c r="AF282" i="21"/>
  <c r="AG282" i="21"/>
  <c r="AH282" i="21"/>
  <c r="AI282" i="21"/>
  <c r="AJ282" i="21"/>
  <c r="AK282" i="21"/>
  <c r="AL282" i="21"/>
  <c r="AM282" i="21"/>
  <c r="AN282" i="21"/>
  <c r="AO282" i="21"/>
  <c r="AP282" i="21"/>
  <c r="AQ282" i="21"/>
  <c r="AR282" i="21"/>
  <c r="AS282" i="21"/>
  <c r="AU282" i="21"/>
  <c r="AV282" i="21"/>
  <c r="AW282" i="21"/>
  <c r="AX282" i="21"/>
  <c r="AY282" i="21"/>
  <c r="AZ282" i="21"/>
  <c r="BA282" i="21"/>
  <c r="BB282" i="21"/>
  <c r="BC282" i="21"/>
  <c r="BD282" i="21"/>
  <c r="D284" i="21"/>
  <c r="E284" i="21"/>
  <c r="F284" i="21"/>
  <c r="G284" i="21"/>
  <c r="H284" i="21"/>
  <c r="I284" i="21"/>
  <c r="J284" i="21"/>
  <c r="K284" i="21"/>
  <c r="L284" i="21"/>
  <c r="M284" i="21"/>
  <c r="N284" i="21"/>
  <c r="O284" i="21"/>
  <c r="P284" i="21"/>
  <c r="Q284" i="21"/>
  <c r="R284" i="21"/>
  <c r="S284" i="21"/>
  <c r="T284" i="21"/>
  <c r="U284" i="21"/>
  <c r="V284" i="21"/>
  <c r="W284" i="21"/>
  <c r="X284" i="21"/>
  <c r="Y284" i="21"/>
  <c r="Z284" i="21"/>
  <c r="AA284" i="21"/>
  <c r="AB284" i="21"/>
  <c r="AC284" i="21"/>
  <c r="AD284" i="21"/>
  <c r="AE284" i="21"/>
  <c r="AF284" i="21"/>
  <c r="AG284" i="21"/>
  <c r="AH284" i="21"/>
  <c r="AI284" i="21"/>
  <c r="AJ284" i="21"/>
  <c r="AK284" i="21"/>
  <c r="AL284" i="21"/>
  <c r="AM284" i="21"/>
  <c r="AN284" i="21"/>
  <c r="AO284" i="21"/>
  <c r="AP284" i="21"/>
  <c r="AQ284" i="21"/>
  <c r="AR284" i="21"/>
  <c r="AS284" i="21"/>
  <c r="AU284" i="21"/>
  <c r="AV284" i="21"/>
  <c r="AW284" i="21"/>
  <c r="AX284" i="21"/>
  <c r="AY284" i="21"/>
  <c r="AZ284" i="21"/>
  <c r="BA284" i="21"/>
  <c r="BB284" i="21"/>
  <c r="BC284" i="21"/>
  <c r="BD284" i="21"/>
  <c r="D285" i="21"/>
  <c r="E285" i="21"/>
  <c r="F285" i="21"/>
  <c r="G285" i="21"/>
  <c r="H285" i="21"/>
  <c r="I285" i="21"/>
  <c r="J285" i="21"/>
  <c r="K285" i="21"/>
  <c r="L285" i="21"/>
  <c r="M285" i="21"/>
  <c r="N285" i="21"/>
  <c r="O285" i="21"/>
  <c r="P285" i="21"/>
  <c r="Q285" i="21"/>
  <c r="R285" i="21"/>
  <c r="S285" i="21"/>
  <c r="T285" i="21"/>
  <c r="U285" i="21"/>
  <c r="V285" i="21"/>
  <c r="W285" i="21"/>
  <c r="X285" i="21"/>
  <c r="Y285" i="21"/>
  <c r="Z285" i="21"/>
  <c r="AA285" i="21"/>
  <c r="AB285" i="21"/>
  <c r="AC285" i="21"/>
  <c r="AD285" i="21"/>
  <c r="AE285" i="21"/>
  <c r="AF285" i="21"/>
  <c r="AG285" i="21"/>
  <c r="AH285" i="21"/>
  <c r="AI285" i="21"/>
  <c r="AJ285" i="21"/>
  <c r="AK285" i="21"/>
  <c r="AL285" i="21"/>
  <c r="AM285" i="21"/>
  <c r="AN285" i="21"/>
  <c r="AO285" i="21"/>
  <c r="AP285" i="21"/>
  <c r="AQ285" i="21"/>
  <c r="AR285" i="21"/>
  <c r="AS285" i="21"/>
  <c r="AU285" i="21"/>
  <c r="AV285" i="21"/>
  <c r="AW285" i="21"/>
  <c r="AX285" i="21"/>
  <c r="AY285" i="21"/>
  <c r="AZ285" i="21"/>
  <c r="BA285" i="21"/>
  <c r="BB285" i="21"/>
  <c r="BC285" i="21"/>
  <c r="BD285" i="21"/>
  <c r="D287" i="21"/>
  <c r="E287" i="21"/>
  <c r="F287" i="21"/>
  <c r="G287" i="21"/>
  <c r="H287" i="21"/>
  <c r="I287" i="21"/>
  <c r="J287" i="21"/>
  <c r="K287" i="21"/>
  <c r="L287" i="21"/>
  <c r="M287" i="21"/>
  <c r="N287" i="21"/>
  <c r="O287" i="21"/>
  <c r="P287" i="21"/>
  <c r="Q287" i="21"/>
  <c r="R287" i="21"/>
  <c r="S287" i="21"/>
  <c r="T287" i="21"/>
  <c r="U287" i="21"/>
  <c r="V287" i="21"/>
  <c r="W287" i="21"/>
  <c r="X287" i="21"/>
  <c r="Y287" i="21"/>
  <c r="Z287" i="21"/>
  <c r="AA287" i="21"/>
  <c r="AB287" i="21"/>
  <c r="AC287" i="21"/>
  <c r="AD287" i="21"/>
  <c r="AE287" i="21"/>
  <c r="AF287" i="21"/>
  <c r="AG287" i="21"/>
  <c r="AH287" i="21"/>
  <c r="AI287" i="21"/>
  <c r="AJ287" i="21"/>
  <c r="AK287" i="21"/>
  <c r="AL287" i="21"/>
  <c r="AM287" i="21"/>
  <c r="AN287" i="21"/>
  <c r="AO287" i="21"/>
  <c r="AP287" i="21"/>
  <c r="AQ287" i="21"/>
  <c r="AR287" i="21"/>
  <c r="AS287" i="21"/>
  <c r="AU287" i="21"/>
  <c r="AV287" i="21"/>
  <c r="AW287" i="21"/>
  <c r="AX287" i="21"/>
  <c r="AY287" i="21"/>
  <c r="AZ287" i="21"/>
  <c r="BA287" i="21"/>
  <c r="BB287" i="21"/>
  <c r="BC287" i="21"/>
  <c r="BD287" i="21"/>
  <c r="D288" i="21"/>
  <c r="E288" i="21"/>
  <c r="F288" i="21"/>
  <c r="G288" i="21"/>
  <c r="H288" i="21"/>
  <c r="I288" i="21"/>
  <c r="J288" i="21"/>
  <c r="K288" i="21"/>
  <c r="L288" i="21"/>
  <c r="M288" i="21"/>
  <c r="N288" i="21"/>
  <c r="O288" i="21"/>
  <c r="P288" i="21"/>
  <c r="Q288" i="21"/>
  <c r="R288" i="21"/>
  <c r="S288" i="21"/>
  <c r="T288" i="21"/>
  <c r="U288" i="21"/>
  <c r="V288" i="21"/>
  <c r="W288" i="21"/>
  <c r="X288" i="21"/>
  <c r="Y288" i="21"/>
  <c r="Z288" i="21"/>
  <c r="AA288" i="21"/>
  <c r="AB288" i="21"/>
  <c r="AC288" i="21"/>
  <c r="AD288" i="21"/>
  <c r="AE288" i="21"/>
  <c r="AF288" i="21"/>
  <c r="AG288" i="21"/>
  <c r="AH288" i="21"/>
  <c r="AI288" i="21"/>
  <c r="AJ288" i="21"/>
  <c r="AK288" i="21"/>
  <c r="AL288" i="21"/>
  <c r="AM288" i="21"/>
  <c r="AN288" i="21"/>
  <c r="AO288" i="21"/>
  <c r="AP288" i="21"/>
  <c r="AQ288" i="21"/>
  <c r="AR288" i="21"/>
  <c r="AS288" i="21"/>
  <c r="AU288" i="21"/>
  <c r="AV288" i="21"/>
  <c r="AW288" i="21"/>
  <c r="AX288" i="21"/>
  <c r="AY288" i="21"/>
  <c r="AZ288" i="21"/>
  <c r="BA288" i="21"/>
  <c r="BB288" i="21"/>
  <c r="BC288" i="21"/>
  <c r="BD288" i="21"/>
  <c r="D290" i="21"/>
  <c r="E290" i="21"/>
  <c r="F290" i="21"/>
  <c r="G290" i="21"/>
  <c r="H290" i="21"/>
  <c r="I290" i="21"/>
  <c r="J290" i="21"/>
  <c r="K290" i="21"/>
  <c r="L290" i="21"/>
  <c r="M290" i="21"/>
  <c r="N290" i="21"/>
  <c r="O290" i="21"/>
  <c r="P290" i="21"/>
  <c r="Q290" i="21"/>
  <c r="R290" i="21"/>
  <c r="S290" i="21"/>
  <c r="T290" i="21"/>
  <c r="U290" i="21"/>
  <c r="V290" i="21"/>
  <c r="W290" i="21"/>
  <c r="X290" i="21"/>
  <c r="Y290" i="21"/>
  <c r="Z290" i="21"/>
  <c r="AA290" i="21"/>
  <c r="AB290" i="21"/>
  <c r="AC290" i="21"/>
  <c r="AD290" i="21"/>
  <c r="AE290" i="21"/>
  <c r="AF290" i="21"/>
  <c r="AG290" i="21"/>
  <c r="AH290" i="21"/>
  <c r="AI290" i="21"/>
  <c r="AJ290" i="21"/>
  <c r="AK290" i="21"/>
  <c r="AL290" i="21"/>
  <c r="AM290" i="21"/>
  <c r="AN290" i="21"/>
  <c r="AO290" i="21"/>
  <c r="AP290" i="21"/>
  <c r="AQ290" i="21"/>
  <c r="AR290" i="21"/>
  <c r="AS290" i="21"/>
  <c r="AU290" i="21"/>
  <c r="AV290" i="21"/>
  <c r="AW290" i="21"/>
  <c r="AX290" i="21"/>
  <c r="AY290" i="21"/>
  <c r="AZ290" i="21"/>
  <c r="BA290" i="21"/>
  <c r="BB290" i="21"/>
  <c r="BC290" i="21"/>
  <c r="BD290" i="21"/>
  <c r="D291" i="21"/>
  <c r="E291" i="21"/>
  <c r="F291" i="21"/>
  <c r="G291" i="21"/>
  <c r="H291" i="21"/>
  <c r="I291" i="21"/>
  <c r="J291" i="21"/>
  <c r="K291" i="21"/>
  <c r="L291" i="21"/>
  <c r="M291" i="21"/>
  <c r="N291" i="21"/>
  <c r="O291" i="21"/>
  <c r="P291" i="21"/>
  <c r="Q291" i="21"/>
  <c r="R291" i="21"/>
  <c r="S291" i="21"/>
  <c r="T291" i="21"/>
  <c r="U291" i="21"/>
  <c r="V291" i="21"/>
  <c r="W291" i="21"/>
  <c r="X291" i="21"/>
  <c r="Y291" i="21"/>
  <c r="Z291" i="21"/>
  <c r="AA291" i="21"/>
  <c r="AB291" i="21"/>
  <c r="AC291" i="21"/>
  <c r="AD291" i="21"/>
  <c r="AE291" i="21"/>
  <c r="AF291" i="21"/>
  <c r="AG291" i="21"/>
  <c r="AH291" i="21"/>
  <c r="AI291" i="21"/>
  <c r="AJ291" i="21"/>
  <c r="AK291" i="21"/>
  <c r="AL291" i="21"/>
  <c r="AM291" i="21"/>
  <c r="AN291" i="21"/>
  <c r="AO291" i="21"/>
  <c r="AP291" i="21"/>
  <c r="AQ291" i="21"/>
  <c r="AR291" i="21"/>
  <c r="AS291" i="21"/>
  <c r="AU291" i="21"/>
  <c r="AV291" i="21"/>
  <c r="AW291" i="21"/>
  <c r="AX291" i="21"/>
  <c r="AY291" i="21"/>
  <c r="AZ291" i="21"/>
  <c r="BA291" i="21"/>
  <c r="BB291" i="21"/>
  <c r="BC291" i="21"/>
  <c r="BD291" i="21"/>
  <c r="D293" i="21"/>
  <c r="E293" i="21"/>
  <c r="F293" i="21"/>
  <c r="G293" i="21"/>
  <c r="H293" i="21"/>
  <c r="I293" i="21"/>
  <c r="J293" i="21"/>
  <c r="K293" i="21"/>
  <c r="L293" i="21"/>
  <c r="M293" i="21"/>
  <c r="N293" i="21"/>
  <c r="O293" i="21"/>
  <c r="P293" i="21"/>
  <c r="Q293" i="21"/>
  <c r="R293" i="21"/>
  <c r="S293" i="21"/>
  <c r="T293" i="21"/>
  <c r="U293" i="21"/>
  <c r="V293" i="21"/>
  <c r="W293" i="21"/>
  <c r="X293" i="21"/>
  <c r="Y293" i="21"/>
  <c r="Z293" i="21"/>
  <c r="AA293" i="21"/>
  <c r="AB293" i="21"/>
  <c r="AC293" i="21"/>
  <c r="AD293" i="21"/>
  <c r="AE293" i="21"/>
  <c r="AF293" i="21"/>
  <c r="AG293" i="21"/>
  <c r="AH293" i="21"/>
  <c r="AI293" i="21"/>
  <c r="AJ293" i="21"/>
  <c r="AK293" i="21"/>
  <c r="AL293" i="21"/>
  <c r="AM293" i="21"/>
  <c r="AN293" i="21"/>
  <c r="AO293" i="21"/>
  <c r="AP293" i="21"/>
  <c r="AQ293" i="21"/>
  <c r="AR293" i="21"/>
  <c r="AS293" i="21"/>
  <c r="AU293" i="21"/>
  <c r="AV293" i="21"/>
  <c r="AW293" i="21"/>
  <c r="AX293" i="21"/>
  <c r="AY293" i="21"/>
  <c r="AZ293" i="21"/>
  <c r="BA293" i="21"/>
  <c r="BB293" i="21"/>
  <c r="BC293" i="21"/>
  <c r="BD293" i="21"/>
  <c r="D294" i="21"/>
  <c r="E294" i="21"/>
  <c r="F294" i="21"/>
  <c r="G294" i="21"/>
  <c r="H294" i="21"/>
  <c r="I294" i="21"/>
  <c r="J294" i="21"/>
  <c r="K294" i="21"/>
  <c r="L294" i="21"/>
  <c r="M294" i="21"/>
  <c r="N294" i="21"/>
  <c r="O294" i="21"/>
  <c r="P294" i="21"/>
  <c r="Q294" i="21"/>
  <c r="R294" i="21"/>
  <c r="S294" i="21"/>
  <c r="T294" i="21"/>
  <c r="U294" i="21"/>
  <c r="V294" i="21"/>
  <c r="W294" i="21"/>
  <c r="X294" i="21"/>
  <c r="Y294" i="21"/>
  <c r="Z294" i="21"/>
  <c r="AA294" i="21"/>
  <c r="AB294" i="21"/>
  <c r="AC294" i="21"/>
  <c r="AD294" i="21"/>
  <c r="AE294" i="21"/>
  <c r="AF294" i="21"/>
  <c r="AG294" i="21"/>
  <c r="AH294" i="21"/>
  <c r="AI294" i="21"/>
  <c r="AJ294" i="21"/>
  <c r="AK294" i="21"/>
  <c r="AL294" i="21"/>
  <c r="AM294" i="21"/>
  <c r="AN294" i="21"/>
  <c r="AO294" i="21"/>
  <c r="AP294" i="21"/>
  <c r="AQ294" i="21"/>
  <c r="AR294" i="21"/>
  <c r="AS294" i="21"/>
  <c r="AU294" i="21"/>
  <c r="AV294" i="21"/>
  <c r="AW294" i="21"/>
  <c r="AX294" i="21"/>
  <c r="AY294" i="21"/>
  <c r="AZ294" i="21"/>
  <c r="BA294" i="21"/>
  <c r="BB294" i="21"/>
  <c r="BC294" i="21"/>
  <c r="BD294" i="21"/>
  <c r="E6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8" i="20"/>
  <c r="E131" i="20"/>
  <c r="E133" i="20"/>
  <c r="F5" i="10"/>
  <c r="F7" i="10"/>
  <c r="D13" i="10"/>
  <c r="E13" i="10"/>
  <c r="F13" i="10"/>
  <c r="G13" i="10"/>
  <c r="I13" i="10"/>
  <c r="H14" i="10"/>
  <c r="J14" i="10" s="1"/>
  <c r="H15" i="10"/>
  <c r="J15" i="10"/>
  <c r="H16" i="10"/>
  <c r="J16" i="10" s="1"/>
  <c r="H17" i="10"/>
  <c r="J17" i="10" s="1"/>
  <c r="H18" i="10"/>
  <c r="J18" i="10" s="1"/>
  <c r="H19" i="10"/>
  <c r="J19" i="10" s="1"/>
  <c r="H20" i="10"/>
  <c r="J20" i="10" s="1"/>
  <c r="H21" i="10"/>
  <c r="J21" i="10" s="1"/>
  <c r="H22" i="10"/>
  <c r="J22" i="10" s="1"/>
  <c r="H23" i="10"/>
  <c r="J23" i="10" s="1"/>
  <c r="H24" i="10"/>
  <c r="J24" i="10" s="1"/>
  <c r="H25" i="10"/>
  <c r="J25" i="10" s="1"/>
  <c r="H26" i="10"/>
  <c r="J26" i="10" s="1"/>
  <c r="H27" i="10"/>
  <c r="J27" i="10"/>
  <c r="H28" i="10"/>
  <c r="J28" i="10" s="1"/>
  <c r="H29" i="10"/>
  <c r="J29" i="10"/>
  <c r="H30" i="10"/>
  <c r="J30" i="10" s="1"/>
  <c r="H31" i="10"/>
  <c r="J31" i="10"/>
  <c r="H32" i="10"/>
  <c r="J32" i="10" s="1"/>
  <c r="H33" i="10"/>
  <c r="J33" i="10" s="1"/>
  <c r="H34" i="10"/>
  <c r="J34" i="10" s="1"/>
  <c r="H35" i="10"/>
  <c r="J35" i="10" s="1"/>
  <c r="H36" i="10"/>
  <c r="J36" i="10" s="1"/>
  <c r="H37" i="10"/>
  <c r="J37" i="10" s="1"/>
  <c r="H38" i="10"/>
  <c r="J38" i="10" s="1"/>
  <c r="H39" i="10"/>
  <c r="J39" i="10" s="1"/>
  <c r="H40" i="10"/>
  <c r="J40" i="10" s="1"/>
  <c r="H41" i="10"/>
  <c r="J41" i="10" s="1"/>
  <c r="H42" i="10"/>
  <c r="J42" i="10" s="1"/>
  <c r="H43" i="10"/>
  <c r="J43" i="10"/>
  <c r="H44" i="10"/>
  <c r="J44" i="10" s="1"/>
  <c r="H45" i="10"/>
  <c r="J45" i="10"/>
  <c r="H46" i="10"/>
  <c r="J46" i="10" s="1"/>
  <c r="H47" i="10"/>
  <c r="J47" i="10"/>
  <c r="H48" i="10"/>
  <c r="J48" i="10" s="1"/>
  <c r="H49" i="10"/>
  <c r="J49" i="10" s="1"/>
  <c r="H50" i="10"/>
  <c r="J50" i="10" s="1"/>
  <c r="H51" i="10"/>
  <c r="J51" i="10" s="1"/>
  <c r="H52" i="10"/>
  <c r="J52" i="10" s="1"/>
  <c r="H53" i="10"/>
  <c r="J53" i="10" s="1"/>
  <c r="H54" i="10"/>
  <c r="J54" i="10" s="1"/>
  <c r="H55" i="10"/>
  <c r="J55" i="10" s="1"/>
  <c r="H56" i="10"/>
  <c r="J56" i="10" s="1"/>
  <c r="H57" i="10"/>
  <c r="J57" i="10" s="1"/>
  <c r="H58" i="10"/>
  <c r="J58" i="10" s="1"/>
  <c r="H59" i="10"/>
  <c r="J59" i="10"/>
  <c r="H60" i="10"/>
  <c r="J60" i="10" s="1"/>
  <c r="H61" i="10"/>
  <c r="J61" i="10"/>
  <c r="H62" i="10"/>
  <c r="J62" i="10" s="1"/>
  <c r="H63" i="10"/>
  <c r="J63" i="10"/>
  <c r="H64" i="10"/>
  <c r="J64" i="10" s="1"/>
  <c r="H65" i="10"/>
  <c r="J65" i="10" s="1"/>
  <c r="H66" i="10"/>
  <c r="J66" i="10" s="1"/>
  <c r="H67" i="10"/>
  <c r="J67" i="10" s="1"/>
  <c r="H68" i="10"/>
  <c r="J68" i="10" s="1"/>
  <c r="H69" i="10"/>
  <c r="J69" i="10" s="1"/>
  <c r="H70" i="10"/>
  <c r="J70" i="10" s="1"/>
  <c r="H71" i="10"/>
  <c r="J71" i="10" s="1"/>
  <c r="H72" i="10"/>
  <c r="J72" i="10" s="1"/>
  <c r="H73" i="10"/>
  <c r="J73" i="10" s="1"/>
  <c r="F77" i="10"/>
  <c r="F80" i="10"/>
  <c r="F82" i="10"/>
  <c r="F6" i="9"/>
  <c r="F8" i="9"/>
  <c r="C12" i="9"/>
  <c r="D12" i="9"/>
  <c r="E12" i="9"/>
  <c r="F12" i="9"/>
  <c r="G12" i="9"/>
  <c r="I12" i="9"/>
  <c r="H13" i="9"/>
  <c r="H14" i="9"/>
  <c r="J14" i="9"/>
  <c r="H15" i="9"/>
  <c r="J15" i="9" s="1"/>
  <c r="H16" i="9"/>
  <c r="J16" i="9"/>
  <c r="H17" i="9"/>
  <c r="J17" i="9" s="1"/>
  <c r="H18" i="9"/>
  <c r="J18" i="9" s="1"/>
  <c r="H19" i="9"/>
  <c r="J19" i="9" s="1"/>
  <c r="H20" i="9"/>
  <c r="J20" i="9" s="1"/>
  <c r="H21" i="9"/>
  <c r="J21" i="9" s="1"/>
  <c r="H22" i="9"/>
  <c r="J22" i="9" s="1"/>
  <c r="H23" i="9"/>
  <c r="J23" i="9" s="1"/>
  <c r="H24" i="9"/>
  <c r="J24" i="9" s="1"/>
  <c r="H25" i="9"/>
  <c r="J25" i="9" s="1"/>
  <c r="H26" i="9"/>
  <c r="J26" i="9" s="1"/>
  <c r="H27" i="9"/>
  <c r="J27" i="9" s="1"/>
  <c r="H28" i="9"/>
  <c r="J28" i="9"/>
  <c r="H29" i="9"/>
  <c r="J29" i="9" s="1"/>
  <c r="H30" i="9"/>
  <c r="J30" i="9"/>
  <c r="H31" i="9"/>
  <c r="J31" i="9" s="1"/>
  <c r="H32" i="9"/>
  <c r="J32" i="9"/>
  <c r="H33" i="9"/>
  <c r="J33" i="9" s="1"/>
  <c r="H34" i="9"/>
  <c r="J34" i="9" s="1"/>
  <c r="H35" i="9"/>
  <c r="J35" i="9" s="1"/>
  <c r="H36" i="9"/>
  <c r="J36" i="9" s="1"/>
  <c r="H37" i="9"/>
  <c r="J37" i="9" s="1"/>
  <c r="H38" i="9"/>
  <c r="J38" i="9" s="1"/>
  <c r="H39" i="9"/>
  <c r="J39" i="9" s="1"/>
  <c r="H40" i="9"/>
  <c r="J40" i="9" s="1"/>
  <c r="H41" i="9"/>
  <c r="J41" i="9" s="1"/>
  <c r="H42" i="9"/>
  <c r="J42" i="9" s="1"/>
  <c r="H43" i="9"/>
  <c r="J43" i="9" s="1"/>
  <c r="H44" i="9"/>
  <c r="J44" i="9"/>
  <c r="H45" i="9"/>
  <c r="J45" i="9" s="1"/>
  <c r="H46" i="9"/>
  <c r="J46" i="9"/>
  <c r="H47" i="9"/>
  <c r="J47" i="9" s="1"/>
  <c r="H48" i="9"/>
  <c r="J48" i="9"/>
  <c r="H49" i="9"/>
  <c r="J49" i="9" s="1"/>
  <c r="H50" i="9"/>
  <c r="J50" i="9" s="1"/>
  <c r="H51" i="9"/>
  <c r="J51" i="9" s="1"/>
  <c r="H52" i="9"/>
  <c r="J52" i="9" s="1"/>
  <c r="H53" i="9"/>
  <c r="J53" i="9" s="1"/>
  <c r="H54" i="9"/>
  <c r="J54" i="9" s="1"/>
  <c r="H55" i="9"/>
  <c r="J55" i="9" s="1"/>
  <c r="H56" i="9"/>
  <c r="J56" i="9" s="1"/>
  <c r="H57" i="9"/>
  <c r="J57" i="9" s="1"/>
  <c r="H58" i="9"/>
  <c r="J58" i="9" s="1"/>
  <c r="H59" i="9"/>
  <c r="J59" i="9" s="1"/>
  <c r="H60" i="9"/>
  <c r="J60" i="9"/>
  <c r="H61" i="9"/>
  <c r="J61" i="9" s="1"/>
  <c r="H62" i="9"/>
  <c r="J62" i="9"/>
  <c r="H63" i="9"/>
  <c r="J63" i="9" s="1"/>
  <c r="H64" i="9"/>
  <c r="J64" i="9"/>
  <c r="H65" i="9"/>
  <c r="J65" i="9" s="1"/>
  <c r="H66" i="9"/>
  <c r="J66" i="9" s="1"/>
  <c r="H67" i="9"/>
  <c r="J67" i="9" s="1"/>
  <c r="H68" i="9"/>
  <c r="J68" i="9" s="1"/>
  <c r="H69" i="9"/>
  <c r="J69" i="9" s="1"/>
  <c r="H70" i="9"/>
  <c r="J70" i="9" s="1"/>
  <c r="H71" i="9"/>
  <c r="J71" i="9" s="1"/>
  <c r="H72" i="9"/>
  <c r="J72" i="9" s="1"/>
  <c r="P6" i="8"/>
  <c r="P8" i="8"/>
  <c r="C44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P46" i="8"/>
  <c r="P49" i="8"/>
  <c r="F4" i="6"/>
  <c r="F6" i="6"/>
  <c r="F2514" i="6"/>
  <c r="F2517" i="6"/>
  <c r="F2519" i="6"/>
  <c r="E5" i="5"/>
  <c r="G6" i="5"/>
  <c r="C12" i="5" s="1"/>
  <c r="D19" i="5"/>
  <c r="L16" i="4" s="1"/>
  <c r="H19" i="5"/>
  <c r="K19" i="5" s="1"/>
  <c r="M16" i="4" s="1"/>
  <c r="D27" i="5"/>
  <c r="L17" i="4" s="1"/>
  <c r="H27" i="5"/>
  <c r="K27" i="5" s="1"/>
  <c r="M17" i="4" s="1"/>
  <c r="D35" i="5"/>
  <c r="L18" i="4" s="1"/>
  <c r="H35" i="5"/>
  <c r="K35" i="5"/>
  <c r="M18" i="4" s="1"/>
  <c r="D43" i="5"/>
  <c r="L19" i="4" s="1"/>
  <c r="H43" i="5"/>
  <c r="K43" i="5" s="1"/>
  <c r="M19" i="4" s="1"/>
  <c r="D51" i="5"/>
  <c r="L20" i="4" s="1"/>
  <c r="H51" i="5"/>
  <c r="K51" i="5" s="1"/>
  <c r="M20" i="4" s="1"/>
  <c r="E54" i="5"/>
  <c r="E57" i="5"/>
  <c r="E59" i="5"/>
  <c r="D4" i="23"/>
  <c r="D6" i="23"/>
  <c r="F5" i="23" s="1"/>
  <c r="D26" i="23"/>
  <c r="D29" i="23"/>
  <c r="D31" i="23"/>
  <c r="F4" i="19"/>
  <c r="F6" i="19"/>
  <c r="G32" i="19"/>
  <c r="G35" i="19"/>
  <c r="G37" i="19"/>
  <c r="E42" i="18"/>
  <c r="E44" i="18"/>
  <c r="E46" i="18"/>
  <c r="C7" i="22"/>
  <c r="D7" i="22" s="1"/>
  <c r="E7" i="22" s="1"/>
  <c r="F7" i="22" s="1"/>
  <c r="G7" i="22" s="1"/>
  <c r="H8" i="22"/>
  <c r="I8" i="22"/>
  <c r="J8" i="22"/>
  <c r="K8" i="22"/>
  <c r="H9" i="22"/>
  <c r="I9" i="22"/>
  <c r="J9" i="22"/>
  <c r="K9" i="22"/>
  <c r="H10" i="22"/>
  <c r="I10" i="22"/>
  <c r="J10" i="22"/>
  <c r="K10" i="22"/>
  <c r="H11" i="22"/>
  <c r="I11" i="22"/>
  <c r="J11" i="22"/>
  <c r="K11" i="22"/>
  <c r="H12" i="22"/>
  <c r="I12" i="22"/>
  <c r="J12" i="22"/>
  <c r="K12" i="22"/>
  <c r="H13" i="22"/>
  <c r="I13" i="22"/>
  <c r="J13" i="22"/>
  <c r="K13" i="22"/>
  <c r="H14" i="22"/>
  <c r="I14" i="22"/>
  <c r="J14" i="22"/>
  <c r="K14" i="22"/>
  <c r="H15" i="22"/>
  <c r="I15" i="22"/>
  <c r="J15" i="22"/>
  <c r="K15" i="22"/>
  <c r="H16" i="22"/>
  <c r="I16" i="22"/>
  <c r="J16" i="22"/>
  <c r="K16" i="22"/>
  <c r="H17" i="22"/>
  <c r="I17" i="22"/>
  <c r="J17" i="22"/>
  <c r="K17" i="22"/>
  <c r="H18" i="22"/>
  <c r="I18" i="22"/>
  <c r="J18" i="22"/>
  <c r="K18" i="22"/>
  <c r="H19" i="22"/>
  <c r="I19" i="22"/>
  <c r="J19" i="22"/>
  <c r="K19" i="22"/>
  <c r="H20" i="22"/>
  <c r="I20" i="22"/>
  <c r="J20" i="22"/>
  <c r="K20" i="22"/>
  <c r="H21" i="22"/>
  <c r="I21" i="22"/>
  <c r="J21" i="22"/>
  <c r="K21" i="22"/>
  <c r="H22" i="22"/>
  <c r="I22" i="22"/>
  <c r="J22" i="22"/>
  <c r="K22" i="22"/>
  <c r="H23" i="22"/>
  <c r="I23" i="22"/>
  <c r="J23" i="22"/>
  <c r="K23" i="22"/>
  <c r="H24" i="22"/>
  <c r="I24" i="22"/>
  <c r="J24" i="22"/>
  <c r="K24" i="22"/>
  <c r="H25" i="22"/>
  <c r="I25" i="22"/>
  <c r="J25" i="22"/>
  <c r="K25" i="22"/>
  <c r="H26" i="22"/>
  <c r="I26" i="22"/>
  <c r="J26" i="22"/>
  <c r="K26" i="22"/>
  <c r="H27" i="22"/>
  <c r="I27" i="22"/>
  <c r="J27" i="22"/>
  <c r="K27" i="22"/>
  <c r="H28" i="22"/>
  <c r="I28" i="22"/>
  <c r="J28" i="22"/>
  <c r="K28" i="22"/>
  <c r="H29" i="22"/>
  <c r="I29" i="22"/>
  <c r="J29" i="22"/>
  <c r="K29" i="22"/>
  <c r="H30" i="22"/>
  <c r="I30" i="22"/>
  <c r="J30" i="22"/>
  <c r="K30" i="22"/>
  <c r="H31" i="22"/>
  <c r="I31" i="22"/>
  <c r="J31" i="22"/>
  <c r="K31" i="22"/>
  <c r="H32" i="22"/>
  <c r="I32" i="22"/>
  <c r="J32" i="22"/>
  <c r="K32" i="22"/>
  <c r="H33" i="22"/>
  <c r="I33" i="22"/>
  <c r="J33" i="22"/>
  <c r="K33" i="22"/>
  <c r="H34" i="22"/>
  <c r="I34" i="22"/>
  <c r="J34" i="22"/>
  <c r="K34" i="22"/>
  <c r="H35" i="22"/>
  <c r="I35" i="22"/>
  <c r="J35" i="22"/>
  <c r="K35" i="22"/>
  <c r="H36" i="22"/>
  <c r="I36" i="22"/>
  <c r="J36" i="22"/>
  <c r="K36" i="22"/>
  <c r="H37" i="22"/>
  <c r="I37" i="22"/>
  <c r="J37" i="22"/>
  <c r="K37" i="22"/>
  <c r="H38" i="22"/>
  <c r="I38" i="22"/>
  <c r="J38" i="22"/>
  <c r="K38" i="22"/>
  <c r="H39" i="22"/>
  <c r="I39" i="22"/>
  <c r="J39" i="22"/>
  <c r="K39" i="22"/>
  <c r="H40" i="22"/>
  <c r="I40" i="22"/>
  <c r="J40" i="22"/>
  <c r="K40" i="22"/>
  <c r="H41" i="22"/>
  <c r="I41" i="22"/>
  <c r="J41" i="22"/>
  <c r="K41" i="22"/>
  <c r="H42" i="22"/>
  <c r="I42" i="22"/>
  <c r="J42" i="22"/>
  <c r="K42" i="22"/>
  <c r="H43" i="22"/>
  <c r="I43" i="22"/>
  <c r="J43" i="22"/>
  <c r="K43" i="22"/>
  <c r="H44" i="22"/>
  <c r="I44" i="22"/>
  <c r="J44" i="22"/>
  <c r="K44" i="22"/>
  <c r="H45" i="22"/>
  <c r="I45" i="22"/>
  <c r="J45" i="22"/>
  <c r="K45" i="22"/>
  <c r="H46" i="22"/>
  <c r="I46" i="22"/>
  <c r="J46" i="22"/>
  <c r="K46" i="22"/>
  <c r="H47" i="22"/>
  <c r="I47" i="22"/>
  <c r="J47" i="22"/>
  <c r="K47" i="22"/>
  <c r="H48" i="22"/>
  <c r="I48" i="22"/>
  <c r="J48" i="22"/>
  <c r="K48" i="22"/>
  <c r="H49" i="22"/>
  <c r="I49" i="22"/>
  <c r="J49" i="22"/>
  <c r="K49" i="22"/>
  <c r="H50" i="22"/>
  <c r="I50" i="22"/>
  <c r="J50" i="22"/>
  <c r="K50" i="22"/>
  <c r="H51" i="22"/>
  <c r="I51" i="22"/>
  <c r="J51" i="22"/>
  <c r="K51" i="22"/>
  <c r="H52" i="22"/>
  <c r="I52" i="22"/>
  <c r="J52" i="22"/>
  <c r="K52" i="22"/>
  <c r="H53" i="22"/>
  <c r="I53" i="22"/>
  <c r="J53" i="22"/>
  <c r="K53" i="22"/>
  <c r="H54" i="22"/>
  <c r="I54" i="22"/>
  <c r="J54" i="22"/>
  <c r="K54" i="22"/>
  <c r="H55" i="22"/>
  <c r="I55" i="22"/>
  <c r="J55" i="22"/>
  <c r="K55" i="22"/>
  <c r="H56" i="22"/>
  <c r="I56" i="22"/>
  <c r="J56" i="22"/>
  <c r="K56" i="22"/>
  <c r="H57" i="22"/>
  <c r="I57" i="22"/>
  <c r="J57" i="22"/>
  <c r="K57" i="22"/>
  <c r="H58" i="22"/>
  <c r="I58" i="22"/>
  <c r="J58" i="22"/>
  <c r="K58" i="22"/>
  <c r="H59" i="22"/>
  <c r="I59" i="22"/>
  <c r="J59" i="22"/>
  <c r="K59" i="22"/>
  <c r="H60" i="22"/>
  <c r="I60" i="22"/>
  <c r="J60" i="22"/>
  <c r="K60" i="22"/>
  <c r="H61" i="22"/>
  <c r="I61" i="22"/>
  <c r="J61" i="22"/>
  <c r="K61" i="22"/>
  <c r="H62" i="22"/>
  <c r="I62" i="22"/>
  <c r="J62" i="22"/>
  <c r="K62" i="22"/>
  <c r="H63" i="22"/>
  <c r="I63" i="22"/>
  <c r="J63" i="22"/>
  <c r="K63" i="22"/>
  <c r="H64" i="22"/>
  <c r="I64" i="22"/>
  <c r="J64" i="22"/>
  <c r="K64" i="22"/>
  <c r="H65" i="22"/>
  <c r="I65" i="22"/>
  <c r="J65" i="22"/>
  <c r="K65" i="22"/>
  <c r="H66" i="22"/>
  <c r="I66" i="22"/>
  <c r="J66" i="22"/>
  <c r="K66" i="22"/>
  <c r="H67" i="22"/>
  <c r="I67" i="22"/>
  <c r="J67" i="22"/>
  <c r="K67" i="22"/>
  <c r="H68" i="22"/>
  <c r="I68" i="22"/>
  <c r="J68" i="22"/>
  <c r="K68" i="22"/>
  <c r="H69" i="22"/>
  <c r="I69" i="22"/>
  <c r="J69" i="22"/>
  <c r="K69" i="22"/>
  <c r="H70" i="22"/>
  <c r="I70" i="22"/>
  <c r="J70" i="22"/>
  <c r="K70" i="22"/>
  <c r="H71" i="22"/>
  <c r="I71" i="22"/>
  <c r="J71" i="22"/>
  <c r="K71" i="22"/>
  <c r="H72" i="22"/>
  <c r="I72" i="22"/>
  <c r="J72" i="22"/>
  <c r="K72" i="22"/>
  <c r="H73" i="22"/>
  <c r="I73" i="22"/>
  <c r="J73" i="22"/>
  <c r="K73" i="22"/>
  <c r="H74" i="22"/>
  <c r="I74" i="22"/>
  <c r="J74" i="22"/>
  <c r="K74" i="22"/>
  <c r="H75" i="22"/>
  <c r="I75" i="22"/>
  <c r="J75" i="22"/>
  <c r="K75" i="22"/>
  <c r="H76" i="22"/>
  <c r="I76" i="22"/>
  <c r="J76" i="22"/>
  <c r="K76" i="22"/>
  <c r="H77" i="22"/>
  <c r="I77" i="22"/>
  <c r="J77" i="22"/>
  <c r="K77" i="22"/>
  <c r="H78" i="22"/>
  <c r="I78" i="22"/>
  <c r="J78" i="22"/>
  <c r="K78" i="22"/>
  <c r="H79" i="22"/>
  <c r="I79" i="22"/>
  <c r="J79" i="22"/>
  <c r="K79" i="22"/>
  <c r="H80" i="22"/>
  <c r="I80" i="22"/>
  <c r="J80" i="22"/>
  <c r="K80" i="22"/>
  <c r="H81" i="22"/>
  <c r="I81" i="22"/>
  <c r="J81" i="22"/>
  <c r="K81" i="22"/>
  <c r="H82" i="22"/>
  <c r="I82" i="22"/>
  <c r="J82" i="22"/>
  <c r="K82" i="22"/>
  <c r="H83" i="22"/>
  <c r="I83" i="22"/>
  <c r="J83" i="22"/>
  <c r="K83" i="22"/>
  <c r="H84" i="22"/>
  <c r="I84" i="22"/>
  <c r="J84" i="22"/>
  <c r="K84" i="22"/>
  <c r="H85" i="22"/>
  <c r="I85" i="22"/>
  <c r="J85" i="22"/>
  <c r="K85" i="22"/>
  <c r="H86" i="22"/>
  <c r="I86" i="22"/>
  <c r="J86" i="22"/>
  <c r="K86" i="22"/>
  <c r="H87" i="22"/>
  <c r="I87" i="22"/>
  <c r="J87" i="22"/>
  <c r="K87" i="22"/>
  <c r="H88" i="22"/>
  <c r="I88" i="22"/>
  <c r="J88" i="22"/>
  <c r="K88" i="22"/>
  <c r="H89" i="22"/>
  <c r="I89" i="22"/>
  <c r="J89" i="22"/>
  <c r="K89" i="22"/>
  <c r="H90" i="22"/>
  <c r="I90" i="22"/>
  <c r="J90" i="22"/>
  <c r="K90" i="22"/>
  <c r="H91" i="22"/>
  <c r="I91" i="22"/>
  <c r="J91" i="22"/>
  <c r="K91" i="22"/>
  <c r="H92" i="22"/>
  <c r="I92" i="22"/>
  <c r="J92" i="22"/>
  <c r="K92" i="22"/>
  <c r="H93" i="22"/>
  <c r="I93" i="22"/>
  <c r="J93" i="22"/>
  <c r="K93" i="22"/>
  <c r="H94" i="22"/>
  <c r="I94" i="22"/>
  <c r="J94" i="22"/>
  <c r="K94" i="22"/>
  <c r="H95" i="22"/>
  <c r="I95" i="22"/>
  <c r="J95" i="22"/>
  <c r="K95" i="22"/>
  <c r="H96" i="22"/>
  <c r="I96" i="22"/>
  <c r="J96" i="22"/>
  <c r="K96" i="22"/>
  <c r="H97" i="22"/>
  <c r="I97" i="22"/>
  <c r="J97" i="22"/>
  <c r="K97" i="22"/>
  <c r="H98" i="22"/>
  <c r="I98" i="22"/>
  <c r="J98" i="22"/>
  <c r="K98" i="22"/>
  <c r="H99" i="22"/>
  <c r="I99" i="22"/>
  <c r="J99" i="22"/>
  <c r="K99" i="22"/>
  <c r="H100" i="22"/>
  <c r="I100" i="22"/>
  <c r="J100" i="22"/>
  <c r="K100" i="22"/>
  <c r="H101" i="22"/>
  <c r="I101" i="22"/>
  <c r="J101" i="22"/>
  <c r="K101" i="22"/>
  <c r="H102" i="22"/>
  <c r="I102" i="22"/>
  <c r="J102" i="22"/>
  <c r="K102" i="22"/>
  <c r="H103" i="22"/>
  <c r="I103" i="22"/>
  <c r="J103" i="22"/>
  <c r="K103" i="22"/>
  <c r="H104" i="22"/>
  <c r="I104" i="22"/>
  <c r="J104" i="22"/>
  <c r="K104" i="22"/>
  <c r="H105" i="22"/>
  <c r="I105" i="22"/>
  <c r="J105" i="22"/>
  <c r="K105" i="22"/>
  <c r="H106" i="22"/>
  <c r="I106" i="22"/>
  <c r="J106" i="22"/>
  <c r="K106" i="22"/>
  <c r="H107" i="22"/>
  <c r="I107" i="22"/>
  <c r="J107" i="22"/>
  <c r="K107" i="22"/>
  <c r="H108" i="22"/>
  <c r="I108" i="22"/>
  <c r="J108" i="22"/>
  <c r="K108" i="22"/>
  <c r="H109" i="22"/>
  <c r="I109" i="22"/>
  <c r="J109" i="22"/>
  <c r="K109" i="22"/>
  <c r="H110" i="22"/>
  <c r="I110" i="22"/>
  <c r="J110" i="22"/>
  <c r="K110" i="22"/>
  <c r="H111" i="22"/>
  <c r="I111" i="22"/>
  <c r="J111" i="22"/>
  <c r="K111" i="22"/>
  <c r="H112" i="22"/>
  <c r="I112" i="22"/>
  <c r="J112" i="22"/>
  <c r="K112" i="22"/>
  <c r="H113" i="22"/>
  <c r="I113" i="22"/>
  <c r="J113" i="22"/>
  <c r="K113" i="22"/>
  <c r="H114" i="22"/>
  <c r="I114" i="22"/>
  <c r="J114" i="22"/>
  <c r="K114" i="22"/>
  <c r="H115" i="22"/>
  <c r="I115" i="22"/>
  <c r="J115" i="22"/>
  <c r="K115" i="22"/>
  <c r="H116" i="22"/>
  <c r="I116" i="22"/>
  <c r="J116" i="22"/>
  <c r="K116" i="22"/>
  <c r="H117" i="22"/>
  <c r="I117" i="22"/>
  <c r="J117" i="22"/>
  <c r="K117" i="22"/>
  <c r="H118" i="22"/>
  <c r="I118" i="22"/>
  <c r="J118" i="22"/>
  <c r="K118" i="22"/>
  <c r="H119" i="22"/>
  <c r="I119" i="22"/>
  <c r="J119" i="22"/>
  <c r="K119" i="22"/>
  <c r="H120" i="22"/>
  <c r="I120" i="22"/>
  <c r="J120" i="22"/>
  <c r="K120" i="22"/>
  <c r="H121" i="22"/>
  <c r="I121" i="22"/>
  <c r="J121" i="22"/>
  <c r="K121" i="22"/>
  <c r="H122" i="22"/>
  <c r="I122" i="22"/>
  <c r="J122" i="22"/>
  <c r="K122" i="22"/>
  <c r="H123" i="22"/>
  <c r="I123" i="22"/>
  <c r="J123" i="22"/>
  <c r="K123" i="22"/>
  <c r="H124" i="22"/>
  <c r="I124" i="22"/>
  <c r="J124" i="22"/>
  <c r="K124" i="22"/>
  <c r="H125" i="22"/>
  <c r="I125" i="22"/>
  <c r="J125" i="22"/>
  <c r="K125" i="22"/>
  <c r="H126" i="22"/>
  <c r="I126" i="22"/>
  <c r="J126" i="22"/>
  <c r="K126" i="22"/>
  <c r="H127" i="22"/>
  <c r="I127" i="22"/>
  <c r="J127" i="22"/>
  <c r="K127" i="22"/>
  <c r="H128" i="22"/>
  <c r="I128" i="22"/>
  <c r="J128" i="22"/>
  <c r="K128" i="22"/>
  <c r="H129" i="22"/>
  <c r="I129" i="22"/>
  <c r="J129" i="22"/>
  <c r="K129" i="22"/>
  <c r="H130" i="22"/>
  <c r="I130" i="22"/>
  <c r="J130" i="22"/>
  <c r="K130" i="22"/>
  <c r="H131" i="22"/>
  <c r="I131" i="22"/>
  <c r="J131" i="22"/>
  <c r="K131" i="22"/>
  <c r="H132" i="22"/>
  <c r="I132" i="22"/>
  <c r="J132" i="22"/>
  <c r="K132" i="22"/>
  <c r="H133" i="22"/>
  <c r="I133" i="22"/>
  <c r="J133" i="22"/>
  <c r="K133" i="22"/>
  <c r="H134" i="22"/>
  <c r="I134" i="22"/>
  <c r="J134" i="22"/>
  <c r="K134" i="22"/>
  <c r="H135" i="22"/>
  <c r="I135" i="22"/>
  <c r="J135" i="22"/>
  <c r="K135" i="22"/>
  <c r="H136" i="22"/>
  <c r="I136" i="22"/>
  <c r="J136" i="22"/>
  <c r="K136" i="22"/>
  <c r="H137" i="22"/>
  <c r="I137" i="22"/>
  <c r="J137" i="22"/>
  <c r="K137" i="22"/>
  <c r="H138" i="22"/>
  <c r="I138" i="22"/>
  <c r="J138" i="22"/>
  <c r="K138" i="22"/>
  <c r="H139" i="22"/>
  <c r="I139" i="22"/>
  <c r="J139" i="22"/>
  <c r="K139" i="22"/>
  <c r="H140" i="22"/>
  <c r="I140" i="22"/>
  <c r="J140" i="22"/>
  <c r="K140" i="22"/>
  <c r="H141" i="22"/>
  <c r="I141" i="22"/>
  <c r="J141" i="22"/>
  <c r="K141" i="22"/>
  <c r="H142" i="22"/>
  <c r="I142" i="22"/>
  <c r="J142" i="22"/>
  <c r="K142" i="22"/>
  <c r="H143" i="22"/>
  <c r="I143" i="22"/>
  <c r="J143" i="22"/>
  <c r="K143" i="22"/>
  <c r="H144" i="22"/>
  <c r="I144" i="22"/>
  <c r="J144" i="22"/>
  <c r="K144" i="22"/>
  <c r="H145" i="22"/>
  <c r="I145" i="22"/>
  <c r="J145" i="22"/>
  <c r="K145" i="22"/>
  <c r="H146" i="22"/>
  <c r="I146" i="22"/>
  <c r="J146" i="22"/>
  <c r="K146" i="22"/>
  <c r="H147" i="22"/>
  <c r="I147" i="22"/>
  <c r="J147" i="22"/>
  <c r="K147" i="22"/>
  <c r="H148" i="22"/>
  <c r="I148" i="22"/>
  <c r="J148" i="22"/>
  <c r="K148" i="22"/>
  <c r="H149" i="22"/>
  <c r="I149" i="22"/>
  <c r="J149" i="22"/>
  <c r="K149" i="22"/>
  <c r="H150" i="22"/>
  <c r="I150" i="22"/>
  <c r="J150" i="22"/>
  <c r="K150" i="22"/>
  <c r="H151" i="22"/>
  <c r="I151" i="22"/>
  <c r="J151" i="22"/>
  <c r="K151" i="22"/>
  <c r="H152" i="22"/>
  <c r="I152" i="22"/>
  <c r="J152" i="22"/>
  <c r="K152" i="22"/>
  <c r="H153" i="22"/>
  <c r="I153" i="22"/>
  <c r="J153" i="22"/>
  <c r="K153" i="22"/>
  <c r="H154" i="22"/>
  <c r="I154" i="22"/>
  <c r="J154" i="22"/>
  <c r="K154" i="22"/>
  <c r="H155" i="22"/>
  <c r="I155" i="22"/>
  <c r="J155" i="22"/>
  <c r="K155" i="22"/>
  <c r="H156" i="22"/>
  <c r="I156" i="22"/>
  <c r="J156" i="22"/>
  <c r="K156" i="22"/>
  <c r="H157" i="22"/>
  <c r="I157" i="22"/>
  <c r="J157" i="22"/>
  <c r="K157" i="22"/>
  <c r="H158" i="22"/>
  <c r="I158" i="22"/>
  <c r="J158" i="22"/>
  <c r="K158" i="22"/>
  <c r="H159" i="22"/>
  <c r="I159" i="22"/>
  <c r="J159" i="22"/>
  <c r="K159" i="22"/>
  <c r="H160" i="22"/>
  <c r="I160" i="22"/>
  <c r="J160" i="22"/>
  <c r="K160" i="22"/>
  <c r="H161" i="22"/>
  <c r="I161" i="22"/>
  <c r="J161" i="22"/>
  <c r="K161" i="22"/>
  <c r="H162" i="22"/>
  <c r="I162" i="22"/>
  <c r="J162" i="22"/>
  <c r="K162" i="22"/>
  <c r="H163" i="22"/>
  <c r="I163" i="22"/>
  <c r="J163" i="22"/>
  <c r="K163" i="22"/>
  <c r="H164" i="22"/>
  <c r="I164" i="22"/>
  <c r="J164" i="22"/>
  <c r="K164" i="22"/>
  <c r="H165" i="22"/>
  <c r="I165" i="22"/>
  <c r="J165" i="22"/>
  <c r="K165" i="22"/>
  <c r="H166" i="22"/>
  <c r="I166" i="22"/>
  <c r="J166" i="22"/>
  <c r="K166" i="22"/>
  <c r="H167" i="22"/>
  <c r="I167" i="22"/>
  <c r="J167" i="22"/>
  <c r="K167" i="22"/>
  <c r="H168" i="22"/>
  <c r="I168" i="22"/>
  <c r="J168" i="22"/>
  <c r="K168" i="22"/>
  <c r="H169" i="22"/>
  <c r="I169" i="22"/>
  <c r="J169" i="22"/>
  <c r="K169" i="22"/>
  <c r="H170" i="22"/>
  <c r="I170" i="22"/>
  <c r="J170" i="22"/>
  <c r="K170" i="22"/>
  <c r="H171" i="22"/>
  <c r="I171" i="22"/>
  <c r="J171" i="22"/>
  <c r="K171" i="22"/>
  <c r="H172" i="22"/>
  <c r="I172" i="22"/>
  <c r="J172" i="22"/>
  <c r="K172" i="22"/>
  <c r="H173" i="22"/>
  <c r="I173" i="22"/>
  <c r="J173" i="22"/>
  <c r="K173" i="22"/>
  <c r="H174" i="22"/>
  <c r="I174" i="22"/>
  <c r="J174" i="22"/>
  <c r="K174" i="22"/>
  <c r="H175" i="22"/>
  <c r="I175" i="22"/>
  <c r="J175" i="22"/>
  <c r="K175" i="22"/>
  <c r="H176" i="22"/>
  <c r="I176" i="22"/>
  <c r="J176" i="22"/>
  <c r="K176" i="22"/>
  <c r="H177" i="22"/>
  <c r="I177" i="22"/>
  <c r="J177" i="22"/>
  <c r="K177" i="22"/>
  <c r="H178" i="22"/>
  <c r="I178" i="22"/>
  <c r="J178" i="22"/>
  <c r="K178" i="22"/>
  <c r="H179" i="22"/>
  <c r="I179" i="22"/>
  <c r="J179" i="22"/>
  <c r="K179" i="22"/>
  <c r="H180" i="22"/>
  <c r="I180" i="22"/>
  <c r="J180" i="22"/>
  <c r="K180" i="22"/>
  <c r="H181" i="22"/>
  <c r="I181" i="22"/>
  <c r="J181" i="22"/>
  <c r="K181" i="22"/>
  <c r="H182" i="22"/>
  <c r="I182" i="22"/>
  <c r="J182" i="22"/>
  <c r="K182" i="22"/>
  <c r="H183" i="22"/>
  <c r="I183" i="22"/>
  <c r="J183" i="22"/>
  <c r="K183" i="22"/>
  <c r="H184" i="22"/>
  <c r="I184" i="22"/>
  <c r="J184" i="22"/>
  <c r="K184" i="22"/>
  <c r="H185" i="22"/>
  <c r="I185" i="22"/>
  <c r="J185" i="22"/>
  <c r="K185" i="22"/>
  <c r="H186" i="22"/>
  <c r="I186" i="22"/>
  <c r="J186" i="22"/>
  <c r="K186" i="22"/>
  <c r="H187" i="22"/>
  <c r="I187" i="22"/>
  <c r="J187" i="22"/>
  <c r="K187" i="22"/>
  <c r="H188" i="22"/>
  <c r="I188" i="22"/>
  <c r="J188" i="22"/>
  <c r="K188" i="22"/>
  <c r="H189" i="22"/>
  <c r="I189" i="22"/>
  <c r="J189" i="22"/>
  <c r="K189" i="22"/>
  <c r="H190" i="22"/>
  <c r="I190" i="22"/>
  <c r="J190" i="22"/>
  <c r="K190" i="22"/>
  <c r="H191" i="22"/>
  <c r="I191" i="22"/>
  <c r="J191" i="22"/>
  <c r="K191" i="22"/>
  <c r="H192" i="22"/>
  <c r="I192" i="22"/>
  <c r="J192" i="22"/>
  <c r="K192" i="22"/>
  <c r="H193" i="22"/>
  <c r="I193" i="22"/>
  <c r="J193" i="22"/>
  <c r="K193" i="22"/>
  <c r="E7" i="16"/>
  <c r="E38" i="16" s="1"/>
  <c r="H7" i="16"/>
  <c r="K7" i="16"/>
  <c r="N7" i="16"/>
  <c r="AD7" i="16"/>
  <c r="E8" i="16"/>
  <c r="H8" i="16"/>
  <c r="K8" i="16"/>
  <c r="N8" i="16"/>
  <c r="E9" i="16"/>
  <c r="H9" i="16"/>
  <c r="K9" i="16"/>
  <c r="N9" i="16"/>
  <c r="E10" i="16"/>
  <c r="H10" i="16"/>
  <c r="K10" i="16"/>
  <c r="N10" i="16"/>
  <c r="E11" i="16"/>
  <c r="H11" i="16"/>
  <c r="K11" i="16"/>
  <c r="N11" i="16"/>
  <c r="E12" i="16"/>
  <c r="AD12" i="16" s="1"/>
  <c r="H12" i="16"/>
  <c r="K12" i="16"/>
  <c r="N12" i="16"/>
  <c r="E13" i="16"/>
  <c r="H13" i="16"/>
  <c r="K13" i="16"/>
  <c r="N13" i="16"/>
  <c r="E14" i="16"/>
  <c r="H14" i="16"/>
  <c r="K14" i="16"/>
  <c r="N14" i="16"/>
  <c r="E15" i="16"/>
  <c r="AD15" i="16" s="1"/>
  <c r="H15" i="16"/>
  <c r="K15" i="16"/>
  <c r="N15" i="16"/>
  <c r="E16" i="16"/>
  <c r="H16" i="16"/>
  <c r="K16" i="16"/>
  <c r="N16" i="16"/>
  <c r="E17" i="16"/>
  <c r="H17" i="16"/>
  <c r="K17" i="16"/>
  <c r="N17" i="16"/>
  <c r="E18" i="16"/>
  <c r="H18" i="16"/>
  <c r="K18" i="16"/>
  <c r="N18" i="16"/>
  <c r="E19" i="16"/>
  <c r="H19" i="16"/>
  <c r="K19" i="16"/>
  <c r="N19" i="16"/>
  <c r="E20" i="16"/>
  <c r="AD20" i="16" s="1"/>
  <c r="H20" i="16"/>
  <c r="K20" i="16"/>
  <c r="N20" i="16"/>
  <c r="E21" i="16"/>
  <c r="H21" i="16"/>
  <c r="K21" i="16"/>
  <c r="N21" i="16"/>
  <c r="E22" i="16"/>
  <c r="H22" i="16"/>
  <c r="K22" i="16"/>
  <c r="N22" i="16"/>
  <c r="E23" i="16"/>
  <c r="AD23" i="16" s="1"/>
  <c r="H23" i="16"/>
  <c r="K23" i="16"/>
  <c r="N23" i="16"/>
  <c r="E24" i="16"/>
  <c r="H24" i="16"/>
  <c r="K24" i="16"/>
  <c r="N24" i="16"/>
  <c r="E25" i="16"/>
  <c r="H25" i="16"/>
  <c r="K25" i="16"/>
  <c r="N25" i="16"/>
  <c r="E26" i="16"/>
  <c r="H26" i="16"/>
  <c r="K26" i="16"/>
  <c r="N26" i="16"/>
  <c r="E27" i="16"/>
  <c r="H27" i="16"/>
  <c r="K27" i="16"/>
  <c r="N27" i="16"/>
  <c r="E28" i="16"/>
  <c r="H28" i="16"/>
  <c r="K28" i="16"/>
  <c r="AD28" i="16" s="1"/>
  <c r="N28" i="16"/>
  <c r="E29" i="16"/>
  <c r="H29" i="16"/>
  <c r="K29" i="16"/>
  <c r="N29" i="16"/>
  <c r="E30" i="16"/>
  <c r="H30" i="16"/>
  <c r="K30" i="16"/>
  <c r="N30" i="16"/>
  <c r="E31" i="16"/>
  <c r="H31" i="16"/>
  <c r="AD31" i="16" s="1"/>
  <c r="K31" i="16"/>
  <c r="N31" i="16"/>
  <c r="E32" i="16"/>
  <c r="H32" i="16"/>
  <c r="K32" i="16"/>
  <c r="N32" i="16"/>
  <c r="E33" i="16"/>
  <c r="H33" i="16"/>
  <c r="K33" i="16"/>
  <c r="N33" i="16"/>
  <c r="E34" i="16"/>
  <c r="H34" i="16"/>
  <c r="K34" i="16"/>
  <c r="N34" i="16"/>
  <c r="E35" i="16"/>
  <c r="AD35" i="16" s="1"/>
  <c r="H35" i="16"/>
  <c r="K35" i="16"/>
  <c r="N35" i="16"/>
  <c r="E36" i="16"/>
  <c r="H36" i="16"/>
  <c r="AD36" i="16" s="1"/>
  <c r="K36" i="16"/>
  <c r="N36" i="16"/>
  <c r="E37" i="16"/>
  <c r="H37" i="16"/>
  <c r="K37" i="16"/>
  <c r="N37" i="16"/>
  <c r="C38" i="16"/>
  <c r="D38" i="16"/>
  <c r="F38" i="16"/>
  <c r="G38" i="16"/>
  <c r="I38" i="16"/>
  <c r="J38" i="16"/>
  <c r="L38" i="16"/>
  <c r="M38" i="16"/>
  <c r="O38" i="16"/>
  <c r="P38" i="16"/>
  <c r="Q38" i="16"/>
  <c r="R38" i="16"/>
  <c r="S38" i="16"/>
  <c r="T38" i="16"/>
  <c r="U38" i="16"/>
  <c r="V38" i="16"/>
  <c r="W38" i="16"/>
  <c r="X38" i="16"/>
  <c r="Y38" i="16"/>
  <c r="Z38" i="16"/>
  <c r="AA38" i="16"/>
  <c r="AB38" i="16"/>
  <c r="AC38" i="16"/>
  <c r="P41" i="16"/>
  <c r="G198" i="22" s="1"/>
  <c r="P44" i="16"/>
  <c r="G201" i="22" s="1"/>
  <c r="P46" i="16"/>
  <c r="G203" i="22" s="1"/>
  <c r="E8" i="14"/>
  <c r="AB8" i="14" s="1"/>
  <c r="H8" i="14"/>
  <c r="K8" i="14"/>
  <c r="N8" i="14"/>
  <c r="E9" i="14"/>
  <c r="H9" i="14"/>
  <c r="K9" i="14"/>
  <c r="N9" i="14"/>
  <c r="E10" i="14"/>
  <c r="H10" i="14"/>
  <c r="K10" i="14"/>
  <c r="N10" i="14"/>
  <c r="E11" i="14"/>
  <c r="H11" i="14"/>
  <c r="AB11" i="14" s="1"/>
  <c r="K11" i="14"/>
  <c r="N11" i="14"/>
  <c r="E12" i="14"/>
  <c r="H12" i="14"/>
  <c r="K12" i="14"/>
  <c r="N12" i="14"/>
  <c r="E13" i="14"/>
  <c r="H13" i="14"/>
  <c r="K13" i="14"/>
  <c r="N13" i="14"/>
  <c r="E14" i="14"/>
  <c r="H14" i="14"/>
  <c r="K14" i="14"/>
  <c r="N14" i="14"/>
  <c r="AB14" i="14"/>
  <c r="E15" i="14"/>
  <c r="H15" i="14"/>
  <c r="K15" i="14"/>
  <c r="K39" i="14" s="1"/>
  <c r="N15" i="14"/>
  <c r="E16" i="14"/>
  <c r="H16" i="14"/>
  <c r="K16" i="14"/>
  <c r="N16" i="14"/>
  <c r="E17" i="14"/>
  <c r="H17" i="14"/>
  <c r="K17" i="14"/>
  <c r="N17" i="14"/>
  <c r="E18" i="14"/>
  <c r="H18" i="14"/>
  <c r="K18" i="14"/>
  <c r="N18" i="14"/>
  <c r="E19" i="14"/>
  <c r="AB19" i="14" s="1"/>
  <c r="H19" i="14"/>
  <c r="K19" i="14"/>
  <c r="N19" i="14"/>
  <c r="E20" i="14"/>
  <c r="H20" i="14"/>
  <c r="K20" i="14"/>
  <c r="N20" i="14"/>
  <c r="E21" i="14"/>
  <c r="H21" i="14"/>
  <c r="AB21" i="14" s="1"/>
  <c r="K21" i="14"/>
  <c r="N21" i="14"/>
  <c r="E22" i="14"/>
  <c r="AB22" i="14" s="1"/>
  <c r="H22" i="14"/>
  <c r="K22" i="14"/>
  <c r="N22" i="14"/>
  <c r="E23" i="14"/>
  <c r="AB23" i="14" s="1"/>
  <c r="H23" i="14"/>
  <c r="K23" i="14"/>
  <c r="N23" i="14"/>
  <c r="E24" i="14"/>
  <c r="H24" i="14"/>
  <c r="K24" i="14"/>
  <c r="N24" i="14"/>
  <c r="E25" i="14"/>
  <c r="AB25" i="14" s="1"/>
  <c r="H25" i="14"/>
  <c r="K25" i="14"/>
  <c r="N25" i="14"/>
  <c r="E26" i="14"/>
  <c r="H26" i="14"/>
  <c r="K26" i="14"/>
  <c r="N26" i="14"/>
  <c r="E27" i="14"/>
  <c r="AB27" i="14" s="1"/>
  <c r="H27" i="14"/>
  <c r="K27" i="14"/>
  <c r="N27" i="14"/>
  <c r="E28" i="14"/>
  <c r="H28" i="14"/>
  <c r="K28" i="14"/>
  <c r="N28" i="14"/>
  <c r="E29" i="14"/>
  <c r="H29" i="14"/>
  <c r="K29" i="14"/>
  <c r="N29" i="14"/>
  <c r="E30" i="14"/>
  <c r="AB30" i="14" s="1"/>
  <c r="H30" i="14"/>
  <c r="K30" i="14"/>
  <c r="N30" i="14"/>
  <c r="E31" i="14"/>
  <c r="H31" i="14"/>
  <c r="K31" i="14"/>
  <c r="N31" i="14"/>
  <c r="E32" i="14"/>
  <c r="H32" i="14"/>
  <c r="K32" i="14"/>
  <c r="N32" i="14"/>
  <c r="E33" i="14"/>
  <c r="H33" i="14"/>
  <c r="K33" i="14"/>
  <c r="N33" i="14"/>
  <c r="E34" i="14"/>
  <c r="H34" i="14"/>
  <c r="K34" i="14"/>
  <c r="N34" i="14"/>
  <c r="E35" i="14"/>
  <c r="H35" i="14"/>
  <c r="K35" i="14"/>
  <c r="N35" i="14"/>
  <c r="AB35" i="14" s="1"/>
  <c r="E36" i="14"/>
  <c r="H36" i="14"/>
  <c r="AB36" i="14" s="1"/>
  <c r="K36" i="14"/>
  <c r="N36" i="14"/>
  <c r="E37" i="14"/>
  <c r="H37" i="14"/>
  <c r="K37" i="14"/>
  <c r="N37" i="14"/>
  <c r="E38" i="14"/>
  <c r="H38" i="14"/>
  <c r="AB38" i="14" s="1"/>
  <c r="K38" i="14"/>
  <c r="N38" i="14"/>
  <c r="C39" i="14"/>
  <c r="D39" i="14"/>
  <c r="F39" i="14"/>
  <c r="G39" i="14"/>
  <c r="I39" i="14"/>
  <c r="J39" i="14"/>
  <c r="L39" i="14"/>
  <c r="M39" i="14"/>
  <c r="O39" i="14"/>
  <c r="P39" i="14"/>
  <c r="Q39" i="14"/>
  <c r="R39" i="14"/>
  <c r="S39" i="14"/>
  <c r="T39" i="14"/>
  <c r="U39" i="14"/>
  <c r="V39" i="14"/>
  <c r="W39" i="14"/>
  <c r="X39" i="14"/>
  <c r="Y39" i="14"/>
  <c r="Z39" i="14"/>
  <c r="AA39" i="14"/>
  <c r="O42" i="14"/>
  <c r="O45" i="14"/>
  <c r="O47" i="14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K42" i="13"/>
  <c r="K45" i="13"/>
  <c r="K47" i="13"/>
  <c r="AC7" i="12"/>
  <c r="AC8" i="12"/>
  <c r="AC9" i="12"/>
  <c r="AC10" i="12"/>
  <c r="AC11" i="12"/>
  <c r="AC12" i="12"/>
  <c r="AC13" i="12"/>
  <c r="AC14" i="12"/>
  <c r="AC15" i="12"/>
  <c r="AC16" i="12"/>
  <c r="AC17" i="12"/>
  <c r="AC18" i="12"/>
  <c r="AC19" i="12"/>
  <c r="AC20" i="12"/>
  <c r="AC21" i="12"/>
  <c r="AC22" i="12"/>
  <c r="AC23" i="12"/>
  <c r="AC24" i="12"/>
  <c r="AC25" i="12"/>
  <c r="AC26" i="12"/>
  <c r="AC27" i="12"/>
  <c r="AC28" i="12"/>
  <c r="AC29" i="12"/>
  <c r="AC30" i="12"/>
  <c r="AC31" i="12"/>
  <c r="AC32" i="12"/>
  <c r="AC33" i="12"/>
  <c r="AC34" i="12"/>
  <c r="AC35" i="12"/>
  <c r="AC36" i="12"/>
  <c r="AC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P38" i="12"/>
  <c r="Q38" i="12"/>
  <c r="R38" i="12"/>
  <c r="S38" i="12"/>
  <c r="T38" i="12"/>
  <c r="U38" i="12"/>
  <c r="V38" i="12"/>
  <c r="W38" i="12"/>
  <c r="X38" i="12"/>
  <c r="Y38" i="12"/>
  <c r="Z38" i="12"/>
  <c r="AA38" i="12"/>
  <c r="AB38" i="12"/>
  <c r="P41" i="12"/>
  <c r="P44" i="12"/>
  <c r="P46" i="12"/>
  <c r="G4" i="1"/>
  <c r="G6" i="1"/>
  <c r="E12" i="1"/>
  <c r="H12" i="1"/>
  <c r="I12" i="1"/>
  <c r="E13" i="1"/>
  <c r="H13" i="1"/>
  <c r="I13" i="1"/>
  <c r="J13" i="1" s="1"/>
  <c r="L13" i="1" s="1"/>
  <c r="E14" i="1"/>
  <c r="H14" i="1"/>
  <c r="I14" i="1"/>
  <c r="E15" i="1"/>
  <c r="H15" i="1"/>
  <c r="I15" i="1"/>
  <c r="E16" i="1"/>
  <c r="H16" i="1"/>
  <c r="I16" i="1"/>
  <c r="J16" i="1"/>
  <c r="L16" i="1" s="1"/>
  <c r="E17" i="1"/>
  <c r="H17" i="1"/>
  <c r="I17" i="1"/>
  <c r="E18" i="1"/>
  <c r="H18" i="1"/>
  <c r="I18" i="1"/>
  <c r="J18" i="1" s="1"/>
  <c r="E19" i="1"/>
  <c r="H19" i="1"/>
  <c r="I19" i="1"/>
  <c r="E20" i="1"/>
  <c r="H20" i="1"/>
  <c r="J20" i="1" s="1"/>
  <c r="L20" i="1" s="1"/>
  <c r="I20" i="1"/>
  <c r="E21" i="1"/>
  <c r="H21" i="1"/>
  <c r="I21" i="1"/>
  <c r="E22" i="1"/>
  <c r="H22" i="1"/>
  <c r="I22" i="1"/>
  <c r="E23" i="1"/>
  <c r="H23" i="1"/>
  <c r="I23" i="1"/>
  <c r="E24" i="1"/>
  <c r="H24" i="1"/>
  <c r="I24" i="1"/>
  <c r="E25" i="1"/>
  <c r="H25" i="1"/>
  <c r="I25" i="1"/>
  <c r="E26" i="1"/>
  <c r="H26" i="1"/>
  <c r="I26" i="1"/>
  <c r="E27" i="1"/>
  <c r="H27" i="1"/>
  <c r="I27" i="1"/>
  <c r="E28" i="1"/>
  <c r="H28" i="1"/>
  <c r="J28" i="1" s="1"/>
  <c r="L28" i="1" s="1"/>
  <c r="I28" i="1"/>
  <c r="E29" i="1"/>
  <c r="H29" i="1"/>
  <c r="I29" i="1"/>
  <c r="E30" i="1"/>
  <c r="H30" i="1"/>
  <c r="I30" i="1"/>
  <c r="E31" i="1"/>
  <c r="H31" i="1"/>
  <c r="I31" i="1"/>
  <c r="E32" i="1"/>
  <c r="H32" i="1"/>
  <c r="I32" i="1"/>
  <c r="J32" i="1"/>
  <c r="L32" i="1" s="1"/>
  <c r="E33" i="1"/>
  <c r="H33" i="1"/>
  <c r="I33" i="1"/>
  <c r="E34" i="1"/>
  <c r="H34" i="1"/>
  <c r="I34" i="1"/>
  <c r="E35" i="1"/>
  <c r="H35" i="1"/>
  <c r="I35" i="1"/>
  <c r="E36" i="1"/>
  <c r="H36" i="1"/>
  <c r="I36" i="1"/>
  <c r="E37" i="1"/>
  <c r="H37" i="1"/>
  <c r="I37" i="1"/>
  <c r="E38" i="1"/>
  <c r="H38" i="1"/>
  <c r="I38" i="1"/>
  <c r="E39" i="1"/>
  <c r="H39" i="1"/>
  <c r="I39" i="1"/>
  <c r="E40" i="1"/>
  <c r="H40" i="1"/>
  <c r="I40" i="1"/>
  <c r="J40" i="1" s="1"/>
  <c r="L40" i="1" s="1"/>
  <c r="E41" i="1"/>
  <c r="H41" i="1"/>
  <c r="I41" i="1"/>
  <c r="E42" i="1"/>
  <c r="H42" i="1"/>
  <c r="I42" i="1"/>
  <c r="J42" i="1"/>
  <c r="C43" i="1"/>
  <c r="D43" i="1"/>
  <c r="F43" i="1"/>
  <c r="G43" i="1"/>
  <c r="F46" i="1"/>
  <c r="F49" i="1"/>
  <c r="F51" i="1"/>
  <c r="B14" i="25"/>
  <c r="G9" i="25" l="1"/>
  <c r="G14" i="25"/>
  <c r="E9" i="25"/>
  <c r="E14" i="25" s="1"/>
  <c r="E12" i="25"/>
  <c r="E24" i="24"/>
  <c r="E23" i="24"/>
  <c r="E21" i="24"/>
  <c r="E26" i="24"/>
  <c r="N38" i="16"/>
  <c r="M39" i="1"/>
  <c r="AB37" i="14"/>
  <c r="AB26" i="14"/>
  <c r="AB24" i="14"/>
  <c r="AB20" i="14"/>
  <c r="AB9" i="14"/>
  <c r="AD34" i="16"/>
  <c r="AD32" i="16"/>
  <c r="AD30" i="16"/>
  <c r="AD19" i="16"/>
  <c r="AD17" i="16"/>
  <c r="AD13" i="16"/>
  <c r="K29" i="1"/>
  <c r="M29" i="1" s="1"/>
  <c r="K41" i="1"/>
  <c r="M41" i="1"/>
  <c r="K36" i="1"/>
  <c r="M36" i="1"/>
  <c r="K16" i="1"/>
  <c r="M16" i="1" s="1"/>
  <c r="N39" i="14"/>
  <c r="M33" i="1"/>
  <c r="AB33" i="14"/>
  <c r="AB31" i="14"/>
  <c r="AB29" i="14"/>
  <c r="AB18" i="14"/>
  <c r="AB16" i="14"/>
  <c r="AB12" i="14"/>
  <c r="AD37" i="16"/>
  <c r="AD26" i="16"/>
  <c r="AD24" i="16"/>
  <c r="AD22" i="16"/>
  <c r="AD11" i="16"/>
  <c r="AD9" i="16"/>
  <c r="H38" i="16"/>
  <c r="H39" i="14"/>
  <c r="K57" i="26"/>
  <c r="J19" i="1"/>
  <c r="E39" i="14"/>
  <c r="AD33" i="16"/>
  <c r="AD29" i="16"/>
  <c r="AD18" i="16"/>
  <c r="AD16" i="16"/>
  <c r="AD14" i="16"/>
  <c r="K38" i="16"/>
  <c r="A27" i="24"/>
  <c r="K16" i="24" s="1"/>
  <c r="M12" i="1"/>
  <c r="T39" i="13"/>
  <c r="J34" i="1"/>
  <c r="M34" i="1"/>
  <c r="M42" i="1"/>
  <c r="K37" i="1"/>
  <c r="M37" i="1"/>
  <c r="M32" i="1"/>
  <c r="AB34" i="14"/>
  <c r="AB32" i="14"/>
  <c r="AB28" i="14"/>
  <c r="AB17" i="14"/>
  <c r="AB15" i="14"/>
  <c r="AB13" i="14"/>
  <c r="AD27" i="16"/>
  <c r="AD25" i="16"/>
  <c r="AD21" i="16"/>
  <c r="AD10" i="16"/>
  <c r="AD8" i="16"/>
  <c r="AD38" i="16" s="1"/>
  <c r="H12" i="9"/>
  <c r="J27" i="24"/>
  <c r="J26" i="24"/>
  <c r="J13" i="10"/>
  <c r="E28" i="24"/>
  <c r="H28" i="24"/>
  <c r="K24" i="1"/>
  <c r="M24" i="1" s="1"/>
  <c r="H27" i="24"/>
  <c r="J38" i="1"/>
  <c r="K38" i="1"/>
  <c r="M38" i="1" s="1"/>
  <c r="J33" i="1"/>
  <c r="L33" i="1" s="1"/>
  <c r="H43" i="1"/>
  <c r="K12" i="1"/>
  <c r="K33" i="1"/>
  <c r="D32" i="4"/>
  <c r="K21" i="1"/>
  <c r="M21" i="1" s="1"/>
  <c r="K40" i="1"/>
  <c r="M40" i="1" s="1"/>
  <c r="J37" i="1"/>
  <c r="L37" i="1" s="1"/>
  <c r="F119" i="20" s="1"/>
  <c r="G119" i="20" s="1"/>
  <c r="J35" i="1"/>
  <c r="K35" i="1"/>
  <c r="M35" i="1" s="1"/>
  <c r="K28" i="1"/>
  <c r="M28" i="1" s="1"/>
  <c r="J13" i="9"/>
  <c r="J12" i="9" s="1"/>
  <c r="K15" i="26"/>
  <c r="K26" i="1"/>
  <c r="M26" i="1" s="1"/>
  <c r="J14" i="1"/>
  <c r="K14" i="1"/>
  <c r="M14" i="1" s="1"/>
  <c r="D34" i="4"/>
  <c r="H13" i="10"/>
  <c r="E71" i="26"/>
  <c r="K16" i="26"/>
  <c r="D35" i="4"/>
  <c r="L42" i="1"/>
  <c r="K42" i="1"/>
  <c r="J30" i="1"/>
  <c r="L30" i="1" s="1"/>
  <c r="K30" i="1"/>
  <c r="M30" i="1" s="1"/>
  <c r="J25" i="1"/>
  <c r="L25" i="1" s="1"/>
  <c r="F69" i="20" s="1"/>
  <c r="G69" i="20" s="1"/>
  <c r="J23" i="1"/>
  <c r="L23" i="1" s="1"/>
  <c r="K23" i="1"/>
  <c r="M23" i="1" s="1"/>
  <c r="K25" i="1"/>
  <c r="M25" i="1" s="1"/>
  <c r="E43" i="1"/>
  <c r="K13" i="1"/>
  <c r="M13" i="1" s="1"/>
  <c r="L16" i="23"/>
  <c r="A19" i="24" s="1"/>
  <c r="C16" i="24" s="1"/>
  <c r="C23" i="24" s="1"/>
  <c r="J21" i="1"/>
  <c r="L21" i="1" s="1"/>
  <c r="J41" i="1"/>
  <c r="L41" i="1" s="1"/>
  <c r="F123" i="20" s="1"/>
  <c r="G123" i="20" s="1"/>
  <c r="J39" i="1"/>
  <c r="L39" i="1" s="1"/>
  <c r="F121" i="20" s="1"/>
  <c r="G121" i="20" s="1"/>
  <c r="K39" i="1"/>
  <c r="J36" i="1"/>
  <c r="L36" i="1" s="1"/>
  <c r="F42" i="20" s="1"/>
  <c r="G42" i="20" s="1"/>
  <c r="K32" i="1"/>
  <c r="J29" i="1"/>
  <c r="L29" i="1" s="1"/>
  <c r="J27" i="1"/>
  <c r="L27" i="1" s="1"/>
  <c r="K27" i="1"/>
  <c r="M27" i="1" s="1"/>
  <c r="AB10" i="14"/>
  <c r="D36" i="4"/>
  <c r="E27" i="24"/>
  <c r="L34" i="1"/>
  <c r="F78" i="20" s="1"/>
  <c r="G78" i="20" s="1"/>
  <c r="K34" i="1"/>
  <c r="J24" i="1"/>
  <c r="L24" i="1" s="1"/>
  <c r="J22" i="1"/>
  <c r="J43" i="1" s="1"/>
  <c r="K22" i="1"/>
  <c r="M22" i="1" s="1"/>
  <c r="J15" i="1"/>
  <c r="L15" i="1" s="1"/>
  <c r="K15" i="1"/>
  <c r="M15" i="1" s="1"/>
  <c r="J12" i="1"/>
  <c r="L12" i="1" s="1"/>
  <c r="D33" i="4"/>
  <c r="J31" i="1"/>
  <c r="L31" i="1" s="1"/>
  <c r="F37" i="20" s="1"/>
  <c r="G37" i="20" s="1"/>
  <c r="K31" i="1"/>
  <c r="M31" i="1" s="1"/>
  <c r="J26" i="1"/>
  <c r="L26" i="1" s="1"/>
  <c r="K19" i="1"/>
  <c r="M19" i="1" s="1"/>
  <c r="AC38" i="12"/>
  <c r="J17" i="23"/>
  <c r="L17" i="23" s="1"/>
  <c r="A20" i="24" s="1"/>
  <c r="D16" i="24" s="1"/>
  <c r="D24" i="24" s="1"/>
  <c r="D27" i="24"/>
  <c r="D28" i="24"/>
  <c r="D20" i="24"/>
  <c r="D25" i="24"/>
  <c r="H26" i="24"/>
  <c r="B27" i="24"/>
  <c r="B21" i="24"/>
  <c r="B24" i="24"/>
  <c r="B25" i="24"/>
  <c r="B28" i="24"/>
  <c r="B18" i="24"/>
  <c r="B23" i="24"/>
  <c r="G16" i="24"/>
  <c r="J19" i="23"/>
  <c r="L19" i="23" s="1"/>
  <c r="A22" i="24" s="1"/>
  <c r="F16" i="24" s="1"/>
  <c r="B26" i="24"/>
  <c r="G20" i="5"/>
  <c r="C17" i="5"/>
  <c r="G22" i="5"/>
  <c r="K31" i="26"/>
  <c r="L34" i="27"/>
  <c r="G24" i="5"/>
  <c r="C13" i="5"/>
  <c r="G26" i="5"/>
  <c r="G18" i="5" s="1"/>
  <c r="G17" i="5" s="1"/>
  <c r="G16" i="5" s="1"/>
  <c r="G15" i="5" s="1"/>
  <c r="G14" i="5" s="1"/>
  <c r="G13" i="5" s="1"/>
  <c r="G12" i="5" s="1"/>
  <c r="C15" i="5"/>
  <c r="G25" i="5"/>
  <c r="G23" i="5"/>
  <c r="G21" i="5"/>
  <c r="C18" i="5"/>
  <c r="C26" i="5" s="1"/>
  <c r="C16" i="5"/>
  <c r="C14" i="5"/>
  <c r="K21" i="26"/>
  <c r="K28" i="26"/>
  <c r="K20" i="1"/>
  <c r="M20" i="1" s="1"/>
  <c r="I43" i="1"/>
  <c r="K58" i="26"/>
  <c r="K19" i="26"/>
  <c r="K32" i="26"/>
  <c r="K53" i="26"/>
  <c r="L35" i="27"/>
  <c r="AE43" i="26"/>
  <c r="AF43" i="26" s="1"/>
  <c r="K18" i="1"/>
  <c r="M18" i="1" s="1"/>
  <c r="L18" i="1"/>
  <c r="F100" i="20" s="1"/>
  <c r="G100" i="20" s="1"/>
  <c r="K29" i="26"/>
  <c r="K55" i="26"/>
  <c r="AE44" i="26"/>
  <c r="AF44" i="26" s="1"/>
  <c r="K20" i="26"/>
  <c r="K33" i="26"/>
  <c r="K52" i="26"/>
  <c r="K30" i="26"/>
  <c r="K56" i="26"/>
  <c r="J17" i="1"/>
  <c r="L17" i="1" s="1"/>
  <c r="F61" i="20" s="1"/>
  <c r="G61" i="20" s="1"/>
  <c r="K17" i="1"/>
  <c r="M17" i="1" s="1"/>
  <c r="K18" i="26"/>
  <c r="J22" i="23"/>
  <c r="L22" i="23" s="1"/>
  <c r="A25" i="24" s="1"/>
  <c r="AE41" i="26"/>
  <c r="AF41" i="26" s="1"/>
  <c r="AE42" i="26"/>
  <c r="AF42" i="26" s="1"/>
  <c r="K27" i="26"/>
  <c r="AE45" i="26"/>
  <c r="AF45" i="26" s="1"/>
  <c r="AE46" i="26"/>
  <c r="AF46" i="26" s="1"/>
  <c r="AE40" i="26"/>
  <c r="AF40" i="26" s="1"/>
  <c r="K17" i="26"/>
  <c r="K54" i="26"/>
  <c r="F118" i="20"/>
  <c r="G118" i="20" s="1"/>
  <c r="F35" i="20"/>
  <c r="G35" i="20" s="1"/>
  <c r="F111" i="20"/>
  <c r="G111" i="20" s="1"/>
  <c r="F73" i="20"/>
  <c r="G73" i="20" s="1"/>
  <c r="F85" i="20"/>
  <c r="G85" i="20" s="1"/>
  <c r="F47" i="20"/>
  <c r="G47" i="20" s="1"/>
  <c r="F116" i="20"/>
  <c r="G116" i="20" s="1"/>
  <c r="F97" i="20"/>
  <c r="G97" i="20" s="1"/>
  <c r="F59" i="20"/>
  <c r="G59" i="20" s="1"/>
  <c r="F21" i="20"/>
  <c r="G21" i="20" s="1"/>
  <c r="F46" i="20"/>
  <c r="G46" i="20" s="1"/>
  <c r="F122" i="20"/>
  <c r="G122" i="20" s="1"/>
  <c r="F84" i="20"/>
  <c r="G84" i="20" s="1"/>
  <c r="F77" i="20"/>
  <c r="G77" i="20" s="1"/>
  <c r="F39" i="20"/>
  <c r="G39" i="20" s="1"/>
  <c r="F115" i="20"/>
  <c r="G115" i="20" s="1"/>
  <c r="F110" i="20"/>
  <c r="G110" i="20" s="1"/>
  <c r="F72" i="20"/>
  <c r="G72" i="20" s="1"/>
  <c r="F34" i="20"/>
  <c r="G34" i="20" s="1"/>
  <c r="F27" i="20"/>
  <c r="G27" i="20" s="1"/>
  <c r="F103" i="20"/>
  <c r="G103" i="20" s="1"/>
  <c r="F65" i="20"/>
  <c r="G65" i="20" s="1"/>
  <c r="F22" i="20"/>
  <c r="G22" i="20" s="1"/>
  <c r="F98" i="20"/>
  <c r="G98" i="20" s="1"/>
  <c r="F60" i="20"/>
  <c r="G60" i="20" s="1"/>
  <c r="F81" i="20"/>
  <c r="G81" i="20" s="1"/>
  <c r="F113" i="20"/>
  <c r="G113" i="20" s="1"/>
  <c r="F75" i="20"/>
  <c r="G75" i="20" s="1"/>
  <c r="F124" i="20"/>
  <c r="G124" i="20" s="1"/>
  <c r="F48" i="20"/>
  <c r="G48" i="20" s="1"/>
  <c r="F86" i="20"/>
  <c r="G86" i="20" s="1"/>
  <c r="F38" i="20"/>
  <c r="G38" i="20" s="1"/>
  <c r="F114" i="20"/>
  <c r="G114" i="20" s="1"/>
  <c r="F76" i="20"/>
  <c r="G76" i="20" s="1"/>
  <c r="F105" i="20"/>
  <c r="G105" i="20" s="1"/>
  <c r="F67" i="20"/>
  <c r="G67" i="20" s="1"/>
  <c r="F29" i="20"/>
  <c r="G29" i="20" s="1"/>
  <c r="F64" i="20"/>
  <c r="G64" i="20" s="1"/>
  <c r="F26" i="20"/>
  <c r="G26" i="20" s="1"/>
  <c r="F102" i="20"/>
  <c r="G102" i="20" s="1"/>
  <c r="F19" i="20"/>
  <c r="G19" i="20" s="1"/>
  <c r="F95" i="20"/>
  <c r="G95" i="20" s="1"/>
  <c r="F57" i="20"/>
  <c r="G57" i="20" s="1"/>
  <c r="L35" i="1"/>
  <c r="L19" i="1"/>
  <c r="L38" i="1"/>
  <c r="L14" i="1"/>
  <c r="L16" i="24"/>
  <c r="L28" i="24" s="1"/>
  <c r="J28" i="24"/>
  <c r="B19" i="24" l="1"/>
  <c r="L36" i="27"/>
  <c r="B10" i="27" s="1"/>
  <c r="K27" i="24"/>
  <c r="K28" i="24"/>
  <c r="F18" i="20"/>
  <c r="G18" i="20" s="1"/>
  <c r="F56" i="20"/>
  <c r="G56" i="20" s="1"/>
  <c r="F94" i="20"/>
  <c r="G94" i="20" s="1"/>
  <c r="L22" i="1"/>
  <c r="F80" i="20"/>
  <c r="G80" i="20" s="1"/>
  <c r="B22" i="24"/>
  <c r="D23" i="24"/>
  <c r="H25" i="24"/>
  <c r="E25" i="24"/>
  <c r="I16" i="24"/>
  <c r="B20" i="24"/>
  <c r="D26" i="24"/>
  <c r="E22" i="24"/>
  <c r="D22" i="24"/>
  <c r="D21" i="24"/>
  <c r="F40" i="20"/>
  <c r="G40" i="20" s="1"/>
  <c r="AB39" i="14"/>
  <c r="B10" i="28"/>
  <c r="B11" i="28" s="1"/>
  <c r="F32" i="20"/>
  <c r="G32" i="20" s="1"/>
  <c r="F70" i="20"/>
  <c r="G70" i="20" s="1"/>
  <c r="F108" i="20"/>
  <c r="G108" i="20" s="1"/>
  <c r="F30" i="20"/>
  <c r="G30" i="20" s="1"/>
  <c r="F106" i="20"/>
  <c r="G106" i="20" s="1"/>
  <c r="F68" i="20"/>
  <c r="G68" i="20" s="1"/>
  <c r="F107" i="20"/>
  <c r="G107" i="20" s="1"/>
  <c r="F31" i="20"/>
  <c r="G31" i="20" s="1"/>
  <c r="F43" i="20"/>
  <c r="G43" i="20" s="1"/>
  <c r="F45" i="20"/>
  <c r="G45" i="20" s="1"/>
  <c r="K34" i="26"/>
  <c r="F83" i="20"/>
  <c r="G83" i="20" s="1"/>
  <c r="K59" i="26"/>
  <c r="F99" i="20"/>
  <c r="G99" i="20" s="1"/>
  <c r="F23" i="20"/>
  <c r="G23" i="20" s="1"/>
  <c r="AF47" i="26"/>
  <c r="K43" i="1"/>
  <c r="K22" i="26"/>
  <c r="C22" i="24"/>
  <c r="G27" i="24"/>
  <c r="G23" i="24"/>
  <c r="G24" i="24"/>
  <c r="G25" i="24"/>
  <c r="G28" i="24"/>
  <c r="G26" i="24"/>
  <c r="F27" i="24"/>
  <c r="F24" i="24"/>
  <c r="F25" i="24"/>
  <c r="F22" i="24"/>
  <c r="F23" i="24"/>
  <c r="F26" i="24"/>
  <c r="F28" i="24"/>
  <c r="C27" i="24"/>
  <c r="C20" i="24"/>
  <c r="C24" i="24"/>
  <c r="C25" i="24"/>
  <c r="C21" i="24"/>
  <c r="C28" i="24"/>
  <c r="C26" i="24"/>
  <c r="C19" i="24"/>
  <c r="G34" i="5"/>
  <c r="G33" i="5" s="1"/>
  <c r="G32" i="5" s="1"/>
  <c r="G31" i="5" s="1"/>
  <c r="G30" i="5" s="1"/>
  <c r="G29" i="5" s="1"/>
  <c r="G28" i="5" s="1"/>
  <c r="C34" i="5"/>
  <c r="C25" i="5"/>
  <c r="C24" i="5" s="1"/>
  <c r="C23" i="5" s="1"/>
  <c r="C22" i="5" s="1"/>
  <c r="C21" i="5" s="1"/>
  <c r="C20" i="5" s="1"/>
  <c r="F62" i="20"/>
  <c r="G62" i="20" s="1"/>
  <c r="F24" i="20"/>
  <c r="G24" i="20" s="1"/>
  <c r="L43" i="1"/>
  <c r="M43" i="1"/>
  <c r="B16" i="4" s="1"/>
  <c r="F74" i="20"/>
  <c r="G74" i="20" s="1"/>
  <c r="F36" i="20"/>
  <c r="G36" i="20" s="1"/>
  <c r="F112" i="20"/>
  <c r="G112" i="20" s="1"/>
  <c r="F82" i="20"/>
  <c r="G82" i="20" s="1"/>
  <c r="F44" i="20"/>
  <c r="G44" i="20" s="1"/>
  <c r="F120" i="20"/>
  <c r="G120" i="20" s="1"/>
  <c r="F25" i="20"/>
  <c r="G25" i="20" s="1"/>
  <c r="F101" i="20"/>
  <c r="G101" i="20" s="1"/>
  <c r="F63" i="20"/>
  <c r="G63" i="20" s="1"/>
  <c r="F33" i="20"/>
  <c r="G33" i="20" s="1"/>
  <c r="F109" i="20"/>
  <c r="G109" i="20" s="1"/>
  <c r="F71" i="20"/>
  <c r="G71" i="20" s="1"/>
  <c r="F66" i="20"/>
  <c r="G66" i="20" s="1"/>
  <c r="F28" i="20"/>
  <c r="G28" i="20" s="1"/>
  <c r="F104" i="20"/>
  <c r="G104" i="20" s="1"/>
  <c r="F41" i="20"/>
  <c r="G41" i="20" s="1"/>
  <c r="F117" i="20"/>
  <c r="G117" i="20" s="1"/>
  <c r="F79" i="20"/>
  <c r="G79" i="20" s="1"/>
  <c r="F58" i="20"/>
  <c r="G58" i="20" s="1"/>
  <c r="F20" i="20"/>
  <c r="G20" i="20" s="1"/>
  <c r="F96" i="20"/>
  <c r="G96" i="20" s="1"/>
  <c r="I26" i="24" l="1"/>
  <c r="I27" i="24"/>
  <c r="I28" i="24"/>
  <c r="G42" i="5"/>
  <c r="G50" i="5" s="1"/>
  <c r="G49" i="5" s="1"/>
  <c r="G48" i="5" s="1"/>
  <c r="G47" i="5" s="1"/>
  <c r="G46" i="5" s="1"/>
  <c r="G45" i="5" s="1"/>
  <c r="G44" i="5" s="1"/>
  <c r="I25" i="24"/>
  <c r="C16" i="4"/>
  <c r="H41" i="4" s="1"/>
  <c r="B10" i="23"/>
  <c r="B11" i="23" s="1"/>
  <c r="B10" i="26"/>
  <c r="C33" i="5"/>
  <c r="C32" i="5" s="1"/>
  <c r="C31" i="5" s="1"/>
  <c r="C30" i="5" s="1"/>
  <c r="C29" i="5" s="1"/>
  <c r="C28" i="5" s="1"/>
  <c r="C42" i="5"/>
  <c r="E41" i="4" l="1"/>
  <c r="E33" i="4"/>
  <c r="E32" i="4"/>
  <c r="E34" i="4"/>
  <c r="H40" i="4"/>
  <c r="G41" i="5"/>
  <c r="G40" i="5" s="1"/>
  <c r="G39" i="5" s="1"/>
  <c r="G38" i="5" s="1"/>
  <c r="G37" i="5" s="1"/>
  <c r="G36" i="5" s="1"/>
  <c r="E36" i="4"/>
  <c r="E39" i="4"/>
  <c r="H35" i="4"/>
  <c r="E37" i="4"/>
  <c r="E40" i="4"/>
  <c r="H34" i="4"/>
  <c r="H36" i="4"/>
  <c r="H38" i="4"/>
  <c r="H32" i="4"/>
  <c r="E38" i="4"/>
  <c r="I16" i="4"/>
  <c r="G35" i="4"/>
  <c r="J50" i="29"/>
  <c r="G38" i="4"/>
  <c r="G32" i="4"/>
  <c r="G34" i="4"/>
  <c r="G36" i="4"/>
  <c r="G37" i="4"/>
  <c r="G33" i="4"/>
  <c r="E35" i="4"/>
  <c r="H37" i="4"/>
  <c r="H33" i="4"/>
  <c r="H39" i="4"/>
  <c r="C41" i="5"/>
  <c r="C40" i="5" s="1"/>
  <c r="C39" i="5" s="1"/>
  <c r="C38" i="5" s="1"/>
  <c r="C37" i="5" s="1"/>
  <c r="C36" i="5" s="1"/>
  <c r="C50" i="5"/>
  <c r="C49" i="5" s="1"/>
  <c r="C48" i="5" s="1"/>
  <c r="C47" i="5" s="1"/>
  <c r="C46" i="5" s="1"/>
  <c r="C45" i="5" s="1"/>
  <c r="C44" i="5" s="1"/>
  <c r="J16" i="4" l="1"/>
  <c r="B11" i="25" s="1"/>
  <c r="D9" i="25" s="1"/>
  <c r="D11" i="25" s="1"/>
  <c r="D12" i="25" l="1"/>
  <c r="D14" i="25"/>
  <c r="B10" i="25"/>
  <c r="C9" i="25" l="1"/>
  <c r="C14" i="25" l="1"/>
  <c r="C12" i="25"/>
  <c r="C10" i="25"/>
  <c r="C11" i="25"/>
  <c r="B9" i="17" s="1"/>
  <c r="E13" i="17" s="1"/>
  <c r="E25" i="17" l="1"/>
  <c r="E32" i="17" l="1"/>
  <c r="E15" i="17"/>
  <c r="E31" i="17"/>
  <c r="E14" i="17"/>
  <c r="E34" i="17"/>
  <c r="E22" i="17"/>
  <c r="E17" i="17"/>
  <c r="E16" i="17"/>
  <c r="E29" i="17"/>
  <c r="E19" i="17"/>
  <c r="E18" i="17"/>
  <c r="E20" i="17"/>
  <c r="E21" i="17"/>
  <c r="E37" i="17"/>
  <c r="E33" i="17"/>
  <c r="E27" i="17"/>
  <c r="E35" i="17"/>
  <c r="E28" i="17"/>
  <c r="E36" i="17"/>
  <c r="E23" i="17"/>
  <c r="E26" i="17"/>
  <c r="E24" i="17"/>
  <c r="E30" i="17"/>
  <c r="C9" i="17" l="1"/>
  <c r="H16" i="4" s="1"/>
  <c r="B13" i="25" s="1"/>
  <c r="C13" i="25" s="1"/>
  <c r="F9" i="25" l="1"/>
  <c r="F14" i="25" s="1"/>
  <c r="E13" i="25"/>
  <c r="D13" i="25"/>
  <c r="F13" i="25" l="1"/>
  <c r="B17" i="25" s="1"/>
  <c r="H11" i="11" s="1"/>
  <c r="L16" i="11" l="1"/>
  <c r="F16" i="4" s="1"/>
  <c r="E16" i="4" l="1"/>
  <c r="E12" i="2" s="1"/>
  <c r="G12" i="2" s="1"/>
  <c r="D16" i="4" s="1"/>
  <c r="B32" i="4" s="1"/>
  <c r="C32" i="4" l="1"/>
</calcChain>
</file>

<file path=xl/sharedStrings.xml><?xml version="1.0" encoding="utf-8"?>
<sst xmlns="http://schemas.openxmlformats.org/spreadsheetml/2006/main" count="1572" uniqueCount="618">
  <si>
    <t>ÐÇÙÝ³Ï³Ý Ï³åÇï³É</t>
  </si>
  <si>
    <t>Èñ³óáõóÇã Ï³åÇï³É</t>
  </si>
  <si>
    <t>ÀÝ¹Ñ³Ýáõñ Ï³åÇï³É</t>
  </si>
  <si>
    <t>²Ùëí³ ûñ»ñ</t>
  </si>
  <si>
    <t>Ð³ßí»Ïßé³ÛÇÝ Ù»ÍáõÃÛáõÝÝ»ñ</t>
  </si>
  <si>
    <t>ÜáñÙ³ïÇíÝ»ñÇ Ñ³ßí³ñÏÇÝ Ù³ëÝ³ÏóáÕ</t>
  </si>
  <si>
    <t>ØÇçÇÝ</t>
  </si>
  <si>
    <t>´³ñÓñ Çñ³óí»ÉÇ ³ÏïÇíÝ»ñÇ Ù»ÍáõÃÛáõÝ</t>
  </si>
  <si>
    <t>Þ³µ³Ãí³ ûñ»ñ</t>
  </si>
  <si>
    <t>(Ñ³½³ñ ¹ñ³Ù)</t>
  </si>
  <si>
    <t>ÀÝ¹³Ù»ÝÁ</t>
  </si>
  <si>
    <t>Ð³ßí»ïáõ ³Ùëí³ í»ñçÇÝ ß³µ³Ã</t>
  </si>
  <si>
    <t xml:space="preserve">²å³Ñáí³·ñ³Ï³Ý ÁÝÏ»ñáõÃÛ³Ý ³Ýí³ÝáõÙª </t>
  </si>
  <si>
    <t>(¶áñÍ³¹Çñ ïÝûñ»Ý)</t>
  </si>
  <si>
    <t>Ð³ßí»ïáõ ³Ùëí³ í»ñçÇÝ ß³µ³Ãí³Ý Ý³Ëáñ¹áÕ 1-ÇÝ ß³µ³Ã</t>
  </si>
  <si>
    <t>Ð³ßí»ïáõ ³Ùëí³ í»ñçÇÝ ß³µ³Ãí³Ý Ý³Ëáñ¹áÕ 2-ñ¹ ß³µ³Ã</t>
  </si>
  <si>
    <t>Ð³ßí»ïáõ ³Ùëí³ í»ñçÇÝ ß³µ³Ãí³Ý Ý³Ëáñ¹áÕ 3-ñ¹ ß³µ³Ã</t>
  </si>
  <si>
    <t>Ð³ßí»ïáõ ³Ùëí³ í»ñçÇÝ ß³µ³Ãí³Ý Ý³Ëáñ¹áÕ 4-ñ¹ ß³µ³Ã</t>
  </si>
  <si>
    <t>Ð³ßí»ïáõ ³Ùëí³ í»ñçÇÝ ß³µ³Ãí³Ý Ñ³çáñ¹áÕ 1-ÇÝ ß³µ³Ã</t>
  </si>
  <si>
    <t xml:space="preserve">²Ùë³ÃÇíª </t>
  </si>
  <si>
    <t xml:space="preserve">²å³Ñáí³·ñ³Ï³Ý ÁÝÏ»ñáõÃÛ³Ý í³ñãáõÃÛ³Ý Ý³Ë³·³Ñª </t>
  </si>
  <si>
    <t xml:space="preserve">¶ÉË³íáñ Ñ³ßí³å³Ñª </t>
  </si>
  <si>
    <t>²ÔÚàôê²Î 3. ÀÜ¸Ð²Üàôð Î²äÆî²ÈÆ ºì ¸ð² î²ððºðÆ Ð²Þì²ðÎÜ Àêî úðºðÆ</t>
  </si>
  <si>
    <t>ÜáñÙ³ïÇí³ÛÇÝ Ï³åÇï³ÉÇ Ñ³ßí³ñÏÇ Ñ³Ù³ñ ÑÇÙÝ³Ï³Ý Ï³åÇï³ÉÇ Ñ³ßí»Ïßé³ÛÇÝ Ù»ÍáõÃÛáõÝÇó Ýí³½»óíáÕ ·áõÙ³ñÝ»ñ</t>
  </si>
  <si>
    <t>ÜáñÙ³ïÇí³ÛÇÝ Éñ³óáõóÇã Ï³åÇï³ÉÇ Ñ³ßí³ñÏÇÝ ãÙ³ëÝ³ÏóáÕ ·áõÙ³ñÝ»ñ</t>
  </si>
  <si>
    <t>x</t>
  </si>
  <si>
    <t xml:space="preserve">ÐÇÙÝ³Ï³Ý Ï³åÇï³É </t>
  </si>
  <si>
    <t xml:space="preserve">Èñ³óáõóÇã Ï³åÇï³É </t>
  </si>
  <si>
    <t>Èñ³óáõóÇã Ï³åÇï³É (áã ³í»ÉÇ, ù³Ý ÑÇÙÝ³Ï³Ý Ï³åÇï³ÉÇ 50%-Á)</t>
  </si>
  <si>
    <t xml:space="preserve">Ü3 ÝáñÙ³ïÇíÇ Ù»ÍáõÃÛáõÝ </t>
  </si>
  <si>
    <t>Ü2 ÝáñÙ³ïÇíÇ Ù»ÍáõÃÛáõÝ</t>
  </si>
  <si>
    <t>²Ùë³ÃÇíª</t>
  </si>
  <si>
    <t>²å³Ñáí³·ñ³Ï³Ý ÁÝÏ»ñáõÃÛ³Ý í³ñãáõÃÛ³Ý Ý³Ë³·³Ñª</t>
  </si>
  <si>
    <t>²å³Ñáí³·ñ³Ï³Ý Ñ³ïáõóáõÙÝ»ñÇ ·Íáí Ïñ»¹Çïáñ³Ï³Ý å³ñï³íáñáõÃÛáõÝÝ»ñ</t>
  </si>
  <si>
    <t>Ü»ñÏ³Û³óí³Í, ë³Ï³ÛÝ ¹»é¨ë ãí×³ñí³Í å³Ñ³ÝçÝ»ñÇ å³ÑáõëïÇ Ù»ÍáõÃÛáõÝ</t>
  </si>
  <si>
    <t xml:space="preserve">ÀÝ¹³Ù»ÝÁ </t>
  </si>
  <si>
    <t>òå³Ñ³Ýç ³í³Ý¹Ý»ñ ÐÐ ï³ñ³ÍùáõÙ ·áñÍáÕ µ³ÝÏ»ñáõÙ</t>
  </si>
  <si>
    <t>Ä³ÙÏ»ï³ÛÇÝ ³í³Ý¹Ý»ñ ÐÐ ï³ñ³ÍùáõÙ ·áñÍáÕ µ³ÝÏ»ñáõÙ</t>
  </si>
  <si>
    <t>(Ù»Ï 
ëáõµÛ»Ïïáí)</t>
  </si>
  <si>
    <t>(µáÉáñ 
ëáõµÛ»ÏïÝ»ñáí)</t>
  </si>
  <si>
    <t>(³Ùë³Ï³Ý)</t>
  </si>
  <si>
    <t>Ð²ÞìºîìàôÂÚàôÜ ÂÆì 3</t>
  </si>
  <si>
    <t>²å³Ñáí³·ñ³Ï³Ý Ñ³ïáõóÙ³Ý Ñ»ï ã³éÝãíáÕ Ïñ»¹Çïáñ³Ï³Ý å³ñï³íáñáõÃÛáõÝÝ»ñ</t>
  </si>
  <si>
    <t>Ü5 ÝáñÙ³ïÇíÇ Ù»ÍáõÃÛáõÝ</t>
  </si>
  <si>
    <t>Ð/Ð</t>
  </si>
  <si>
    <t>Î³½Ù³Ï»ñåáõÃÛ³Ý (÷áË³éáõÇ) ³Ýí³ÝáõÙÁ</t>
  </si>
  <si>
    <t>îíÛ³É ÷áË³éáõÇ Ñ»ï ÷áËÏ³å³Ïóí³Í ³ÝÓ³Ýó ÁÝ¹h³Ýáõñ å³ñï³íáñáõÃÛáõÝÝ»ñÇ ·áõÙ³ñÁ</t>
  </si>
  <si>
    <t>ÐÝ³ñ³íáñ ÏáñáõëïÝ»ñÇ å³Ñáõëï</t>
  </si>
  <si>
    <t>1</t>
  </si>
  <si>
    <t>2</t>
  </si>
  <si>
    <t>3</t>
  </si>
  <si>
    <t>(Ñ³½. ¹ñ³Ù)</t>
  </si>
  <si>
    <t>îíÛ³É ÷áË³éáõÇ Ñ»ï ÷áËÏ³å³Ïóí³Í ³ÝÓ³Ýó ³ÝáõÝÝ»ñÁ (³Ýí³ÝáõÙÝ»ñÁ)</t>
  </si>
  <si>
    <t>¿ç 2</t>
  </si>
  <si>
    <t>²å³Ñáí³·ñáõÃÛ³Ý ûµÛ»ÏïÇ Ï³Ù ³å³Ñáí³·ñáõÃÛ³Ý ûµÛ»ÏïÇ Ñ»ï ÷áËÏ³å³Ïóí³Í ûµÛ»ÏïÇ Ñ³Ù³ñÁ</t>
  </si>
  <si>
    <t>²å³Ñáí³·ñáõÃÛ³Ý ûµÛ»ÏïÇ ³Ýí³ÝáõÙ</t>
  </si>
  <si>
    <t>²å³Ñáí³·ñáõÃÛ³Ý ûµÛ»ÏïÇ Ñ»ï ÷áËÏ³å³Ïóí³Í ûµÛ»ÏïÇ ³Ýí³ÝáõÙ</t>
  </si>
  <si>
    <t>²å³Ñáí³·ñáõÃÛ³Ý ûµÛ»ÏïÇ ·Íáí ÏÝùí³Í å³ÛÙ³Ý³·ñ»ñÇ ù³Ý³Ï (Ñ³ï)</t>
  </si>
  <si>
    <t>²å³Ñáí³·ñáõÃÛ³Ý ûµÛ»ÏïÇ  Ñ»ï ÷áËÏ³å³Ïóí³Í ûµÛ»ÏïÝ»ñÇ ·Íáí ÏÝùí³Í å³ÛÙ³Ý³·ñ»ñÇ ù³Ý³Ï (Ñ³ï)</t>
  </si>
  <si>
    <t>²å³Ñáí³·ñáõÃÛ³Ý ûµÛ»ÏïÁ Í³ÍÏáÕ  ³å³Ñáí³·ñ³Ï³Ý ·áõÙ³ñÇ Ù»ÍáõÃÛáõÝ  (Ñ³½³ñ ¹ñ³Ù)</t>
  </si>
  <si>
    <t>²å³Ñáí³·ñáõÃÛ³Ý  ûµÛ»ÏïÇ  Ñ»ï ÷áËÏ³å³Ïóí³Í ûµÛ»ÏïÁ Í³ÍÏáÕ  ³å³Ñáí³·ñ³Ï³Ý ·áõÙ³ñÇ Ù»ÍáõÃÛáõÝ  (Ñ³½³ñ ¹ñ³Ù)</t>
  </si>
  <si>
    <t xml:space="preserve">´³ñÓñ Çñ³óí»ÉÇ ³ÏïÇíÝ»ñ 
</t>
  </si>
  <si>
    <t xml:space="preserve">ì×³ñÙ³Ý »ÝÃ³Ï³ å³ñï³íáñáõÃÛáõÝÝ»ñ </t>
  </si>
  <si>
    <t>²ÕÛáõë³Ï 9</t>
  </si>
  <si>
    <t>²ÏïÇíÝ»ñ (áñáÝó íñ³ ã»Ý ï³ñ³ÍíáõÙ ìè¼Ø-Ý»ñÁ) Áëï éÇëÏ»ñÇ ÏßÇéÝ»ñÇ</t>
  </si>
  <si>
    <t>²Ùëí³ ûñ»ñÁ</t>
  </si>
  <si>
    <t>èÇëÏÇ 0 % ÏßÇé áõÝ»óáÕ  ³ÏïÇíÝ»ñ</t>
  </si>
  <si>
    <t>²ÏïÇíÝ»ñÇ ÑÝ³ñ³íáñ ÏáñáõëïÝ»ñÇ å³Ñáõëï</t>
  </si>
  <si>
    <t>èÇëÏÇ 10 % ÏßÇé áõÝ»óáÕ  ³ÏïÇíÝ»ñ</t>
  </si>
  <si>
    <t>èÇëÏÇ 20 % ÏßÇé áõÝ»óáÕ  ³ÏïÇíÝ»ñ</t>
  </si>
  <si>
    <t>èÇëÏÇ 30 % ÏßÇé áõÝ»óáÕ  ³ÏïÇíÝ»ñ</t>
  </si>
  <si>
    <t>èÇëÏÇ 50 % ÏßÇé áõÝ»óáÕ  ³ÏïÇíÝ»ñ</t>
  </si>
  <si>
    <t>èÇëÏÇ 75 % ÏßÇé áõÝ»óáÕ  ³ÏïÇíÝ»ñ</t>
  </si>
  <si>
    <t>èÇëÏÇ 100 % ÏßÇé áõÝ»óáÕ  ³ÏïÇíÝ»ñ</t>
  </si>
  <si>
    <t>èÇëÏÇ 110 % ÏßÇé áõÝ»óáÕ  ³ÏïÇíÝ»ñ</t>
  </si>
  <si>
    <t>èÇëÏÇ 150 % ÏßÇé áõÝ»óáÕ  ³ÏïÇíÝ»ñ</t>
  </si>
  <si>
    <t>èÇëÏÇ 225 % ÏßÇé áõÝ»óáÕ  ³ÏïÇíÝ»ñ</t>
  </si>
  <si>
    <t>èÇëÏÇ 400 % ÏßÇé áõÝ»óáÕ  ³ÏïÇíÝ»ñ</t>
  </si>
  <si>
    <t>èÇëÏÇ 800 % ÏßÇé áõÝ»óáÕ  ³ÏïÇíÝ»ñ</t>
  </si>
  <si>
    <t>èÇëÏÇ 830 % ÏßÇé áõÝ»óáÕ  ³ÏïÇíÝ»ñ</t>
  </si>
  <si>
    <t>èÇëÏÇ 830 % ÏßÇé áõÝ»óáÕ  ³ÏïÇíÝ»ñ ÑÝ³ñ³íáñ ÏáñáõëïÝ»ñÇ å³ÑáõëïÁ Ýí³½»óÝ»Éáõó Ñ»ïá</t>
  </si>
  <si>
    <t>èÇëÏÇ 800 % ÏßÇé áõÝ»óáÕ  ³ÏïÇíÝ»ñ ÑÝ³ñ³íáñ ÏáñáõëïÝ»ñÇ å³ÑáõëïÁ Ýí³½»óÝ»Éáõó Ñ»ïá</t>
  </si>
  <si>
    <t>èÇëÏÇ 400 % ÏßÇé áõÝ»óáÕ  ³ÏïÇíÝ»ñ ÑÝ³ñ³íáñ ÏáñáõëïÝ»ñÇ å³ÑáõëïÁ Ýí³½»óÝ»Éáõó Ñ»ïá</t>
  </si>
  <si>
    <t>èÇëÏÇ 225 % ÏßÇé áõÝ»óáÕ  ³ÏïÇíÝ»ñ ÑÝ³ñ³íáñ ÏáñáõëïÝ»ñÇ å³ÑáõëïÁ Ýí³½»óÝ»Éáõó Ñ»ïá</t>
  </si>
  <si>
    <t>èÇëÏÇ 150 % ÏßÇé áõÝ»óáÕ  ³ÏïÇíÝ»ñ ÑÝ³ñ³íáñ ÏáñáõëïÝ»ñÇ å³ÑáõëïÁ Ýí³½»óÝ»Éáõó Ñ»ïá</t>
  </si>
  <si>
    <t>èÇëÏÇ 110 % ÏßÇé áõÝ»óáÕ  ³ÏïÇíÝ»ñ ÑÝ³ñ³íáñ ÏáñáõëïÝ»ñÇ å³ÑáõëïÁ Ýí³½»óÝ»Éáõó Ñ»ïá</t>
  </si>
  <si>
    <t>èÇëÏÇ 100 % ÏßÇé áõÝ»óáÕ  ³ÏïÇíÝ»ñ ÑÝ³ñ³íáñ ÏáñáõëïÝ»ñÇ å³ÑáõëïÁ Ýí³½»óÝ»Éáõó Ñ»ïá</t>
  </si>
  <si>
    <t>èÇëÏÇ 75 % ÏßÇé áõÝ»óáÕ  ³ÏïÇíÝ»ñ ÑÝ³ñ³íáñ ÏáñáõëïÝ»ñÇ å³ÑáõëïÁ Ýí³½»óÝ»Éáõó Ñ»ïá</t>
  </si>
  <si>
    <t>èÇëÏÇ 50 % ÏßÇé áõÝ»óáÕ  ³ÏïÇíÝ»ñ ÑÝ³ñ³íáñ ÏáñáõëïÝ»ñÇ å³ÑáõëïÁ Ýí³½»óÝ»Éáõó Ñ»ïá</t>
  </si>
  <si>
    <t>èÇëÏÇ 30 % ÏßÇé áõÝ»óáÕ  ³ÏïÇíÝ»ñ ÑÝ³ñ³íáñ ÏáñáõëïÝ»ñÇ å³ÑáõëïÁ Ýí³½»óÝ»Éáõó Ñ»ïá</t>
  </si>
  <si>
    <t>èÇëÏÇ 20 % ÏßÇé áõÝ»óáÕ  ³ÏïÇíÝ»ñ ÑÝ³ñ³íáñ ÏáñáõëïÝ»ñÇ å³ÑáõëïÁ Ýí³½»óÝ»Éáõó Ñ»ïá</t>
  </si>
  <si>
    <t>èÇëÏÇ 10 % ÏßÇé áõÝ»óáÕ  ³ÏïÇíÝ»ñ ÑÝ³ñ³íáñ ÏáñáõëïÝ»ñÇ å³ÑáõëïÁ Ýí³½»óÝ»Éáõó Ñ»ïá</t>
  </si>
  <si>
    <t>èÇëÏÇ 0 % ÏßÇé áõÝ»óáÕ  ³ÏïÇíÝ»ñ ÑÝ³ñ³íáñ ÏáñáõëïÝ»ñÇ å³ÑáõëïÁ Ýí³½»óÝ»Éáõó Ñ»ïá</t>
  </si>
  <si>
    <t>ìè¼Ø ÏÇñ³éÙ³Ý ³ñ¹ÛáõÝùáõÙ í³ñÏ³ÛÇÝ éÇëÏÇ ÷á÷áËáõÃÛáõÝÁ</t>
  </si>
  <si>
    <t xml:space="preserve">²ÏïÇíÝ»ñÇ Ù»ÍáõÃÛáõÝÁ, áñáÝó éÇëÏÇ ÏßÇéÁ ìè¼Ø ÏÇñ³éÙ³Ý ³ñ¹ÛáõÝùáõÙ ÷áËí»É ¿ </t>
  </si>
  <si>
    <t>ìè¼Ø »ÝÃ³Ï³ ³ÏïÇíÝ»ñÇ ÁÝ¹Ñ³Ýáõñ ·áõÙ³ñÁ</t>
  </si>
  <si>
    <t>²ÔÚàôê²Î 10.</t>
  </si>
  <si>
    <t>²ÔÚàôê²Î 11.</t>
  </si>
  <si>
    <t>Ð»ïÑ³ßí»Ïßé³ÛÇÝ å³ÛÙ³Ý³Ï³Ý å³ñï³íáñáõÃÛáõÝÝ»ñÇ ¨ Ñ»ïÑ³ßí»Ïßé³ÛÇÝ ³Ý³í³ñï Å³ÙÏ»ï³ÛÇÝ ·áñÍ³éÝáõÃÛáõÝÝ»ñÇ  (áñáÝó íñ³ ã»Ý ï³ñ³ÍíáõÙ ìè¼Ø-Ý»ñÁ) í³ñÏ³ÛÇÝ éÇëÏÇ ÷áË³ñÏÙ³Ý ·áñÍáÝÝ»ñÇ í»ñ³ÍÙ³Ý ¨ í³ñÏ³ÛÇÝ éÇëÏÇ Ñ³ßí³ñÏÝ»ñÁ Áëï ûñ»ñÇ</t>
  </si>
  <si>
    <t>ä³Ñáõëï</t>
  </si>
  <si>
    <t>ì³ñÏ³ÛÇÝ éÇëÏÇ Ù»ÍáõÃÛáõÝÁ ìèö¶  ÏÇñ³éáõÙÇó Ñ»ïá                    (1-2) * 1 %</t>
  </si>
  <si>
    <t>ì³ñÏ³ÛÇÝ éÇëÏÇ Ù»ÍáõÃÛáõÝÁ ìèö¶  ÏÇñ³éáõÙÇó Ñ»ïá                    (4-5) * 1.5 %</t>
  </si>
  <si>
    <t>ì³ñÏ³ÛÇÝ éÇëÏÇ Ù»ÍáõÃÛáõÝÁ ìèö¶  ÏÇñ³éáõÙÇó Ñ»ïá                    (7-8) * 100 %</t>
  </si>
  <si>
    <t>ì³ñÏ³ÛÇÝ éÇëÏÇ Ù»ÍáõÃÛáõÝÁ ìèö¶  ÏÇñ³éáõÙÇó Ñ»ïá                    (10-11) * 100 %</t>
  </si>
  <si>
    <t xml:space="preserve">èÇëÏÇ 0% ÏßÇé (3+6+ 9+12)-Çó     </t>
  </si>
  <si>
    <t xml:space="preserve">èÇëÏÇ 10% ÏßÇé (3+6+ 9+12) -Çó       </t>
  </si>
  <si>
    <t xml:space="preserve">èÇëÏÇ 20% ÏßÇé (3+6+ 9+12)-Çó    </t>
  </si>
  <si>
    <t>èÇëÏÇ 30% ÏßÇé (3+6+ 9+12) -Çó</t>
  </si>
  <si>
    <t>èÇëÏÇ 50% ÏßÇé (3+6+ 9+12) -Çó</t>
  </si>
  <si>
    <t>èÇëÏÇ 75% ÏßÇé (3+6+ 9+12) -Çó</t>
  </si>
  <si>
    <t xml:space="preserve">èÇëÏÇ 100% ÏßÇé (3+6+ 9+12)-Çó </t>
  </si>
  <si>
    <t xml:space="preserve">èÇëÏÇ 110% ÏßÇé (3+6+ 9+12) -Çó       </t>
  </si>
  <si>
    <t>èÇëÏÇ 150% ÏßÇé (3+6+ 9+12) -Çó</t>
  </si>
  <si>
    <t xml:space="preserve">èÇëÏÇ 225% ÏßÇé (3+6+ 9+12) -Çó       </t>
  </si>
  <si>
    <t xml:space="preserve">èÇëÏÇ 400% ÏßÇé (3+6+ 9+12)-Çó    </t>
  </si>
  <si>
    <t>èÇëÏÇ 800% ÏßÇé (3+6+ 9+12) -Çó</t>
  </si>
  <si>
    <t>èÇëÏÇ 830% ÏßÇé (3+6+ 9+12) -Çó</t>
  </si>
  <si>
    <t>²ÔÚàôê²Î 12.</t>
  </si>
  <si>
    <t>Ð³ßí»Ïßé³ÛÇÝ í³ñÏ³ÛÇÝ éÇëÏÇ Ù»ÍáõÃÛáõÝÁ, áñÇ éÇëÏÇ ÏßÇéÁ ìè¼Ø ÏÇñ³éÙ³Ý ³ñ¹ÛáõÝùáõÙ ÷áËí»É ¿</t>
  </si>
  <si>
    <t xml:space="preserve">²ñï³ñÅáõÃ³ÛÇÝ Ï³ñ× ¹Çñù»ñÇ Ñ³Ýñ³·áõÙ³ñ (µ³ó³ñÓ³Ï Ù»ÍáõÃÛ³Ùµ)           </t>
  </si>
  <si>
    <t xml:space="preserve">²ñï³ñÅáõÃ³ÛÇÝ »ñÏ³ñ ¹Çñù»ñÇ Ñ³Ýñ³·áõÙ³ñ      </t>
  </si>
  <si>
    <t>²ñï³ñÅáõÛÃÇ ISO Ïá¹Á</t>
  </si>
  <si>
    <t xml:space="preserve">²ñï³ñÅáõÃ³ÛÇÝ ³ÏïÇíÝ»ñ, ³Û¹ ÃíáõÙª </t>
  </si>
  <si>
    <t>1.1.</t>
  </si>
  <si>
    <t>àõÕÕ³ÏÇ ³å³Ñáí³·ñáõÃÛ³Ý ·Íáí ëï³óí»ÉÇù ·áõÙ³ñÝ»ñ</t>
  </si>
  <si>
    <t>1.2.</t>
  </si>
  <si>
    <t>Ð³Ù³³å³Ñáí³·ñáõÃÛ³Ý å³ÛÙ³Ý³·ñ»ñÇó ëï³óí»ÉÇù ·áõÙ³ñÝ»ñ</t>
  </si>
  <si>
    <t>1.3.</t>
  </si>
  <si>
    <t>ì»ñ³³å³Ñáí³·ñáõÃÛ³Ý å³ÛÙ³Ý³·ñ»ñÇó ëï³óí»ÉÇù ·áõÙ³ñÝ»ñ</t>
  </si>
  <si>
    <t>1.4.</t>
  </si>
  <si>
    <t>²å³Ñáí³·ñáõÃÛ³Ý Ñ³ïáõóáõÙÝ»ñÇ ·Íáí å³Ñ³ÝçÝ»ñ Ñ³Ù³³å³Ñáí³·ñáÕÝ»ñÇ ÝÏ³ïÙ³Ùµ</t>
  </si>
  <si>
    <t>1.5.</t>
  </si>
  <si>
    <t>²å³Ñáí³·ñáõÃÛ³Ý Ñ³ïáõóáõÙÝ»ñÇ ·Íáí å³Ñ³ÝçÝ»ñ í»ñ³³å³Ñáí³·ñáÕÝ»ñÇ ÝÏ³ïÙ³Ùµ</t>
  </si>
  <si>
    <t>1.6.</t>
  </si>
  <si>
    <t>²å³Ñáí³·ñáõÃÛ³Ý Ñ³ïáõóáõÙÝ»ñÇ ·Íáí å³Ñ³ÝçÝ»ñ ³ÛÉ ³ÝÓ³Ýó ÝÏ³ïÙ³Ùµ</t>
  </si>
  <si>
    <t>1.7.</t>
  </si>
  <si>
    <t>êï³óí»ÉÇù ³ÛÉ ·áõÙ³ñÝ»ñ ³å³Ñáí³·ñ³Ï³Ý å³ÛÙ³Ý³·ñ»ñÇó</t>
  </si>
  <si>
    <t>²ñï³ñÅáõÃ³ÛÇÝ å³ñï³íáñáõÃÛáõÝÝ»ñ, ³Û¹ ÃíáõÙª</t>
  </si>
  <si>
    <t>2.1.</t>
  </si>
  <si>
    <t>àõÕÕ³ÏÇ ³å³Ñáí³·ñ³Ï³Ý å³ÛÙ³Ý³·ñ»ñÇ ·Íáí í×³ñí»ÉÇù ·áõÙ³ñÝ»ñ</t>
  </si>
  <si>
    <t>2.2.</t>
  </si>
  <si>
    <t>Ð³Ù³³å³Ñáí³·ñáõÃÛ³Ý å³ÛÙ³Ý³·ñ»ñÇ ·Íáí í×³ñí»ÉÇù ·áõÙ³ñÝ»ñ</t>
  </si>
  <si>
    <t>2.3.</t>
  </si>
  <si>
    <t>ì»ñ³³å³Ñáí³·ñáõÃÛ³Ùµ ÁÝ¹áõÝ³Í éÇëÏ»ñÇ ·Íáí í×³ñí»ÉÇù ·áõÙ³ñÝ»ñ</t>
  </si>
  <si>
    <t>2.4.</t>
  </si>
  <si>
    <t>²å³Ñáí³·ñáõÃÛ³Ý ·Íáí Ñ³Ù³³å³Ñáí³·ñáÕÝ»ñÇÝ ÷áË³Ýóí»ÉÇù ³å³Ñáí³·ñ³í×³ñÝ»ñ</t>
  </si>
  <si>
    <t>2.5.</t>
  </si>
  <si>
    <t>²å³Ñáí³·ñáõÃÛ³Ý ·Íáí í»ñ³³å³Ñáí³·ñáÕÝ»ñÇÝ ÷áË³Ýóí»ÉÇù ³å³Ñáí³·ñ³í×³ñÝ»ñ</t>
  </si>
  <si>
    <t>2.6.</t>
  </si>
  <si>
    <t>êï³óí³Í Ï³ÝË³í×³ñÝ»ñ ³å³Ñáí³·ñáõÃÛ³Ý ·Íáí</t>
  </si>
  <si>
    <t>²ñï³ñÅáõÃ³ÛÇÝ ³ñï³Ñ³ßí»Ïßé³ÛÇÝ Ñ³ßÇíÝ»ñ, ³Û¹ ÃíáõÙª</t>
  </si>
  <si>
    <t>3.1.</t>
  </si>
  <si>
    <t>²å³Ñáí³·ñ³Ï³Ý ·áõÙ³ñÝ»ñ</t>
  </si>
  <si>
    <t>3.2.</t>
  </si>
  <si>
    <t xml:space="preserve">ä³ÛÙ³Ý³Ï³Ý ³ÏïÇíÝ»ñ ³Í³ÝóÛ³É ·áñÍÇùÝ»ñÇ ·Íáí </t>
  </si>
  <si>
    <t>3.3.</t>
  </si>
  <si>
    <t xml:space="preserve">ä³ÛÙ³Ý³Ï³Ý å³ñï³íáñáõÃÛáõÝÝ»ñ ³Í³ÝóÛ³É  ·áñÍÇùÝ»ñÇ ·Íáí </t>
  </si>
  <si>
    <t>ì»ñ³³å³Ñáí³·ñáÕÇ Ù³ëÝ³µ³ÅÇÝÝ ³å³Ñáí³·ñáõÃÛ³Ý ûµÛ»ÏïÁ Í³ÍÏáÕ ³å³Ñáí³·ñ³Ï³Ý ·áõÙ³ñÇ Ù»ÍáõÃÛ³Ý Ù»ç (Ñ³½³ñ ¹ñ³Ù)</t>
  </si>
  <si>
    <t>ì»ñ³³å³Ñáí³·ñáÕÇ Ù³ëÝ³µ³ÅÇÝÝ ³å³Ñáí³·ñáõÃÛ³Ý ûµÛ»ÏïÇ Ñ»ï ÷áËÏ³å³Ïóí³Í ûµÛ»ÏïÝ»ñÁ Í³ÍÏáÕ ³å³Ñáí³·ñ³Ï³Ý ·áõÙ³ñÇ Ù»ÍáõÃÛ³Ý Ù»ç (Ñ³½³ñ ¹ñ³Ù)</t>
  </si>
  <si>
    <t>Î³ÝËÇÏÇÝ Ñ³í³ë³ñ»óí³Í í×³ñ³ÛÇÝ ÷³ëï³ÃÕÃ»ñ</t>
  </si>
  <si>
    <t>´³ÝÏ³ÛÇÝ áëÏÇ (Ý»ñ³éÛ³Éª ×³Ý³å³ñÑÇÝ ·ïÝíáÕ µ³ÝÏ³ÛÇÝ áëÏÇ)</t>
  </si>
  <si>
    <t>Î»ÝïñáÝ³Ï³Ý µ³ÝÏáõÙ ³å³Ñáí³·ñ³Ï³Ý ÁÝÏ»ñáõÃÛ³Ý Ñ³ßíÇ ÙÝ³óáñ¹ ¨ Î»ÝïñáÝ³Ï³Ý µ³ÝÏáõÙ Ý»ñ¹ñí³Í ³í³Ý¹</t>
  </si>
  <si>
    <t>Ð³Û³ëï³ÝÇ Ð³Ýñ³å»ïáõÃÛ³Ý ýÇÝ³ÝëÝ»ñÇ Ý³Ë³ñ³ñáõÃÛ³Ý ÏáÕÙÇó ÃáÕ³ñÏí³Í ÷áË³Ýó»ÉÇ ÙáõñÑ³ÏÝ»ñ*</t>
  </si>
  <si>
    <t>úï³ñ»ñÏñÛ³ µ³ÝÏ»ñáõÙ óå³Ñ³Ýç ³í³Ý¹Ý»ñ</t>
  </si>
  <si>
    <t>úï³ñ»ñÏñÛ³ µ³ÝÏ»ñáõÙ Å³ÙÏ»ï³ÛÇÝ ³í³Ý¹Ý»ñ</t>
  </si>
  <si>
    <t>î»ËÝÇÏ³Ï³Ý å³ÑáõëïÝ»ñÇ Ù»ÍáõÃÛáõÝ (Ýí³½»óñ³Í í»ñ³³å³Ñáí³·ñáÕÇ Ù³ëÝ³µ³ÅÝÇ ã³÷áí)</t>
  </si>
  <si>
    <t>²ñï³ñÅáõÛÃÇ ïÝûñÇÝÙ³Ý ÝáñÙ³ïÇíÇ Ñ³ßí³ñÏ</t>
  </si>
  <si>
    <t>²å³Ñáí³·ñ³Ï³Ý ÁÝÏ»ñáõÃÛ³Ý ³Ýí³ÝáõÙÁ</t>
  </si>
  <si>
    <t>²Ùë³ÃÇíÁ</t>
  </si>
  <si>
    <t>Ã.-Çó ÙÇÝã¨</t>
  </si>
  <si>
    <t>²ñï³ñÅáõÃ³ÛÇÝ ¹ÇñùÇ Ù»ÍáõÃÛáõÝÝ ûñí³ í»ñçÇ ¹ñáõÃÛ³Ùµ</t>
  </si>
  <si>
    <t>î³ñµ»ñáõÃÛáõÝÁ (+ / -)
(4-5)</t>
  </si>
  <si>
    <t>I ³ñï³ñÅáõÃ³ÛÇÝ ËÙµÇ Ñ³Ù³Ë³éÝ ¹Çñù</t>
  </si>
  <si>
    <t>II ³ñï³ñÅáõÃ³ÛÇÝ ËÙµÇ Ñ³Ù³Ë³éÝ ¹Çñù</t>
  </si>
  <si>
    <t>²ñï³ñÅáõÃ³ÛÇÝ Ñ³Ù³Ë³éÝ ¹Çñù</t>
  </si>
  <si>
    <t xml:space="preserve">²å³Ñáí³·ñ³Ï³Ý ÁÝÏ»ñáõÃÛ³Ý í³ñãáõÃÛ³Ý Ý³Ë³·³Ñ` </t>
  </si>
  <si>
    <t xml:space="preserve">     ¶ÉË³íáñ Ñ³ßí³å³Ñ`</t>
  </si>
  <si>
    <t xml:space="preserve">ä³ï³ëË³Ý³ïáõ ³Ïïáõ³ñª </t>
  </si>
  <si>
    <t xml:space="preserve">²ØÜ ¹áÉ³ñ </t>
  </si>
  <si>
    <t>²Ý·ÉÇ³Ï³Ý ýáõÝï ëï»éÉÇÝ·</t>
  </si>
  <si>
    <t>ºìðà</t>
  </si>
  <si>
    <t>èáõë³ëï³ÝÛ³Ý éáõµÉÇ</t>
  </si>
  <si>
    <t>ê¸è</t>
  </si>
  <si>
    <t>´³ÝÏ³ÛÇÝ áëÏÇ</t>
  </si>
  <si>
    <t>Î³Ý³¹³Ï³Ý ¹áÉ³ñ</t>
  </si>
  <si>
    <t>²íëïñ³ÉÇ³Ï³Ý ¹áÉ³ñ</t>
  </si>
  <si>
    <t>Þí»Ûó³ñ³Ï³Ý ýñ³ÝÏ</t>
  </si>
  <si>
    <t>¸³ÝÇ³Ï³Ý ÏñáÝ</t>
  </si>
  <si>
    <t>Æñ³Ý³Ï³Ý éÇ³É</t>
  </si>
  <si>
    <t>Ö³åáÝ³Ï³Ý Ç»Ý</t>
  </si>
  <si>
    <t>´áõÉÕ³ñ³Ï³Ý É»í</t>
  </si>
  <si>
    <t>àõÏñ³ÇÝ³Ï³Ý ·ñÇíÝÛ³</t>
  </si>
  <si>
    <t>àõ½µ»Ï³Ï³Ý ëáõÙ</t>
  </si>
  <si>
    <t>´»Éáéáõë³Ï³Ý éáõµÉÇ</t>
  </si>
  <si>
    <t>î³çÇÏ³Ï³Ý ëáÙáÝÇ</t>
  </si>
  <si>
    <t>ÂáõñùÙ»Ý³Ï³Ý Ù³Ý³Ã</t>
  </si>
  <si>
    <t>ìñ³ó³Ï³Ý É³ñÇ</t>
  </si>
  <si>
    <t>²ñ·»ÝïÇÝ³Ï³Ý å»ëá</t>
  </si>
  <si>
    <t>º·Çåï³Ï³Ý ýáõÝï</t>
  </si>
  <si>
    <t>Âáõñù³Ï³Ý ÉÇñ³</t>
  </si>
  <si>
    <t>Æëñ³Û»É³Ï³Ý ß»ù»É</t>
  </si>
  <si>
    <t>È»Ñ³Ï³Ý ½ÉáïÇ</t>
  </si>
  <si>
    <t>ÈÇµ³Ý³ÝÛ³Ý ýáõÝï</t>
  </si>
  <si>
    <t>ÐÝ¹Ï³Ï³Ý éáõ÷Ç</t>
  </si>
  <si>
    <t>ÐáõÝ·³ñ³Ï³Ý ýáñÇÝï</t>
  </si>
  <si>
    <t>Üáñí»·³Ï³Ý ÏñáÝ</t>
  </si>
  <si>
    <t>Þí»¹³Ï³Ý ÏñáÝ</t>
  </si>
  <si>
    <t>â»Ë³Ï³Ý ÏñáÝ³</t>
  </si>
  <si>
    <t>âÇÝ³Ï³Ý Ûáõ³Ý</t>
  </si>
  <si>
    <t>êÇÝ·³åáõñÛ³Ý ¹áÉ³ñ</t>
  </si>
  <si>
    <t>êÉáí³ÏÛ³Ý ÏñáÝ³</t>
  </si>
  <si>
    <t>Ð³ñ³íÏáñ»³Ï³Ý íáÝ</t>
  </si>
  <si>
    <t>´ñ³½ÇÉ³Ï³Ý é»³É</t>
  </si>
  <si>
    <t>Ø»ùëÇÏ³Ï³Ý å»ëá</t>
  </si>
  <si>
    <t>ê³áõ¹. ²ñ³µ³Ï³Ý éÇ³É</t>
  </si>
  <si>
    <t>êÇñÇ³Ï³Ý ýáõÝï</t>
  </si>
  <si>
    <t>Ø²¾ ¹ÇñË³Ù</t>
  </si>
  <si>
    <t>øáõí»ÛÃÛ³Ý ¹ÇÝ³ñ</t>
  </si>
  <si>
    <t>èáõÙÇÝ³Ï³Ý É»Û</t>
  </si>
  <si>
    <t>ÆëÉ³Ý¹³Ï³Ý ÏñáÝ</t>
  </si>
  <si>
    <t>È³ïíÇ³Ï³Ý É³ï</t>
  </si>
  <si>
    <t>ÈÇïí³Ï³Ý ÉÇï</t>
  </si>
  <si>
    <t>ÔñÕñ½³Ï³Ý ëáÙ</t>
  </si>
  <si>
    <t>Ô³½³Ë³Ï³Ý ï»Ý·»</t>
  </si>
  <si>
    <t>ØáÉ¹áí³Ï³Ý É»Û</t>
  </si>
  <si>
    <t>äÉ³ïÇÝ» µ³ÝÏ³ÛÇÝ ëï³Ý¹³ñï³óí³Í ÓáõÉ³ÏïáñÝ»ñ</t>
  </si>
  <si>
    <t>²ñÍ³Ã» µ³ÝÏ³ÛÇÝ ëï³Ý¹³ñï³óí³Í ÓáõÉ³ÏïáñÝ»ñ</t>
  </si>
  <si>
    <t>²ÛÉ ³ñï³ñÅáõÛÃ 1</t>
  </si>
  <si>
    <t>²ÛÉ ³ñï³ñÅáõÛÃ 2</t>
  </si>
  <si>
    <t>²ÛÉ ³ñï³ñÅáõÛÃ 3</t>
  </si>
  <si>
    <t>²ñï³ñÅáõÃ³ÛÇÝ  ¹ÇñùÇ Ù»ÍáõÃÛáõÝÝ ûñí³ í»ñçÇ ¹ñáõÃÛ³Ùµ</t>
  </si>
  <si>
    <t>Ü6.2 ÝáñÙ³ïÇíÇ ë³ÑÙ³Ý³ã³÷</t>
  </si>
  <si>
    <t>î³ñµ»ñáõÃÛáõÝÁ (+ / -)</t>
  </si>
  <si>
    <t>Ü6.1 ÝáñÙ³ïÇíÇ ë³ÑÙ³Ý³ã³÷</t>
  </si>
  <si>
    <t>²ñï³Ñ³ßí»Ïßé³ÛÇÝ ³Í³ÝóÛ³É ·áñÍÇùÝ»ñ /µ³ó³éáõÃÛ³Ùµ` ³ñÅáõÃ³ÛÇÝ ëíá÷Ç / (¹ñ³Ù³ÛÇÝ Ñá¹í³ÍÝ»ñ)</t>
  </si>
  <si>
    <t>²ñï³Ñ³ßí»Ïßé³ÛÇÝ ³Í³ÝóÛ³É ·áñÍÇùÝ»ñ /µ³ó³éáõÃÛ³Ùµ` ³ñÅáõÃ³ÛÇÝ ëíá÷Ç/ (³ñï³ñÅáõÃ³ÛÇÝ Ñá¹í³ÍÝ»ñ)</t>
  </si>
  <si>
    <t>²ñï³Ñ³ßí»Ïßé³ÛÇÝ å³ÛÙ³Ý³Ï³Ý å³ñï³íáñáõÃÛáõÝÝ»ñ
(¹ñ³Ù³ÛÇÝ Ñá¹í³ÍÝ»ñ)</t>
  </si>
  <si>
    <t>²ñï³Ñ³ßí»Ïßé³ÛÇÝ å³ÛÙ³Ý³Ï³Ý å³ñï³íáñáõÃÛáõÝÝ»ñ
(³ñï³ñÅáõÃ³ÛÇÝ Ñá¹í³ÍÝ»ñ)</t>
  </si>
  <si>
    <t>²ñï³Ñ³ßí»Ïßé³ÛÇÝ ³Í³ÝóÛ³É ·áñÍÇùÝ»ñ/ µ³ó³éáõÃÛ³Ùµ` ³ñÅáõÃ³ÛÇÝ ëíá÷Ç/ (¹ñ³Ù³ÛÇÝ Ñá¹í³ÍÝ»ñ)</t>
  </si>
  <si>
    <t>àëÏáõ ëï³Ý¹³ñï³óí³Í ÓáõÉ³ÏïáñÝ»ñ</t>
  </si>
  <si>
    <t>Ø»ï³Õ³Ï³Ý Ñ³ßÇíÝ»ñ</t>
  </si>
  <si>
    <t xml:space="preserve">Î³ÝËÇÏ ¹ñ³Ù³ñÏÕáõÙ (Ý»ñ³éÛ³Éª ×³Ý³å³ñÑÇÝ ·ïÝíáÕ  ¹ñ³Ù³Ï³Ý ÙÇçáóÝ»ñ)
</t>
  </si>
  <si>
    <t xml:space="preserve">ÐÐ å»ï³Ï³Ý ³ñÅ»ÃÕÃ»ñª ÁÝÃ³óÇÏ (ßáõÏ³Û³Ï³Ý) ³ñÅ»ùáí 
</t>
  </si>
  <si>
    <t xml:space="preserve">ÐÐ Ï»ÝïñáÝ³Ï³Ý µ³ÝÏÇ ÏáÕÙÇó ÃáÕ³ñÏí³Í ³ñÅ»ÃÕÃ»ñª ÁÝÃ³óÇÏ (ßáõÏ³Û³Ï³Ý) ³ñÅ»ùáí
</t>
  </si>
  <si>
    <t>úï³ñ»ñÏñÛ³ å»ï³Ï³Ý ·³ÝÓ³å»ï³Ï³Ý å³ñï³ïáÙë»ñ` ÁÝÃ³óÇÏ (ßáõÏ³Û³Ï³Ý) ³ñÅ»ùáí</t>
  </si>
  <si>
    <t>úï³ñ»ñÏñÛ³ µ³ÝÏ»ñáõÙ µ³ÝÏ³ÛÇÝ Ñ³ßÇíÝ»ñ 
(³Û¹ ÃíáõÙ` ³ÝÏ³ÝËÇÏ áëÏáí)</t>
  </si>
  <si>
    <t>ÐÐ Ï³½Ù³Ï»ñåáõÃÛáõÝÝ»ñÇ ³ñÅ»ÃÕÃ»ñ` ÁÝÃ³óÇÏ (ßáõÏ³Û³Ï³Ý) ³ñÅ»ùáí</t>
  </si>
  <si>
    <t>´³ÝÏ³ÛÇÝ Ñ³ßÇíÝ»ñ (³Û¹ ÃíáõÙ` ³ÝÏ³ÝËÇÏ áëÏáí) ÐÐ ï³ñ³ÍùáõÙ ·áñÍáÕ µ³ÝÏ»ñáõÙ</t>
  </si>
  <si>
    <t>ì³ñÏ³ÛÇÝ éÇëÏ å³ñáõÝ³ÏáÕ ³ñï³Ñ³ßí»Ïßé³ÛÇÝ Ñá¹í³ÍÝ»ñÇ ÙÝ³óáñ¹</t>
  </si>
  <si>
    <t xml:space="preserve">²ÔÚàôê²Î 15.  ÀÜÎºðàôÂÚ²Ü  ²ÎîÆìÜºðÆ, ä²ðî²ìàðàôÂÚàôÜÜºðÆ ºì ²ðî²Ð²ÞìºÎÞè²ÚÆÜ Ð²ÞÆìÜºðÆ Î²¼ØÀ Àêî ²è²ÜÒÆÜ ²ðî²ðÄàôÚÂÜºðÆ </t>
  </si>
  <si>
    <t xml:space="preserve">îñ³Ù³¹ñ³Í ÷áË³éáõÃÛáõÝÝ»ñ 
</t>
  </si>
  <si>
    <t xml:space="preserve">²í³Ý¹Ý»ñ ¨ µ³ÝÏ³ÛÇÝ Ñ³ßÇíÝ»ñ </t>
  </si>
  <si>
    <t xml:space="preserve">è ï³ññÇ ³ÛÉ   µ³Õ³¹ñÇãÝ»ñ </t>
  </si>
  <si>
    <t>Ü5 ÝáñÙ³ïÇíÇ Ñ³ßí³ñÏÙ³Ý Ù»ç ÁÝ¹·ñÏíáÕ Ù»ÍáõÃÛáõÝÁ (7-8)</t>
  </si>
  <si>
    <t>ÀÝ¹³Ù»ÝÁ (3+4+5+6)</t>
  </si>
  <si>
    <t>¶áõÙ³ñÁ                          (7-8)</t>
  </si>
  <si>
    <t>ÀÝ¹³Ù»ÝÁ (2+3+4+5+6)</t>
  </si>
  <si>
    <t>ì»ñ³³å³Ñáí³·ñ³Ï³Ý ·áõÙ³ñ</t>
  </si>
  <si>
    <t>²ÕÛáõë³Ï 6</t>
  </si>
  <si>
    <t>²ÏïÇíÝ»ñ (áñáÝó íñ³ ï³ñ³ÍíáõÙ »Ý ìè¼Ø-Ý»ñÁ) Áëï éÇëÏ»ñÇ ÏßÇéÝ»ñÇ</t>
  </si>
  <si>
    <t>Ð»ïÑ³ßí»Ïßé³ÛÇÝ å³ÛÙ³Ý³Ï³Ý å³ñï³íáñáõÃÛáõÝÝ»ñÇ ¨ Ñ»ïÑ³ßí»Ïßé³ÛÇÝ ³Ý³í³ñï Å³ÙÏ»ï³ÛÇÝ ·áñÍ³éÝáõÃÛáõÝÝ»ñÇ  (áñáÝó íñ³ ï³ñ³ÍíáõÙ »Ý ìè¼Ø-Ý»ñÁ) í³ñÏ³ÛÇÝ éÇëÏÇ ÷áË³ñÏÙ³Ý ·áñÍáÝÝ»ñÇ í»ñ³ÍÙ³Ý ¨ í³ñÏ³ÛÇÝ éÇëÏÇ Ñ³ßí³ñÏÝ»ñÁ Áëï ûñ»ñÇ</t>
  </si>
  <si>
    <t>´³ÝÏ³ÛÇÝ áëÏáõ, Ã³ÝÏ³ñÅ»ù Ù»ï³ÕÝ»ñÇ  ëï³Ý¹³ñï³óí³Í ÓáõÉ³ÏïáñÝ»ñÇ ¨ Ù»ï³Õ³Ï³Ý Ñ³ßÇíÝ»ñÇ µ³ó ¹Çñù»ñÇ Ñ³Ýñ³·áõÙ³ñ (µ³ó³ñÓ³Ï Ù»ÍáõÃÛ³Ùµ)</t>
  </si>
  <si>
    <t>²Ùëí³ ÁÝÃ³óùáõÙ ³é³í»É³·áõÛÝ Ñ³ñ³µ»ñ³ÏóáõÃÛáõÝ</t>
  </si>
  <si>
    <t>¾ëïáÝ³Ï³Ý ÏñáÝ</t>
  </si>
  <si>
    <t>úï³ñ»ñÏñÛ³ Ïáñåáñ³ïÇí ³ñÅ»ÃÕÃ»ñ` ÁÝÃ³óÇÏ (ßáõÏ³Û³Ï³Ý) ³ñÅ»ùáí , ØÇç³½·³ÛÇÝ Ï³½Ù³Ï»ñåáõÃÛáõÝÝ»ñÇ ÏáÕÙÇó ÃáÕ³ñÏí³Í áã å»ï³Ï³Ý å³ñï³ïáÙë»ñ` ÁÝÃ³óÇÏ (շուկայական) արժեքով</t>
  </si>
  <si>
    <t>ÐÐ ï³ñ³ÍùáõÙ ·áñÍáÕ µ³ÝÏ»ñÇ ïñ³Ù³¹ñí³Í ÷áË³éáõÃÛáõÝÝ»ñ</t>
  </si>
  <si>
    <t>ÐÐ ï³ñ³ÍùáõÙ ·áñÍáÕ ³å³Ñáí³·ñ³Ï³Ý ÁÝÏ»ñáõÃÛáõÝÝ»ñÇ ïñ³Ù³¹ñí³Í ÷áË³éáõÃÛáõÝÝ»ñ</t>
  </si>
  <si>
    <t>ÐÐ ï³ñ³ÍùáõÙ ·áñÍáÕ Ý»ñ¹ñáõÙ³ÛÇÝ ÁÝÏ»ñáõÃÛáõÝÝ»ñÇ ïñ³Ù³¹ñí³Í ÷áË³éáõÃÛáõÝÝ»ñ</t>
  </si>
  <si>
    <t>ÐÐ ï³ñ³ÍùáõÙ ·áñÍáÕ í³ñÏ³ÛÇÝ Ï³½Ù³Ï»ñåáõÃÛáõÝÝ»ñÇÝ ïñ³Ù³¹ñí³Í ÷áË³éáõÃÛáõÝÝ»ñ</t>
  </si>
  <si>
    <t>Ð³Û³ëï³ÝÇ Ð³Ýñ³å»ïáõÃÛ³Ý ï³ñ³ÍùáõÙ ·áñÍáÕ ýÇÝ³Ýë³Ï³Ý Ï³½Ù³Ï»ñåáõÃÛáõÝÝ»ñÇ ÏáÕÙÇó ÃáÕ³ñÏí³Í ³ñÅ»ÃÕÃ»ñ` ÁÝÃ³óÇÏ (ßáõÏ³Û³Ï³Ý) արժեքով</t>
  </si>
  <si>
    <t>èÇëÏÇ ÏßÇé</t>
  </si>
  <si>
    <t>²ÔÚàôê²Î 12.1</t>
  </si>
  <si>
    <t>è»åá Ñ³Ù³Ó³ÛÝ³·ñ»ñáí Ó»éù µ»ñí³Í ³ñÅ»ÃÕÃ»ñ</t>
  </si>
  <si>
    <t xml:space="preserve"> Ü»ñ¹ñáõÙ³ÛÇÝ ýáÝ¹»ñÇ ÝÏ³ïÙ³Ùµ å³Ñ³ÝçÝ»ñÇ  í³ñÏ³ÛÇÝ éÇëÏÇ Ñ³ßí³ñÏÁ (9-12-ñ¹ ³ÕÛáõë³ÏÝ»ñáõÙ Ý»ñ³é»Éáõ Ñ³Ù³ñ) </t>
  </si>
  <si>
    <t>Ü»ñ¹ñáõÙ³ÛÇÝ ýáÝ¹»ñÇ ÝÏ³ïÙ³Ùµ å³Ñ³ÝçÇ Ù»ÍáõÃÛáõÝÁ ÑÝ³ñ³íáñ ÏáñáõëïÝ»ñÇ å³ÑáõëïÁ Ýí³½»óÝ»Éáõó Ñ»ïá (³ÏïÇíÝ»ñ, áñáÝó íñ³ ã»Ý ï³ñ³ÍíáõÙ ìè¼Ø-Ý»ñÁ)</t>
  </si>
  <si>
    <t>Ü»ñ¹ñáõÙ³ÛÇÝ ýáÝ¹»ñÇ  ÝÏ³ïÙ³Ùµ å³Ñ³ÝçÇ Ù»ÍáõÃÛáõÝÁ ÑÝ³ñ³íáñ ÏáñáõëïÝ»ñÇ å³ÑáõëïÁ Ýí³½»óÝ»Éáõó Ñ»ïá (ìè¼Ø-Ç »ÝÃ³Ï³ ³ÏïÇíÝ»ñ)</t>
  </si>
  <si>
    <t>Ü»ñ¹ñáõÙ³ÛÇÝ ýáÝ¹»ñÇ   ÝÏ³ïÙ³Ùµ å³Ñ³ÝçÇ Ù»ÍáõÃÛáõÝÁ ÑÝ³ñ³íáñ ÏáñáõëïÝ»ñÇ å³ÑáõëïÁ Ýí³½»óÝ»Éáõó Ñ»ïá (³ñï³Ñ³ßí»Ïßé³ÛÇÝ ³Í³ÝóÛ³É ·áñÍÇùÝ»ñ ¨ ³ñï³Ñ³ßí»Ïßé³ÛÇÝ å³ÛÙ³Ý³Ï³Ý å³ñï³íáñáõÃÛáõÝÝ»ñ, áñáÝó íñ³ ã»Ý ï³ñ³ÍíáõÙ ìè¼Ø-Ý»ñÁ)</t>
  </si>
  <si>
    <t>Ü»ñ¹ñáõÙ³ÛÇÝ ýáÝ¹»ñÇ   ÝÏ³ïÙ³Ùµ å³Ñ³ÝçÇ Ù»ÍáõÃÛáõÝÁ ÑÝ³ñ³íáñ ÏáñáõëïÝ»ñÇ å³ÑáõëïÁ Ýí³½»óÝ»Éáõó Ñ»ïá (³ñï³Ñ³ßí»Ïßé³ÛÇÝ ³Í³ÝóÛ³É ·áñÍÇùÝ»ñ ¨ ³ñï³Ñ³ßí»Ïßé³ÛÇÝ å³ÛÙ³Ý³Ï³Ý å³ñï³íáñáõÃÛáõÝÝ»ñ, áñáÝó íñ³ ï³ñ³ÍíáõÙ »Ý ìè¼Ø-Ý»ñÁ)</t>
  </si>
  <si>
    <t>êï³Ý¹³ñï ß»ÕáõÙ (¶)</t>
  </si>
  <si>
    <t>²å³Ñáí³·ñ³í×³ñÝ»ñÇ ¨ ï»ËÝÇÏ³Ï³Ý å³ÑáõëïÇ éÇëÏÇ Ñ³Ù³ñ å³Ñ³ÝçíáÕ Ï³åÇï³É (äÎ ³å)</t>
  </si>
  <si>
    <t>CorrS</t>
  </si>
  <si>
    <t>²å³Ñáí³·ñáõÃÛ³Ý ¹³ë»ñÇ Ñ»ñÃ³Ï³Ý Ñ³Ù³ñÝ»ñ</t>
  </si>
  <si>
    <t xml:space="preserve">ò³Ù³ù³ÛÇÝ ³íïáïñ³Ýëåáñï³ÛÇÝ ÙÇçáóÝ»ñÇ û·ï³·áñÍáõÙÇó µËáÕ å³ï³ëË³Ý³ïíáõÃÛ³Ý ³å³Ñáí³·ñáõÃÛáõÝ </t>
  </si>
  <si>
    <t xml:space="preserve">ò³Ù³ù³ÛÇÝ ¨ »ñÏ³ÃáõÕ³ÛÇÝ ïñ³ÝëåáñïÇ ³å³Ñáí³·ñáõÃÛáõÝ </t>
  </si>
  <si>
    <t xml:space="preserve">ú¹³Ý³í»ñÇ, çñ³ÛÇÝ ÷áË³¹ñ³ÙÇçáóÝ»ñÇ, ÷áË³¹ñíáÕ ·áõÛùÇ (µ»éÝ»ñÇ) ³å³Ñáí³·ñáõÃÛáõÝ, û¹³Ý³í»ñÇ ¨ çñ³ÛÇÝ ÷áË³¹ñ³ÙÇçáóÝ»ñÇ û·ï³·áñÍáõÙÇó µËáÕ å³ï³ëË³Ý³ïíáõÃÛ³Ý ³å³Ñáí³·ñáõÃÛáõÝ </t>
  </si>
  <si>
    <t>Ðñ¹»ÑÇó ¨ µÝ³Ï³Ý ³Õ»ïÝ»ñÇó ³å³Ñáí³·ñáõÃÛáõÝ, ·áõÛùÇÝ Ñ³ëóí³Í ³ÛÉ íÝ³ëÝ»ñÇó ³å³Ñáí³·ñáõÃÛáõÝ</t>
  </si>
  <si>
    <t xml:space="preserve">ÀÝ¹Ñ³Ýáõñ å³ï³ëË³Ý³ïíáõÃÛ³Ý ³å³Ñáí³·ñáõÃÛáõÝ </t>
  </si>
  <si>
    <t xml:space="preserve">ì³ñÏÇ ³å³Ñáí³·ñáõÃÛáõÝ, »ñ³ßËÇùÇ ïñ³Ù³¹ñáõÙ </t>
  </si>
  <si>
    <t xml:space="preserve">¸³ï³Ï³Ý ¨ ³ñï³¹³ï³Ï³Ý Í³Ëë»ñÇ ³å³Ñáí³·ñáõÃÛáõÝ </t>
  </si>
  <si>
    <t xml:space="preserve">²ç³ÏóáõÃÛ³Ý ³å³Ñáí³·ñáõÃÛáõÝ </t>
  </si>
  <si>
    <t xml:space="preserve">üÇÝ³Ýë³Ï³Ý íÝ³ëÝ»ñÇ ³å³Ñáí³·ñáõÃÛáõÝ </t>
  </si>
  <si>
    <t xml:space="preserve">²i </t>
  </si>
  <si>
    <t xml:space="preserve">²Ýi </t>
  </si>
  <si>
    <t xml:space="preserve">²·áñÍáÕi </t>
  </si>
  <si>
    <t xml:space="preserve">²³å³·³i  </t>
  </si>
  <si>
    <t xml:space="preserve">Ì³åi  </t>
  </si>
  <si>
    <t xml:space="preserve">Ìïåi </t>
  </si>
  <si>
    <t>¶³åi</t>
  </si>
  <si>
    <t xml:space="preserve">Ìi </t>
  </si>
  <si>
    <t>¶i</t>
  </si>
  <si>
    <t>¶i*Ìi</t>
  </si>
  <si>
    <t>²ÔÚàôê²Î 17.´Ý³Ï³Ý ³Õ»ïÝ»ñÇ éÇëÏÇ Ñ³Ù³ñ Ï³åÇï³ÉÇ å³Ñ³ÝçÇ Ñ³ßí³ñÏ áã ÏÛ³ÝùÇ ³Ý¹»ñé³ÛÃÇÝ·Ç éÇëÏÇ Ñ³Ù³ñ</t>
  </si>
  <si>
    <t>´Ý³Ï³Ý ³Õ»ïÝ»ñÇ éÇëÏÇ Ñ³Ù³ñ Ï³åÇï³ÉÇ å³Ñ³Ýç (äÎ µÝ.³Õ»ï)</t>
  </si>
  <si>
    <t>²ÕÛáõë³Ï 17.1</t>
  </si>
  <si>
    <t>öáÃáñÇÏ</t>
  </si>
  <si>
    <t xml:space="preserve">² (÷áÃáñÇÏ, ³ÛÉ, Ü) </t>
  </si>
  <si>
    <t xml:space="preserve">² (÷áÃáñÇÏ, ³ÛÉ, ²) </t>
  </si>
  <si>
    <t xml:space="preserve">Î (÷áÃáñÇÏ, ³ÛÉ) </t>
  </si>
  <si>
    <t xml:space="preserve">äÎ (÷áÃáñÇÏ, ³ÛÉ)  </t>
  </si>
  <si>
    <t xml:space="preserve">²ä ÷áÃáñÇÏj </t>
  </si>
  <si>
    <t xml:space="preserve">Î (÷áÃáñÇÏ, ²¶)  </t>
  </si>
  <si>
    <t xml:space="preserve">äÎ (÷áÃáñÇÏ,ÐÐ) </t>
  </si>
  <si>
    <t xml:space="preserve">äÎ ÷áÃáñÇÏ </t>
  </si>
  <si>
    <t>ò³Ù³ù³ÛÇÝ ïñ³ÝëåáñïÇ ³å³Ñáí³·ñáõÃÛáõÝ</t>
  </si>
  <si>
    <t>ºñÏ³ÃáõÕ³ÛÇÝ ïñ³ÝëåáñïÇ ³å³Ñáí³·ñáõÃÛáõÝ</t>
  </si>
  <si>
    <t>ú¹³Ý³í»ñÇ ³å³Ñáí³·ñáõÃÛáõÝ</t>
  </si>
  <si>
    <t>æñ³ÛÇÝ ÷áË³¹ñ³ÙÇçáóÝ»ñÇ ³å³Ñáí³·ñáõÃÛáõÝ</t>
  </si>
  <si>
    <t>öáË³¹ñíáÕ ·áõÛùÇ (µ»éÝ»ñÇ) ³å³Ñáí³·ñáõÃÛáõÝ</t>
  </si>
  <si>
    <t>Ðñ¹»ÑÇó ¨ µÝ³Ï³Ý ³Õ»ïÝ»ñÇó ³å³Ñáí³·ñáõÃÛáõÝ</t>
  </si>
  <si>
    <t>¶áõÛùÇÝ Ñ³ëóí³Í ³ÛÉ íÝ³ëÝ»ñÇó ³å³Ñáí³·ñáõÃÛáõÝ</t>
  </si>
  <si>
    <t>²ÕÛáõë³Ï 17.2</t>
  </si>
  <si>
    <t>Î³ñÏáõï</t>
  </si>
  <si>
    <t>² (Ï³ñÏáõï , ³ÛÉ, Ü)</t>
  </si>
  <si>
    <t xml:space="preserve">² (Ï³ñÏáõï , ³ Û É, ²) </t>
  </si>
  <si>
    <t xml:space="preserve">Î (Ï³ñÏáõï, ³ÛÉ) </t>
  </si>
  <si>
    <t xml:space="preserve">äÎ (Ï³ñÏáõï, ³ÛÉ) </t>
  </si>
  <si>
    <t xml:space="preserve">²ä Ï³ñÏáõïj </t>
  </si>
  <si>
    <t xml:space="preserve">Î (Ï³ñÏáõï, ²¶) </t>
  </si>
  <si>
    <t xml:space="preserve">äÎ (Ï³ñÏáõï, ÐÐ) </t>
  </si>
  <si>
    <t xml:space="preserve">äÎ Ï³ñÏáõï </t>
  </si>
  <si>
    <t>²ÕÛáõë³Ï 17.3</t>
  </si>
  <si>
    <t>ºñÏñ³ß³ñÅ</t>
  </si>
  <si>
    <t xml:space="preserve">² (»ñÏñ³ß³ ñÅ, ³ÛÉ, Ü) </t>
  </si>
  <si>
    <t xml:space="preserve">² (»ñÏñ³ ß³ ñÅ, ³ÛÉ, ²) </t>
  </si>
  <si>
    <t xml:space="preserve">Î (»ñÏñ³ß³ñÅ, ³ÛÉ) </t>
  </si>
  <si>
    <t xml:space="preserve">äÎ (»ñÏñ³ß³ñÅ, ³ÛÉ)  </t>
  </si>
  <si>
    <t>²ä »ñÏñ³ß³ñÅij</t>
  </si>
  <si>
    <t xml:space="preserve">Î (»ñÏñ³ß³ñÅ, ²¶)i </t>
  </si>
  <si>
    <t xml:space="preserve">äÎ (»ñÏñ³ß³ñÅ, ²¶)i </t>
  </si>
  <si>
    <t xml:space="preserve">äÎ (»ñÏñ³ß³ñÅ, ÐÐ) </t>
  </si>
  <si>
    <t xml:space="preserve">äÎ »ñÏñ³ß³ñÅ </t>
  </si>
  <si>
    <t>ÊáõÙµ 1</t>
  </si>
  <si>
    <t>ÊáõÙµ 2</t>
  </si>
  <si>
    <t>ÊáõÙµ 3</t>
  </si>
  <si>
    <t>ÊáõÙµ 4</t>
  </si>
  <si>
    <t>ÊáõÙµ 5</t>
  </si>
  <si>
    <t>ÊáõÙµ 6</t>
  </si>
  <si>
    <t>²ÕÛáõë³Ï 17.4</t>
  </si>
  <si>
    <t>æñÑ»Õ»Õ</t>
  </si>
  <si>
    <t>² (çñÑ»Õ»Õ, ³ÛÉ, Ü)</t>
  </si>
  <si>
    <t xml:space="preserve">² (ç ñÑ»Õ»Õ, ³ÛÉ, ²) </t>
  </si>
  <si>
    <t xml:space="preserve">Î (çñÑ»Õ»Õ, ³ÛÉ) </t>
  </si>
  <si>
    <t xml:space="preserve">äÎ (çñÑ»Õ»Õ, ³ÛÉ) </t>
  </si>
  <si>
    <t xml:space="preserve">²ä çñÑ»Õ»Õj </t>
  </si>
  <si>
    <t>Î (çñÑ»Õ»Õ, ²¶)</t>
  </si>
  <si>
    <t xml:space="preserve">äÎ (çñÑ»Õ»Õ, ÐÐ) </t>
  </si>
  <si>
    <t xml:space="preserve">äÎ çñÑ»Õ»Õ </t>
  </si>
  <si>
    <t>²ÕÛáõë³Ï 17.5</t>
  </si>
  <si>
    <t>êáÕ³Ýù</t>
  </si>
  <si>
    <t xml:space="preserve">²ä ëáÕ³ÝùÛ </t>
  </si>
  <si>
    <t>Î ëáÕ³Ýùj</t>
  </si>
  <si>
    <t>äÎ ëáÕ³Ýù</t>
  </si>
  <si>
    <t>Աղյուսակ 18.1</t>
  </si>
  <si>
    <t>²å³Ñáí³·ñ³í×³ñÝ»ñÇ ¨ ï»ËÝÇÏ³Ï³Ý å³ÑáõëïÇ éÇëÏÇ Ñ³Ù³ñ å³Ñ³ÝçíáÕ Ï³åÇï³ÉÇ Ù»ÍáõÃÛáõÝÁ (äÎ ³å)</t>
  </si>
  <si>
    <t>²å³Ñáí³·ñáõÃÛ³Ý ¹³ë</t>
  </si>
  <si>
    <t xml:space="preserve">² ·áñÍáÕi </t>
  </si>
  <si>
    <t xml:space="preserve">² ³å³·³i  </t>
  </si>
  <si>
    <t xml:space="preserve">Ì ³åi  </t>
  </si>
  <si>
    <t xml:space="preserve">Ì ïåi </t>
  </si>
  <si>
    <t>¶ ³åi</t>
  </si>
  <si>
    <t>Ìi</t>
  </si>
  <si>
    <t xml:space="preserve">¶i </t>
  </si>
  <si>
    <t>²éáÕçáõÃÛ³Ý ³å³Ñáí³·ñáõÃÛáõÝ</t>
  </si>
  <si>
    <t>¸Åµ³Ëï å³ï³Ñ³ñÝ»ñÇó ³å³Ñáí³·ñáõÃÛáõÝ</t>
  </si>
  <si>
    <t>ՌԿ</t>
  </si>
  <si>
    <t xml:space="preserve">ÎÛ³ÝùÇ ³Ý¹»ñé³ÛÃÇÝ·Ç éÇëÏÇ Ñ³Ù³ñ å³Ñ³ÝçíáÕ Ï³åÇï³ÉÇ Ù»ÍáõÃÛáõÝ (äÎ ÏÛ³Ýù) </t>
  </si>
  <si>
    <t xml:space="preserve">ÎÛ³ÝùÇ ³å³Ñáí³·ñáõÃÛ³Ý ¹»åùáõÙ Ù³Ã»Ù³ïÇÏ³Ï³Ý å³ÑáõëïÇ Ù»Ãá¹áí Ñ³ßí³ñÏíáÕ Ù»ÍáõÃÛáõÝ </t>
  </si>
  <si>
    <t xml:space="preserve">ÎÛ³ÝùÇ ³å³Ñáí³·ñáõÃÛ³Ý ¹»åùáõÙ éÇëÏ³ÛÇÝ Ï³åÇï³ÉÇ Ù»Ãá¹áí Ñ³ßí³ñÏíáÕ Ù»ÍáõÃÛáõÝ </t>
  </si>
  <si>
    <t>Øä</t>
  </si>
  <si>
    <t>¶ä</t>
  </si>
  <si>
    <t>èÎ</t>
  </si>
  <si>
    <t>¶è</t>
  </si>
  <si>
    <t>ÎÛ³ÝùÇ ³å³Ñáí³·ñáõÃÛáõÝÁ, áñÁ Ý»ñ³éáõÙ ¿ Éñ³Ï»óáõÃÛ³Ý, Ù³Ñí³Ý, Éñ³Ï»óáõÃÛ³Ý ¨ ÙÇ³Å³Ù³Ý³Ï Ù³Ñí³Ý ³å³Ñáí³·ñáõÃÛáõÝÝ»ñÁ, ³ÝáõÇï»ïÁ</t>
  </si>
  <si>
    <t>²ÙáõëÝáõÃÛ³Ý, ÍÝÝ¹Ç ³å³Ñáí³·ñáõÃÛáõÝ</t>
  </si>
  <si>
    <t>²ñï³ñÅáõÃ³ÛÇÝ éÇëÏÇ Ñ³Ù³ñ ³Ñ³ÝçíáÕ Ï³åÇï³ÉÇ Ù»ÍáõÃÛáõÝ</t>
  </si>
  <si>
    <t xml:space="preserve">Ð³ßí³ñÏíáÕ ³Ý¹»ñé³ÛÃÇÝ·Ç éÇëÏÇ Ñ³Ù³ñ å³Ñ³ÝçíáÕ Ï³åÇï³ÉÇ Ù»ÍáõÃÛáõÝ </t>
  </si>
  <si>
    <t xml:space="preserve">ì»ñ³³å³Ñáí³·ñáõÃÛ³Ý ³ñ¹ÛáõÝùáõÙ ³Ý¹»ñé³ÛÃÇÝ·Ç éÇëÏÇ Ýí³½»óÙ³Ý ¿ý»Ïï </t>
  </si>
  <si>
    <t>ì»ñ³³å³Ñáí³·ñáÕÇ ³Ýí³ÝáõÙ</t>
  </si>
  <si>
    <t>ì»ñ³³å³Ñáí³·ñáÕÇ éÇëÏÇ ·áñÍ³ÏÇó</t>
  </si>
  <si>
    <t>ì»ñ³³å³Ñáí³·ñáÕÇ Ñ»ï ÏÝùí³Í å³ÛÙ³Ý³·ñÇ/ å³ÛÙ³Ý³·ñ»ñÇ ³ñ¹ÛáõÝùáõÙ ³Ý¹»ñé³ÛÃÇÝ·Ç éÇëÏÇ Ýí³½»óÙ³Ý ¿ý»Ïï</t>
  </si>
  <si>
    <t>¶àðÌ²èÜ²Î²Ü èÆêÎÆ Ð²Ø²ð ä²Ð²ÜæìàÔ Î²äÆî²ÈÆ ØºÌàôÂÚ²Ü Ð²Þì²ðÎ</t>
  </si>
  <si>
    <t xml:space="preserve">²ÕÛáõë³Ï 7.àã ÏÛ³ÝùÇ ³å³Ñáí³·ñáõÃÛáõÝ Çñ³Ï³Ý³óÝáÕ ³å³Ñáí³·ñ³Ï³Ý ÁÝÏ»ñáõÃÛáõÝÝ»ñÇ Ñ³Ù³ñ </t>
  </si>
  <si>
    <t xml:space="preserve">²ÕÛáõë³Ï 8.ÎÛ³ÝùÇ ³å³Ñáí³·ñáõÃÛáõÝ Çñ³Ï³Ý³óÝáÕ ³å³Ñáí³·ñ³Ï³Ý ÁÝÏ»ñáõÃÛáõÝÝ»ñÇ Ñ³Ù³ñ </t>
  </si>
  <si>
    <t>îä</t>
  </si>
  <si>
    <t>îäÝé</t>
  </si>
  <si>
    <t>èïå</t>
  </si>
  <si>
    <t>ì²0</t>
  </si>
  <si>
    <t>ì²Ýé</t>
  </si>
  <si>
    <t>ì²Ýé0</t>
  </si>
  <si>
    <t>è³åí×³ñ</t>
  </si>
  <si>
    <t>è·áñÍ</t>
  </si>
  <si>
    <t>ÌÝé</t>
  </si>
  <si>
    <t>ՆՎԱԶԱԳՈՒՅՆ ԿԱՊԻՏԱԼԻ ՀԱՇՎԱՐԿ</t>
  </si>
  <si>
    <t>²ÕÛáõë³Ï 4</t>
  </si>
  <si>
    <t>²ÕÛáõë³Ï 5</t>
  </si>
  <si>
    <t>²å³Ñáí³·ñáõÃÛ³Ý  ¹³ë</t>
  </si>
  <si>
    <t>àã ÏÛ³ÝùÇ ³å³Ñáí³·ñáõÃÛáõÝ, ³Û¹ ÃíáõÙª</t>
  </si>
  <si>
    <t>1.10</t>
  </si>
  <si>
    <t>ò³Ù³ù³ÛÇÝ ³íïáïñ³Ýëåáñï³ÛÇÝ ÙÇçáóÝ»ñÇ û·ï³·áñÍáõÙÇó µËáÕ å³ï³ëË³Ý³ïíáõÃÛ³Ý Ï³Ù³íáñ ³å³Ñáí³·ñáõÃÛáõÝ</t>
  </si>
  <si>
    <t>1.11</t>
  </si>
  <si>
    <t>ú¹³Ý³í»ñÇ (Ý³¨ª µ»éÝ³÷áË³¹ñáÕ) û·ï³·áñÍáõÙÇó µËáÕ å³ï³ëË³Ý³ïíáõÃÛ³Ý ³å³Ñáí³·ñáõÃÛáõÝ</t>
  </si>
  <si>
    <t>1.12</t>
  </si>
  <si>
    <t>æñ³ÛÇÝ ÷áË³¹ñ³ÙÇçáóÝ»ñÇ û·ï³·áñÍáõÙÇó µËáÕ å³ï³ëË³Ý³ïíáõÃÛ³Ý ³å³Ñáí³·ñáõÃÛáõÝ</t>
  </si>
  <si>
    <t>1.13</t>
  </si>
  <si>
    <t>ÀÝ¹Ñ³Ýáõñ å³ï³ëË³Ý³ïíáõÃÛ³Ý ³å³Ñáí³·ñáõÃÛáõÝ</t>
  </si>
  <si>
    <t>1.14</t>
  </si>
  <si>
    <t>ì³ñÏÇ ³å³Ñáí³·ñáõÃÛáõÝ</t>
  </si>
  <si>
    <t>1.15</t>
  </si>
  <si>
    <t>ºñ³ßËÇùÇ ïñ³Ù³¹ñáõÙ</t>
  </si>
  <si>
    <t>1.16</t>
  </si>
  <si>
    <t>üÇÝ³Ýë³Ï³Ý íÝ³ëÝ»ñÇ ³å³Ñáí³·ñáõÃÛáõÝ</t>
  </si>
  <si>
    <t>1.17</t>
  </si>
  <si>
    <t>¸³ï³Ï³Ý ¨ ³ñï³¹³ï³Ï³Ý Í³Ëë»ñÇ ³å³Ñáí³·ñáõÃÛáõÝ</t>
  </si>
  <si>
    <t>1.18</t>
  </si>
  <si>
    <t>²ç³ÏóáõÃÛ³Ý ³å³Ñáí³·ñáõÃÛáõÝ</t>
  </si>
  <si>
    <t>1.19</t>
  </si>
  <si>
    <t>ò³Ù³ù³ÛÇÝ ³íïáïñ³Ýëåáñï³ÛÇÝ ÙÇçáóÝ»ñÇ û·ï³·áñÍáõÙÇó µËáÕ å³ï³ëË³Ý³ïíáõÃÛ³Ý å³ñï³¹Çñ  ³å³Ñáí³·ñáõÃÛáõÝ</t>
  </si>
  <si>
    <t>ՏՊկյանք</t>
  </si>
  <si>
    <t>ÎÛ³ÝùÇ ³å³Ñáí³·ñáõÃÛáõÝ, ³Û¹ ÃíáõÙª</t>
  </si>
  <si>
    <t>2.1</t>
  </si>
  <si>
    <t>ÎÛ³ÝùÇ ³å³Ñáí³·ñáõÃÛáõÝ</t>
  </si>
  <si>
    <t>2.2</t>
  </si>
  <si>
    <t>²ÙáõëÝáõÃÛ³Ý, ÍÝáõÝ¹Ç ³å³Ñáí³·ñáõÃÛáõÝ</t>
  </si>
  <si>
    <t>2.3</t>
  </si>
  <si>
    <t xml:space="preserve">Ü»ñ¹ñáõÙ³ÛÇÝ ³ÏïÇíÝ»ñÇÝ Ï³åíáÕ ³å³Ñáí³·ñáõÃÛáõÝ </t>
  </si>
  <si>
    <t>2.4</t>
  </si>
  <si>
    <t>îáÝïÇÝ ³å³Ñáí³·ñáõÃÛáõÝ</t>
  </si>
  <si>
    <t>2.5</t>
  </si>
  <si>
    <t>Î³åÇï³ÉÇ Ñ³ïáõóÙ³Ý ³å³Ñáí³·ñáõÃÛáõÝ</t>
  </si>
  <si>
    <t>Îáõï³Ï³ÛÇÝ Ï»Ýë³Ãáß³Ï³ÛÇÝ ÙÇçáóÝ»ñÇ Ï³é³í³ñáõÙ</t>
  </si>
  <si>
    <t>Èñ³óáõóÇã Ï³åÇï³É (áã ³í»ÉÇ, ù³Ý ÑÇÙÝ³Ï³Ý Ï³åÇï³ÉÇ 25%-Á)</t>
  </si>
  <si>
    <t xml:space="preserve">²å³Ñáí³·ñáõÃÛ³Ý Ù»Ï éÇëÏÇ ·Íáí ëï³ÝÓÝ³Í å³ñï³íáñáõÃÛ³Ý ½áõï Ù»ÍáõÃÛáõÝ </t>
  </si>
  <si>
    <t>Ø»Ï ÷áË³éáõÇ ·Íáí éÇëÏÇ ³é³í»É³·áõÛÝ ã³÷</t>
  </si>
  <si>
    <t>Աղյուսակ 2.</t>
  </si>
  <si>
    <t>(հազար դրամ)</t>
  </si>
  <si>
    <t xml:space="preserve">Ü1.1 ÝáñÙ³ïÇíÇ Ù»ÍáõÃÛáõÝ </t>
  </si>
  <si>
    <t xml:space="preserve">Ü1.2 ÝáñÙ³ïÇíÇ Ù»ÍáõÃÛáõÝ </t>
  </si>
  <si>
    <t>²ÔÚàôê²Î 23. êî²ÜÒÜ²Ì ²ä²Ðàì²¶ð²Î²Ü ØºÎ èÆêÎÆ ²è²ìºÈ²¶àôÚÜ â²öÆ ÜàðØ²îÆìÆ Ð²Þì²ðÎàôØ Üºð²èìàÔ î²ððºðÆ ìºð²´ºðÚ²È</t>
  </si>
  <si>
    <t>`</t>
  </si>
  <si>
    <t>Ü1.1, Ü1.2, Ü2, Ü3, Ü4, Ü5, Ü6.1, Ü6.2 ÑÇÙÝ³Ï³Ý ïÝï»ë³Ï³Ý ÝáñÙ³ïÇíÝ»ñÇ í»ñ³µ»ñÛ³É</t>
  </si>
  <si>
    <t xml:space="preserve">                                      Վարկային ռիսկի համար պահանջվող կապիտալի մեծության հաշվակն ըստ օրերի </t>
  </si>
  <si>
    <t xml:space="preserve">                                       Վարկային ռիսկի համար պահանջվող կապիտալի մեծության հաշվակն ըստ օրերի   </t>
  </si>
  <si>
    <t xml:space="preserve">                 Վարկային ռիսկի համար պահանջվող կապիտալի մեծության հաշվակն ըստ օրերի   </t>
  </si>
  <si>
    <t xml:space="preserve">                Վարկային ռիսկի համար պահանջվող կապիտալի մեծության հաշվակն ըստ օրերի   </t>
  </si>
  <si>
    <t>²ÔÚàôê²Î 22. Æð²òìºÈÆàôÂÚ²Ü ÜàðØ²îÆìÆ Ð²Þì²ðÎàôØ ÀÜ¸¶ðÎìàÔ î²ððºðÆ ØºÌàôÂÚàôÜÜºðÆ Ð²Þì²ðÎ</t>
  </si>
  <si>
    <t xml:space="preserve"> ²ÔÚàôê²Î 24. îºÊÜÆÎ²Î²Ü  ä²ÐàôêîÜºðÆÜ  Ð²Ø²ðÄºø  ´àÈàð ºì ²è²ÜÒÆÜ ìºðòì²Ì ²ÎîÆìÜºðÆ  ÜàðØ²îÆìÆ  Ð²Þì²ðÎàôØ ÀÜ¸¶ðÎìàÔ î²ððºðÆ ØºÌàôÂÚàôÜÜºðÆ Ð²Þì²ðÎÜª Àêî úðºðÆ</t>
  </si>
  <si>
    <t>²ÔÚàôê²Î 25. Ü5 ÜàðØ²îÆìÆ Ð²Þì²ðÎÆ Øºæ ÀÜ¸¶ðÎìàÔ òàôò²ÜÆÞÜºðÆ Ð²Þì²ðÎ</t>
  </si>
  <si>
    <t>²ÔÚàôê²Î 26. ØºÎ öàÊ²èàôÆ Ðºî öàÊÎ²ä²Îòì²Ì ²ÜÒ²Üò ÜÎ²îØ²Ø´ àôÜºò²Ì ä²Ð²ÜæÜºð</t>
  </si>
  <si>
    <t>²ÕÛáõë³Ï 27. ²ñï³ñÅáõÃ³ÛÇÝ ¹ÇñùÇ ÝáñÙ³ïÇíÇ Ñ³ßí³ñÏ (²Í³ÝóÛ³É ·áñÍÇùÝ»ñáí)</t>
  </si>
  <si>
    <t>²ÕÛáõë³Ï 30.Àëï ³é³ÝÓÇÝ ³ñï³ñÅáõÃ³ÛÇÝ ¹ÇñùÇ ÝáñÙ³ïÇíÇ Ñ³ßí³ñÏ (²Í³ÝóÛ³É ·áñÍÇùÝ»ñáí)</t>
  </si>
  <si>
    <t>²ÕÛáõë³Ï 28. ²ñï³ñÅáõÃ³ÛÇÝ ¹ÇñùÇ ÝáñÙ³ïÇíÇ  Ñ³ßí³ñÏ (²é³Ýó ³Í³ÝóÛ³É ·áñÍÇùÝ»ñÇ)</t>
  </si>
  <si>
    <t>²ÕÛáõë³Ï 29. ²ñï³ñÅáõÃ³ÛÇÝ ¹ÇñùÇ ÝáñÙ³ïÇíÇ  Ñ³ßí³ñÏ (Î³ÝáÝ³Ï³ñ· 3/02-Ç 45.3-ñ¹ Ï»ïáõÙ Ýßí³Í ³Í³ÝóÛ³É ·áñÍÇùÝ»ñáí)</t>
  </si>
  <si>
    <t>²ÕÛáõë³Ï 14</t>
  </si>
  <si>
    <t>²ÔÚàôê²Î 23.1. êî²ÜÒÜ²Ì ²ä²Ðàì²¶ð²Î²Ü ØºÎ èÆêÎÆ ²è²ìºÈ²¶àôÚÜ â²öÆ ÜàðØ²îÆìÆ Ð²Þì²ðÎàôØ Üºð²èìàÔ î²ððºðÆ ìºð²´ºðÚ²È՝ ԵՐԿՐԱՇԱՐԺԻ ՌԻՍԿԻՑ ԱՊԱՀՈՎԱԳՐՎԱԾ ՕԲՅԵԿՏՆԵՐԻ ՀԱՄԱՐ</t>
  </si>
  <si>
    <t>²ÕÛáõë³Ï 31. Àëï ³é³ÝÓÇÝ ³ñï³ñÅáõÃ³ÛÇÝ ¹ÇñùÇ ÝáñÙ³ïÇíÇ Ñ³ßí³ñÏ (²é³Ýó ³Í³ÝóÛ³É ·áñÍÇùÝ»ñÇ)</t>
  </si>
  <si>
    <t>²ÕÛáõë³Ï 32. Àëï ³é³ÝÓÇÝ ³ñï³ñÅáõÃ³ÛÇÝ ¹ÇñùÇ ÝáñÙ³ïÇíÇ Ñ³ßí³ñÏ (Î³ÝáÝ³Ï³ñ· 3/02-Ç 45.3-ñ¹ Ï»ïáõÙ Ýßí³Í ³Í³ÝóÛ³É ·áñÍÇùÝ»ñáí)</t>
  </si>
  <si>
    <t>ԱՂՅՈՒՍԱԿ 16.ԱՊԱՀՈՎԱԳՐԱՎՃԱՐՆԵՐԻ ԵՎ ՏԵԽՆԻԿԱՆԱՆ ՊԱՀՈՒՍՏԻ ՌԻՍԿԻ ՀԱՄԱՐ ՊԱՀԱՆՋՎՈՂ ԿԱՊԻՏԱԼԻ ՀԱՇՎԱՐԿ ՈՉ ԿՅԱՆՔԻ ԱՆԴԵՐՌԱՅԹԻՆԳԻ ՌԻՍԿԻ ՀԱՄԱՐ</t>
  </si>
  <si>
    <t xml:space="preserve">
¶ïåi
</t>
  </si>
  <si>
    <t>ԱՂՅՈՒՍԱԿ 18.ՄԱՐԴԱԾԻՆ ԱՂԵՏՆԵՐԻ ՌԻՍԿԻ ՀԱՄԱՐ ԿԱՊԻՏԱԼԻ ՊԱՀԱՆՋԻ ՀԱՇՎԱՐԿ ՈՉ ԿՅԱՆՔԻ ԱՆԴԵՐՌԱՅԹԻՆԳԻ ՌԻՍԿԻ ՀԱՄԱՐ</t>
  </si>
  <si>
    <t>Ð³ßí»ïáõ ³Ùëí³ í»ñçÇÝ ûñí³ ¹ñáõÃÛ³Ùµ ï»ËÝÇÏ³Ï³Ý å³ÑáõëïÝ»ñÇ Ù»ÍáõÃÛáõÝ  ³é³Ýó Ýí³½»óÝ»Éáõ í»ñ³³å³Ñáí³·ñáÕÇ Ù³ëÝ³µ³ÅÇÝÁ (îä)</t>
  </si>
  <si>
    <t xml:space="preserve">         Ð³ßí»ïáõ ³Ùëí³ ¨ ¹ñ³Ý Ý³Ëáñ¹áÕ 11 ³ÙÇëÝ»ñÇ ÁÝÃ³óùáõÙ í³ëï³Ï³Í
Ñ³Ù³Ë³éÝ ³å³Ñáí³·ñ³í×³ñÝ»ñÇ Ù»ÍáõÃÛáõÝ,                                (ì²)</t>
  </si>
  <si>
    <t>Ð³ßí»ïáõ ³Ùëí³Ý ¨ ¹ñ³Ý Ý³Ëáñ¹áÕ 11 ³ÙÇëÝ»ñÇÝ Ý³Ëáñ¹áÕ 12 ³ÙÇëÝ»ñÇ
ÁÝÃ³óùáõÙ í³ëï³Ï³Í Ñ³Ù³Ë³éÝ ³å³Ñáí³·ñ³í×³ñÝ»ñÇ Ù»ÍáõÃÛáõÝ,                                (ì²0)</t>
  </si>
  <si>
    <t>¶áñÍ³éÝ³Ï³Ý éÇëÏÇ
Ñ³Ù³ñ å³Ñ³ÝçíáÕ Ï³åÇï³ÉÇ Ù»ÍáõÃÛáõÝ (äÎ·áñÍ)</t>
  </si>
  <si>
    <t xml:space="preserve">         ì²</t>
  </si>
  <si>
    <t>²ÕÛáõë³Ï 13․ì»ñ³³å³Ñáí³·ñáõÃÛ³Ý ³ñ¹ÛáõÝùáõÙ ³Ý¹»ñé³ÛÃÇÝ·Ç éÇëÏÇ Ýí³½»óÙ³Ý ¿ý»ÏïÇ Ñ³ßí³ñÏ</t>
  </si>
  <si>
    <t>Ð³ßí³ñÏíáÕ ³Ý¹»ñé³ÛÃÇÝ·Ç éÇëÏÇ Ñ³Ù³ñ å³Ñ³ÝçíáÕ Ï³åÇï³ÉÇ Ù»ÍáõÃÛáõÝ  ³é³Ýó Ñ³ßíÇ ³éÝ»Éáõ í»ñ³³å³Ñáí³·ñáÕÇ Ñ»ï ÏÝùí³Í í»ñ³³å³Ñáí³·ñáõÃÛ³Ý å³ÛÙ³Ý³·ÇñÁ/ å³ÛÙ³Ý³·ñ»ñÁ (äÎk ÑÇå)</t>
  </si>
  <si>
    <t xml:space="preserve">²ñï³ñÅáõÃ³ÛÇÝ Ñ³Ù³Ë³éÝ ¹Çñù   </t>
  </si>
  <si>
    <t>ÀÎ|Î (÷áÃáñÇÏ, ³ÛÉ)</t>
  </si>
  <si>
    <t>ÀÎ|Î (÷áÃáñÇÏ, ²¶)</t>
  </si>
  <si>
    <t>ÀÎ|Î (Ï³ñÏáõï, ³ÛÉ)</t>
  </si>
  <si>
    <t xml:space="preserve">
¶ ïåi
</t>
  </si>
  <si>
    <t>(Ñ³½ար ¹ñ³Ù)</t>
  </si>
  <si>
    <t xml:space="preserve">√∑ij Îáñij äÎi äÎj </t>
  </si>
  <si>
    <r>
      <t xml:space="preserve">Ì³í³É³ÛÇÝ Ù»ÍáõÃÛáõÝ (Ì) </t>
    </r>
    <r>
      <rPr>
        <b/>
        <vertAlign val="subscript"/>
        <sz val="10"/>
        <color indexed="8"/>
        <rFont val="Times Armenian"/>
        <family val="1"/>
      </rPr>
      <t xml:space="preserve"> </t>
    </r>
  </si>
  <si>
    <r>
      <t xml:space="preserve">ÀÎ|Î </t>
    </r>
    <r>
      <rPr>
        <vertAlign val="subscript"/>
        <sz val="10"/>
        <color indexed="8"/>
        <rFont val="Times Armenian"/>
        <family val="1"/>
      </rPr>
      <t xml:space="preserve">(Ï³ñÏáõï, ²¶) </t>
    </r>
  </si>
  <si>
    <r>
      <t xml:space="preserve">ÀÎ|Î </t>
    </r>
    <r>
      <rPr>
        <vertAlign val="subscript"/>
        <sz val="10"/>
        <color indexed="8"/>
        <rFont val="Times Armenian"/>
        <family val="1"/>
      </rPr>
      <t>(»ñÏñ³ß³ñÅ, ³ÛÉ)</t>
    </r>
  </si>
  <si>
    <r>
      <t>ÀÎ</t>
    </r>
    <r>
      <rPr>
        <sz val="10"/>
        <color indexed="8"/>
        <rFont val="Times Armenian"/>
        <family val="1"/>
      </rPr>
      <t xml:space="preserve">|Î  (»ñÏñ³ß³ñÅ, ²¶)i </t>
    </r>
  </si>
  <si>
    <r>
      <t xml:space="preserve">ÀÎ|Î </t>
    </r>
    <r>
      <rPr>
        <vertAlign val="subscript"/>
        <sz val="10"/>
        <color indexed="8"/>
        <rFont val="Times Armenian"/>
        <family val="1"/>
      </rPr>
      <t>(çñÑ»Õ»Õ, ³ÛÉ)</t>
    </r>
  </si>
  <si>
    <r>
      <t xml:space="preserve">ÀÎ|Î  </t>
    </r>
    <r>
      <rPr>
        <b/>
        <vertAlign val="subscript"/>
        <sz val="10"/>
        <color indexed="8"/>
        <rFont val="Times Armenian"/>
        <family val="1"/>
      </rPr>
      <t>(çñÑ»Õ»Õ, ²¶)</t>
    </r>
  </si>
  <si>
    <r>
      <t xml:space="preserve">ÀÎ|Î </t>
    </r>
    <r>
      <rPr>
        <vertAlign val="subscript"/>
        <sz val="10"/>
        <color indexed="8"/>
        <rFont val="Times Armenian"/>
        <family val="1"/>
      </rPr>
      <t>ëáÕ³Ýù</t>
    </r>
  </si>
  <si>
    <t>äÎáã ÏÛ³Ýù</t>
  </si>
  <si>
    <t>äÎ³éáÕç</t>
  </si>
  <si>
    <t>äÎÏÛ³Ýù</t>
  </si>
  <si>
    <t>äÎí³ñÏ³ÛÇÝ</t>
  </si>
  <si>
    <t>äÎ³ñï</t>
  </si>
  <si>
    <r>
      <t>CorrS*</t>
    </r>
    <r>
      <rPr>
        <sz val="10"/>
        <color indexed="8"/>
        <rFont val="Times Armenian"/>
        <family val="1"/>
      </rPr>
      <t>¶i*Ìi</t>
    </r>
  </si>
  <si>
    <r>
      <t>¶i</t>
    </r>
    <r>
      <rPr>
        <vertAlign val="subscript"/>
        <sz val="10"/>
        <color indexed="8"/>
        <rFont val="Times Armenian"/>
        <family val="1"/>
      </rPr>
      <t>*</t>
    </r>
    <r>
      <rPr>
        <sz val="10"/>
        <color indexed="8"/>
        <rFont val="Times Armenian"/>
        <family val="1"/>
      </rPr>
      <t>Ìi</t>
    </r>
  </si>
  <si>
    <r>
      <t>ÀÝ¹Ñ³Ýáõñ Ï³åÇï³É (</t>
    </r>
    <r>
      <rPr>
        <sz val="10"/>
        <rFont val="Arial Armenian"/>
        <family val="2"/>
      </rPr>
      <t>Ü1.1 ÝáñÙ³ïÇíÇ Ù»ÍáõÃÛáõÝÁ Ñ³ßí³ñÏ»ÉÇë)</t>
    </r>
  </si>
  <si>
    <r>
      <t>ÀÝ¹Ñ³Ýáõñ Ï³åÇï³É (</t>
    </r>
    <r>
      <rPr>
        <sz val="10"/>
        <rFont val="Arial Armenian"/>
        <family val="2"/>
      </rPr>
      <t xml:space="preserve">ÝáñÙ³ïÇíÝ»ñÇ` µ³ó³éáõÃÛ³Ùµ Ü1.1 ÝáñÙ³ïÇíÇ, Ù»ÍáõÃÛáõÝÝ»ñÁ Ñ³ßí³ñÏ»ÉÇë) </t>
    </r>
    <r>
      <rPr>
        <b/>
        <sz val="10"/>
        <rFont val="Times Armenian"/>
        <family val="1"/>
      </rPr>
      <t xml:space="preserve">
</t>
    </r>
  </si>
  <si>
    <t>Üí³½³·áõÛÝ Ï³åÇï³É</t>
  </si>
  <si>
    <t xml:space="preserve">ä³Ñ³ÝçíáÕ Ï³åÇï³ÉÇ Ù»ÍáõÃÛáõÝ         </t>
  </si>
  <si>
    <t>¶áñÍ³éÝ³Ï³Ý éÇëÏÇ Ñ³Ù³ñ å³Ñ³ÝçíáÕ Ï³åÇï³ÉÇ Ù»ÍáõÃÛáõÝ</t>
  </si>
  <si>
    <t xml:space="preserve">²ñï³ñÅáõÃ³ÛÇÝ éÇëÏÇ Ñ³Ù³ñ å³Ñ³ÝçáÕ Ï³åÇï³ÉÇ Ù»ÍáõÃÛáõÝ </t>
  </si>
  <si>
    <t>ì³ñÏ³ÛÇÝ éÇëÏÇ Ñ³Ù³ñ å³Ñ³ÝçíáÕ Ï³åÇï³ÉÇ Ù»ÍáõÃÛáõÝ</t>
  </si>
  <si>
    <t xml:space="preserve">àã ÏÛ³ÝùÇ ³Ý¹»ñé³ÛÃÇÝ·Ç éÇëÏÇ Ñ³Ù³ñ å³Ñ³ÝçíáÕ Ï³åÇï³ÉÇ Ù»ÍáõÃÛáõÝ </t>
  </si>
  <si>
    <t>²éáÕçáõÃÛ³Ý ³Ý¹»ñé³ÛÃÇÝ·Ç éÇëÏÇ Ñ³Ù³ñ å³Ñ³ÝçíáÕ Ï³åÇï³ÉÇ Ù»ÍáõÃÛáõÝ</t>
  </si>
  <si>
    <t>ÎÛ³ÝùÇ ³Ý¹»ñé³ÛÃÇÝ·Ç éÇëÏÇ Ñ³Ù³ñ å³Ñ³ÝçíáÕ Ï³åÇï³ÉÇ Ù»ÍáõÃÛáõÝ</t>
  </si>
  <si>
    <t>ÊáõÙµ 7</t>
  </si>
  <si>
    <t>Ü3 ÝáñÙ³ïÇíÇ Ù»ÍáõÃÛáõÝ  »ñÏñ³ß³ñÅÇ éÇëÏÇó ³å³Ñáí³·ñí³Í å³ÛÙ³Ý³·ñ»ñÇ ·Íáí</t>
  </si>
  <si>
    <r>
      <t>ÀÝ¹Ñ³Ýáõñ Ï³åÇï³É (</t>
    </r>
    <r>
      <rPr>
        <sz val="10"/>
        <rFont val="Arial Armenian"/>
        <family val="2"/>
      </rPr>
      <t xml:space="preserve">ÝáñÙ³ïÇíÝ»ñÇ` µ³ó³éáõÃÛ³Ùµ Ü1.1 ÝáñÙ³ïÇíÇ, Ù»ÍáõÃÛáõÝÝ»ñÁ Ñ³ßí³ñÏ»ÉÇë) </t>
    </r>
  </si>
  <si>
    <r>
      <t>¶Í³ÛÇÝ Ù»Ãá¹áí Ñ³ßí³ñÏíáÕ Ï³åÇï³ÉÇ Ýí³½³·áõÛÝ</t>
    </r>
    <r>
      <rPr>
        <sz val="10"/>
        <rFont val="Times Armenian"/>
        <family val="1"/>
      </rPr>
      <t xml:space="preserve">
</t>
    </r>
    <r>
      <rPr>
        <sz val="10"/>
        <rFont val="Arial Armenian"/>
        <family val="2"/>
      </rPr>
      <t>Ù»ÍáõÃÛáõÝ áã  ÏÛ³ÝùÇ ³å³Ñáí³·ñáõÃÛáõÝ Çñ³Ï³Ý³óÝáÕ ÁÝÏ»ñáõÃÛáõÝÝ»ñÇ Ñ³Ù³ñ</t>
    </r>
  </si>
  <si>
    <r>
      <t>¶Í³ÛÇÝ Ù»Ãá¹áí Ñ³ßí³ñÏíáÕ Ï³åÇï³ÉÇ Ýí³½³·áõÛÝ</t>
    </r>
    <r>
      <rPr>
        <sz val="10"/>
        <rFont val="Times Armenian"/>
        <family val="1"/>
      </rPr>
      <t xml:space="preserve">
</t>
    </r>
    <r>
      <rPr>
        <sz val="10"/>
        <rFont val="Arial Armenian"/>
        <family val="2"/>
      </rPr>
      <t>Ù»ÍáõÃÛáõÝ  ÏÛ³ÝùÇ ³å³Ñáí³·ñáõÃÛáõÝ Çñ³Ï³Ý³óÝáÕ ÁÝÏ»ñáõÃÛáõÝÝ»ñÇ Ñ³Ù³ñ</t>
    </r>
  </si>
  <si>
    <r>
      <t>¶Í³ÛÇÝ Ù»Ãá¹áí Ñ³ßí³ñÏíáÕ Ï³åÇï³ÉÇ Ýí³½³·áõÛÝ</t>
    </r>
    <r>
      <rPr>
        <sz val="10"/>
        <rFont val="Times Armenian"/>
        <family val="1"/>
      </rPr>
      <t xml:space="preserve">
</t>
    </r>
    <r>
      <rPr>
        <sz val="10"/>
        <rFont val="Arial Armenian"/>
        <family val="2"/>
      </rPr>
      <t xml:space="preserve">Ù»ÍáõÃÛáõÝ </t>
    </r>
  </si>
  <si>
    <t xml:space="preserve">Üí³½³·áõÛÝ Ï³åÇï³ÉÇ Ñ³ßí³ñÏ³ÛÇÝ Ù»ÍáõÃÛáõÝ                  </t>
  </si>
  <si>
    <t xml:space="preserve">Üí³½³·áõÛÝ Ï³åÇï³ÉÇ µ³ó³ñÓ³Ï Ù»ÍáõÃÛáõÝ                     </t>
  </si>
  <si>
    <r>
      <t>Üí³½³·áõÛÝ Ï³åÇï³ÉÇ</t>
    </r>
    <r>
      <rPr>
        <sz val="10"/>
        <rFont val="Times Armenian"/>
        <family val="1"/>
      </rPr>
      <t xml:space="preserve">
</t>
    </r>
    <r>
      <rPr>
        <sz val="10"/>
        <rFont val="Arial Armenian"/>
        <family val="2"/>
      </rPr>
      <t xml:space="preserve">Ù»ÍáõÃÛáõÝ </t>
    </r>
  </si>
  <si>
    <t>îåi</t>
  </si>
  <si>
    <t>¶ïåi</t>
  </si>
  <si>
    <t>²i</t>
  </si>
  <si>
    <t>¶³i</t>
  </si>
  <si>
    <r>
      <t>ì³ñÏ³ÛÇÝ    éÇëÏ</t>
    </r>
    <r>
      <rPr>
        <sz val="10"/>
        <color theme="1"/>
        <rFont val="Arial Armenian"/>
        <family val="2"/>
      </rPr>
      <t>Ç Ñ³Ù³ñ å³Ñ³ÝçíáÕ Ï³åÇï³ÉÇ Ù»ÍáõÃÛáõÝ ((1-2)*0%+(3-4)*10%+(5-6)*20%+(7-8)*30%+(9-10)*50%+(11-12)*75%+(13-14)*100%+(15-16)*110%+(17-18)*150%+(19-20)*225%+(21-22)*400%+(23-24)*800%+(25-26)*830%)</t>
    </r>
  </si>
  <si>
    <r>
      <t>ì³ñÏ³ÛÇÝ    éÇëÏ</t>
    </r>
    <r>
      <rPr>
        <sz val="10"/>
        <rFont val="Arial Armenian"/>
        <family val="2"/>
      </rPr>
      <t>Ç Ñ³Ù³ñ å³Ñ³ÝçíáÕ Ï³åÇï³ÉÇ Ù»ÍáõÃÛáõÝ</t>
    </r>
    <r>
      <rPr>
        <sz val="10"/>
        <rFont val="Times Armenian"/>
        <family val="1"/>
      </rPr>
      <t xml:space="preserve">
((5)*0%+(6)*10%+(7)*20%+(8)*30%+(9)*50%+(10)*75%+(11)*100%+(12)*110%+(13)*150%+(14)*225%+(15)*400%+(16)*800%+(17)*830%)</t>
    </r>
  </si>
  <si>
    <r>
      <t>ì³ñÏ³ÛÇÝ    éÇëÏ</t>
    </r>
    <r>
      <rPr>
        <sz val="10"/>
        <rFont val="Arial Armenian"/>
        <family val="2"/>
      </rPr>
      <t>Ç Ñ³Ù³ñ å³Ñ³ÝçíáÕ Ï³åÇï³ÉÇ Ù»ÍáõÃÛáõÝ ((13)*0%+(14)*10%+(15)*20%+(16)*30%+(17)*50%+(18)*75%+(19)*100%+(20)*110%+(21)*150%+(22)*225%+(23)*400%+(24)*800%+(25)*830%)</t>
    </r>
  </si>
  <si>
    <r>
      <t>ì³ñÏ³ÛÇÝ    éÇëÏ</t>
    </r>
    <r>
      <rPr>
        <sz val="9"/>
        <rFont val="Arial Armenian"/>
        <family val="2"/>
      </rPr>
      <t>Ç Ñ³Ù³ñ å³Ñ³ÝçíáÕ Ï³åÇï³ÉÇ Ù»ÍáõÃÛáõÝ ((15)*0%+(16)*10%+(17)*20%+(18)*30%+(19)*50%+(20)*75%+(21)*100%+(22)*110%+(23)*150%+(24)*225%+(25)*400%+(26)*800%+(27)*830%)</t>
    </r>
  </si>
  <si>
    <t>²ðî²ðÄàôÂ²ÚÆÜ èÆêÎÆ Ð²Ø²ð ä²Ð²ÜæìàÔ Î²äÆî²ÈÆ ØºÌàôÂÚ²Ü Ð²Þì²ðÎ</t>
  </si>
  <si>
    <t>Ø³ñ¹³ÍÇÝ ³Õ»ïÝ»ñÇ éÇëÏÇ Ñ³Ù³ñ Ï³åÇï³ÉÇ å³Ñ³Ýç (äÎ Ù³ñ¹. ³Õ»ï)</t>
  </si>
  <si>
    <t>²íÇ³óÇáÝ éÇëÏ</t>
  </si>
  <si>
    <t xml:space="preserve">²äi </t>
  </si>
  <si>
    <t xml:space="preserve">ì»ñ ²äi </t>
  </si>
  <si>
    <t xml:space="preserve">Î ³íÇ³óÇ³ </t>
  </si>
  <si>
    <t>äÎ ³íÇ³óÇ³</t>
  </si>
  <si>
    <t>ú¹³Ý³í»ñÇ (Ý³¨  µ»éÝ³÷áË³¹ñáÕ) û·ï³·áñÍáõÙÇó µËáÕ å³ï³ëË³Ý³ïíáõÃÛ³Ý ³å³Ñáí³·ñáõÃÛáõÝ</t>
  </si>
  <si>
    <t>²ÕÛáõë³Ï 18.2</t>
  </si>
  <si>
    <t>Ðñ¹»ÑÇ éÇëÏ</t>
  </si>
  <si>
    <t xml:space="preserve">²ä </t>
  </si>
  <si>
    <t>ì»ñ ²ä</t>
  </si>
  <si>
    <t xml:space="preserve">Î Ññ¹»Ñ </t>
  </si>
  <si>
    <t xml:space="preserve">äÎ Ññ¹»Ñ </t>
  </si>
  <si>
    <t>²ÕÛáõë³Ï 18.3</t>
  </si>
  <si>
    <t>ä³ï³ëË³Ý³ïíáõÃÛ³Ý éÇëÏ</t>
  </si>
  <si>
    <t>² (å³ï , Ü)</t>
  </si>
  <si>
    <t xml:space="preserve">² (å³ï , ²) </t>
  </si>
  <si>
    <t xml:space="preserve">Î å³ï </t>
  </si>
  <si>
    <r>
      <t>ÀÎ</t>
    </r>
    <r>
      <rPr>
        <sz val="11"/>
        <rFont val="Times Armenian"/>
        <family val="1"/>
      </rPr>
      <t>|</t>
    </r>
    <r>
      <rPr>
        <sz val="11"/>
        <rFont val="Arial Armenian"/>
        <family val="2"/>
      </rPr>
      <t>Î å³ï</t>
    </r>
  </si>
  <si>
    <t>äÎ å³ï</t>
  </si>
  <si>
    <t>²ÕÛáõë³Ï 18.4</t>
  </si>
  <si>
    <t>ì³ñÏÇ ¨ »ñ³ßËÇùÇ éÇëÏ</t>
  </si>
  <si>
    <t>²åi</t>
  </si>
  <si>
    <t>ì»ñ ²åi</t>
  </si>
  <si>
    <t>Î ëÝ³ÝÏ</t>
  </si>
  <si>
    <r>
      <t>ÀÎ</t>
    </r>
    <r>
      <rPr>
        <sz val="11"/>
        <rFont val="Times Armenian"/>
        <family val="1"/>
      </rPr>
      <t>|</t>
    </r>
    <r>
      <rPr>
        <sz val="11"/>
        <rFont val="Arial Armenian"/>
        <family val="2"/>
      </rPr>
      <t xml:space="preserve">Î ëÝ³ÝÏ </t>
    </r>
  </si>
  <si>
    <t xml:space="preserve">äÎ ëÝ³ÝÏ </t>
  </si>
  <si>
    <t xml:space="preserve">² (³ÝÏáõÙ ,Ü) </t>
  </si>
  <si>
    <t xml:space="preserve">² (³ÝÏáõÙ , ²) </t>
  </si>
  <si>
    <t xml:space="preserve">Î ³ÝÏáõÙ  </t>
  </si>
  <si>
    <r>
      <t>ÀÎ</t>
    </r>
    <r>
      <rPr>
        <sz val="11"/>
        <rFont val="Times Armenian"/>
        <family val="1"/>
      </rPr>
      <t>|</t>
    </r>
    <r>
      <rPr>
        <sz val="11"/>
        <rFont val="Arial Armenian"/>
        <family val="2"/>
      </rPr>
      <t xml:space="preserve">Î </t>
    </r>
    <r>
      <rPr>
        <b/>
        <vertAlign val="subscript"/>
        <sz val="11"/>
        <color indexed="8"/>
        <rFont val="Arial Armenian"/>
        <family val="2"/>
      </rPr>
      <t>³ÝÏáõÙ</t>
    </r>
  </si>
  <si>
    <t xml:space="preserve">äÎ ³ÝÏáõÙ </t>
  </si>
  <si>
    <t xml:space="preserve">äÎ í³ñÏ </t>
  </si>
  <si>
    <t>²ÕÛáõë³Ï 18.5</t>
  </si>
  <si>
    <t>´»éÇ éÇëÏ</t>
  </si>
  <si>
    <t>² (µ»é, Ü)</t>
  </si>
  <si>
    <t xml:space="preserve">² (µ»é, ²) </t>
  </si>
  <si>
    <t xml:space="preserve">Î µ»é </t>
  </si>
  <si>
    <r>
      <t>ÀÎ</t>
    </r>
    <r>
      <rPr>
        <sz val="11"/>
        <color theme="1"/>
        <rFont val="Times Armenian"/>
        <family val="1"/>
      </rPr>
      <t>|</t>
    </r>
    <r>
      <rPr>
        <sz val="11"/>
        <color theme="1"/>
        <rFont val="Arial Armenian"/>
        <family val="2"/>
      </rPr>
      <t>Î µ»é</t>
    </r>
  </si>
  <si>
    <t xml:space="preserve">äÎ µ»é </t>
  </si>
  <si>
    <t>´»éÝ»ñÇ ³å³Ñáí³·ñáõÃÛáõÝ</t>
  </si>
  <si>
    <t>²ÕÛáõë³Ï 18.6</t>
  </si>
  <si>
    <t>üÇÝ³Ýë³Ï³Ý íÝ³ëÇ éÇëÏ</t>
  </si>
  <si>
    <t>² (ýÇÝ, Ü)</t>
  </si>
  <si>
    <t>² (ýÇÝ, ²)</t>
  </si>
  <si>
    <t xml:space="preserve">Î ýÇÝ </t>
  </si>
  <si>
    <r>
      <t>ÀÎ</t>
    </r>
    <r>
      <rPr>
        <sz val="11"/>
        <color theme="1"/>
        <rFont val="Times Armenian"/>
        <family val="1"/>
      </rPr>
      <t>|</t>
    </r>
    <r>
      <rPr>
        <sz val="11"/>
        <color theme="1"/>
        <rFont val="Arial Armenian"/>
        <family val="2"/>
      </rPr>
      <t xml:space="preserve">Î ýÇÝ </t>
    </r>
  </si>
  <si>
    <t xml:space="preserve">äÎ ýÇÝ </t>
  </si>
  <si>
    <r>
      <t>²ÔÚàôê²Î 19.²</t>
    </r>
    <r>
      <rPr>
        <sz val="10"/>
        <rFont val="Arial Armenian"/>
        <family val="2"/>
      </rPr>
      <t>ä²Ðàì²¶ð²ìÖ²ðÜºðÆ ºì îºÊÜÆÎ²Î²Ü ä²ÐàôêîÆ èÆêÎÆ Ð²Ø²ð ä²Ð²ÜæìàÔ Î²äÆî²ÈÆ ØºÌàôÂÚ²Ü Ð²Þì²ðÎ ²èàÔæàôÂÚ²Ü ²Ü¸ºðè²ÚÂÆÜ¶Æ èÆêÎÆ Ð²Ø²ð</t>
    </r>
  </si>
  <si>
    <t>²ÔÚàôê²Î 20.²ÔºîÜºðÆ èÆêÎÆ Ð²Ø²ð Î²äÆî²ÈÆ ä²Ð²ÜæÆ Ð²Þì²ðÎ ²èàÔæàôÂÚ²Ü ¨ ¸Ä´²Êî ä²î²Ð²ðÜºðÆ ²ä²Ðàì²¶ðàôÂÚ²Ü ¶Ìàì</t>
  </si>
  <si>
    <t xml:space="preserve">²Õ»ïÝ»ñÇ éÇëÏÇ Ñ³Ù³ñ Ï³åÇï³ÉÇ å³Ñ³Ýç ³éáÕçáõÃÛ³Ý ¨ ¹Åµ³Ëï å³ï³Ñ³ñÝ»ñÇ ³å³Ñáí³·ñáõÃÛ³Ý ·Íáí (äÎ ³Õ»ï) </t>
  </si>
  <si>
    <t>²ÕÛáõë³Ï 20.1.1</t>
  </si>
  <si>
    <t>¼³Ý·í³Í³ÛÇÝ å³ï³Ñ³ñÝ»ñÇ éÇëÏ`¸Åµ³Ëï å³ï³Ñ³ñÝ»ñÇó ³å³Ñáí³·ñáõÃÛáõÝ</t>
  </si>
  <si>
    <r>
      <t>i-</t>
    </r>
    <r>
      <rPr>
        <sz val="10"/>
        <rFont val="Arial Armenian"/>
        <family val="2"/>
      </rPr>
      <t>ñ¹ ï»ë³ÏÇ íÝ³ë</t>
    </r>
  </si>
  <si>
    <t xml:space="preserve">²¶i </t>
  </si>
  <si>
    <t xml:space="preserve">Î ½Ý· </t>
  </si>
  <si>
    <r>
      <t>ÀÎ</t>
    </r>
    <r>
      <rPr>
        <sz val="10"/>
        <rFont val="Times Armenian"/>
        <family val="1"/>
      </rPr>
      <t>|</t>
    </r>
    <r>
      <rPr>
        <sz val="10"/>
        <rFont val="Arial Armenian"/>
        <family val="2"/>
      </rPr>
      <t>Î ½Ý·</t>
    </r>
  </si>
  <si>
    <t>äÎ ½Ý·</t>
  </si>
  <si>
    <t>Ø³Ñ</t>
  </si>
  <si>
    <t>Øßï³Ï³Ý ³Ý³ßË³ïáõÝ³ÏáõÃÛáõÝ</t>
  </si>
  <si>
    <t>Ä³Ù³Ý³Ï³íáñ ³Ý³ßË³ïáõÝ³ÏáõÃÛáõÝ (1-10 ï³ñÇ)</t>
  </si>
  <si>
    <t>Ä³Ù³Ý³Ï³íáñ ³Ý³ßË³ïáõÝ³ÏáõÃÛáõÝ (ÙÇÝã¨ 1 ï³ñÇ)</t>
  </si>
  <si>
    <t>´ÅßÏ³Ï³Ý û·ÝáõÃÛ³Ý ³ÝÑñ³Å»ßïáõÃÛáõÝ</t>
  </si>
  <si>
    <t>²ÕÛáõë³Ï 20.1.2</t>
  </si>
  <si>
    <t>¼³Ý·í³Í³ÛÇÝ å³ï³Ñ³ñÝ»ñÇ éÇëÏ`²éáÕçáõÃÛ³Ý ³å³Ñáí³·ñáõÃÛáõÝ</t>
  </si>
  <si>
    <t>²ÕÛáõë³Ï 20.2.1</t>
  </si>
  <si>
    <t>Î»ÝïñáÝ³óÙ³Ý éÇëÏ`¸Åµ³Ëï å³ï³Ñ³ñÝ»ñÇó ³å³Ñáí³·ñáõÃÛáõÝ</t>
  </si>
  <si>
    <t>ì»ñ ²¶i</t>
  </si>
  <si>
    <t>øi</t>
  </si>
  <si>
    <t xml:space="preserve">Ø²¶i </t>
  </si>
  <si>
    <t xml:space="preserve">ø ÏÝï </t>
  </si>
  <si>
    <t xml:space="preserve">Î ÏÝï </t>
  </si>
  <si>
    <r>
      <t>ÀÎ</t>
    </r>
    <r>
      <rPr>
        <sz val="10"/>
        <rFont val="Times Armenian"/>
        <family val="1"/>
      </rPr>
      <t>|</t>
    </r>
    <r>
      <rPr>
        <sz val="10"/>
        <rFont val="Arial Armenian"/>
        <family val="2"/>
      </rPr>
      <t>Î ÏÝï</t>
    </r>
  </si>
  <si>
    <t>äÎ ÏÝï</t>
  </si>
  <si>
    <t>²ÕÛáõë³Ï 20.2.2</t>
  </si>
  <si>
    <t>Î»ÝïñáÝ³óÙ³Ý éÇëÏ`²éáÕçáõÃÛ³Ý ³å³Ñáí³·ñáõÃÛáõÝ</t>
  </si>
  <si>
    <t>²ÕÛáõë³Ï 20.3</t>
  </si>
  <si>
    <t>ä³Ý¹»ÙÇÏ éÇëÏ</t>
  </si>
  <si>
    <t xml:space="preserve">²¶ ³ßËi  </t>
  </si>
  <si>
    <t xml:space="preserve">²¶ Í³Ëëi </t>
  </si>
  <si>
    <t xml:space="preserve">Î å³Ý¹»ÙÇÏ </t>
  </si>
  <si>
    <r>
      <t>ÀÎ</t>
    </r>
    <r>
      <rPr>
        <sz val="10"/>
        <rFont val="Times Armenian"/>
        <family val="1"/>
      </rPr>
      <t>|</t>
    </r>
    <r>
      <rPr>
        <sz val="10"/>
        <rFont val="Arial Armenian"/>
        <family val="2"/>
      </rPr>
      <t>Î å³Ý¹»ÙÇÏ</t>
    </r>
  </si>
  <si>
    <t xml:space="preserve">äÎ å³Ý¹»ÙÇÏ </t>
  </si>
  <si>
    <r>
      <t>²ÔÚàôê²Î 21.Î</t>
    </r>
    <r>
      <rPr>
        <sz val="10"/>
        <rFont val="Arial Armenian"/>
        <family val="2"/>
      </rPr>
      <t>Ú²ÜøÆ ²Ü¸ºðè²ÚÂÆÜ¶Æ èÆêÎÆ Ð²Ø²ð ä²Ð²ÜæìàÔ Î²äÆî²ÈÆ ØºÌàôÂÚ²Ü Ð²Þì²ðÎ</t>
    </r>
  </si>
  <si>
    <t>î³ñ³Íù³ÛÇÝ ËáõÙµ</t>
  </si>
  <si>
    <r>
      <t>²å³Ñáí³·ñ³Ï³Ý ÁÝÏ»ñáõÃÛ³Ý å³ñï³íáñáõÃÛ³Ý ã³÷ (</t>
    </r>
    <r>
      <rPr>
        <sz val="10"/>
        <rFont val="Times Armenian"/>
        <family val="1"/>
      </rPr>
      <t>Ñ³½³ñ ¹ñ³Ù)</t>
    </r>
  </si>
  <si>
    <r>
      <t>ì»ñ³³å³Ñáí³·ñáÕÇ å³ñï³íáñáõÃÛ³Ý ã³÷ (</t>
    </r>
    <r>
      <rPr>
        <sz val="10"/>
        <rFont val="Times Armenian"/>
        <family val="1"/>
      </rPr>
      <t>Ñ³½³ñ ¹ñ³Ù)</t>
    </r>
  </si>
  <si>
    <t>Ü»ñ¹ñáõÙ³ÛÇÝ ýáÝ¹»ñÇ ÷³Û»ñ</t>
  </si>
  <si>
    <r>
      <t>ÀÎ</t>
    </r>
    <r>
      <rPr>
        <sz val="11"/>
        <rFont val="Times Armenian"/>
        <family val="1"/>
      </rPr>
      <t>|</t>
    </r>
    <r>
      <rPr>
        <sz val="11"/>
        <rFont val="Arial Armenian"/>
        <family val="2"/>
      </rPr>
      <t xml:space="preserve">Î </t>
    </r>
    <r>
      <rPr>
        <vertAlign val="subscript"/>
        <sz val="11"/>
        <color indexed="8"/>
        <rFont val="Arial Armenian"/>
        <family val="2"/>
      </rPr>
      <t xml:space="preserve">Ññ¹»Ñ </t>
    </r>
  </si>
  <si>
    <r>
      <t>ÀÎ</t>
    </r>
    <r>
      <rPr>
        <sz val="11"/>
        <rFont val="Times Armenian"/>
        <family val="1"/>
      </rPr>
      <t>|</t>
    </r>
    <r>
      <rPr>
        <sz val="11"/>
        <rFont val="Arial Armenian"/>
        <family val="2"/>
      </rPr>
      <t xml:space="preserve">Î </t>
    </r>
    <r>
      <rPr>
        <vertAlign val="subscript"/>
        <sz val="11"/>
        <color indexed="8"/>
        <rFont val="Arial Armenian"/>
        <family val="2"/>
      </rPr>
      <t xml:space="preserve">³íÇ³óÇ³ </t>
    </r>
  </si>
  <si>
    <t>&gt;&gt;:</t>
  </si>
  <si>
    <t>2021_January</t>
  </si>
  <si>
    <r>
      <t>Ð²ìºÈì²Ì  Ð³ëï³ïí³Í ¿ Ð³Û³ëï³ÝÇ Ð³Ýñ³å»ïáõÃÛ³Ý Ï»ÝïñáÝ³Ï³Ý µ³ÝÏÇ 2020 Ãí³Ï³ÝÇ դեկտեմբերի 29-Ç ÃÇí 228-Ü áñáßÙ³Ùµ</t>
    </r>
    <r>
      <rPr>
        <sz val="10"/>
        <rFont val="Times Armenian"/>
        <family val="1"/>
      </rPr>
      <t xml:space="preserve">
§Ð²ìºÈì²Ì 3
§²å³Ñáí³·ñ³Ï³Ý ÁÝÏ»ñáõÃÛáõÝÝ»ñÇ Ñ³ßí»ïíáõÃÛáõÝÝ»ñÇ Ó¨»ñÁ, 
¹ñ³ÝóáõÙ Ý»ñ³éíáÕ ï»Õ»Ï³ïíáõÃÛáõÝÁ, Ý»ñÏ³Û³óÝ»Éáõ Ï³ñ·Á ¨ 
Å³ÙÏ»ïÝ»ñÁ¦ Ï³ÝáÝ³Ï³ñ· 3/04 Ñ³í»Éí³ÍÇ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</si>
</sst>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#,##0.0"/>
    <numFmt numFmtId="165" formatCode="dd/mm/yyyy;@"/>
    <numFmt numFmtId="166" formatCode="0.00000%"/>
    <numFmt numFmtId="167" formatCode="_(* #,##0_);_(* \(#,##0\);_(* &quot;-&quot;??_);_(@_)"/>
    <numFmt numFmtId="168" formatCode="_(* #,##0.000_);_(* \(#,##0.000\);_(* &quot;-&quot;??_);_(@_)"/>
    <numFmt numFmtId="169" formatCode="_-* #,##0_р_._-;\-* #,##0_р_._-;_-* &quot;-&quot;??_р_._-;_-@_-"/>
    <numFmt numFmtId="170" formatCode="#,##0.000"/>
    <numFmt numFmtId="171" formatCode="#,##0.0000"/>
  </numFmts>
  <fonts count="59" x14ac:knownFonts="1">
    <font>
      <sz val="10"/>
      <name val="Times Armenian"/>
    </font>
    <font>
      <sz val="10"/>
      <name val="Times Armenian"/>
      <family val="1"/>
    </font>
    <font>
      <sz val="8"/>
      <name val="Times Armenian"/>
      <family val="1"/>
    </font>
    <font>
      <sz val="10"/>
      <name val="Times Armenian"/>
      <family val="1"/>
    </font>
    <font>
      <i/>
      <sz val="10"/>
      <name val="Times Armenian"/>
      <family val="1"/>
    </font>
    <font>
      <b/>
      <sz val="10"/>
      <name val="Times Armenian"/>
      <family val="1"/>
    </font>
    <font>
      <sz val="10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10"/>
      <name val="Arial Armenian"/>
      <family val="2"/>
    </font>
    <font>
      <sz val="10"/>
      <color indexed="10"/>
      <name val="Times Armenian"/>
      <family val="1"/>
    </font>
    <font>
      <b/>
      <sz val="11"/>
      <name val="Times Armenian"/>
      <family val="1"/>
    </font>
    <font>
      <b/>
      <i/>
      <sz val="10"/>
      <name val="Arial Armenian"/>
      <family val="2"/>
    </font>
    <font>
      <b/>
      <sz val="10"/>
      <name val="Arial Armenian"/>
      <family val="2"/>
    </font>
    <font>
      <sz val="9"/>
      <name val="Arial Armenian"/>
      <family val="2"/>
    </font>
    <font>
      <b/>
      <sz val="11"/>
      <name val="Arial Armenian"/>
      <family val="2"/>
    </font>
    <font>
      <sz val="12"/>
      <name val="Arial Armenian"/>
      <family val="2"/>
    </font>
    <font>
      <sz val="9"/>
      <name val="Times Armenian"/>
      <family val="1"/>
    </font>
    <font>
      <b/>
      <sz val="12"/>
      <name val="Arial Armenian"/>
      <family val="2"/>
    </font>
    <font>
      <sz val="12"/>
      <name val="GHEA Grapalat"/>
      <family val="3"/>
    </font>
    <font>
      <sz val="8"/>
      <name val="Arial Armenian"/>
      <family val="2"/>
    </font>
    <font>
      <sz val="10"/>
      <name val="Arial LatArm"/>
      <family val="2"/>
    </font>
    <font>
      <sz val="11"/>
      <name val="Arial LatArm"/>
      <family val="2"/>
    </font>
    <font>
      <i/>
      <sz val="10"/>
      <name val="Arial LatArm"/>
      <family val="2"/>
    </font>
    <font>
      <sz val="10"/>
      <color rgb="FFFF0000"/>
      <name val="Times Armenian"/>
      <family val="1"/>
    </font>
    <font>
      <sz val="10"/>
      <color theme="1"/>
      <name val="Times Armenian"/>
      <family val="1"/>
    </font>
    <font>
      <sz val="10"/>
      <color theme="0"/>
      <name val="Times Armenian"/>
      <family val="1"/>
    </font>
    <font>
      <b/>
      <sz val="10"/>
      <name val="Arial LatArm"/>
      <family val="2"/>
    </font>
    <font>
      <i/>
      <sz val="10"/>
      <name val="Arial Armenian"/>
      <family val="2"/>
    </font>
    <font>
      <sz val="9"/>
      <name val="Arial LatArm"/>
      <family val="2"/>
    </font>
    <font>
      <b/>
      <i/>
      <sz val="10"/>
      <name val="Arial LatArm"/>
      <family val="2"/>
    </font>
    <font>
      <b/>
      <sz val="9"/>
      <name val="Arial LatArm"/>
      <family val="2"/>
    </font>
    <font>
      <b/>
      <sz val="12"/>
      <name val="Times Armenian"/>
      <family val="1"/>
    </font>
    <font>
      <i/>
      <sz val="11"/>
      <name val="Times Armenian"/>
      <family val="1"/>
    </font>
    <font>
      <b/>
      <i/>
      <sz val="11"/>
      <name val="Times Armenian"/>
      <family val="1"/>
    </font>
    <font>
      <i/>
      <sz val="13.5"/>
      <name val="Times Armenian"/>
      <family val="1"/>
    </font>
    <font>
      <sz val="10"/>
      <color rgb="FF000000"/>
      <name val="Times Armenian"/>
      <family val="1"/>
    </font>
    <font>
      <b/>
      <vertAlign val="subscript"/>
      <sz val="10"/>
      <color indexed="8"/>
      <name val="Times Armenian"/>
      <family val="1"/>
    </font>
    <font>
      <sz val="11"/>
      <color theme="1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vertAlign val="subscript"/>
      <sz val="10"/>
      <color indexed="8"/>
      <name val="Times Armenian"/>
      <family val="1"/>
    </font>
    <font>
      <sz val="10"/>
      <color indexed="8"/>
      <name val="Times Armenian"/>
      <family val="1"/>
    </font>
    <font>
      <sz val="11"/>
      <color rgb="FF000000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b/>
      <sz val="9"/>
      <name val="Times Armenian"/>
      <family val="1"/>
    </font>
    <font>
      <b/>
      <i/>
      <sz val="9"/>
      <name val="Times Armenian"/>
      <family val="1"/>
    </font>
    <font>
      <sz val="9"/>
      <color indexed="9"/>
      <name val="Times Armenian"/>
      <family val="1"/>
    </font>
    <font>
      <sz val="10"/>
      <color theme="1"/>
      <name val="Arial Armenian"/>
      <family val="2"/>
    </font>
    <font>
      <sz val="11"/>
      <color rgb="FF000000"/>
      <name val="Arial Armenian"/>
      <family val="2"/>
    </font>
    <font>
      <sz val="11"/>
      <name val="Arial Armenian"/>
      <family val="2"/>
    </font>
    <font>
      <b/>
      <vertAlign val="subscript"/>
      <sz val="11"/>
      <color indexed="8"/>
      <name val="Arial Armenian"/>
      <family val="2"/>
    </font>
    <font>
      <sz val="11"/>
      <color theme="1"/>
      <name val="Arial Armenian"/>
      <family val="2"/>
    </font>
    <font>
      <i/>
      <sz val="11"/>
      <name val="Arial Armenian"/>
      <family val="2"/>
    </font>
    <font>
      <sz val="10"/>
      <color rgb="FF000000"/>
      <name val="Arial Armenian"/>
      <family val="2"/>
    </font>
    <font>
      <i/>
      <sz val="10"/>
      <name val="Arial Armenian"/>
      <family val="2"/>
    </font>
    <font>
      <b/>
      <sz val="10"/>
      <color theme="1"/>
      <name val="Arial Armenian"/>
      <family val="2"/>
    </font>
    <font>
      <vertAlign val="subscript"/>
      <sz val="11"/>
      <color indexed="8"/>
      <name val="Arial Armenian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theme="0"/>
      </right>
      <top/>
      <bottom/>
      <diagonal/>
    </border>
    <border>
      <left/>
      <right style="medium">
        <color indexed="64"/>
      </right>
      <top/>
      <bottom style="hair">
        <color theme="0"/>
      </bottom>
      <diagonal/>
    </border>
    <border>
      <left/>
      <right style="medium">
        <color indexed="64"/>
      </right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medium">
        <color indexed="64"/>
      </bottom>
      <diagonal/>
    </border>
    <border>
      <left style="hair">
        <color theme="0"/>
      </left>
      <right style="hair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theme="0"/>
      </bottom>
      <diagonal/>
    </border>
    <border>
      <left/>
      <right style="hair">
        <color theme="0"/>
      </right>
      <top style="medium">
        <color indexed="64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medium">
        <color indexed="64"/>
      </top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medium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/>
      <top/>
      <bottom style="hair">
        <color theme="0"/>
      </bottom>
      <diagonal/>
    </border>
    <border>
      <left/>
      <right style="hair">
        <color theme="0"/>
      </right>
      <top/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/>
      <top style="medium">
        <color indexed="64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medium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</cellStyleXfs>
  <cellXfs count="1290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/>
    <xf numFmtId="0" fontId="0" fillId="0" borderId="0" xfId="0" applyAlignment="1" applyProtection="1"/>
    <xf numFmtId="0" fontId="3" fillId="0" borderId="0" xfId="0" applyFont="1" applyAlignment="1" applyProtection="1">
      <alignment horizontal="right"/>
    </xf>
    <xf numFmtId="0" fontId="3" fillId="0" borderId="0" xfId="0" applyFont="1" applyBorder="1" applyAlignment="1" applyProtection="1">
      <alignment horizontal="center"/>
    </xf>
    <xf numFmtId="14" fontId="3" fillId="0" borderId="0" xfId="0" applyNumberFormat="1" applyFont="1" applyBorder="1" applyAlignment="1" applyProtection="1">
      <alignment horizontal="right"/>
    </xf>
    <xf numFmtId="0" fontId="4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Fill="1" applyAlignment="1">
      <alignment horizontal="centerContinuous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textRotation="90" wrapText="1"/>
    </xf>
    <xf numFmtId="0" fontId="3" fillId="2" borderId="4" xfId="0" applyFont="1" applyFill="1" applyBorder="1" applyAlignment="1">
      <alignment wrapText="1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/>
    <xf numFmtId="3" fontId="3" fillId="0" borderId="0" xfId="0" applyNumberFormat="1" applyFont="1" applyBorder="1" applyAlignment="1"/>
    <xf numFmtId="3" fontId="3" fillId="0" borderId="0" xfId="0" applyNumberFormat="1" applyFont="1" applyAlignment="1">
      <alignment horizontal="center"/>
    </xf>
    <xf numFmtId="3" fontId="3" fillId="0" borderId="0" xfId="0" applyNumberFormat="1" applyFont="1" applyFill="1" applyAlignment="1"/>
    <xf numFmtId="3" fontId="3" fillId="0" borderId="0" xfId="0" applyNumberFormat="1" applyFont="1" applyAlignment="1">
      <alignment horizontal="right"/>
    </xf>
    <xf numFmtId="3" fontId="3" fillId="0" borderId="0" xfId="0" applyNumberFormat="1" applyFont="1" applyFill="1" applyBorder="1" applyAlignment="1"/>
    <xf numFmtId="3" fontId="3" fillId="0" borderId="0" xfId="0" applyNumberFormat="1" applyFont="1" applyAlignment="1">
      <alignment horizontal="centerContinuous"/>
    </xf>
    <xf numFmtId="3" fontId="3" fillId="0" borderId="0" xfId="0" applyNumberFormat="1" applyFont="1" applyFill="1" applyAlignment="1">
      <alignment horizontal="left"/>
    </xf>
    <xf numFmtId="0" fontId="5" fillId="0" borderId="0" xfId="0" applyFont="1" applyAlignment="1" applyProtection="1">
      <alignment horizontal="centerContinuous"/>
    </xf>
    <xf numFmtId="0" fontId="8" fillId="0" borderId="0" xfId="0" applyFont="1" applyAlignment="1" applyProtection="1">
      <alignment horizontal="centerContinuous"/>
    </xf>
    <xf numFmtId="3" fontId="3" fillId="0" borderId="13" xfId="0" applyNumberFormat="1" applyFont="1" applyBorder="1" applyAlignment="1" applyProtection="1">
      <alignment horizontal="right"/>
      <protection locked="0"/>
    </xf>
    <xf numFmtId="3" fontId="3" fillId="0" borderId="6" xfId="0" applyNumberFormat="1" applyFont="1" applyBorder="1" applyAlignment="1" applyProtection="1">
      <alignment horizontal="right"/>
      <protection locked="0"/>
    </xf>
    <xf numFmtId="3" fontId="3" fillId="0" borderId="1" xfId="0" applyNumberFormat="1" applyFont="1" applyBorder="1" applyAlignment="1" applyProtection="1">
      <alignment horizontal="right"/>
      <protection locked="0"/>
    </xf>
    <xf numFmtId="0" fontId="8" fillId="0" borderId="0" xfId="0" applyFont="1" applyFill="1" applyAlignment="1">
      <alignment horizontal="centerContinuous"/>
    </xf>
    <xf numFmtId="3" fontId="3" fillId="0" borderId="7" xfId="0" applyNumberFormat="1" applyFont="1" applyBorder="1" applyAlignment="1" applyProtection="1">
      <alignment horizontal="right"/>
      <protection locked="0"/>
    </xf>
    <xf numFmtId="3" fontId="8" fillId="0" borderId="0" xfId="0" applyNumberFormat="1" applyFont="1" applyAlignment="1"/>
    <xf numFmtId="3" fontId="11" fillId="0" borderId="7" xfId="0" applyNumberFormat="1" applyFont="1" applyFill="1" applyBorder="1" applyAlignment="1">
      <alignment horizontal="right" wrapText="1"/>
    </xf>
    <xf numFmtId="3" fontId="11" fillId="0" borderId="17" xfId="0" applyNumberFormat="1" applyFont="1" applyFill="1" applyBorder="1" applyAlignment="1">
      <alignment horizontal="right" wrapText="1"/>
    </xf>
    <xf numFmtId="49" fontId="3" fillId="0" borderId="6" xfId="0" applyNumberFormat="1" applyFont="1" applyBorder="1" applyAlignment="1" applyProtection="1">
      <alignment horizontal="left"/>
      <protection locked="0"/>
    </xf>
    <xf numFmtId="3" fontId="3" fillId="0" borderId="6" xfId="0" applyNumberFormat="1" applyFont="1" applyFill="1" applyBorder="1" applyAlignment="1" applyProtection="1">
      <alignment horizontal="right"/>
      <protection locked="0"/>
    </xf>
    <xf numFmtId="3" fontId="3" fillId="0" borderId="7" xfId="0" applyNumberFormat="1" applyFont="1" applyFill="1" applyBorder="1" applyAlignment="1" applyProtection="1">
      <alignment horizontal="right"/>
      <protection locked="0"/>
    </xf>
    <xf numFmtId="0" fontId="4" fillId="2" borderId="3" xfId="0" applyFont="1" applyFill="1" applyBorder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Border="1" applyAlignment="1">
      <alignment horizontal="left"/>
    </xf>
    <xf numFmtId="3" fontId="3" fillId="0" borderId="0" xfId="0" applyNumberFormat="1" applyFont="1" applyBorder="1" applyAlignment="1">
      <alignment horizontal="left"/>
    </xf>
    <xf numFmtId="0" fontId="3" fillId="0" borderId="1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1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19" xfId="0" applyFont="1" applyFill="1" applyBorder="1" applyAlignment="1">
      <alignment horizontal="center" vertical="center" textRotation="90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165" fontId="3" fillId="0" borderId="6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165" fontId="3" fillId="0" borderId="6" xfId="0" applyNumberFormat="1" applyFont="1" applyFill="1" applyBorder="1" applyAlignment="1">
      <alignment horizontal="left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3" fontId="11" fillId="0" borderId="7" xfId="0" applyNumberFormat="1" applyFont="1" applyFill="1" applyBorder="1" applyAlignment="1" applyProtection="1">
      <alignment horizontal="right"/>
    </xf>
    <xf numFmtId="0" fontId="8" fillId="0" borderId="0" xfId="0" applyFont="1" applyFill="1"/>
    <xf numFmtId="0" fontId="11" fillId="0" borderId="6" xfId="0" applyFont="1" applyFill="1" applyBorder="1" applyAlignment="1">
      <alignment horizontal="left" vertical="center" wrapText="1"/>
    </xf>
    <xf numFmtId="3" fontId="11" fillId="0" borderId="6" xfId="0" applyNumberFormat="1" applyFont="1" applyFill="1" applyBorder="1" applyAlignment="1" applyProtection="1">
      <alignment horizontal="right" wrapText="1"/>
    </xf>
    <xf numFmtId="3" fontId="11" fillId="0" borderId="6" xfId="0" applyNumberFormat="1" applyFont="1" applyFill="1" applyBorder="1" applyAlignment="1" applyProtection="1">
      <alignment horizontal="right" wrapText="1"/>
      <protection locked="0"/>
    </xf>
    <xf numFmtId="3" fontId="3" fillId="0" borderId="7" xfId="0" applyNumberFormat="1" applyFont="1" applyFill="1" applyBorder="1" applyAlignment="1" applyProtection="1">
      <alignment horizontal="right" wrapText="1"/>
      <protection locked="0"/>
    </xf>
    <xf numFmtId="0" fontId="11" fillId="0" borderId="20" xfId="0" applyFont="1" applyFill="1" applyBorder="1" applyAlignment="1">
      <alignment horizontal="left" vertical="center"/>
    </xf>
    <xf numFmtId="3" fontId="11" fillId="0" borderId="17" xfId="0" applyNumberFormat="1" applyFont="1" applyFill="1" applyBorder="1" applyAlignment="1" applyProtection="1">
      <alignment horizontal="right"/>
    </xf>
    <xf numFmtId="0" fontId="11" fillId="0" borderId="20" xfId="0" applyFont="1" applyFill="1" applyBorder="1" applyAlignment="1">
      <alignment horizontal="left" vertical="center" wrapText="1"/>
    </xf>
    <xf numFmtId="3" fontId="11" fillId="0" borderId="20" xfId="0" applyNumberFormat="1" applyFont="1" applyFill="1" applyBorder="1" applyAlignment="1" applyProtection="1">
      <alignment horizontal="right" wrapText="1"/>
    </xf>
    <xf numFmtId="3" fontId="11" fillId="0" borderId="20" xfId="0" applyNumberFormat="1" applyFont="1" applyFill="1" applyBorder="1" applyAlignment="1" applyProtection="1">
      <alignment horizontal="right" wrapText="1"/>
      <protection locked="0"/>
    </xf>
    <xf numFmtId="0" fontId="3" fillId="0" borderId="0" xfId="0" applyFont="1" applyFill="1" applyProtection="1">
      <protection locked="0"/>
    </xf>
    <xf numFmtId="49" fontId="3" fillId="0" borderId="20" xfId="0" applyNumberFormat="1" applyFont="1" applyBorder="1" applyAlignment="1" applyProtection="1">
      <alignment horizontal="left"/>
      <protection locked="0"/>
    </xf>
    <xf numFmtId="3" fontId="3" fillId="0" borderId="20" xfId="0" applyNumberFormat="1" applyFont="1" applyBorder="1" applyAlignment="1" applyProtection="1">
      <alignment horizontal="right"/>
      <protection locked="0"/>
    </xf>
    <xf numFmtId="0" fontId="5" fillId="0" borderId="0" xfId="3" applyFont="1" applyFill="1" applyAlignment="1" applyProtection="1">
      <alignment horizontal="centerContinuous"/>
    </xf>
    <xf numFmtId="0" fontId="3" fillId="0" borderId="0" xfId="3" applyFont="1" applyFill="1" applyAlignment="1" applyProtection="1"/>
    <xf numFmtId="0" fontId="3" fillId="0" borderId="0" xfId="3" applyFont="1" applyFill="1" applyProtection="1"/>
    <xf numFmtId="0" fontId="9" fillId="0" borderId="0" xfId="3" applyFont="1" applyFill="1" applyProtection="1"/>
    <xf numFmtId="0" fontId="13" fillId="0" borderId="0" xfId="3" applyFont="1" applyFill="1" applyProtection="1"/>
    <xf numFmtId="0" fontId="9" fillId="0" borderId="0" xfId="3" applyFont="1" applyFill="1" applyBorder="1" applyProtection="1"/>
    <xf numFmtId="0" fontId="3" fillId="0" borderId="0" xfId="3" applyFont="1" applyFill="1" applyBorder="1" applyProtection="1"/>
    <xf numFmtId="0" fontId="4" fillId="2" borderId="37" xfId="0" applyFont="1" applyFill="1" applyBorder="1" applyAlignment="1">
      <alignment horizontal="center" wrapText="1"/>
    </xf>
    <xf numFmtId="0" fontId="3" fillId="0" borderId="0" xfId="0" applyFont="1" applyBorder="1" applyAlignment="1" applyProtection="1">
      <alignment horizontal="left"/>
      <protection locked="0"/>
    </xf>
    <xf numFmtId="49" fontId="3" fillId="0" borderId="4" xfId="0" applyNumberFormat="1" applyFont="1" applyBorder="1" applyAlignment="1" applyProtection="1">
      <alignment horizontal="center"/>
      <protection locked="0"/>
    </xf>
    <xf numFmtId="49" fontId="3" fillId="0" borderId="6" xfId="0" applyNumberFormat="1" applyFont="1" applyFill="1" applyBorder="1" applyAlignment="1" applyProtection="1">
      <alignment horizontal="right"/>
      <protection locked="0"/>
    </xf>
    <xf numFmtId="49" fontId="3" fillId="0" borderId="39" xfId="0" applyNumberFormat="1" applyFont="1" applyBorder="1" applyAlignment="1" applyProtection="1">
      <alignment horizontal="center"/>
      <protection locked="0"/>
    </xf>
    <xf numFmtId="49" fontId="3" fillId="0" borderId="20" xfId="0" applyNumberFormat="1" applyFont="1" applyFill="1" applyBorder="1" applyAlignment="1" applyProtection="1">
      <alignment horizontal="right"/>
      <protection locked="0"/>
    </xf>
    <xf numFmtId="3" fontId="3" fillId="0" borderId="17" xfId="0" applyNumberFormat="1" applyFont="1" applyBorder="1" applyAlignment="1" applyProtection="1">
      <alignment horizontal="right"/>
      <protection locked="0"/>
    </xf>
    <xf numFmtId="14" fontId="3" fillId="0" borderId="0" xfId="3" applyNumberFormat="1" applyFont="1" applyFill="1" applyBorder="1" applyAlignment="1" applyProtection="1">
      <alignment horizontal="right"/>
    </xf>
    <xf numFmtId="14" fontId="5" fillId="0" borderId="43" xfId="3" applyNumberFormat="1" applyFont="1" applyFill="1" applyBorder="1" applyAlignment="1" applyProtection="1">
      <alignment horizontal="centerContinuous"/>
    </xf>
    <xf numFmtId="0" fontId="3" fillId="2" borderId="21" xfId="3" applyFont="1" applyFill="1" applyBorder="1" applyAlignment="1" applyProtection="1">
      <alignment horizontal="center"/>
    </xf>
    <xf numFmtId="0" fontId="3" fillId="2" borderId="22" xfId="3" applyFont="1" applyFill="1" applyBorder="1" applyAlignment="1" applyProtection="1">
      <alignment horizontal="center"/>
    </xf>
    <xf numFmtId="0" fontId="3" fillId="2" borderId="22" xfId="3" applyFont="1" applyFill="1" applyBorder="1" applyAlignment="1" applyProtection="1">
      <alignment horizontal="center" vertical="center"/>
    </xf>
    <xf numFmtId="0" fontId="3" fillId="2" borderId="36" xfId="3" applyFont="1" applyFill="1" applyBorder="1" applyAlignment="1" applyProtection="1">
      <alignment horizontal="center"/>
    </xf>
    <xf numFmtId="3" fontId="3" fillId="0" borderId="44" xfId="3" applyNumberFormat="1" applyFont="1" applyFill="1" applyBorder="1" applyAlignment="1" applyProtection="1">
      <alignment horizontal="right"/>
      <protection locked="0"/>
    </xf>
    <xf numFmtId="3" fontId="3" fillId="0" borderId="45" xfId="3" applyNumberFormat="1" applyFont="1" applyFill="1" applyBorder="1" applyAlignment="1" applyProtection="1">
      <alignment horizontal="right"/>
    </xf>
    <xf numFmtId="3" fontId="3" fillId="0" borderId="6" xfId="3" applyNumberFormat="1" applyFont="1" applyFill="1" applyBorder="1" applyAlignment="1" applyProtection="1">
      <alignment horizontal="right"/>
      <protection locked="0"/>
    </xf>
    <xf numFmtId="3" fontId="3" fillId="0" borderId="46" xfId="3" applyNumberFormat="1" applyFont="1" applyFill="1" applyBorder="1" applyAlignment="1" applyProtection="1">
      <alignment horizontal="right"/>
      <protection locked="0"/>
    </xf>
    <xf numFmtId="3" fontId="3" fillId="0" borderId="1" xfId="3" applyNumberFormat="1" applyFont="1" applyFill="1" applyBorder="1" applyAlignment="1" applyProtection="1">
      <alignment horizontal="right"/>
      <protection locked="0"/>
    </xf>
    <xf numFmtId="0" fontId="3" fillId="0" borderId="0" xfId="3" applyFont="1" applyProtection="1"/>
    <xf numFmtId="0" fontId="3" fillId="0" borderId="0" xfId="3" applyAlignment="1" applyProtection="1"/>
    <xf numFmtId="0" fontId="3" fillId="0" borderId="0" xfId="3" applyFont="1" applyAlignment="1" applyProtection="1">
      <alignment horizontal="right"/>
    </xf>
    <xf numFmtId="0" fontId="3" fillId="0" borderId="0" xfId="3" applyFont="1" applyBorder="1" applyAlignment="1" applyProtection="1"/>
    <xf numFmtId="0" fontId="3" fillId="0" borderId="0" xfId="3" applyFont="1" applyBorder="1" applyProtection="1"/>
    <xf numFmtId="0" fontId="3" fillId="0" borderId="0" xfId="3" applyFont="1" applyAlignment="1" applyProtection="1">
      <alignment horizontal="center"/>
    </xf>
    <xf numFmtId="0" fontId="24" fillId="2" borderId="21" xfId="3" applyFont="1" applyFill="1" applyBorder="1" applyAlignment="1" applyProtection="1">
      <alignment horizontal="center"/>
    </xf>
    <xf numFmtId="0" fontId="3" fillId="0" borderId="0" xfId="3" applyProtection="1"/>
    <xf numFmtId="0" fontId="3" fillId="0" borderId="0" xfId="3" applyFont="1" applyAlignment="1" applyProtection="1"/>
    <xf numFmtId="0" fontId="3" fillId="0" borderId="0" xfId="3" applyFont="1" applyBorder="1" applyAlignment="1" applyProtection="1">
      <alignment horizontal="center"/>
    </xf>
    <xf numFmtId="0" fontId="4" fillId="0" borderId="0" xfId="3" applyFont="1" applyAlignment="1" applyProtection="1">
      <alignment horizontal="right"/>
    </xf>
    <xf numFmtId="0" fontId="3" fillId="0" borderId="0" xfId="3" applyFont="1" applyAlignment="1" applyProtection="1">
      <alignment horizontal="right" vertical="top"/>
    </xf>
    <xf numFmtId="0" fontId="3" fillId="0" borderId="0" xfId="3" applyFont="1" applyBorder="1" applyAlignment="1" applyProtection="1">
      <alignment vertical="top"/>
    </xf>
    <xf numFmtId="0" fontId="3" fillId="0" borderId="0" xfId="3" applyFont="1" applyAlignment="1" applyProtection="1">
      <alignment horizontal="left" vertical="top"/>
    </xf>
    <xf numFmtId="0" fontId="3" fillId="0" borderId="0" xfId="3" applyFont="1" applyAlignment="1" applyProtection="1">
      <alignment horizontal="center" vertical="top"/>
    </xf>
    <xf numFmtId="0" fontId="3" fillId="0" borderId="18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48" xfId="0" applyFont="1" applyBorder="1" applyAlignment="1" applyProtection="1">
      <alignment horizontal="center"/>
    </xf>
    <xf numFmtId="3" fontId="3" fillId="0" borderId="48" xfId="0" applyNumberFormat="1" applyFont="1" applyBorder="1" applyAlignment="1" applyProtection="1">
      <alignment horizontal="center"/>
    </xf>
    <xf numFmtId="3" fontId="3" fillId="0" borderId="0" xfId="0" applyNumberFormat="1" applyFont="1" applyBorder="1" applyAlignment="1" applyProtection="1">
      <alignment horizontal="center"/>
    </xf>
    <xf numFmtId="14" fontId="6" fillId="0" borderId="48" xfId="0" applyNumberFormat="1" applyFont="1" applyFill="1" applyBorder="1" applyAlignment="1" applyProtection="1">
      <alignment horizontal="center"/>
    </xf>
    <xf numFmtId="14" fontId="6" fillId="0" borderId="0" xfId="0" applyNumberFormat="1" applyFont="1" applyFill="1" applyBorder="1" applyAlignment="1" applyProtection="1">
      <alignment horizontal="center"/>
    </xf>
    <xf numFmtId="0" fontId="3" fillId="0" borderId="48" xfId="0" applyFont="1" applyBorder="1" applyAlignment="1" applyProtection="1">
      <alignment horizontal="center" vertical="center"/>
    </xf>
    <xf numFmtId="0" fontId="3" fillId="0" borderId="48" xfId="0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/>
    </xf>
    <xf numFmtId="0" fontId="3" fillId="0" borderId="50" xfId="3" applyFont="1" applyFill="1" applyBorder="1" applyAlignment="1" applyProtection="1">
      <alignment wrapText="1"/>
    </xf>
    <xf numFmtId="4" fontId="3" fillId="0" borderId="22" xfId="3" applyNumberFormat="1" applyFont="1" applyFill="1" applyBorder="1" applyAlignment="1" applyProtection="1">
      <alignment horizontal="center"/>
    </xf>
    <xf numFmtId="3" fontId="25" fillId="0" borderId="45" xfId="3" applyNumberFormat="1" applyFont="1" applyFill="1" applyBorder="1" applyAlignment="1" applyProtection="1">
      <alignment horizontal="right"/>
    </xf>
    <xf numFmtId="4" fontId="25" fillId="0" borderId="22" xfId="3" applyNumberFormat="1" applyFont="1" applyFill="1" applyBorder="1" applyAlignment="1" applyProtection="1">
      <alignment horizontal="center"/>
    </xf>
    <xf numFmtId="0" fontId="3" fillId="0" borderId="47" xfId="3" applyFont="1" applyFill="1" applyBorder="1" applyAlignment="1" applyProtection="1">
      <alignment wrapText="1"/>
    </xf>
    <xf numFmtId="0" fontId="3" fillId="2" borderId="51" xfId="3" applyFont="1" applyFill="1" applyBorder="1" applyAlignment="1" applyProtection="1">
      <alignment horizontal="center"/>
    </xf>
    <xf numFmtId="0" fontId="3" fillId="0" borderId="44" xfId="3" applyFont="1" applyFill="1" applyBorder="1" applyAlignment="1" applyProtection="1">
      <alignment horizontal="center"/>
      <protection locked="0"/>
    </xf>
    <xf numFmtId="0" fontId="3" fillId="0" borderId="46" xfId="3" applyFont="1" applyFill="1" applyBorder="1" applyAlignment="1" applyProtection="1">
      <alignment horizontal="center"/>
      <protection locked="0"/>
    </xf>
    <xf numFmtId="0" fontId="5" fillId="0" borderId="0" xfId="3" applyFont="1" applyFill="1" applyProtection="1"/>
    <xf numFmtId="0" fontId="5" fillId="0" borderId="0" xfId="3" applyFont="1" applyFill="1" applyAlignment="1" applyProtection="1"/>
    <xf numFmtId="0" fontId="3" fillId="0" borderId="0" xfId="3" applyFont="1" applyFill="1" applyAlignment="1" applyProtection="1">
      <alignment horizontal="center"/>
    </xf>
    <xf numFmtId="0" fontId="3" fillId="0" borderId="0" xfId="3" applyFont="1" applyFill="1" applyAlignment="1" applyProtection="1">
      <alignment horizontal="left"/>
    </xf>
    <xf numFmtId="0" fontId="3" fillId="0" borderId="0" xfId="3" applyFont="1" applyFill="1" applyAlignment="1" applyProtection="1">
      <alignment horizontal="centerContinuous"/>
    </xf>
    <xf numFmtId="0" fontId="5" fillId="0" borderId="52" xfId="3" applyFont="1" applyFill="1" applyBorder="1" applyAlignment="1" applyProtection="1">
      <alignment horizontal="centerContinuous" vertical="center"/>
    </xf>
    <xf numFmtId="0" fontId="5" fillId="0" borderId="43" xfId="3" applyFont="1" applyFill="1" applyBorder="1" applyAlignment="1" applyProtection="1">
      <alignment horizontal="centerContinuous" vertical="center"/>
    </xf>
    <xf numFmtId="0" fontId="5" fillId="0" borderId="43" xfId="3" applyFont="1" applyFill="1" applyBorder="1" applyAlignment="1" applyProtection="1">
      <alignment horizontal="centerContinuous"/>
    </xf>
    <xf numFmtId="0" fontId="5" fillId="0" borderId="53" xfId="3" applyFont="1" applyFill="1" applyBorder="1" applyProtection="1"/>
    <xf numFmtId="0" fontId="5" fillId="0" borderId="0" xfId="3" applyFont="1" applyFill="1" applyBorder="1" applyAlignment="1" applyProtection="1">
      <alignment horizontal="centerContinuous"/>
    </xf>
    <xf numFmtId="0" fontId="5" fillId="0" borderId="0" xfId="3" applyFont="1" applyFill="1" applyBorder="1" applyProtection="1"/>
    <xf numFmtId="0" fontId="5" fillId="0" borderId="0" xfId="3" applyFont="1" applyFill="1" applyBorder="1" applyAlignment="1" applyProtection="1">
      <alignment vertical="center"/>
    </xf>
    <xf numFmtId="0" fontId="3" fillId="0" borderId="54" xfId="3" quotePrefix="1" applyFont="1" applyFill="1" applyBorder="1" applyAlignment="1" applyProtection="1">
      <alignment vertical="center" wrapText="1"/>
    </xf>
    <xf numFmtId="0" fontId="3" fillId="0" borderId="55" xfId="3" quotePrefix="1" applyFont="1" applyFill="1" applyBorder="1" applyAlignment="1" applyProtection="1">
      <alignment horizontal="center" vertical="center" wrapText="1"/>
    </xf>
    <xf numFmtId="9" fontId="3" fillId="0" borderId="56" xfId="3" applyNumberFormat="1" applyFont="1" applyFill="1" applyBorder="1" applyAlignment="1" applyProtection="1">
      <alignment horizontal="center" vertical="center" wrapText="1"/>
    </xf>
    <xf numFmtId="9" fontId="3" fillId="0" borderId="56" xfId="3" quotePrefix="1" applyNumberFormat="1" applyFont="1" applyFill="1" applyBorder="1" applyAlignment="1" applyProtection="1">
      <alignment horizontal="center" vertical="center" wrapText="1"/>
    </xf>
    <xf numFmtId="9" fontId="3" fillId="0" borderId="27" xfId="3" quotePrefix="1" applyNumberFormat="1" applyFont="1" applyFill="1" applyBorder="1" applyAlignment="1" applyProtection="1">
      <alignment horizontal="center" vertical="center" wrapText="1"/>
    </xf>
    <xf numFmtId="0" fontId="3" fillId="0" borderId="25" xfId="3" applyFont="1" applyFill="1" applyBorder="1" applyAlignment="1" applyProtection="1">
      <alignment horizontal="center"/>
    </xf>
    <xf numFmtId="3" fontId="3" fillId="0" borderId="6" xfId="3" applyNumberFormat="1" applyFont="1" applyFill="1" applyBorder="1" applyAlignment="1" applyProtection="1">
      <alignment horizontal="right"/>
    </xf>
    <xf numFmtId="0" fontId="3" fillId="0" borderId="57" xfId="3" applyFont="1" applyFill="1" applyBorder="1" applyAlignment="1" applyProtection="1">
      <alignment horizontal="center"/>
    </xf>
    <xf numFmtId="3" fontId="3" fillId="0" borderId="1" xfId="3" applyNumberFormat="1" applyFont="1" applyFill="1" applyBorder="1" applyAlignment="1" applyProtection="1">
      <alignment horizontal="right"/>
    </xf>
    <xf numFmtId="0" fontId="10" fillId="0" borderId="0" xfId="3" applyFont="1" applyFill="1" applyBorder="1" applyProtection="1"/>
    <xf numFmtId="0" fontId="3" fillId="0" borderId="48" xfId="3" applyFont="1" applyFill="1" applyBorder="1" applyAlignment="1" applyProtection="1">
      <alignment horizontal="center"/>
    </xf>
    <xf numFmtId="0" fontId="25" fillId="0" borderId="48" xfId="3" applyFont="1" applyFill="1" applyBorder="1" applyAlignment="1" applyProtection="1">
      <alignment horizontal="center"/>
    </xf>
    <xf numFmtId="0" fontId="25" fillId="0" borderId="0" xfId="3" applyFont="1" applyAlignment="1" applyProtection="1">
      <alignment horizontal="center"/>
    </xf>
    <xf numFmtId="0" fontId="25" fillId="0" borderId="54" xfId="3" quotePrefix="1" applyFont="1" applyFill="1" applyBorder="1" applyAlignment="1" applyProtection="1">
      <alignment vertical="center" wrapText="1"/>
    </xf>
    <xf numFmtId="9" fontId="25" fillId="0" borderId="56" xfId="3" quotePrefix="1" applyNumberFormat="1" applyFont="1" applyFill="1" applyBorder="1" applyAlignment="1" applyProtection="1">
      <alignment horizontal="center" vertical="center" wrapText="1"/>
    </xf>
    <xf numFmtId="9" fontId="25" fillId="0" borderId="56" xfId="3" applyNumberFormat="1" applyFont="1" applyFill="1" applyBorder="1" applyAlignment="1" applyProtection="1">
      <alignment horizontal="center" vertical="center" wrapText="1"/>
    </xf>
    <xf numFmtId="9" fontId="25" fillId="0" borderId="27" xfId="3" quotePrefix="1" applyNumberFormat="1" applyFont="1" applyFill="1" applyBorder="1" applyAlignment="1" applyProtection="1">
      <alignment horizontal="center" vertical="center" wrapText="1"/>
    </xf>
    <xf numFmtId="3" fontId="3" fillId="0" borderId="22" xfId="3" applyNumberFormat="1" applyFont="1" applyFill="1" applyBorder="1" applyAlignment="1" applyProtection="1">
      <alignment horizontal="right"/>
    </xf>
    <xf numFmtId="0" fontId="13" fillId="0" borderId="0" xfId="3" applyFont="1" applyFill="1" applyAlignment="1" applyProtection="1">
      <alignment horizontal="center" vertical="center"/>
    </xf>
    <xf numFmtId="0" fontId="9" fillId="0" borderId="0" xfId="3" applyFont="1" applyFill="1" applyAlignment="1" applyProtection="1">
      <alignment horizontal="center" vertical="center"/>
    </xf>
    <xf numFmtId="0" fontId="12" fillId="0" borderId="0" xfId="3" applyFont="1" applyFill="1" applyAlignment="1" applyProtection="1">
      <alignment horizontal="right"/>
    </xf>
    <xf numFmtId="0" fontId="3" fillId="0" borderId="57" xfId="3" quotePrefix="1" applyFont="1" applyFill="1" applyBorder="1" applyAlignment="1" applyProtection="1">
      <alignment horizontal="center" vertical="center" wrapText="1"/>
    </xf>
    <xf numFmtId="9" fontId="3" fillId="0" borderId="1" xfId="3" applyNumberFormat="1" applyFont="1" applyFill="1" applyBorder="1" applyAlignment="1" applyProtection="1">
      <alignment horizontal="center" vertical="center" wrapText="1"/>
    </xf>
    <xf numFmtId="9" fontId="3" fillId="0" borderId="1" xfId="3" quotePrefix="1" applyNumberFormat="1" applyFont="1" applyFill="1" applyBorder="1" applyAlignment="1" applyProtection="1">
      <alignment horizontal="center" vertical="center" wrapText="1"/>
    </xf>
    <xf numFmtId="0" fontId="3" fillId="0" borderId="58" xfId="3" applyFont="1" applyFill="1" applyBorder="1" applyAlignment="1" applyProtection="1">
      <alignment horizontal="center"/>
    </xf>
    <xf numFmtId="3" fontId="3" fillId="0" borderId="13" xfId="3" applyNumberFormat="1" applyFont="1" applyFill="1" applyBorder="1" applyAlignment="1" applyProtection="1">
      <alignment horizontal="right"/>
    </xf>
    <xf numFmtId="3" fontId="3" fillId="0" borderId="59" xfId="3" applyNumberFormat="1" applyFont="1" applyFill="1" applyBorder="1" applyAlignment="1" applyProtection="1">
      <alignment horizontal="right"/>
    </xf>
    <xf numFmtId="3" fontId="3" fillId="0" borderId="32" xfId="3" applyNumberFormat="1" applyFont="1" applyFill="1" applyBorder="1" applyAlignment="1" applyProtection="1">
      <alignment horizontal="right"/>
    </xf>
    <xf numFmtId="0" fontId="3" fillId="0" borderId="21" xfId="3" applyFont="1" applyFill="1" applyBorder="1" applyAlignment="1" applyProtection="1">
      <alignment wrapText="1"/>
    </xf>
    <xf numFmtId="3" fontId="3" fillId="0" borderId="13" xfId="3" applyNumberFormat="1" applyFont="1" applyFill="1" applyBorder="1" applyAlignment="1" applyProtection="1">
      <alignment horizontal="center"/>
      <protection locked="0"/>
    </xf>
    <xf numFmtId="3" fontId="3" fillId="0" borderId="6" xfId="3" applyNumberFormat="1" applyFont="1" applyFill="1" applyBorder="1" applyAlignment="1" applyProtection="1">
      <alignment horizontal="center"/>
      <protection locked="0"/>
    </xf>
    <xf numFmtId="3" fontId="3" fillId="0" borderId="1" xfId="3" applyNumberFormat="1" applyFont="1" applyFill="1" applyBorder="1" applyAlignment="1" applyProtection="1">
      <alignment horizontal="center"/>
      <protection locked="0"/>
    </xf>
    <xf numFmtId="3" fontId="17" fillId="0" borderId="47" xfId="3" applyNumberFormat="1" applyFont="1" applyFill="1" applyBorder="1" applyAlignment="1" applyProtection="1">
      <alignment horizontal="right"/>
    </xf>
    <xf numFmtId="3" fontId="17" fillId="0" borderId="13" xfId="3" applyNumberFormat="1" applyFont="1" applyFill="1" applyBorder="1" applyAlignment="1" applyProtection="1">
      <alignment horizontal="center"/>
      <protection locked="0"/>
    </xf>
    <xf numFmtId="3" fontId="17" fillId="0" borderId="6" xfId="3" applyNumberFormat="1" applyFont="1" applyFill="1" applyBorder="1" applyAlignment="1" applyProtection="1">
      <alignment horizontal="center"/>
      <protection locked="0"/>
    </xf>
    <xf numFmtId="3" fontId="17" fillId="0" borderId="1" xfId="3" applyNumberFormat="1" applyFont="1" applyFill="1" applyBorder="1" applyAlignment="1" applyProtection="1">
      <alignment horizontal="center"/>
      <protection locked="0"/>
    </xf>
    <xf numFmtId="0" fontId="15" fillId="0" borderId="0" xfId="3" applyFont="1" applyFill="1" applyAlignment="1" applyProtection="1">
      <alignment horizontal="center" vertical="center"/>
    </xf>
    <xf numFmtId="0" fontId="16" fillId="0" borderId="0" xfId="3" applyFont="1" applyFill="1" applyAlignment="1" applyProtection="1">
      <alignment horizontal="center" vertical="center"/>
    </xf>
    <xf numFmtId="3" fontId="3" fillId="0" borderId="26" xfId="3" quotePrefix="1" applyNumberFormat="1" applyFont="1" applyFill="1" applyBorder="1" applyAlignment="1" applyProtection="1">
      <alignment horizontal="center" vertical="center" wrapText="1"/>
    </xf>
    <xf numFmtId="3" fontId="17" fillId="0" borderId="27" xfId="3" applyNumberFormat="1" applyFont="1" applyFill="1" applyBorder="1" applyAlignment="1" applyProtection="1">
      <alignment horizontal="center" vertical="center" wrapText="1"/>
    </xf>
    <xf numFmtId="3" fontId="17" fillId="0" borderId="27" xfId="3" quotePrefix="1" applyNumberFormat="1" applyFont="1" applyFill="1" applyBorder="1" applyAlignment="1" applyProtection="1">
      <alignment horizontal="center" vertical="center" wrapText="1"/>
    </xf>
    <xf numFmtId="3" fontId="17" fillId="0" borderId="30" xfId="3" applyNumberFormat="1" applyFont="1" applyFill="1" applyBorder="1" applyAlignment="1" applyProtection="1">
      <alignment horizontal="center" vertical="center" wrapText="1"/>
    </xf>
    <xf numFmtId="3" fontId="17" fillId="0" borderId="60" xfId="3" applyNumberFormat="1" applyFont="1" applyFill="1" applyBorder="1" applyAlignment="1" applyProtection="1">
      <alignment horizontal="center"/>
    </xf>
    <xf numFmtId="3" fontId="17" fillId="0" borderId="13" xfId="3" applyNumberFormat="1" applyFont="1" applyFill="1" applyBorder="1" applyAlignment="1" applyProtection="1">
      <alignment horizontal="right"/>
    </xf>
    <xf numFmtId="3" fontId="17" fillId="0" borderId="59" xfId="3" applyNumberFormat="1" applyFont="1" applyFill="1" applyBorder="1" applyAlignment="1" applyProtection="1">
      <alignment horizontal="right"/>
    </xf>
    <xf numFmtId="3" fontId="17" fillId="0" borderId="61" xfId="3" applyNumberFormat="1" applyFont="1" applyFill="1" applyBorder="1" applyAlignment="1" applyProtection="1">
      <alignment horizontal="center"/>
    </xf>
    <xf numFmtId="3" fontId="17" fillId="0" borderId="6" xfId="3" applyNumberFormat="1" applyFont="1" applyFill="1" applyBorder="1" applyAlignment="1" applyProtection="1">
      <alignment horizontal="right"/>
    </xf>
    <xf numFmtId="3" fontId="17" fillId="0" borderId="32" xfId="3" applyNumberFormat="1" applyFont="1" applyFill="1" applyBorder="1" applyAlignment="1" applyProtection="1">
      <alignment horizontal="right"/>
    </xf>
    <xf numFmtId="3" fontId="17" fillId="0" borderId="29" xfId="3" applyNumberFormat="1" applyFont="1" applyFill="1" applyBorder="1" applyAlignment="1" applyProtection="1">
      <alignment horizontal="center"/>
    </xf>
    <xf numFmtId="3" fontId="17" fillId="0" borderId="1" xfId="3" applyNumberFormat="1" applyFont="1" applyFill="1" applyBorder="1" applyAlignment="1" applyProtection="1">
      <alignment horizontal="right"/>
    </xf>
    <xf numFmtId="3" fontId="17" fillId="0" borderId="45" xfId="3" applyNumberFormat="1" applyFont="1" applyFill="1" applyBorder="1" applyAlignment="1" applyProtection="1">
      <alignment horizontal="right"/>
    </xf>
    <xf numFmtId="3" fontId="17" fillId="0" borderId="47" xfId="3" applyNumberFormat="1" applyFont="1" applyFill="1" applyBorder="1" applyAlignment="1" applyProtection="1">
      <alignment wrapText="1"/>
    </xf>
    <xf numFmtId="0" fontId="14" fillId="0" borderId="0" xfId="3" applyFont="1" applyFill="1" applyBorder="1" applyProtection="1"/>
    <xf numFmtId="0" fontId="3" fillId="0" borderId="0" xfId="3" applyFont="1" applyBorder="1" applyAlignment="1" applyProtection="1">
      <alignment horizontal="center" vertical="center"/>
    </xf>
    <xf numFmtId="0" fontId="3" fillId="0" borderId="48" xfId="3" applyFont="1" applyBorder="1" applyAlignment="1" applyProtection="1">
      <alignment horizontal="center" vertical="center"/>
    </xf>
    <xf numFmtId="14" fontId="9" fillId="0" borderId="48" xfId="3" applyNumberFormat="1" applyFont="1" applyFill="1" applyBorder="1" applyAlignment="1" applyProtection="1">
      <alignment horizontal="center" vertical="center"/>
    </xf>
    <xf numFmtId="0" fontId="9" fillId="0" borderId="48" xfId="3" applyFont="1" applyFill="1" applyBorder="1" applyAlignment="1" applyProtection="1">
      <alignment horizontal="center"/>
    </xf>
    <xf numFmtId="0" fontId="4" fillId="0" borderId="62" xfId="3" applyFont="1" applyFill="1" applyBorder="1" applyAlignment="1" applyProtection="1">
      <alignment horizontal="center"/>
    </xf>
    <xf numFmtId="0" fontId="5" fillId="0" borderId="47" xfId="3" applyFont="1" applyBorder="1" applyAlignment="1" applyProtection="1">
      <alignment horizontal="center"/>
    </xf>
    <xf numFmtId="0" fontId="5" fillId="0" borderId="47" xfId="3" applyFont="1" applyBorder="1" applyAlignment="1" applyProtection="1">
      <alignment wrapText="1"/>
    </xf>
    <xf numFmtId="0" fontId="3" fillId="0" borderId="63" xfId="3" applyFont="1" applyBorder="1" applyAlignment="1" applyProtection="1">
      <alignment horizontal="center"/>
    </xf>
    <xf numFmtId="0" fontId="3" fillId="0" borderId="63" xfId="3" applyFont="1" applyBorder="1" applyAlignment="1" applyProtection="1">
      <alignment wrapText="1"/>
    </xf>
    <xf numFmtId="0" fontId="3" fillId="0" borderId="64" xfId="3" applyFont="1" applyBorder="1" applyAlignment="1" applyProtection="1">
      <alignment horizontal="center"/>
    </xf>
    <xf numFmtId="0" fontId="3" fillId="0" borderId="64" xfId="3" applyFont="1" applyBorder="1" applyAlignment="1" applyProtection="1">
      <alignment wrapText="1"/>
    </xf>
    <xf numFmtId="0" fontId="3" fillId="0" borderId="65" xfId="3" applyFont="1" applyBorder="1" applyAlignment="1" applyProtection="1">
      <alignment horizontal="center"/>
    </xf>
    <xf numFmtId="0" fontId="3" fillId="0" borderId="65" xfId="3" applyFont="1" applyBorder="1" applyAlignment="1" applyProtection="1">
      <alignment wrapText="1"/>
    </xf>
    <xf numFmtId="0" fontId="3" fillId="0" borderId="66" xfId="3" applyFont="1" applyBorder="1" applyAlignment="1" applyProtection="1">
      <alignment horizontal="center"/>
    </xf>
    <xf numFmtId="0" fontId="3" fillId="0" borderId="66" xfId="3" applyFont="1" applyBorder="1" applyAlignment="1" applyProtection="1">
      <alignment wrapText="1"/>
    </xf>
    <xf numFmtId="0" fontId="3" fillId="0" borderId="67" xfId="3" applyFont="1" applyBorder="1" applyAlignment="1" applyProtection="1">
      <alignment horizontal="center"/>
    </xf>
    <xf numFmtId="0" fontId="25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 vertical="center"/>
    </xf>
    <xf numFmtId="14" fontId="6" fillId="0" borderId="48" xfId="0" applyNumberFormat="1" applyFont="1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right"/>
    </xf>
    <xf numFmtId="0" fontId="3" fillId="0" borderId="7" xfId="0" applyFont="1" applyBorder="1" applyProtection="1">
      <protection locked="0"/>
    </xf>
    <xf numFmtId="0" fontId="3" fillId="0" borderId="2" xfId="0" applyFont="1" applyBorder="1" applyProtection="1">
      <protection locked="0"/>
    </xf>
    <xf numFmtId="14" fontId="6" fillId="0" borderId="0" xfId="0" applyNumberFormat="1" applyFont="1" applyFill="1" applyBorder="1" applyAlignment="1" applyProtection="1">
      <alignment horizontal="left"/>
    </xf>
    <xf numFmtId="49" fontId="3" fillId="0" borderId="48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left"/>
    </xf>
    <xf numFmtId="0" fontId="3" fillId="0" borderId="48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Protection="1"/>
    <xf numFmtId="3" fontId="3" fillId="0" borderId="0" xfId="0" applyNumberFormat="1" applyFont="1" applyAlignment="1" applyProtection="1">
      <alignment horizontal="center"/>
    </xf>
    <xf numFmtId="3" fontId="3" fillId="0" borderId="0" xfId="0" applyNumberFormat="1" applyFont="1" applyBorder="1" applyAlignment="1" applyProtection="1">
      <alignment horizontal="left"/>
    </xf>
    <xf numFmtId="3" fontId="3" fillId="0" borderId="0" xfId="0" applyNumberFormat="1" applyFont="1" applyFill="1" applyAlignment="1" applyProtection="1"/>
    <xf numFmtId="3" fontId="3" fillId="0" borderId="0" xfId="0" applyNumberFormat="1" applyFont="1" applyAlignment="1" applyProtection="1"/>
    <xf numFmtId="3" fontId="3" fillId="0" borderId="0" xfId="0" applyNumberFormat="1" applyFont="1" applyAlignment="1" applyProtection="1">
      <alignment horizontal="right"/>
    </xf>
    <xf numFmtId="3" fontId="8" fillId="0" borderId="0" xfId="0" applyNumberFormat="1" applyFont="1" applyAlignment="1" applyProtection="1"/>
    <xf numFmtId="3" fontId="3" fillId="0" borderId="0" xfId="0" applyNumberFormat="1" applyFont="1" applyAlignment="1" applyProtection="1">
      <alignment horizontal="centerContinuous"/>
    </xf>
    <xf numFmtId="3" fontId="3" fillId="0" borderId="0" xfId="0" applyNumberFormat="1" applyFont="1" applyBorder="1" applyAlignment="1" applyProtection="1"/>
    <xf numFmtId="49" fontId="3" fillId="0" borderId="22" xfId="3" applyNumberFormat="1" applyFont="1" applyBorder="1" applyAlignment="1" applyProtection="1">
      <alignment horizontal="center" vertical="center" wrapText="1"/>
      <protection locked="0"/>
    </xf>
    <xf numFmtId="49" fontId="3" fillId="0" borderId="36" xfId="3" applyNumberFormat="1" applyFont="1" applyBorder="1" applyAlignment="1" applyProtection="1">
      <alignment horizontal="center" vertical="center" wrapText="1"/>
      <protection locked="0"/>
    </xf>
    <xf numFmtId="0" fontId="3" fillId="0" borderId="0" xfId="3" applyFont="1" applyBorder="1" applyAlignment="1" applyProtection="1">
      <alignment wrapText="1"/>
    </xf>
    <xf numFmtId="3" fontId="3" fillId="0" borderId="0" xfId="3" applyNumberFormat="1" applyFont="1" applyBorder="1" applyProtection="1"/>
    <xf numFmtId="3" fontId="5" fillId="0" borderId="21" xfId="3" applyNumberFormat="1" applyFont="1" applyBorder="1" applyAlignment="1" applyProtection="1">
      <alignment wrapText="1"/>
      <protection locked="0"/>
    </xf>
    <xf numFmtId="3" fontId="5" fillId="0" borderId="22" xfId="3" applyNumberFormat="1" applyFont="1" applyBorder="1" applyAlignment="1" applyProtection="1">
      <alignment wrapText="1"/>
      <protection locked="0"/>
    </xf>
    <xf numFmtId="3" fontId="5" fillId="0" borderId="36" xfId="3" applyNumberFormat="1" applyFont="1" applyBorder="1" applyAlignment="1" applyProtection="1">
      <alignment wrapText="1"/>
      <protection locked="0"/>
    </xf>
    <xf numFmtId="3" fontId="3" fillId="0" borderId="23" xfId="3" applyNumberFormat="1" applyFont="1" applyBorder="1" applyAlignment="1" applyProtection="1">
      <alignment wrapText="1"/>
      <protection locked="0"/>
    </xf>
    <xf numFmtId="3" fontId="3" fillId="0" borderId="24" xfId="3" applyNumberFormat="1" applyFont="1" applyBorder="1" applyAlignment="1" applyProtection="1">
      <alignment wrapText="1"/>
      <protection locked="0"/>
    </xf>
    <xf numFmtId="3" fontId="3" fillId="0" borderId="31" xfId="3" applyNumberFormat="1" applyFont="1" applyBorder="1" applyAlignment="1" applyProtection="1">
      <alignment wrapText="1"/>
      <protection locked="0"/>
    </xf>
    <xf numFmtId="3" fontId="3" fillId="0" borderId="25" xfId="3" applyNumberFormat="1" applyFont="1" applyBorder="1" applyAlignment="1" applyProtection="1">
      <alignment wrapText="1"/>
      <protection locked="0"/>
    </xf>
    <xf numFmtId="3" fontId="3" fillId="0" borderId="6" xfId="3" applyNumberFormat="1" applyFont="1" applyBorder="1" applyAlignment="1" applyProtection="1">
      <alignment wrapText="1"/>
      <protection locked="0"/>
    </xf>
    <xf numFmtId="3" fontId="3" fillId="0" borderId="32" xfId="3" applyNumberFormat="1" applyFont="1" applyBorder="1" applyAlignment="1" applyProtection="1">
      <alignment wrapText="1"/>
      <protection locked="0"/>
    </xf>
    <xf numFmtId="3" fontId="3" fillId="0" borderId="26" xfId="3" applyNumberFormat="1" applyFont="1" applyBorder="1" applyAlignment="1" applyProtection="1">
      <alignment wrapText="1"/>
      <protection locked="0"/>
    </xf>
    <xf numFmtId="3" fontId="3" fillId="0" borderId="27" xfId="3" applyNumberFormat="1" applyFont="1" applyBorder="1" applyAlignment="1" applyProtection="1">
      <alignment wrapText="1"/>
      <protection locked="0"/>
    </xf>
    <xf numFmtId="3" fontId="3" fillId="0" borderId="30" xfId="3" applyNumberFormat="1" applyFont="1" applyBorder="1" applyAlignment="1" applyProtection="1">
      <alignment wrapText="1"/>
      <protection locked="0"/>
    </xf>
    <xf numFmtId="3" fontId="3" fillId="0" borderId="72" xfId="3" applyNumberFormat="1" applyFont="1" applyBorder="1" applyAlignment="1" applyProtection="1">
      <alignment wrapText="1"/>
      <protection locked="0"/>
    </xf>
    <xf numFmtId="3" fontId="3" fillId="0" borderId="34" xfId="3" applyNumberFormat="1" applyFont="1" applyBorder="1" applyAlignment="1" applyProtection="1">
      <alignment wrapText="1"/>
      <protection locked="0"/>
    </xf>
    <xf numFmtId="3" fontId="3" fillId="0" borderId="35" xfId="3" applyNumberFormat="1" applyFont="1" applyBorder="1" applyAlignment="1" applyProtection="1">
      <alignment wrapText="1"/>
      <protection locked="0"/>
    </xf>
    <xf numFmtId="3" fontId="3" fillId="0" borderId="54" xfId="3" applyNumberFormat="1" applyFont="1" applyBorder="1" applyAlignment="1" applyProtection="1">
      <alignment wrapText="1"/>
      <protection locked="0"/>
    </xf>
    <xf numFmtId="3" fontId="3" fillId="0" borderId="73" xfId="3" applyNumberFormat="1" applyFont="1" applyBorder="1" applyAlignment="1" applyProtection="1">
      <alignment wrapText="1"/>
      <protection locked="0"/>
    </xf>
    <xf numFmtId="3" fontId="3" fillId="0" borderId="49" xfId="3" applyNumberFormat="1" applyFont="1" applyBorder="1" applyAlignment="1" applyProtection="1">
      <alignment wrapText="1"/>
      <protection locked="0"/>
    </xf>
    <xf numFmtId="0" fontId="26" fillId="0" borderId="0" xfId="0" applyFont="1" applyFill="1" applyBorder="1" applyAlignment="1">
      <alignment horizontal="center"/>
    </xf>
    <xf numFmtId="0" fontId="3" fillId="0" borderId="47" xfId="3" applyFont="1" applyBorder="1" applyAlignment="1" applyProtection="1">
      <alignment horizontal="center" vertical="center" wrapText="1"/>
    </xf>
    <xf numFmtId="49" fontId="3" fillId="0" borderId="21" xfId="3" applyNumberFormat="1" applyFont="1" applyBorder="1" applyAlignment="1" applyProtection="1">
      <alignment horizontal="center" vertical="center" wrapText="1"/>
    </xf>
    <xf numFmtId="49" fontId="3" fillId="0" borderId="22" xfId="3" applyNumberFormat="1" applyFont="1" applyBorder="1" applyAlignment="1" applyProtection="1">
      <alignment horizontal="center" vertical="center" wrapText="1"/>
    </xf>
    <xf numFmtId="49" fontId="3" fillId="0" borderId="36" xfId="3" applyNumberFormat="1" applyFont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right"/>
    </xf>
    <xf numFmtId="0" fontId="9" fillId="0" borderId="0" xfId="3" applyFont="1" applyFill="1" applyProtection="1">
      <protection locked="0"/>
    </xf>
    <xf numFmtId="3" fontId="11" fillId="0" borderId="16" xfId="0" applyNumberFormat="1" applyFont="1" applyFill="1" applyBorder="1" applyAlignment="1" applyProtection="1">
      <alignment horizontal="center" vertical="center"/>
    </xf>
    <xf numFmtId="3" fontId="11" fillId="0" borderId="15" xfId="0" applyNumberFormat="1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horizontal="left" indent="2"/>
    </xf>
    <xf numFmtId="0" fontId="3" fillId="0" borderId="81" xfId="3" applyFont="1" applyBorder="1" applyAlignment="1" applyProtection="1">
      <alignment wrapText="1"/>
    </xf>
    <xf numFmtId="3" fontId="3" fillId="0" borderId="57" xfId="3" applyNumberFormat="1" applyFont="1" applyBorder="1" applyAlignment="1" applyProtection="1">
      <alignment wrapText="1"/>
      <protection locked="0"/>
    </xf>
    <xf numFmtId="3" fontId="3" fillId="0" borderId="1" xfId="3" applyNumberFormat="1" applyFont="1" applyBorder="1" applyAlignment="1" applyProtection="1">
      <alignment wrapText="1"/>
      <protection locked="0"/>
    </xf>
    <xf numFmtId="3" fontId="3" fillId="0" borderId="45" xfId="3" applyNumberFormat="1" applyFont="1" applyBorder="1" applyAlignment="1" applyProtection="1">
      <alignment wrapText="1"/>
      <protection locked="0"/>
    </xf>
    <xf numFmtId="0" fontId="5" fillId="0" borderId="12" xfId="0" applyFont="1" applyBorder="1" applyAlignment="1" applyProtection="1">
      <alignment horizontal="center" vertical="center" textRotation="90" wrapText="1"/>
    </xf>
    <xf numFmtId="0" fontId="19" fillId="4" borderId="0" xfId="3" applyFont="1" applyFill="1" applyProtection="1"/>
    <xf numFmtId="0" fontId="26" fillId="4" borderId="0" xfId="3" applyFont="1" applyFill="1" applyProtection="1"/>
    <xf numFmtId="0" fontId="3" fillId="4" borderId="0" xfId="3" applyFill="1" applyProtection="1"/>
    <xf numFmtId="0" fontId="20" fillId="4" borderId="82" xfId="3" applyFont="1" applyFill="1" applyBorder="1" applyAlignment="1" applyProtection="1">
      <alignment horizontal="center" vertical="center" wrapText="1"/>
    </xf>
    <xf numFmtId="0" fontId="20" fillId="4" borderId="83" xfId="3" applyFont="1" applyFill="1" applyBorder="1" applyAlignment="1" applyProtection="1">
      <alignment horizontal="center" vertical="center" wrapText="1"/>
    </xf>
    <xf numFmtId="0" fontId="20" fillId="4" borderId="84" xfId="3" applyFont="1" applyFill="1" applyBorder="1" applyAlignment="1" applyProtection="1">
      <alignment horizontal="center" vertical="center" wrapText="1"/>
    </xf>
    <xf numFmtId="0" fontId="26" fillId="4" borderId="0" xfId="3" applyFont="1" applyFill="1" applyBorder="1" applyProtection="1"/>
    <xf numFmtId="0" fontId="17" fillId="7" borderId="85" xfId="3" quotePrefix="1" applyFont="1" applyFill="1" applyBorder="1" applyAlignment="1" applyProtection="1">
      <alignment horizontal="center" vertical="center" wrapText="1"/>
    </xf>
    <xf numFmtId="0" fontId="17" fillId="7" borderId="47" xfId="3" quotePrefix="1" applyFont="1" applyFill="1" applyBorder="1" applyAlignment="1" applyProtection="1">
      <alignment horizontal="center" vertical="center" wrapText="1"/>
    </xf>
    <xf numFmtId="0" fontId="17" fillId="7" borderId="86" xfId="3" quotePrefix="1" applyFont="1" applyFill="1" applyBorder="1" applyAlignment="1" applyProtection="1">
      <alignment horizontal="center" vertical="center" wrapText="1"/>
    </xf>
    <xf numFmtId="0" fontId="26" fillId="4" borderId="0" xfId="3" applyFont="1" applyFill="1" applyBorder="1" applyAlignment="1" applyProtection="1">
      <alignment wrapText="1"/>
    </xf>
    <xf numFmtId="0" fontId="17" fillId="4" borderId="3" xfId="3" applyFont="1" applyFill="1" applyBorder="1" applyAlignment="1" applyProtection="1">
      <alignment horizontal="center"/>
      <protection locked="0"/>
    </xf>
    <xf numFmtId="166" fontId="17" fillId="4" borderId="13" xfId="3" applyNumberFormat="1" applyFont="1" applyFill="1" applyBorder="1" applyAlignment="1" applyProtection="1">
      <alignment horizontal="right" vertical="center"/>
      <protection locked="0"/>
    </xf>
    <xf numFmtId="3" fontId="17" fillId="4" borderId="13" xfId="3" applyNumberFormat="1" applyFont="1" applyFill="1" applyBorder="1" applyAlignment="1" applyProtection="1">
      <alignment horizontal="right" vertical="center"/>
      <protection locked="0"/>
    </xf>
    <xf numFmtId="3" fontId="17" fillId="4" borderId="14" xfId="3" applyNumberFormat="1" applyFont="1" applyFill="1" applyBorder="1" applyAlignment="1" applyProtection="1">
      <alignment horizontal="right" vertical="center"/>
      <protection locked="0"/>
    </xf>
    <xf numFmtId="3" fontId="26" fillId="4" borderId="0" xfId="3" applyNumberFormat="1" applyFont="1" applyFill="1" applyBorder="1" applyAlignment="1" applyProtection="1">
      <alignment horizontal="right" vertical="center" wrapText="1"/>
    </xf>
    <xf numFmtId="3" fontId="26" fillId="4" borderId="0" xfId="2" applyNumberFormat="1" applyFont="1" applyFill="1" applyBorder="1" applyAlignment="1" applyProtection="1">
      <alignment horizontal="right"/>
    </xf>
    <xf numFmtId="3" fontId="26" fillId="4" borderId="0" xfId="3" applyNumberFormat="1" applyFont="1" applyFill="1" applyBorder="1" applyProtection="1"/>
    <xf numFmtId="3" fontId="26" fillId="4" borderId="0" xfId="3" applyNumberFormat="1" applyFont="1" applyFill="1" applyProtection="1"/>
    <xf numFmtId="0" fontId="17" fillId="4" borderId="4" xfId="3" applyFont="1" applyFill="1" applyBorder="1" applyAlignment="1" applyProtection="1">
      <alignment horizontal="center"/>
      <protection locked="0"/>
    </xf>
    <xf numFmtId="166" fontId="17" fillId="4" borderId="6" xfId="3" applyNumberFormat="1" applyFont="1" applyFill="1" applyBorder="1" applyAlignment="1" applyProtection="1">
      <alignment horizontal="right" vertical="center"/>
      <protection locked="0"/>
    </xf>
    <xf numFmtId="3" fontId="17" fillId="4" borderId="6" xfId="3" applyNumberFormat="1" applyFont="1" applyFill="1" applyBorder="1" applyAlignment="1" applyProtection="1">
      <alignment horizontal="right" vertical="center"/>
      <protection locked="0"/>
    </xf>
    <xf numFmtId="3" fontId="17" fillId="4" borderId="7" xfId="3" applyNumberFormat="1" applyFont="1" applyFill="1" applyBorder="1" applyAlignment="1" applyProtection="1">
      <alignment horizontal="right" vertical="center"/>
      <protection locked="0"/>
    </xf>
    <xf numFmtId="0" fontId="17" fillId="4" borderId="39" xfId="3" applyFont="1" applyFill="1" applyBorder="1" applyAlignment="1" applyProtection="1">
      <alignment horizontal="center"/>
      <protection locked="0"/>
    </xf>
    <xf numFmtId="166" fontId="17" fillId="4" borderId="20" xfId="3" applyNumberFormat="1" applyFont="1" applyFill="1" applyBorder="1" applyAlignment="1" applyProtection="1">
      <alignment horizontal="right" vertical="center"/>
      <protection locked="0"/>
    </xf>
    <xf numFmtId="3" fontId="17" fillId="4" borderId="20" xfId="3" applyNumberFormat="1" applyFont="1" applyFill="1" applyBorder="1" applyAlignment="1" applyProtection="1">
      <alignment horizontal="right" vertical="center"/>
      <protection locked="0"/>
    </xf>
    <xf numFmtId="0" fontId="17" fillId="4" borderId="0" xfId="3" applyFont="1" applyFill="1" applyBorder="1" applyAlignment="1" applyProtection="1">
      <alignment horizontal="center"/>
    </xf>
    <xf numFmtId="0" fontId="17" fillId="4" borderId="0" xfId="3" applyFont="1" applyFill="1" applyBorder="1" applyAlignment="1" applyProtection="1">
      <alignment horizontal="right"/>
    </xf>
    <xf numFmtId="1" fontId="17" fillId="4" borderId="0" xfId="3" applyNumberFormat="1" applyFont="1" applyFill="1" applyBorder="1" applyAlignment="1" applyProtection="1">
      <alignment horizontal="right"/>
    </xf>
    <xf numFmtId="3" fontId="3" fillId="0" borderId="37" xfId="0" applyNumberFormat="1" applyFont="1" applyBorder="1" applyAlignment="1" applyProtection="1">
      <alignment horizontal="right"/>
      <protection locked="0"/>
    </xf>
    <xf numFmtId="3" fontId="3" fillId="0" borderId="41" xfId="0" applyNumberFormat="1" applyFont="1" applyBorder="1" applyAlignment="1" applyProtection="1">
      <alignment horizontal="right"/>
      <protection locked="0"/>
    </xf>
    <xf numFmtId="3" fontId="3" fillId="0" borderId="87" xfId="0" applyNumberFormat="1" applyFont="1" applyBorder="1" applyAlignment="1" applyProtection="1">
      <alignment horizontal="right"/>
      <protection locked="0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4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16" fillId="4" borderId="0" xfId="3" applyFont="1" applyFill="1" applyAlignment="1" applyProtection="1">
      <alignment horizontal="right"/>
    </xf>
    <xf numFmtId="0" fontId="18" fillId="4" borderId="0" xfId="3" applyFont="1" applyFill="1" applyAlignment="1" applyProtection="1">
      <alignment horizontal="center" wrapText="1"/>
    </xf>
    <xf numFmtId="0" fontId="3" fillId="4" borderId="0" xfId="3" applyFont="1" applyFill="1" applyProtection="1"/>
    <xf numFmtId="3" fontId="3" fillId="4" borderId="0" xfId="3" applyNumberFormat="1" applyFont="1" applyFill="1" applyProtection="1"/>
    <xf numFmtId="3" fontId="17" fillId="4" borderId="17" xfId="3" applyNumberFormat="1" applyFont="1" applyFill="1" applyBorder="1" applyAlignment="1" applyProtection="1">
      <alignment horizontal="right" vertical="center"/>
      <protection locked="0"/>
    </xf>
    <xf numFmtId="0" fontId="3" fillId="4" borderId="0" xfId="3" applyFont="1" applyFill="1" applyAlignment="1" applyProtection="1">
      <alignment horizontal="right"/>
    </xf>
    <xf numFmtId="0" fontId="3" fillId="4" borderId="48" xfId="3" applyFont="1" applyFill="1" applyBorder="1" applyAlignment="1" applyProtection="1">
      <alignment horizontal="center"/>
    </xf>
    <xf numFmtId="0" fontId="3" fillId="4" borderId="0" xfId="3" applyFont="1" applyFill="1" applyAlignment="1" applyProtection="1">
      <alignment horizontal="center"/>
    </xf>
    <xf numFmtId="0" fontId="9" fillId="4" borderId="0" xfId="3" applyFont="1" applyFill="1" applyProtection="1"/>
    <xf numFmtId="0" fontId="7" fillId="4" borderId="0" xfId="0" applyFont="1" applyFill="1" applyAlignment="1" applyProtection="1">
      <alignment horizontal="right"/>
    </xf>
    <xf numFmtId="0" fontId="3" fillId="4" borderId="48" xfId="0" applyFont="1" applyFill="1" applyBorder="1" applyAlignment="1" applyProtection="1">
      <alignment horizontal="center"/>
    </xf>
    <xf numFmtId="0" fontId="9" fillId="4" borderId="0" xfId="3" applyFont="1" applyFill="1" applyProtection="1">
      <protection locked="0"/>
    </xf>
    <xf numFmtId="3" fontId="3" fillId="0" borderId="36" xfId="3" applyNumberFormat="1" applyFont="1" applyFill="1" applyBorder="1" applyAlignment="1" applyProtection="1">
      <alignment horizontal="right"/>
    </xf>
    <xf numFmtId="0" fontId="21" fillId="0" borderId="0" xfId="0" applyFont="1" applyFill="1"/>
    <xf numFmtId="0" fontId="21" fillId="0" borderId="0" xfId="0" applyFont="1" applyFill="1" applyBorder="1" applyAlignment="1" applyProtection="1">
      <alignment horizontal="center"/>
    </xf>
    <xf numFmtId="0" fontId="23" fillId="0" borderId="0" xfId="0" applyFont="1" applyAlignment="1" applyProtection="1">
      <alignment horizontal="right"/>
    </xf>
    <xf numFmtId="0" fontId="21" fillId="0" borderId="0" xfId="0" applyFont="1" applyFill="1" applyBorder="1" applyAlignment="1">
      <alignment horizontal="right"/>
    </xf>
    <xf numFmtId="3" fontId="8" fillId="4" borderId="0" xfId="0" applyNumberFormat="1" applyFont="1" applyFill="1" applyAlignment="1"/>
    <xf numFmtId="3" fontId="8" fillId="4" borderId="0" xfId="0" applyNumberFormat="1" applyFont="1" applyFill="1" applyAlignment="1" applyProtection="1"/>
    <xf numFmtId="0" fontId="21" fillId="0" borderId="0" xfId="0" applyFont="1" applyFill="1" applyBorder="1" applyAlignment="1">
      <alignment horizontal="center" vertical="center"/>
    </xf>
    <xf numFmtId="0" fontId="4" fillId="0" borderId="0" xfId="3" applyFont="1" applyFill="1" applyAlignment="1" applyProtection="1">
      <alignment horizontal="right"/>
    </xf>
    <xf numFmtId="0" fontId="28" fillId="0" borderId="0" xfId="3" applyFont="1" applyFill="1" applyAlignment="1" applyProtection="1">
      <alignment horizontal="right"/>
    </xf>
    <xf numFmtId="3" fontId="17" fillId="0" borderId="0" xfId="3" applyNumberFormat="1" applyFont="1" applyFill="1" applyBorder="1" applyAlignment="1" applyProtection="1">
      <alignment wrapText="1"/>
    </xf>
    <xf numFmtId="3" fontId="17" fillId="0" borderId="0" xfId="3" applyNumberFormat="1" applyFont="1" applyFill="1" applyBorder="1" applyAlignment="1" applyProtection="1">
      <alignment horizontal="right"/>
    </xf>
    <xf numFmtId="0" fontId="21" fillId="0" borderId="0" xfId="0" applyFont="1" applyFill="1" applyAlignment="1">
      <alignment horizontal="right"/>
    </xf>
    <xf numFmtId="0" fontId="21" fillId="0" borderId="48" xfId="0" applyFont="1" applyFill="1" applyBorder="1" applyAlignment="1" applyProtection="1">
      <alignment horizontal="center"/>
    </xf>
    <xf numFmtId="0" fontId="21" fillId="0" borderId="0" xfId="0" applyFont="1" applyFill="1" applyProtection="1"/>
    <xf numFmtId="0" fontId="21" fillId="0" borderId="0" xfId="3" applyFont="1" applyFill="1" applyProtection="1"/>
    <xf numFmtId="0" fontId="21" fillId="0" borderId="48" xfId="3" applyFont="1" applyFill="1" applyBorder="1" applyAlignment="1" applyProtection="1">
      <alignment horizontal="center" vertical="center"/>
    </xf>
    <xf numFmtId="0" fontId="21" fillId="0" borderId="0" xfId="3" applyFont="1" applyFill="1"/>
    <xf numFmtId="14" fontId="21" fillId="0" borderId="48" xfId="0" applyNumberFormat="1" applyFont="1" applyFill="1" applyBorder="1" applyAlignment="1" applyProtection="1">
      <alignment horizontal="center"/>
    </xf>
    <xf numFmtId="0" fontId="21" fillId="0" borderId="0" xfId="0" applyFont="1" applyFill="1" applyAlignment="1" applyProtection="1"/>
    <xf numFmtId="3" fontId="30" fillId="5" borderId="50" xfId="3" applyNumberFormat="1" applyFont="1" applyFill="1" applyBorder="1" applyAlignment="1" applyProtection="1">
      <alignment horizontal="center" vertical="center" wrapText="1"/>
    </xf>
    <xf numFmtId="1" fontId="30" fillId="5" borderId="36" xfId="3" applyNumberFormat="1" applyFont="1" applyFill="1" applyBorder="1" applyAlignment="1" applyProtection="1">
      <alignment horizontal="center" vertical="center" wrapText="1"/>
    </xf>
    <xf numFmtId="3" fontId="27" fillId="0" borderId="21" xfId="3" applyNumberFormat="1" applyFont="1" applyFill="1" applyBorder="1" applyAlignment="1" applyProtection="1">
      <alignment horizontal="left" vertical="center"/>
    </xf>
    <xf numFmtId="49" fontId="29" fillId="0" borderId="24" xfId="3" applyNumberFormat="1" applyFont="1" applyFill="1" applyBorder="1" applyAlignment="1" applyProtection="1">
      <alignment horizontal="left" vertical="top" wrapText="1"/>
      <protection locked="0"/>
    </xf>
    <xf numFmtId="3" fontId="29" fillId="0" borderId="24" xfId="3" applyNumberFormat="1" applyFont="1" applyFill="1" applyBorder="1" applyAlignment="1" applyProtection="1">
      <alignment horizontal="right" vertical="top" wrapText="1"/>
      <protection locked="0"/>
    </xf>
    <xf numFmtId="3" fontId="29" fillId="0" borderId="24" xfId="3" applyNumberFormat="1" applyFont="1" applyFill="1" applyBorder="1" applyAlignment="1" applyProtection="1">
      <alignment horizontal="right" wrapText="1"/>
      <protection locked="0"/>
    </xf>
    <xf numFmtId="49" fontId="29" fillId="0" borderId="6" xfId="3" applyNumberFormat="1" applyFont="1" applyFill="1" applyBorder="1" applyAlignment="1" applyProtection="1">
      <alignment horizontal="left" vertical="top" wrapText="1"/>
      <protection locked="0"/>
    </xf>
    <xf numFmtId="3" fontId="29" fillId="0" borderId="6" xfId="3" applyNumberFormat="1" applyFont="1" applyFill="1" applyBorder="1" applyAlignment="1" applyProtection="1">
      <alignment horizontal="right"/>
      <protection locked="0"/>
    </xf>
    <xf numFmtId="0" fontId="29" fillId="0" borderId="26" xfId="3" applyFont="1" applyFill="1" applyBorder="1" applyAlignment="1" applyProtection="1">
      <alignment horizontal="center"/>
    </xf>
    <xf numFmtId="3" fontId="29" fillId="0" borderId="27" xfId="3" applyNumberFormat="1" applyFont="1" applyFill="1" applyBorder="1" applyAlignment="1" applyProtection="1">
      <alignment horizontal="right"/>
      <protection locked="0"/>
    </xf>
    <xf numFmtId="0" fontId="21" fillId="0" borderId="0" xfId="3" applyFont="1" applyFill="1" applyAlignment="1">
      <alignment horizontal="right"/>
    </xf>
    <xf numFmtId="49" fontId="21" fillId="0" borderId="0" xfId="0" applyNumberFormat="1" applyFont="1" applyFill="1" applyProtection="1"/>
    <xf numFmtId="49" fontId="22" fillId="0" borderId="0" xfId="0" applyNumberFormat="1" applyFont="1" applyFill="1" applyProtection="1"/>
    <xf numFmtId="1" fontId="21" fillId="0" borderId="0" xfId="0" applyNumberFormat="1" applyFont="1" applyFill="1" applyProtection="1"/>
    <xf numFmtId="0" fontId="21" fillId="0" borderId="48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/>
    </xf>
    <xf numFmtId="14" fontId="21" fillId="0" borderId="0" xfId="0" applyNumberFormat="1" applyFont="1" applyFill="1" applyBorder="1" applyAlignment="1" applyProtection="1">
      <alignment horizontal="center"/>
    </xf>
    <xf numFmtId="49" fontId="21" fillId="0" borderId="0" xfId="3" applyNumberFormat="1" applyFont="1" applyFill="1" applyProtection="1"/>
    <xf numFmtId="1" fontId="21" fillId="0" borderId="0" xfId="3" applyNumberFormat="1" applyFont="1" applyFill="1" applyProtection="1"/>
    <xf numFmtId="1" fontId="29" fillId="0" borderId="0" xfId="3" applyNumberFormat="1" applyFont="1" applyFill="1" applyAlignment="1" applyProtection="1">
      <alignment horizontal="centerContinuous"/>
    </xf>
    <xf numFmtId="1" fontId="29" fillId="0" borderId="0" xfId="3" applyNumberFormat="1" applyFont="1" applyFill="1" applyAlignment="1" applyProtection="1">
      <alignment horizontal="right"/>
    </xf>
    <xf numFmtId="0" fontId="29" fillId="0" borderId="0" xfId="3" applyFont="1" applyFill="1" applyProtection="1"/>
    <xf numFmtId="0" fontId="30" fillId="5" borderId="71" xfId="3" applyNumberFormat="1" applyFont="1" applyFill="1" applyBorder="1" applyAlignment="1" applyProtection="1">
      <alignment horizontal="center" vertical="center" wrapText="1"/>
    </xf>
    <xf numFmtId="1" fontId="30" fillId="5" borderId="71" xfId="3" applyNumberFormat="1" applyFont="1" applyFill="1" applyBorder="1" applyAlignment="1" applyProtection="1">
      <alignment horizontal="center" vertical="center" wrapText="1"/>
    </xf>
    <xf numFmtId="0" fontId="27" fillId="0" borderId="0" xfId="3" applyFont="1" applyFill="1" applyProtection="1"/>
    <xf numFmtId="49" fontId="27" fillId="0" borderId="22" xfId="3" applyNumberFormat="1" applyFont="1" applyFill="1" applyBorder="1" applyAlignment="1" applyProtection="1">
      <alignment horizontal="center" vertical="center"/>
    </xf>
    <xf numFmtId="3" fontId="27" fillId="0" borderId="22" xfId="3" applyNumberFormat="1" applyFont="1" applyFill="1" applyBorder="1" applyAlignment="1" applyProtection="1">
      <alignment horizontal="right" vertical="center"/>
    </xf>
    <xf numFmtId="3" fontId="27" fillId="0" borderId="36" xfId="3" applyNumberFormat="1" applyFont="1" applyFill="1" applyBorder="1" applyAlignment="1" applyProtection="1">
      <alignment horizontal="right" vertical="center"/>
    </xf>
    <xf numFmtId="0" fontId="27" fillId="0" borderId="0" xfId="3" applyFont="1" applyFill="1" applyAlignment="1" applyProtection="1"/>
    <xf numFmtId="0" fontId="29" fillId="0" borderId="28" xfId="3" applyFont="1" applyFill="1" applyBorder="1" applyAlignment="1" applyProtection="1">
      <alignment horizontal="center"/>
    </xf>
    <xf numFmtId="49" fontId="29" fillId="0" borderId="24" xfId="3" applyNumberFormat="1" applyFont="1" applyFill="1" applyBorder="1" applyAlignment="1" applyProtection="1">
      <alignment vertical="top" wrapText="1"/>
      <protection locked="0"/>
    </xf>
    <xf numFmtId="3" fontId="29" fillId="0" borderId="6" xfId="3" applyNumberFormat="1" applyFont="1" applyFill="1" applyBorder="1" applyAlignment="1" applyProtection="1">
      <alignment horizontal="right"/>
    </xf>
    <xf numFmtId="3" fontId="29" fillId="0" borderId="31" xfId="3" applyNumberFormat="1" applyFont="1" applyFill="1" applyBorder="1" applyAlignment="1" applyProtection="1">
      <alignment horizontal="right" wrapText="1"/>
    </xf>
    <xf numFmtId="0" fontId="29" fillId="0" borderId="29" xfId="3" applyFont="1" applyFill="1" applyBorder="1" applyAlignment="1" applyProtection="1">
      <alignment horizontal="center"/>
    </xf>
    <xf numFmtId="49" fontId="29" fillId="0" borderId="6" xfId="3" applyNumberFormat="1" applyFont="1" applyFill="1" applyBorder="1" applyAlignment="1" applyProtection="1">
      <alignment vertical="top" wrapText="1"/>
      <protection locked="0"/>
    </xf>
    <xf numFmtId="3" fontId="29" fillId="0" borderId="6" xfId="3" applyNumberFormat="1" applyFont="1" applyFill="1" applyBorder="1" applyAlignment="1" applyProtection="1">
      <alignment horizontal="right" vertical="top" wrapText="1"/>
      <protection locked="0"/>
    </xf>
    <xf numFmtId="3" fontId="29" fillId="0" borderId="32" xfId="3" applyNumberFormat="1" applyFont="1" applyFill="1" applyBorder="1" applyAlignment="1" applyProtection="1">
      <alignment horizontal="right" wrapText="1"/>
    </xf>
    <xf numFmtId="49" fontId="29" fillId="0" borderId="27" xfId="3" applyNumberFormat="1" applyFont="1" applyFill="1" applyBorder="1" applyAlignment="1" applyProtection="1">
      <alignment horizontal="left"/>
      <protection locked="0"/>
    </xf>
    <xf numFmtId="3" fontId="29" fillId="0" borderId="27" xfId="3" applyNumberFormat="1" applyFont="1" applyFill="1" applyBorder="1" applyAlignment="1" applyProtection="1">
      <alignment horizontal="right"/>
    </xf>
    <xf numFmtId="3" fontId="29" fillId="0" borderId="30" xfId="3" applyNumberFormat="1" applyFont="1" applyFill="1" applyBorder="1" applyAlignment="1" applyProtection="1">
      <alignment horizontal="right" wrapText="1"/>
    </xf>
    <xf numFmtId="0" fontId="29" fillId="0" borderId="0" xfId="3" applyFont="1" applyFill="1" applyBorder="1" applyAlignment="1" applyProtection="1">
      <alignment horizontal="center"/>
    </xf>
    <xf numFmtId="49" fontId="29" fillId="0" borderId="0" xfId="3" applyNumberFormat="1" applyFont="1" applyFill="1" applyBorder="1" applyAlignment="1" applyProtection="1">
      <alignment horizontal="left"/>
    </xf>
    <xf numFmtId="49" fontId="29" fillId="0" borderId="0" xfId="3" applyNumberFormat="1" applyFont="1" applyFill="1" applyBorder="1" applyAlignment="1" applyProtection="1">
      <alignment horizontal="center"/>
    </xf>
    <xf numFmtId="1" fontId="29" fillId="0" borderId="0" xfId="3" applyNumberFormat="1" applyFont="1" applyFill="1" applyBorder="1" applyAlignment="1" applyProtection="1"/>
    <xf numFmtId="0" fontId="21" fillId="0" borderId="0" xfId="3" applyFont="1" applyFill="1" applyBorder="1" applyAlignment="1" applyProtection="1">
      <alignment horizontal="center" vertical="center"/>
    </xf>
    <xf numFmtId="0" fontId="21" fillId="0" borderId="0" xfId="3" applyFont="1" applyFill="1" applyBorder="1" applyProtection="1"/>
    <xf numFmtId="49" fontId="21" fillId="0" borderId="0" xfId="3" applyNumberFormat="1" applyFont="1" applyFill="1" applyBorder="1" applyProtection="1"/>
    <xf numFmtId="1" fontId="21" fillId="0" borderId="0" xfId="3" applyNumberFormat="1" applyFont="1" applyFill="1" applyBorder="1" applyProtection="1"/>
    <xf numFmtId="1" fontId="29" fillId="0" borderId="0" xfId="3" applyNumberFormat="1" applyFont="1" applyFill="1" applyBorder="1" applyAlignment="1" applyProtection="1">
      <alignment horizontal="right"/>
    </xf>
    <xf numFmtId="0" fontId="26" fillId="0" borderId="0" xfId="0" applyFont="1" applyFill="1"/>
    <xf numFmtId="0" fontId="1" fillId="0" borderId="0" xfId="0" applyFont="1" applyFill="1"/>
    <xf numFmtId="0" fontId="1" fillId="0" borderId="0" xfId="0" applyFont="1" applyFill="1" applyBorder="1"/>
    <xf numFmtId="0" fontId="5" fillId="0" borderId="0" xfId="0" applyFont="1" applyFill="1"/>
    <xf numFmtId="0" fontId="1" fillId="0" borderId="0" xfId="0" applyFont="1" applyFill="1" applyAlignment="1">
      <alignment horizontal="right" wrapText="1"/>
    </xf>
    <xf numFmtId="0" fontId="11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 wrapText="1"/>
    </xf>
    <xf numFmtId="0" fontId="32" fillId="0" borderId="0" xfId="0" applyFont="1" applyFill="1" applyAlignment="1">
      <alignment horizontal="centerContinuous" wrapText="1"/>
    </xf>
    <xf numFmtId="0" fontId="5" fillId="0" borderId="0" xfId="0" applyFont="1" applyFill="1" applyAlignment="1">
      <alignment horizontal="centerContinuous"/>
    </xf>
    <xf numFmtId="0" fontId="32" fillId="0" borderId="0" xfId="0" applyFont="1" applyFill="1" applyAlignment="1">
      <alignment horizontal="centerContinuous"/>
    </xf>
    <xf numFmtId="0" fontId="1" fillId="0" borderId="0" xfId="0" applyFont="1" applyFill="1" applyAlignment="1">
      <alignment horizontal="centerContinuous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48" xfId="0" applyFont="1" applyFill="1" applyBorder="1" applyAlignment="1" applyProtection="1">
      <alignment horizontal="center" vertical="center"/>
      <protection locked="0"/>
    </xf>
    <xf numFmtId="14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4" fontId="1" fillId="0" borderId="48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6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1" xfId="0" applyFont="1" applyFill="1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" fontId="1" fillId="0" borderId="39" xfId="1" applyNumberFormat="1" applyFont="1" applyFill="1" applyBorder="1" applyAlignment="1">
      <alignment horizontal="center" vertical="center"/>
    </xf>
    <xf numFmtId="1" fontId="1" fillId="0" borderId="20" xfId="1" applyNumberFormat="1" applyFont="1" applyFill="1" applyBorder="1" applyAlignment="1">
      <alignment horizontal="center" vertical="center"/>
    </xf>
    <xf numFmtId="167" fontId="1" fillId="0" borderId="20" xfId="1" applyNumberFormat="1" applyFont="1" applyFill="1" applyBorder="1" applyAlignment="1">
      <alignment horizontal="center" vertical="center" wrapText="1"/>
    </xf>
    <xf numFmtId="167" fontId="1" fillId="0" borderId="42" xfId="1" applyNumberFormat="1" applyFont="1" applyFill="1" applyBorder="1" applyAlignment="1">
      <alignment horizontal="center" vertical="center"/>
    </xf>
    <xf numFmtId="167" fontId="1" fillId="0" borderId="20" xfId="1" applyNumberFormat="1" applyFont="1" applyFill="1" applyBorder="1" applyAlignment="1">
      <alignment horizontal="center" vertical="center"/>
    </xf>
    <xf numFmtId="167" fontId="1" fillId="0" borderId="0" xfId="1" applyNumberFormat="1" applyFont="1" applyFill="1" applyBorder="1" applyAlignment="1">
      <alignment horizontal="center" vertical="center"/>
    </xf>
    <xf numFmtId="167" fontId="1" fillId="0" borderId="70" xfId="1" applyNumberFormat="1" applyFont="1" applyFill="1" applyBorder="1" applyAlignment="1">
      <alignment horizontal="center" vertical="center"/>
    </xf>
    <xf numFmtId="4" fontId="1" fillId="0" borderId="70" xfId="1" applyNumberFormat="1" applyFont="1" applyFill="1" applyBorder="1" applyAlignment="1" applyProtection="1">
      <alignment horizontal="center" vertical="center"/>
      <protection locked="0"/>
    </xf>
    <xf numFmtId="3" fontId="1" fillId="0" borderId="7" xfId="1" applyNumberFormat="1" applyFont="1" applyFill="1" applyBorder="1" applyAlignment="1" applyProtection="1">
      <alignment horizontal="center" vertical="center"/>
      <protection locked="0"/>
    </xf>
    <xf numFmtId="0" fontId="1" fillId="0" borderId="111" xfId="0" applyFont="1" applyFill="1" applyBorder="1"/>
    <xf numFmtId="0" fontId="1" fillId="0" borderId="0" xfId="0" applyFont="1" applyFill="1" applyBorder="1" applyAlignment="1">
      <alignment horizontal="right"/>
    </xf>
    <xf numFmtId="0" fontId="1" fillId="0" borderId="102" xfId="0" applyFont="1" applyFill="1" applyBorder="1"/>
    <xf numFmtId="4" fontId="1" fillId="0" borderId="44" xfId="0" applyNumberFormat="1" applyFont="1" applyFill="1" applyBorder="1" applyAlignment="1" applyProtection="1">
      <alignment horizontal="center" vertical="center"/>
      <protection locked="0"/>
    </xf>
    <xf numFmtId="3" fontId="1" fillId="0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12" xfId="0" applyFont="1" applyFill="1" applyBorder="1"/>
    <xf numFmtId="167" fontId="1" fillId="0" borderId="55" xfId="1" applyNumberFormat="1" applyFont="1" applyFill="1" applyBorder="1" applyAlignment="1">
      <alignment horizontal="center" vertical="center"/>
    </xf>
    <xf numFmtId="0" fontId="1" fillId="0" borderId="111" xfId="0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 applyProtection="1">
      <alignment horizontal="center" vertical="center"/>
      <protection locked="0"/>
    </xf>
    <xf numFmtId="3" fontId="1" fillId="0" borderId="69" xfId="0" applyNumberFormat="1" applyFont="1" applyFill="1" applyBorder="1" applyAlignment="1" applyProtection="1">
      <alignment horizontal="center" vertical="center"/>
      <protection locked="0"/>
    </xf>
    <xf numFmtId="0" fontId="1" fillId="0" borderId="112" xfId="0" applyFont="1" applyFill="1" applyBorder="1" applyAlignment="1">
      <alignment horizontal="center" vertical="center"/>
    </xf>
    <xf numFmtId="4" fontId="1" fillId="0" borderId="39" xfId="0" applyNumberFormat="1" applyFont="1" applyFill="1" applyBorder="1" applyAlignment="1" applyProtection="1">
      <alignment horizontal="center" vertical="center"/>
      <protection locked="0"/>
    </xf>
    <xf numFmtId="3" fontId="1" fillId="0" borderId="106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/>
    <xf numFmtId="0" fontId="33" fillId="4" borderId="0" xfId="0" applyFont="1" applyFill="1" applyBorder="1" applyAlignment="1">
      <alignment horizontal="right"/>
    </xf>
    <xf numFmtId="0" fontId="1" fillId="0" borderId="113" xfId="0" applyFont="1" applyFill="1" applyBorder="1"/>
    <xf numFmtId="0" fontId="4" fillId="0" borderId="113" xfId="0" applyFont="1" applyBorder="1" applyAlignment="1">
      <alignment horizontal="right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4" fillId="2" borderId="4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vertical="center"/>
    </xf>
    <xf numFmtId="2" fontId="1" fillId="0" borderId="114" xfId="0" applyNumberFormat="1" applyFont="1" applyFill="1" applyBorder="1" applyAlignment="1">
      <alignment horizontal="center" vertical="center"/>
    </xf>
    <xf numFmtId="2" fontId="1" fillId="0" borderId="20" xfId="1" applyNumberFormat="1" applyFont="1" applyFill="1" applyBorder="1" applyAlignment="1" applyProtection="1">
      <alignment horizontal="center" vertical="center"/>
    </xf>
    <xf numFmtId="2" fontId="1" fillId="0" borderId="70" xfId="0" applyNumberFormat="1" applyFont="1" applyFill="1" applyBorder="1" applyAlignment="1" applyProtection="1">
      <alignment horizontal="center" vertical="center"/>
    </xf>
    <xf numFmtId="2" fontId="1" fillId="0" borderId="6" xfId="0" applyNumberFormat="1" applyFont="1" applyFill="1" applyBorder="1" applyAlignment="1" applyProtection="1">
      <alignment horizontal="center" vertical="center"/>
    </xf>
    <xf numFmtId="167" fontId="1" fillId="0" borderId="44" xfId="4" applyNumberFormat="1" applyFont="1" applyFill="1" applyBorder="1" applyAlignment="1" applyProtection="1">
      <alignment horizontal="center" vertical="center"/>
    </xf>
    <xf numFmtId="2" fontId="1" fillId="0" borderId="7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2" fontId="1" fillId="0" borderId="10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>
      <alignment horizontal="center"/>
    </xf>
    <xf numFmtId="2" fontId="1" fillId="0" borderId="112" xfId="0" applyNumberFormat="1" applyFont="1" applyFill="1" applyBorder="1" applyAlignment="1" applyProtection="1">
      <alignment horizontal="center" vertical="center"/>
    </xf>
    <xf numFmtId="2" fontId="1" fillId="0" borderId="112" xfId="0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Alignment="1" applyProtection="1">
      <alignment horizontal="center" vertical="center"/>
    </xf>
    <xf numFmtId="2" fontId="1" fillId="0" borderId="41" xfId="0" applyNumberFormat="1" applyFont="1" applyFill="1" applyBorder="1" applyAlignment="1" applyProtection="1">
      <alignment horizontal="center" vertical="center"/>
    </xf>
    <xf numFmtId="0" fontId="1" fillId="0" borderId="109" xfId="0" applyFont="1" applyFill="1" applyBorder="1" applyAlignment="1" applyProtection="1">
      <alignment horizontal="center" vertical="center"/>
    </xf>
    <xf numFmtId="0" fontId="1" fillId="0" borderId="102" xfId="0" applyFont="1" applyFill="1" applyBorder="1" applyAlignment="1" applyProtection="1">
      <alignment horizontal="center" vertical="center"/>
    </xf>
    <xf numFmtId="2" fontId="1" fillId="0" borderId="69" xfId="0" applyNumberFormat="1" applyFont="1" applyFill="1" applyBorder="1" applyAlignment="1" applyProtection="1">
      <alignment horizontal="center" vertical="center"/>
    </xf>
    <xf numFmtId="2" fontId="1" fillId="0" borderId="115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112" xfId="0" applyFont="1" applyFill="1" applyBorder="1" applyAlignment="1" applyProtection="1">
      <alignment horizontal="center" vertical="center"/>
    </xf>
    <xf numFmtId="2" fontId="1" fillId="0" borderId="116" xfId="0" applyNumberFormat="1" applyFont="1" applyFill="1" applyBorder="1" applyAlignment="1" applyProtection="1">
      <alignment horizontal="center" vertical="center"/>
    </xf>
    <xf numFmtId="0" fontId="1" fillId="0" borderId="106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0" xfId="0" applyFont="1" applyFill="1" applyAlignment="1"/>
    <xf numFmtId="0" fontId="1" fillId="0" borderId="0" xfId="0" applyFont="1" applyAlignment="1" applyProtection="1"/>
    <xf numFmtId="0" fontId="1" fillId="0" borderId="0" xfId="0" applyFont="1" applyAlignment="1" applyProtection="1">
      <alignment horizontal="right"/>
    </xf>
    <xf numFmtId="0" fontId="1" fillId="0" borderId="48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 vertical="center"/>
    </xf>
    <xf numFmtId="14" fontId="1" fillId="0" borderId="48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/>
    <xf numFmtId="0" fontId="1" fillId="0" borderId="0" xfId="0" applyFont="1" applyAlignment="1" applyProtection="1">
      <alignment horizontal="center"/>
    </xf>
    <xf numFmtId="14" fontId="1" fillId="0" borderId="0" xfId="0" applyNumberFormat="1" applyFont="1" applyBorder="1" applyAlignment="1" applyProtection="1">
      <alignment horizontal="right"/>
    </xf>
    <xf numFmtId="0" fontId="1" fillId="0" borderId="0" xfId="0" applyFont="1" applyProtection="1"/>
    <xf numFmtId="0" fontId="4" fillId="0" borderId="0" xfId="0" applyFont="1" applyAlignment="1" applyProtection="1">
      <alignment horizontal="right"/>
    </xf>
    <xf numFmtId="0" fontId="1" fillId="0" borderId="102" xfId="0" applyFont="1" applyBorder="1" applyProtection="1"/>
    <xf numFmtId="0" fontId="1" fillId="0" borderId="1" xfId="0" applyFont="1" applyBorder="1" applyAlignment="1" applyProtection="1">
      <alignment horizontal="center" vertical="center" textRotation="90" wrapText="1"/>
    </xf>
    <xf numFmtId="0" fontId="1" fillId="0" borderId="87" xfId="0" applyFont="1" applyFill="1" applyBorder="1" applyAlignment="1" applyProtection="1">
      <alignment horizontal="center" vertical="center" textRotation="90" wrapText="1"/>
    </xf>
    <xf numFmtId="0" fontId="1" fillId="0" borderId="87" xfId="0" applyFont="1" applyBorder="1" applyAlignment="1" applyProtection="1">
      <alignment horizontal="center" vertical="center" textRotation="90" wrapText="1"/>
    </xf>
    <xf numFmtId="0" fontId="1" fillId="0" borderId="2" xfId="0" applyFont="1" applyFill="1" applyBorder="1" applyAlignment="1" applyProtection="1">
      <alignment horizontal="center" vertical="center" textRotation="90" wrapText="1"/>
    </xf>
    <xf numFmtId="0" fontId="4" fillId="2" borderId="6" xfId="0" quotePrefix="1" applyFont="1" applyFill="1" applyBorder="1" applyAlignment="1" applyProtection="1">
      <alignment horizontal="center" vertical="center" wrapText="1"/>
    </xf>
    <xf numFmtId="0" fontId="4" fillId="2" borderId="41" xfId="0" quotePrefix="1" applyFont="1" applyFill="1" applyBorder="1" applyAlignment="1" applyProtection="1">
      <alignment horizontal="center" vertical="center" wrapText="1"/>
    </xf>
    <xf numFmtId="0" fontId="4" fillId="2" borderId="7" xfId="0" quotePrefix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/>
    </xf>
    <xf numFmtId="3" fontId="1" fillId="0" borderId="13" xfId="0" applyNumberFormat="1" applyFont="1" applyBorder="1" applyAlignment="1" applyProtection="1">
      <alignment horizontal="right"/>
      <protection locked="0"/>
    </xf>
    <xf numFmtId="3" fontId="1" fillId="0" borderId="13" xfId="0" applyNumberFormat="1" applyFont="1" applyBorder="1" applyAlignment="1" applyProtection="1">
      <alignment horizontal="right"/>
    </xf>
    <xf numFmtId="3" fontId="1" fillId="0" borderId="37" xfId="0" applyNumberFormat="1" applyFont="1" applyBorder="1" applyAlignment="1" applyProtection="1">
      <alignment horizontal="right"/>
    </xf>
    <xf numFmtId="3" fontId="1" fillId="0" borderId="14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horizontal="center"/>
    </xf>
    <xf numFmtId="3" fontId="1" fillId="0" borderId="6" xfId="0" applyNumberFormat="1" applyFont="1" applyBorder="1" applyAlignment="1" applyProtection="1">
      <alignment horizontal="right"/>
      <protection locked="0"/>
    </xf>
    <xf numFmtId="3" fontId="1" fillId="0" borderId="6" xfId="0" applyNumberFormat="1" applyFont="1" applyBorder="1" applyAlignment="1" applyProtection="1">
      <alignment horizontal="right"/>
    </xf>
    <xf numFmtId="0" fontId="1" fillId="0" borderId="5" xfId="0" applyFont="1" applyBorder="1" applyAlignment="1" applyProtection="1">
      <alignment horizontal="center"/>
    </xf>
    <xf numFmtId="3" fontId="1" fillId="0" borderId="1" xfId="0" applyNumberFormat="1" applyFont="1" applyBorder="1" applyAlignment="1" applyProtection="1">
      <alignment horizontal="right"/>
      <protection locked="0"/>
    </xf>
    <xf numFmtId="3" fontId="1" fillId="0" borderId="1" xfId="0" applyNumberFormat="1" applyFont="1" applyBorder="1" applyAlignment="1" applyProtection="1">
      <alignment horizontal="right"/>
    </xf>
    <xf numFmtId="0" fontId="11" fillId="0" borderId="12" xfId="0" applyFont="1" applyBorder="1" applyAlignment="1" applyProtection="1">
      <alignment horizontal="center"/>
    </xf>
    <xf numFmtId="3" fontId="11" fillId="0" borderId="15" xfId="0" applyNumberFormat="1" applyFont="1" applyFill="1" applyBorder="1" applyAlignment="1" applyProtection="1">
      <alignment horizontal="right"/>
    </xf>
    <xf numFmtId="3" fontId="11" fillId="0" borderId="15" xfId="0" applyNumberFormat="1" applyFont="1" applyBorder="1" applyAlignment="1" applyProtection="1">
      <alignment horizontal="right"/>
    </xf>
    <xf numFmtId="3" fontId="11" fillId="0" borderId="110" xfId="0" applyNumberFormat="1" applyFont="1" applyBorder="1" applyAlignment="1" applyProtection="1">
      <alignment horizontal="right"/>
    </xf>
    <xf numFmtId="3" fontId="11" fillId="0" borderId="16" xfId="0" applyNumberFormat="1" applyFont="1" applyBorder="1" applyAlignment="1" applyProtection="1">
      <alignment horizontal="right"/>
    </xf>
    <xf numFmtId="0" fontId="1" fillId="0" borderId="48" xfId="0" applyFont="1" applyFill="1" applyBorder="1" applyAlignment="1" applyProtection="1">
      <alignment horizontal="center"/>
    </xf>
    <xf numFmtId="0" fontId="1" fillId="0" borderId="0" xfId="0" applyFont="1" applyBorder="1" applyProtection="1"/>
    <xf numFmtId="0" fontId="1" fillId="0" borderId="0" xfId="0" applyFont="1" applyFill="1" applyAlignment="1" applyProtection="1">
      <alignment horizontal="right"/>
    </xf>
    <xf numFmtId="0" fontId="1" fillId="0" borderId="0" xfId="0" applyFont="1" applyAlignment="1" applyProtection="1">
      <alignment vertical="top"/>
    </xf>
    <xf numFmtId="0" fontId="1" fillId="0" borderId="0" xfId="0" applyFont="1" applyBorder="1" applyAlignment="1" applyProtection="1">
      <alignment vertical="top"/>
    </xf>
    <xf numFmtId="0" fontId="1" fillId="0" borderId="48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protection locked="0"/>
    </xf>
    <xf numFmtId="0" fontId="1" fillId="0" borderId="0" xfId="0" applyFont="1" applyFill="1" applyBorder="1" applyAlignment="1" applyProtection="1"/>
    <xf numFmtId="0" fontId="1" fillId="0" borderId="0" xfId="0" applyFont="1" applyFill="1" applyBorder="1" applyProtection="1"/>
    <xf numFmtId="0" fontId="1" fillId="0" borderId="19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6" borderId="40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0" fontId="1" fillId="6" borderId="41" xfId="0" applyFont="1" applyFill="1" applyBorder="1" applyAlignment="1" applyProtection="1">
      <alignment horizontal="center" vertical="center" wrapText="1"/>
    </xf>
    <xf numFmtId="0" fontId="1" fillId="6" borderId="7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top"/>
    </xf>
    <xf numFmtId="167" fontId="4" fillId="0" borderId="39" xfId="1" quotePrefix="1" applyNumberFormat="1" applyFont="1" applyFill="1" applyBorder="1" applyAlignment="1" applyProtection="1">
      <alignment horizontal="center" vertical="center" wrapText="1"/>
    </xf>
    <xf numFmtId="167" fontId="4" fillId="0" borderId="20" xfId="1" applyNumberFormat="1" applyFont="1" applyFill="1" applyBorder="1" applyAlignment="1" applyProtection="1">
      <alignment horizontal="center" vertical="center" wrapText="1"/>
    </xf>
    <xf numFmtId="167" fontId="4" fillId="0" borderId="20" xfId="1" quotePrefix="1" applyNumberFormat="1" applyFont="1" applyFill="1" applyBorder="1" applyAlignment="1" applyProtection="1">
      <alignment horizontal="center" vertical="center" wrapText="1"/>
    </xf>
    <xf numFmtId="167" fontId="4" fillId="0" borderId="17" xfId="1" quotePrefix="1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</xf>
    <xf numFmtId="3" fontId="1" fillId="0" borderId="0" xfId="0" applyNumberFormat="1" applyFont="1" applyFill="1" applyBorder="1" applyAlignment="1" applyProtection="1">
      <alignment horizontal="right"/>
      <protection locked="0"/>
    </xf>
    <xf numFmtId="3" fontId="1" fillId="0" borderId="0" xfId="0" applyNumberFormat="1" applyFont="1" applyFill="1" applyBorder="1" applyAlignment="1" applyProtection="1">
      <alignment horizontal="right"/>
    </xf>
    <xf numFmtId="3" fontId="1" fillId="0" borderId="101" xfId="0" applyNumberFormat="1" applyFont="1" applyFill="1" applyBorder="1" applyAlignment="1" applyProtection="1">
      <alignment horizontal="right"/>
      <protection locked="0"/>
    </xf>
    <xf numFmtId="0" fontId="4" fillId="2" borderId="6" xfId="3" applyFont="1" applyFill="1" applyBorder="1" applyAlignment="1">
      <alignment horizontal="center" wrapText="1"/>
    </xf>
    <xf numFmtId="0" fontId="4" fillId="2" borderId="7" xfId="3" applyFont="1" applyFill="1" applyBorder="1" applyAlignment="1">
      <alignment horizontal="center" wrapText="1"/>
    </xf>
    <xf numFmtId="49" fontId="5" fillId="0" borderId="3" xfId="3" applyNumberFormat="1" applyFont="1" applyBorder="1" applyAlignment="1">
      <alignment horizontal="center" vertical="top"/>
    </xf>
    <xf numFmtId="0" fontId="34" fillId="0" borderId="13" xfId="3" applyFont="1" applyBorder="1" applyAlignment="1">
      <alignment horizontal="left" vertical="top"/>
    </xf>
    <xf numFmtId="0" fontId="5" fillId="0" borderId="13" xfId="0" applyFont="1" applyBorder="1" applyProtection="1"/>
    <xf numFmtId="3" fontId="5" fillId="0" borderId="13" xfId="0" applyNumberFormat="1" applyFont="1" applyFill="1" applyBorder="1" applyAlignment="1" applyProtection="1">
      <alignment horizontal="right"/>
    </xf>
    <xf numFmtId="3" fontId="5" fillId="0" borderId="14" xfId="0" applyNumberFormat="1" applyFont="1" applyFill="1" applyBorder="1" applyAlignment="1" applyProtection="1">
      <alignment horizontal="right"/>
      <protection locked="0"/>
    </xf>
    <xf numFmtId="49" fontId="1" fillId="0" borderId="4" xfId="3" applyNumberFormat="1" applyFont="1" applyBorder="1" applyAlignment="1">
      <alignment horizontal="center" vertical="top"/>
    </xf>
    <xf numFmtId="0" fontId="1" fillId="0" borderId="6" xfId="3" applyFont="1" applyBorder="1" applyAlignment="1">
      <alignment horizontal="left" vertical="top" wrapText="1" indent="3"/>
    </xf>
    <xf numFmtId="170" fontId="1" fillId="0" borderId="6" xfId="0" applyNumberFormat="1" applyFont="1" applyFill="1" applyBorder="1" applyAlignment="1" applyProtection="1">
      <alignment horizontal="right"/>
      <protection locked="0"/>
    </xf>
    <xf numFmtId="170" fontId="1" fillId="0" borderId="7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Alignment="1" applyProtection="1">
      <alignment horizontal="center" vertical="top"/>
    </xf>
    <xf numFmtId="49" fontId="1" fillId="0" borderId="39" xfId="3" applyNumberFormat="1" applyFont="1" applyBorder="1" applyAlignment="1">
      <alignment horizontal="center" vertical="top"/>
    </xf>
    <xf numFmtId="0" fontId="1" fillId="0" borderId="20" xfId="3" applyFont="1" applyBorder="1" applyAlignment="1">
      <alignment horizontal="left" vertical="top" wrapText="1" indent="3"/>
    </xf>
    <xf numFmtId="170" fontId="1" fillId="0" borderId="20" xfId="0" applyNumberFormat="1" applyFont="1" applyFill="1" applyBorder="1" applyAlignment="1" applyProtection="1">
      <alignment horizontal="right"/>
      <protection locked="0"/>
    </xf>
    <xf numFmtId="170" fontId="1" fillId="0" borderId="17" xfId="0" applyNumberFormat="1" applyFont="1" applyFill="1" applyBorder="1" applyAlignment="1" applyProtection="1">
      <alignment horizontal="right"/>
      <protection locked="0"/>
    </xf>
    <xf numFmtId="49" fontId="1" fillId="0" borderId="0" xfId="3" applyNumberFormat="1" applyFont="1" applyBorder="1" applyAlignment="1">
      <alignment horizontal="center" vertical="top"/>
    </xf>
    <xf numFmtId="0" fontId="1" fillId="0" borderId="0" xfId="3" applyFont="1" applyBorder="1" applyAlignment="1">
      <alignment horizontal="left" vertical="top" wrapText="1" indent="3"/>
    </xf>
    <xf numFmtId="170" fontId="1" fillId="0" borderId="0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/>
    </xf>
    <xf numFmtId="0" fontId="5" fillId="0" borderId="6" xfId="0" applyFont="1" applyBorder="1" applyProtection="1"/>
    <xf numFmtId="49" fontId="11" fillId="0" borderId="0" xfId="3" applyNumberFormat="1" applyFont="1" applyBorder="1" applyAlignment="1">
      <alignment horizontal="center" vertical="top"/>
    </xf>
    <xf numFmtId="0" fontId="34" fillId="0" borderId="0" xfId="3" applyFont="1" applyBorder="1" applyAlignment="1">
      <alignment horizontal="left" vertical="top"/>
    </xf>
    <xf numFmtId="0" fontId="1" fillId="0" borderId="0" xfId="0" applyFont="1" applyFill="1" applyBorder="1" applyProtection="1">
      <protection locked="0"/>
    </xf>
    <xf numFmtId="0" fontId="1" fillId="0" borderId="0" xfId="0" applyFont="1" applyAlignment="1">
      <alignment horizontal="centerContinuous" vertical="top"/>
    </xf>
    <xf numFmtId="0" fontId="1" fillId="0" borderId="0" xfId="0" applyFont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48" xfId="0" applyFont="1" applyBorder="1" applyAlignment="1" applyProtection="1">
      <alignment horizontal="center" vertical="top"/>
      <protection locked="0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 applyProtection="1">
      <alignment horizontal="center" vertical="top"/>
      <protection locked="0"/>
    </xf>
    <xf numFmtId="0" fontId="1" fillId="0" borderId="0" xfId="0" applyFont="1"/>
    <xf numFmtId="0" fontId="1" fillId="0" borderId="0" xfId="0" applyFont="1" applyFill="1" applyBorder="1" applyAlignment="1">
      <alignment vertical="top"/>
    </xf>
    <xf numFmtId="0" fontId="1" fillId="0" borderId="18" xfId="0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1" fillId="0" borderId="0" xfId="0" applyNumberFormat="1" applyFont="1" applyFill="1" applyBorder="1" applyAlignment="1" applyProtection="1">
      <alignment horizontal="right" vertical="top"/>
      <protection locked="0"/>
    </xf>
    <xf numFmtId="0" fontId="4" fillId="0" borderId="0" xfId="0" applyFont="1" applyFill="1" applyBorder="1" applyAlignment="1">
      <alignment horizontal="right" vertical="top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0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Border="1" applyAlignment="1">
      <alignment vertical="top"/>
    </xf>
    <xf numFmtId="0" fontId="1" fillId="0" borderId="0" xfId="0" applyFont="1" applyFill="1" applyAlignment="1">
      <alignment horizontal="centerContinuous" vertical="top"/>
    </xf>
    <xf numFmtId="0" fontId="1" fillId="0" borderId="0" xfId="0" applyFont="1" applyFill="1" applyAlignment="1" applyProtection="1">
      <alignment horizontal="right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0" xfId="0" applyFont="1" applyAlignment="1" applyProtection="1">
      <alignment horizontal="right" vertical="top"/>
    </xf>
    <xf numFmtId="0" fontId="1" fillId="0" borderId="0" xfId="3" applyFont="1" applyProtection="1"/>
    <xf numFmtId="0" fontId="8" fillId="0" borderId="0" xfId="0" applyFont="1" applyAlignment="1" applyProtection="1">
      <alignment horizontal="left"/>
    </xf>
    <xf numFmtId="167" fontId="1" fillId="0" borderId="39" xfId="1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5" fillId="0" borderId="0" xfId="0" applyFont="1"/>
    <xf numFmtId="14" fontId="1" fillId="0" borderId="0" xfId="0" applyNumberFormat="1" applyFont="1" applyFill="1" applyBorder="1" applyAlignment="1" applyProtection="1">
      <alignment horizontal="right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/>
    </xf>
    <xf numFmtId="0" fontId="1" fillId="2" borderId="41" xfId="0" applyFont="1" applyFill="1" applyBorder="1" applyAlignment="1" applyProtection="1">
      <alignment horizontal="center"/>
    </xf>
    <xf numFmtId="0" fontId="1" fillId="0" borderId="101" xfId="3" applyFont="1" applyBorder="1" applyProtection="1"/>
    <xf numFmtId="1" fontId="1" fillId="0" borderId="3" xfId="0" applyNumberFormat="1" applyFont="1" applyFill="1" applyBorder="1" applyAlignment="1" applyProtection="1">
      <alignment horizontal="center"/>
    </xf>
    <xf numFmtId="0" fontId="1" fillId="0" borderId="13" xfId="0" applyFont="1" applyFill="1" applyBorder="1" applyProtection="1">
      <protection locked="0"/>
    </xf>
    <xf numFmtId="4" fontId="1" fillId="0" borderId="13" xfId="0" applyNumberFormat="1" applyFont="1" applyFill="1" applyBorder="1" applyProtection="1">
      <protection locked="0"/>
    </xf>
    <xf numFmtId="167" fontId="1" fillId="0" borderId="14" xfId="0" applyNumberFormat="1" applyFont="1" applyFill="1" applyBorder="1" applyAlignment="1" applyProtection="1">
      <alignment horizontal="center" vertical="center" wrapText="1"/>
    </xf>
    <xf numFmtId="1" fontId="1" fillId="0" borderId="4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Protection="1">
      <protection locked="0"/>
    </xf>
    <xf numFmtId="4" fontId="4" fillId="0" borderId="6" xfId="0" applyNumberFormat="1" applyFont="1" applyFill="1" applyBorder="1" applyAlignment="1" applyProtection="1">
      <alignment horizontal="center" vertical="center"/>
      <protection locked="0"/>
    </xf>
    <xf numFmtId="167" fontId="1" fillId="0" borderId="7" xfId="0" applyNumberFormat="1" applyFont="1" applyFill="1" applyBorder="1" applyAlignment="1" applyProtection="1">
      <alignment horizontal="center" vertical="center" wrapText="1"/>
    </xf>
    <xf numFmtId="1" fontId="1" fillId="0" borderId="4" xfId="0" applyNumberFormat="1" applyFont="1" applyFill="1" applyBorder="1" applyAlignment="1" applyProtection="1">
      <alignment horizontal="center"/>
      <protection locked="0"/>
    </xf>
    <xf numFmtId="3" fontId="1" fillId="0" borderId="6" xfId="0" applyNumberFormat="1" applyFont="1" applyFill="1" applyBorder="1" applyAlignment="1" applyProtection="1">
      <alignment horizontal="right"/>
      <protection locked="0"/>
    </xf>
    <xf numFmtId="4" fontId="1" fillId="0" borderId="6" xfId="0" applyNumberFormat="1" applyFont="1" applyFill="1" applyBorder="1" applyAlignment="1" applyProtection="1">
      <alignment horizontal="right"/>
      <protection locked="0"/>
    </xf>
    <xf numFmtId="1" fontId="1" fillId="0" borderId="4" xfId="0" applyNumberFormat="1" applyFont="1" applyFill="1" applyBorder="1" applyAlignment="1" applyProtection="1">
      <alignment horizontal="center" vertical="center"/>
      <protection locked="0"/>
    </xf>
    <xf numFmtId="3" fontId="1" fillId="0" borderId="6" xfId="0" applyNumberFormat="1" applyFont="1" applyFill="1" applyBorder="1" applyAlignment="1" applyProtection="1">
      <alignment horizontal="center" vertical="center"/>
      <protection locked="0"/>
    </xf>
    <xf numFmtId="1" fontId="1" fillId="0" borderId="4" xfId="3" applyNumberFormat="1" applyFont="1" applyFill="1" applyBorder="1" applyAlignment="1">
      <alignment horizontal="center" wrapText="1"/>
    </xf>
    <xf numFmtId="0" fontId="4" fillId="0" borderId="6" xfId="3" applyFont="1" applyFill="1" applyBorder="1" applyAlignment="1" applyProtection="1">
      <alignment horizontal="center" wrapText="1"/>
      <protection locked="0"/>
    </xf>
    <xf numFmtId="0" fontId="5" fillId="0" borderId="6" xfId="0" applyFont="1" applyFill="1" applyBorder="1" applyProtection="1">
      <protection locked="0"/>
    </xf>
    <xf numFmtId="1" fontId="1" fillId="0" borderId="39" xfId="0" applyNumberFormat="1" applyFont="1" applyFill="1" applyBorder="1" applyAlignment="1" applyProtection="1">
      <alignment horizontal="center"/>
      <protection locked="0"/>
    </xf>
    <xf numFmtId="3" fontId="1" fillId="0" borderId="20" xfId="0" applyNumberFormat="1" applyFont="1" applyFill="1" applyBorder="1" applyAlignment="1" applyProtection="1">
      <alignment horizontal="right"/>
      <protection locked="0"/>
    </xf>
    <xf numFmtId="0" fontId="1" fillId="0" borderId="20" xfId="0" applyFont="1" applyFill="1" applyBorder="1" applyProtection="1">
      <protection locked="0"/>
    </xf>
    <xf numFmtId="4" fontId="1" fillId="0" borderId="20" xfId="0" applyNumberFormat="1" applyFont="1" applyFill="1" applyBorder="1" applyAlignment="1" applyProtection="1">
      <alignment horizontal="right"/>
      <protection locked="0"/>
    </xf>
    <xf numFmtId="167" fontId="1" fillId="0" borderId="17" xfId="0" applyNumberFormat="1" applyFont="1" applyFill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4" fontId="1" fillId="0" borderId="0" xfId="0" applyNumberFormat="1" applyFont="1" applyFill="1" applyBorder="1" applyAlignment="1" applyProtection="1">
      <alignment horizontal="right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</xf>
    <xf numFmtId="0" fontId="1" fillId="4" borderId="0" xfId="0" applyFont="1" applyFill="1" applyAlignment="1">
      <alignment horizontal="right"/>
    </xf>
    <xf numFmtId="0" fontId="1" fillId="4" borderId="0" xfId="0" applyFont="1" applyFill="1"/>
    <xf numFmtId="0" fontId="1" fillId="4" borderId="0" xfId="0" applyFont="1" applyFill="1" applyAlignment="1" applyProtection="1">
      <alignment horizontal="right"/>
    </xf>
    <xf numFmtId="0" fontId="11" fillId="0" borderId="0" xfId="3" applyFont="1" applyFill="1" applyAlignment="1" applyProtection="1">
      <alignment horizontal="left"/>
    </xf>
    <xf numFmtId="0" fontId="11" fillId="0" borderId="0" xfId="3" applyFont="1" applyFill="1" applyAlignment="1" applyProtection="1">
      <alignment horizontal="centerContinuous"/>
    </xf>
    <xf numFmtId="0" fontId="1" fillId="0" borderId="0" xfId="3" applyFont="1" applyFill="1" applyProtection="1"/>
    <xf numFmtId="0" fontId="1" fillId="0" borderId="0" xfId="3" applyFont="1" applyFill="1" applyAlignment="1" applyProtection="1">
      <alignment horizontal="center" vertical="center"/>
    </xf>
    <xf numFmtId="0" fontId="17" fillId="0" borderId="25" xfId="3" applyFont="1" applyBorder="1" applyAlignment="1" applyProtection="1">
      <alignment horizontal="center"/>
    </xf>
    <xf numFmtId="0" fontId="17" fillId="0" borderId="26" xfId="3" applyFont="1" applyBorder="1" applyAlignment="1" applyProtection="1">
      <alignment horizontal="center"/>
    </xf>
    <xf numFmtId="0" fontId="17" fillId="0" borderId="26" xfId="3" applyFont="1" applyBorder="1" applyAlignment="1" applyProtection="1">
      <alignment horizontal="center" vertical="center" wrapText="1"/>
    </xf>
    <xf numFmtId="3" fontId="1" fillId="0" borderId="35" xfId="3" applyNumberFormat="1" applyFont="1" applyBorder="1" applyAlignment="1" applyProtection="1">
      <alignment horizontal="center" vertical="center"/>
    </xf>
    <xf numFmtId="3" fontId="1" fillId="0" borderId="47" xfId="3" applyNumberFormat="1" applyFont="1" applyBorder="1" applyAlignment="1" applyProtection="1">
      <alignment horizontal="center" vertical="center"/>
    </xf>
    <xf numFmtId="0" fontId="17" fillId="0" borderId="0" xfId="3" applyFont="1" applyProtection="1"/>
    <xf numFmtId="0" fontId="1" fillId="0" borderId="0" xfId="3" applyFont="1" applyAlignment="1" applyProtection="1">
      <alignment horizontal="right"/>
    </xf>
    <xf numFmtId="0" fontId="1" fillId="0" borderId="0" xfId="3" applyFont="1" applyBorder="1" applyAlignment="1" applyProtection="1"/>
    <xf numFmtId="0" fontId="1" fillId="0" borderId="48" xfId="3" applyFont="1" applyFill="1" applyBorder="1" applyAlignment="1" applyProtection="1">
      <alignment horizontal="center" vertical="center"/>
    </xf>
    <xf numFmtId="0" fontId="1" fillId="0" borderId="0" xfId="3" applyFont="1" applyBorder="1" applyProtection="1"/>
    <xf numFmtId="0" fontId="1" fillId="0" borderId="0" xfId="3" applyFont="1" applyAlignment="1" applyProtection="1">
      <alignment horizontal="center"/>
    </xf>
    <xf numFmtId="0" fontId="1" fillId="0" borderId="0" xfId="3" applyFont="1" applyAlignment="1" applyProtection="1">
      <alignment horizontal="center"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/>
    <xf numFmtId="49" fontId="1" fillId="4" borderId="48" xfId="0" applyNumberFormat="1" applyFont="1" applyFill="1" applyBorder="1" applyAlignment="1" applyProtection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right"/>
    </xf>
    <xf numFmtId="0" fontId="1" fillId="4" borderId="0" xfId="0" applyFont="1" applyFill="1" applyBorder="1" applyAlignment="1"/>
    <xf numFmtId="0" fontId="1" fillId="4" borderId="0" xfId="0" applyFont="1" applyFill="1" applyBorder="1" applyAlignment="1" applyProtection="1">
      <alignment horizontal="left"/>
    </xf>
    <xf numFmtId="0" fontId="26" fillId="4" borderId="0" xfId="0" applyFont="1" applyFill="1" applyBorder="1" applyAlignment="1">
      <alignment horizontal="center"/>
    </xf>
    <xf numFmtId="14" fontId="1" fillId="4" borderId="48" xfId="0" applyNumberFormat="1" applyFont="1" applyFill="1" applyBorder="1" applyAlignment="1" applyProtection="1">
      <alignment horizontal="center"/>
    </xf>
    <xf numFmtId="14" fontId="1" fillId="4" borderId="0" xfId="0" applyNumberFormat="1" applyFont="1" applyFill="1" applyBorder="1" applyAlignment="1" applyProtection="1">
      <alignment horizontal="center"/>
    </xf>
    <xf numFmtId="0" fontId="36" fillId="4" borderId="19" xfId="0" applyFont="1" applyFill="1" applyBorder="1" applyAlignment="1">
      <alignment vertical="center" wrapText="1"/>
    </xf>
    <xf numFmtId="167" fontId="25" fillId="0" borderId="11" xfId="1" applyNumberFormat="1" applyFont="1" applyFill="1" applyBorder="1" applyAlignment="1">
      <alignment horizontal="center" vertical="center"/>
    </xf>
    <xf numFmtId="0" fontId="36" fillId="4" borderId="4" xfId="0" applyFont="1" applyFill="1" applyBorder="1" applyAlignment="1">
      <alignment vertical="center" wrapText="1"/>
    </xf>
    <xf numFmtId="43" fontId="1" fillId="0" borderId="7" xfId="1" applyNumberFormat="1" applyFont="1" applyFill="1" applyBorder="1" applyAlignment="1">
      <alignment horizontal="center" vertical="center"/>
    </xf>
    <xf numFmtId="0" fontId="36" fillId="4" borderId="39" xfId="0" applyFont="1" applyFill="1" applyBorder="1" applyAlignment="1">
      <alignment vertical="center" wrapText="1"/>
    </xf>
    <xf numFmtId="167" fontId="25" fillId="0" borderId="17" xfId="1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right" vertical="top"/>
    </xf>
    <xf numFmtId="0" fontId="1" fillId="4" borderId="0" xfId="0" applyFont="1" applyFill="1" applyAlignment="1">
      <alignment horizontal="center" vertical="center"/>
    </xf>
    <xf numFmtId="0" fontId="36" fillId="0" borderId="4" xfId="0" applyFont="1" applyFill="1" applyBorder="1" applyAlignment="1">
      <alignment vertical="center" wrapText="1"/>
    </xf>
    <xf numFmtId="3" fontId="1" fillId="0" borderId="0" xfId="0" applyNumberFormat="1" applyFont="1" applyFill="1" applyBorder="1" applyAlignment="1" applyProtection="1">
      <alignment horizontal="left" vertical="center" wrapText="1"/>
      <protection locked="0"/>
    </xf>
    <xf numFmtId="167" fontId="25" fillId="0" borderId="6" xfId="1" applyNumberFormat="1" applyFont="1" applyFill="1" applyBorder="1" applyAlignment="1" applyProtection="1">
      <alignment horizontal="right" vertical="center"/>
    </xf>
    <xf numFmtId="168" fontId="25" fillId="0" borderId="6" xfId="1" applyNumberFormat="1" applyFont="1" applyFill="1" applyBorder="1" applyAlignment="1" applyProtection="1">
      <alignment horizontal="right" vertical="center"/>
    </xf>
    <xf numFmtId="167" fontId="25" fillId="0" borderId="7" xfId="1" applyNumberFormat="1" applyFont="1" applyFill="1" applyBorder="1" applyAlignment="1" applyProtection="1">
      <alignment horizontal="right" vertical="center" wrapText="1"/>
    </xf>
    <xf numFmtId="3" fontId="1" fillId="0" borderId="6" xfId="0" applyNumberFormat="1" applyFont="1" applyFill="1" applyBorder="1" applyAlignment="1" applyProtection="1">
      <alignment horizontal="left" vertical="center"/>
      <protection locked="0"/>
    </xf>
    <xf numFmtId="3" fontId="11" fillId="0" borderId="6" xfId="0" applyNumberFormat="1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/>
    <xf numFmtId="0" fontId="36" fillId="0" borderId="39" xfId="0" applyFont="1" applyFill="1" applyBorder="1" applyAlignment="1">
      <alignment vertical="center" wrapText="1"/>
    </xf>
    <xf numFmtId="3" fontId="1" fillId="0" borderId="20" xfId="0" applyNumberFormat="1" applyFont="1" applyFill="1" applyBorder="1" applyAlignment="1" applyProtection="1">
      <alignment horizontal="left" vertical="center" wrapText="1"/>
      <protection locked="0"/>
    </xf>
    <xf numFmtId="167" fontId="25" fillId="0" borderId="20" xfId="1" applyNumberFormat="1" applyFont="1" applyFill="1" applyBorder="1" applyAlignment="1" applyProtection="1">
      <alignment horizontal="right" vertical="center"/>
    </xf>
    <xf numFmtId="168" fontId="25" fillId="0" borderId="20" xfId="1" applyNumberFormat="1" applyFont="1" applyFill="1" applyBorder="1" applyAlignment="1" applyProtection="1">
      <alignment horizontal="right" vertical="center"/>
    </xf>
    <xf numFmtId="167" fontId="25" fillId="0" borderId="17" xfId="1" applyNumberFormat="1" applyFont="1" applyFill="1" applyBorder="1" applyAlignment="1" applyProtection="1">
      <alignment horizontal="right" vertical="center" wrapText="1"/>
    </xf>
    <xf numFmtId="0" fontId="1" fillId="4" borderId="48" xfId="0" applyFont="1" applyFill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1" fillId="4" borderId="0" xfId="0" applyFont="1" applyFill="1" applyProtection="1"/>
    <xf numFmtId="0" fontId="1" fillId="4" borderId="48" xfId="0" applyFont="1" applyFill="1" applyBorder="1" applyAlignment="1" applyProtection="1">
      <alignment horizontal="center"/>
    </xf>
    <xf numFmtId="0" fontId="38" fillId="4" borderId="0" xfId="0" applyFont="1" applyFill="1"/>
    <xf numFmtId="3" fontId="8" fillId="4" borderId="0" xfId="4" applyNumberFormat="1" applyFont="1" applyFill="1" applyAlignment="1">
      <alignment horizontal="center" wrapText="1"/>
    </xf>
    <xf numFmtId="0" fontId="1" fillId="4" borderId="48" xfId="0" applyFont="1" applyFill="1" applyBorder="1" applyAlignment="1" applyProtection="1">
      <alignment horizontal="center"/>
      <protection locked="0"/>
    </xf>
    <xf numFmtId="3" fontId="36" fillId="4" borderId="12" xfId="0" applyNumberFormat="1" applyFont="1" applyFill="1" applyBorder="1" applyAlignment="1">
      <alignment vertical="center" wrapText="1"/>
    </xf>
    <xf numFmtId="167" fontId="39" fillId="4" borderId="16" xfId="1" applyNumberFormat="1" applyFont="1" applyFill="1" applyBorder="1" applyAlignment="1">
      <alignment horizontal="center" vertical="center"/>
    </xf>
    <xf numFmtId="3" fontId="4" fillId="4" borderId="0" xfId="0" applyNumberFormat="1" applyFont="1" applyFill="1" applyAlignment="1">
      <alignment horizontal="right"/>
    </xf>
    <xf numFmtId="0" fontId="4" fillId="4" borderId="0" xfId="0" applyFont="1" applyFill="1" applyAlignment="1">
      <alignment horizontal="right"/>
    </xf>
    <xf numFmtId="3" fontId="1" fillId="4" borderId="19" xfId="4" applyNumberFormat="1" applyFont="1" applyFill="1" applyBorder="1" applyAlignment="1">
      <alignment horizontal="center" vertical="center" wrapText="1"/>
    </xf>
    <xf numFmtId="3" fontId="1" fillId="4" borderId="18" xfId="4" applyNumberFormat="1" applyFont="1" applyFill="1" applyBorder="1" applyAlignment="1">
      <alignment horizontal="center" vertical="center" wrapText="1"/>
    </xf>
    <xf numFmtId="3" fontId="1" fillId="4" borderId="11" xfId="4" applyNumberFormat="1" applyFont="1" applyFill="1" applyBorder="1" applyAlignment="1">
      <alignment horizontal="center" vertical="center" wrapText="1"/>
    </xf>
    <xf numFmtId="0" fontId="25" fillId="4" borderId="0" xfId="0" applyFont="1" applyFill="1" applyAlignment="1">
      <alignment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38" fillId="4" borderId="0" xfId="0" applyFont="1" applyFill="1" applyAlignment="1">
      <alignment horizontal="center" vertical="center"/>
    </xf>
    <xf numFmtId="3" fontId="40" fillId="0" borderId="4" xfId="0" applyNumberFormat="1" applyFont="1" applyFill="1" applyBorder="1" applyAlignment="1">
      <alignment horizontal="left" vertical="center" wrapText="1"/>
    </xf>
    <xf numFmtId="4" fontId="40" fillId="0" borderId="6" xfId="1" applyNumberFormat="1" applyFont="1" applyFill="1" applyBorder="1" applyProtection="1">
      <protection locked="0"/>
    </xf>
    <xf numFmtId="167" fontId="40" fillId="0" borderId="6" xfId="1" applyNumberFormat="1" applyFont="1" applyFill="1" applyBorder="1"/>
    <xf numFmtId="37" fontId="40" fillId="0" borderId="6" xfId="1" applyNumberFormat="1" applyFont="1" applyFill="1" applyBorder="1" applyAlignment="1" applyProtection="1">
      <protection locked="0"/>
    </xf>
    <xf numFmtId="37" fontId="40" fillId="0" borderId="6" xfId="1" applyNumberFormat="1" applyFont="1" applyFill="1" applyBorder="1" applyProtection="1">
      <protection locked="0"/>
    </xf>
    <xf numFmtId="167" fontId="40" fillId="0" borderId="7" xfId="1" applyNumberFormat="1" applyFont="1" applyFill="1" applyBorder="1"/>
    <xf numFmtId="3" fontId="40" fillId="0" borderId="39" xfId="0" applyNumberFormat="1" applyFont="1" applyFill="1" applyBorder="1" applyAlignment="1">
      <alignment horizontal="left" vertical="center" wrapText="1"/>
    </xf>
    <xf numFmtId="4" fontId="40" fillId="0" borderId="20" xfId="1" applyNumberFormat="1" applyFont="1" applyFill="1" applyBorder="1" applyProtection="1">
      <protection locked="0"/>
    </xf>
    <xf numFmtId="167" fontId="40" fillId="0" borderId="20" xfId="1" applyNumberFormat="1" applyFont="1" applyFill="1" applyBorder="1"/>
    <xf numFmtId="37" fontId="40" fillId="0" borderId="20" xfId="1" applyNumberFormat="1" applyFont="1" applyFill="1" applyBorder="1" applyAlignment="1" applyProtection="1">
      <protection locked="0"/>
    </xf>
    <xf numFmtId="37" fontId="40" fillId="0" borderId="20" xfId="1" applyNumberFormat="1" applyFont="1" applyFill="1" applyBorder="1" applyProtection="1">
      <protection locked="0"/>
    </xf>
    <xf numFmtId="167" fontId="40" fillId="0" borderId="2" xfId="1" applyNumberFormat="1" applyFont="1" applyFill="1" applyBorder="1"/>
    <xf numFmtId="0" fontId="40" fillId="4" borderId="0" xfId="0" applyFont="1" applyFill="1"/>
    <xf numFmtId="167" fontId="40" fillId="4" borderId="0" xfId="1" applyNumberFormat="1" applyFont="1" applyFill="1"/>
    <xf numFmtId="167" fontId="38" fillId="4" borderId="0" xfId="1" applyNumberFormat="1" applyFont="1" applyFill="1"/>
    <xf numFmtId="167" fontId="40" fillId="4" borderId="103" xfId="1" applyNumberFormat="1" applyFont="1" applyFill="1" applyBorder="1"/>
    <xf numFmtId="3" fontId="40" fillId="0" borderId="6" xfId="1" applyNumberFormat="1" applyFont="1" applyFill="1" applyBorder="1" applyProtection="1">
      <protection locked="0"/>
    </xf>
    <xf numFmtId="3" fontId="40" fillId="0" borderId="6" xfId="1" applyNumberFormat="1" applyFont="1" applyFill="1" applyBorder="1" applyAlignment="1" applyProtection="1">
      <protection locked="0"/>
    </xf>
    <xf numFmtId="3" fontId="40" fillId="0" borderId="20" xfId="1" applyNumberFormat="1" applyFont="1" applyFill="1" applyBorder="1" applyProtection="1">
      <protection locked="0"/>
    </xf>
    <xf numFmtId="3" fontId="40" fillId="0" borderId="20" xfId="1" applyNumberFormat="1" applyFont="1" applyFill="1" applyBorder="1" applyAlignment="1" applyProtection="1">
      <protection locked="0"/>
    </xf>
    <xf numFmtId="167" fontId="40" fillId="4" borderId="0" xfId="1" applyNumberFormat="1" applyFont="1" applyFill="1" applyBorder="1"/>
    <xf numFmtId="3" fontId="1" fillId="4" borderId="6" xfId="4" applyNumberFormat="1" applyFont="1" applyFill="1" applyBorder="1" applyAlignment="1">
      <alignment horizontal="center" vertical="center" wrapText="1"/>
    </xf>
    <xf numFmtId="3" fontId="38" fillId="0" borderId="6" xfId="0" applyNumberFormat="1" applyFont="1" applyBorder="1" applyProtection="1">
      <protection locked="0"/>
    </xf>
    <xf numFmtId="167" fontId="38" fillId="0" borderId="6" xfId="1" applyNumberFormat="1" applyFont="1" applyBorder="1"/>
    <xf numFmtId="3" fontId="40" fillId="0" borderId="6" xfId="1" applyNumberFormat="1" applyFont="1" applyBorder="1" applyProtection="1">
      <protection locked="0"/>
    </xf>
    <xf numFmtId="167" fontId="40" fillId="0" borderId="6" xfId="1" applyNumberFormat="1" applyFont="1" applyBorder="1"/>
    <xf numFmtId="3" fontId="38" fillId="0" borderId="20" xfId="0" applyNumberFormat="1" applyFont="1" applyBorder="1" applyProtection="1">
      <protection locked="0"/>
    </xf>
    <xf numFmtId="167" fontId="38" fillId="0" borderId="20" xfId="1" applyNumberFormat="1" applyFont="1" applyBorder="1"/>
    <xf numFmtId="3" fontId="40" fillId="0" borderId="20" xfId="1" applyNumberFormat="1" applyFont="1" applyBorder="1" applyProtection="1">
      <protection locked="0"/>
    </xf>
    <xf numFmtId="167" fontId="40" fillId="0" borderId="20" xfId="1" applyNumberFormat="1" applyFont="1" applyBorder="1"/>
    <xf numFmtId="167" fontId="40" fillId="0" borderId="17" xfId="1" applyNumberFormat="1" applyFont="1" applyFill="1" applyBorder="1"/>
    <xf numFmtId="167" fontId="40" fillId="4" borderId="104" xfId="1" applyNumberFormat="1" applyFont="1" applyFill="1" applyBorder="1"/>
    <xf numFmtId="3" fontId="40" fillId="0" borderId="13" xfId="1" applyNumberFormat="1" applyFont="1" applyFill="1" applyBorder="1" applyProtection="1">
      <protection locked="0"/>
    </xf>
    <xf numFmtId="167" fontId="40" fillId="0" borderId="13" xfId="1" applyNumberFormat="1" applyFont="1" applyFill="1" applyBorder="1"/>
    <xf numFmtId="3" fontId="40" fillId="0" borderId="73" xfId="1" applyNumberFormat="1" applyFont="1" applyBorder="1" applyAlignment="1" applyProtection="1">
      <protection locked="0"/>
    </xf>
    <xf numFmtId="167" fontId="40" fillId="0" borderId="14" xfId="1" applyNumberFormat="1" applyFont="1" applyBorder="1"/>
    <xf numFmtId="167" fontId="40" fillId="0" borderId="41" xfId="1" applyNumberFormat="1" applyFont="1" applyFill="1" applyBorder="1"/>
    <xf numFmtId="3" fontId="40" fillId="0" borderId="41" xfId="1" applyNumberFormat="1" applyFont="1" applyFill="1" applyBorder="1" applyAlignment="1" applyProtection="1">
      <protection locked="0"/>
    </xf>
    <xf numFmtId="3" fontId="40" fillId="0" borderId="13" xfId="1" applyNumberFormat="1" applyFont="1" applyBorder="1" applyAlignment="1" applyProtection="1">
      <protection locked="0"/>
    </xf>
    <xf numFmtId="3" fontId="40" fillId="0" borderId="20" xfId="1" applyNumberFormat="1" applyFont="1" applyBorder="1" applyAlignment="1" applyProtection="1">
      <protection locked="0"/>
    </xf>
    <xf numFmtId="0" fontId="40" fillId="4" borderId="101" xfId="0" applyFont="1" applyFill="1" applyBorder="1"/>
    <xf numFmtId="167" fontId="40" fillId="4" borderId="102" xfId="1" applyNumberFormat="1" applyFont="1" applyFill="1" applyBorder="1"/>
    <xf numFmtId="0" fontId="38" fillId="4" borderId="0" xfId="0" applyFont="1" applyFill="1" applyBorder="1"/>
    <xf numFmtId="0" fontId="8" fillId="4" borderId="0" xfId="0" applyFont="1" applyFill="1" applyAlignment="1">
      <alignment horizontal="right"/>
    </xf>
    <xf numFmtId="0" fontId="8" fillId="4" borderId="48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/>
    <xf numFmtId="0" fontId="8" fillId="4" borderId="0" xfId="0" applyFont="1" applyFill="1" applyBorder="1" applyAlignment="1">
      <alignment horizontal="center"/>
    </xf>
    <xf numFmtId="167" fontId="38" fillId="4" borderId="16" xfId="1" applyNumberFormat="1" applyFont="1" applyFill="1" applyBorder="1" applyAlignment="1">
      <alignment horizontal="center" vertical="center"/>
    </xf>
    <xf numFmtId="0" fontId="43" fillId="4" borderId="0" xfId="0" applyFont="1" applyFill="1" applyBorder="1" applyAlignment="1">
      <alignment vertical="center" wrapText="1"/>
    </xf>
    <xf numFmtId="167" fontId="38" fillId="4" borderId="0" xfId="1" applyNumberFormat="1" applyFont="1" applyFill="1" applyBorder="1" applyAlignment="1">
      <alignment horizontal="center" vertical="center"/>
    </xf>
    <xf numFmtId="0" fontId="33" fillId="4" borderId="0" xfId="0" applyFont="1" applyFill="1" applyAlignment="1">
      <alignment horizontal="right"/>
    </xf>
    <xf numFmtId="0" fontId="38" fillId="4" borderId="0" xfId="0" applyFont="1" applyFill="1" applyAlignment="1">
      <alignment wrapText="1"/>
    </xf>
    <xf numFmtId="0" fontId="33" fillId="2" borderId="4" xfId="4" applyFont="1" applyFill="1" applyBorder="1" applyAlignment="1">
      <alignment horizontal="center" vertical="center" wrapText="1"/>
    </xf>
    <xf numFmtId="0" fontId="33" fillId="2" borderId="6" xfId="4" applyFont="1" applyFill="1" applyBorder="1" applyAlignment="1">
      <alignment horizontal="center" vertical="center" wrapText="1"/>
    </xf>
    <xf numFmtId="0" fontId="33" fillId="2" borderId="7" xfId="4" applyFont="1" applyFill="1" applyBorder="1" applyAlignment="1">
      <alignment horizontal="center" vertical="center" wrapText="1"/>
    </xf>
    <xf numFmtId="37" fontId="38" fillId="4" borderId="6" xfId="1" applyNumberFormat="1" applyFont="1" applyFill="1" applyBorder="1" applyAlignment="1" applyProtection="1">
      <alignment horizontal="center" vertical="center"/>
      <protection locked="0"/>
    </xf>
    <xf numFmtId="167" fontId="38" fillId="4" borderId="6" xfId="1" applyNumberFormat="1" applyFont="1" applyFill="1" applyBorder="1" applyAlignment="1">
      <alignment horizontal="center" vertical="center"/>
    </xf>
    <xf numFmtId="167" fontId="38" fillId="4" borderId="7" xfId="1" applyNumberFormat="1" applyFont="1" applyFill="1" applyBorder="1" applyAlignment="1">
      <alignment horizontal="center" vertical="center"/>
    </xf>
    <xf numFmtId="37" fontId="38" fillId="0" borderId="20" xfId="1" applyNumberFormat="1" applyFont="1" applyBorder="1" applyProtection="1">
      <protection locked="0"/>
    </xf>
    <xf numFmtId="167" fontId="38" fillId="0" borderId="20" xfId="1" applyNumberFormat="1" applyFont="1" applyBorder="1" applyAlignment="1">
      <alignment horizontal="center" vertical="center"/>
    </xf>
    <xf numFmtId="37" fontId="38" fillId="4" borderId="20" xfId="1" applyNumberFormat="1" applyFont="1" applyFill="1" applyBorder="1" applyAlignment="1" applyProtection="1">
      <alignment horizontal="center" vertical="center"/>
      <protection locked="0"/>
    </xf>
    <xf numFmtId="167" fontId="38" fillId="4" borderId="2" xfId="1" applyNumberFormat="1" applyFont="1" applyFill="1" applyBorder="1" applyAlignment="1">
      <alignment horizontal="center" vertical="center"/>
    </xf>
    <xf numFmtId="167" fontId="38" fillId="4" borderId="103" xfId="1" applyNumberFormat="1" applyFont="1" applyFill="1" applyBorder="1" applyAlignment="1">
      <alignment horizontal="center" vertical="center"/>
    </xf>
    <xf numFmtId="0" fontId="38" fillId="4" borderId="0" xfId="0" applyFont="1" applyFill="1" applyAlignment="1"/>
    <xf numFmtId="0" fontId="25" fillId="4" borderId="0" xfId="0" applyFont="1" applyFill="1" applyAlignment="1"/>
    <xf numFmtId="167" fontId="38" fillId="4" borderId="20" xfId="1" applyNumberFormat="1" applyFont="1" applyFill="1" applyBorder="1" applyAlignment="1">
      <alignment horizontal="center" vertical="center"/>
    </xf>
    <xf numFmtId="167" fontId="38" fillId="4" borderId="17" xfId="1" applyNumberFormat="1" applyFont="1" applyFill="1" applyBorder="1" applyAlignment="1">
      <alignment horizontal="center" vertical="center"/>
    </xf>
    <xf numFmtId="0" fontId="38" fillId="4" borderId="0" xfId="0" applyFont="1" applyFill="1" applyBorder="1" applyAlignment="1">
      <alignment horizontal="left" vertical="center" wrapText="1"/>
    </xf>
    <xf numFmtId="0" fontId="25" fillId="4" borderId="0" xfId="0" applyFont="1" applyFill="1"/>
    <xf numFmtId="0" fontId="33" fillId="2" borderId="69" xfId="4" applyFont="1" applyFill="1" applyBorder="1" applyAlignment="1">
      <alignment horizontal="center" vertical="center" wrapText="1"/>
    </xf>
    <xf numFmtId="167" fontId="38" fillId="0" borderId="106" xfId="1" applyNumberFormat="1" applyFont="1" applyFill="1" applyBorder="1" applyAlignment="1">
      <alignment horizontal="left" vertical="center" wrapText="1"/>
    </xf>
    <xf numFmtId="37" fontId="38" fillId="4" borderId="6" xfId="1" applyNumberFormat="1" applyFont="1" applyFill="1" applyBorder="1" applyAlignment="1" applyProtection="1">
      <alignment horizontal="center" vertical="center" wrapText="1"/>
      <protection locked="0"/>
    </xf>
    <xf numFmtId="167" fontId="38" fillId="4" borderId="6" xfId="1" applyNumberFormat="1" applyFont="1" applyFill="1" applyBorder="1" applyAlignment="1">
      <alignment horizontal="center" vertical="center" wrapText="1"/>
    </xf>
    <xf numFmtId="37" fontId="38" fillId="0" borderId="20" xfId="1" applyNumberFormat="1" applyFont="1" applyBorder="1" applyAlignment="1" applyProtection="1">
      <alignment horizontal="center" vertical="center"/>
      <protection locked="0"/>
    </xf>
    <xf numFmtId="167" fontId="38" fillId="0" borderId="20" xfId="1" applyNumberFormat="1" applyFont="1" applyBorder="1" applyAlignment="1">
      <alignment horizontal="center" vertical="center" wrapText="1"/>
    </xf>
    <xf numFmtId="167" fontId="38" fillId="4" borderId="20" xfId="1" applyNumberFormat="1" applyFont="1" applyFill="1" applyBorder="1" applyAlignment="1">
      <alignment horizontal="center" vertical="center" wrapText="1"/>
    </xf>
    <xf numFmtId="167" fontId="38" fillId="0" borderId="17" xfId="1" applyNumberFormat="1" applyFont="1" applyBorder="1" applyAlignment="1">
      <alignment horizontal="center" vertical="center"/>
    </xf>
    <xf numFmtId="167" fontId="38" fillId="4" borderId="0" xfId="1" applyNumberFormat="1" applyFont="1" applyFill="1" applyBorder="1"/>
    <xf numFmtId="167" fontId="38" fillId="4" borderId="104" xfId="1" applyNumberFormat="1" applyFont="1" applyFill="1" applyBorder="1"/>
    <xf numFmtId="0" fontId="38" fillId="4" borderId="0" xfId="0" applyFont="1" applyFill="1" applyBorder="1" applyAlignment="1">
      <alignment wrapText="1"/>
    </xf>
    <xf numFmtId="0" fontId="33" fillId="4" borderId="0" xfId="4" applyFont="1" applyFill="1" applyBorder="1" applyAlignment="1">
      <alignment horizontal="center" vertical="center" wrapText="1"/>
    </xf>
    <xf numFmtId="167" fontId="38" fillId="0" borderId="20" xfId="1" applyNumberFormat="1" applyFont="1" applyBorder="1" applyAlignment="1" applyProtection="1">
      <alignment horizontal="center" vertical="center"/>
      <protection locked="0"/>
    </xf>
    <xf numFmtId="3" fontId="36" fillId="0" borderId="19" xfId="0" applyNumberFormat="1" applyFont="1" applyFill="1" applyBorder="1" applyAlignment="1">
      <alignment vertical="center" wrapText="1"/>
    </xf>
    <xf numFmtId="167" fontId="25" fillId="0" borderId="11" xfId="1" applyNumberFormat="1" applyFont="1" applyFill="1" applyBorder="1" applyAlignment="1">
      <alignment horizontal="right"/>
    </xf>
    <xf numFmtId="3" fontId="36" fillId="0" borderId="4" xfId="0" applyNumberFormat="1" applyFont="1" applyFill="1" applyBorder="1" applyAlignment="1">
      <alignment vertical="center" wrapText="1"/>
    </xf>
    <xf numFmtId="167" fontId="1" fillId="0" borderId="7" xfId="1" applyNumberFormat="1" applyFont="1" applyFill="1" applyBorder="1" applyAlignment="1">
      <alignment horizontal="right"/>
    </xf>
    <xf numFmtId="3" fontId="36" fillId="0" borderId="39" xfId="0" applyNumberFormat="1" applyFont="1" applyFill="1" applyBorder="1" applyAlignment="1">
      <alignment vertical="center" wrapText="1"/>
    </xf>
    <xf numFmtId="167" fontId="25" fillId="0" borderId="17" xfId="1" applyNumberFormat="1" applyFont="1" applyFill="1" applyBorder="1" applyAlignment="1">
      <alignment horizontal="right"/>
    </xf>
    <xf numFmtId="3" fontId="1" fillId="0" borderId="19" xfId="4" applyNumberFormat="1" applyFont="1" applyFill="1" applyBorder="1" applyAlignment="1">
      <alignment horizontal="center" vertical="center" wrapText="1"/>
    </xf>
    <xf numFmtId="3" fontId="1" fillId="0" borderId="18" xfId="4" applyNumberFormat="1" applyFont="1" applyFill="1" applyBorder="1" applyAlignment="1">
      <alignment horizontal="center" vertical="center" wrapText="1"/>
    </xf>
    <xf numFmtId="3" fontId="1" fillId="0" borderId="11" xfId="4" applyNumberFormat="1" applyFont="1" applyFill="1" applyBorder="1" applyAlignment="1">
      <alignment horizontal="center" vertical="center" wrapText="1"/>
    </xf>
    <xf numFmtId="3" fontId="8" fillId="4" borderId="0" xfId="4" applyNumberFormat="1" applyFont="1" applyFill="1" applyAlignment="1">
      <alignment wrapText="1"/>
    </xf>
    <xf numFmtId="0" fontId="36" fillId="4" borderId="0" xfId="0" applyFont="1" applyFill="1" applyBorder="1" applyAlignment="1">
      <alignment vertical="center" wrapText="1"/>
    </xf>
    <xf numFmtId="0" fontId="1" fillId="4" borderId="18" xfId="4" applyFont="1" applyFill="1" applyBorder="1" applyAlignment="1">
      <alignment horizontal="center" vertical="center" wrapText="1"/>
    </xf>
    <xf numFmtId="0" fontId="1" fillId="4" borderId="11" xfId="4" applyFont="1" applyFill="1" applyBorder="1" applyAlignment="1">
      <alignment horizontal="center" vertical="center" wrapText="1"/>
    </xf>
    <xf numFmtId="0" fontId="4" fillId="2" borderId="44" xfId="4" applyFont="1" applyFill="1" applyBorder="1" applyAlignment="1">
      <alignment horizontal="center" vertical="center" wrapText="1"/>
    </xf>
    <xf numFmtId="0" fontId="4" fillId="4" borderId="113" xfId="0" applyFont="1" applyFill="1" applyBorder="1" applyAlignment="1">
      <alignment horizontal="right"/>
    </xf>
    <xf numFmtId="0" fontId="4" fillId="2" borderId="41" xfId="4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right"/>
    </xf>
    <xf numFmtId="0" fontId="1" fillId="4" borderId="19" xfId="4" applyFont="1" applyFill="1" applyBorder="1" applyAlignment="1">
      <alignment horizontal="center" vertical="center" wrapText="1"/>
    </xf>
    <xf numFmtId="0" fontId="1" fillId="4" borderId="0" xfId="4" applyFont="1" applyFill="1" applyBorder="1" applyAlignment="1">
      <alignment horizontal="center" vertical="center" wrapText="1"/>
    </xf>
    <xf numFmtId="0" fontId="4" fillId="4" borderId="0" xfId="4" applyFont="1" applyFill="1" applyBorder="1" applyAlignment="1">
      <alignment horizontal="center" vertical="center" wrapText="1"/>
    </xf>
    <xf numFmtId="1" fontId="1" fillId="4" borderId="48" xfId="0" applyNumberFormat="1" applyFont="1" applyFill="1" applyBorder="1" applyAlignment="1" applyProtection="1">
      <alignment horizontal="center" vertical="center"/>
    </xf>
    <xf numFmtId="0" fontId="1" fillId="4" borderId="19" xfId="0" applyFont="1" applyFill="1" applyBorder="1" applyAlignment="1">
      <alignment wrapText="1"/>
    </xf>
    <xf numFmtId="0" fontId="1" fillId="0" borderId="11" xfId="0" applyFont="1" applyBorder="1"/>
    <xf numFmtId="0" fontId="1" fillId="4" borderId="4" xfId="0" applyFont="1" applyFill="1" applyBorder="1" applyAlignment="1">
      <alignment wrapText="1"/>
    </xf>
    <xf numFmtId="0" fontId="1" fillId="0" borderId="7" xfId="0" applyFont="1" applyBorder="1"/>
    <xf numFmtId="0" fontId="1" fillId="4" borderId="39" xfId="0" applyFont="1" applyFill="1" applyBorder="1" applyAlignment="1">
      <alignment wrapText="1"/>
    </xf>
    <xf numFmtId="0" fontId="1" fillId="0" borderId="17" xfId="0" applyFont="1" applyBorder="1"/>
    <xf numFmtId="0" fontId="1" fillId="4" borderId="0" xfId="0" applyFont="1" applyFill="1" applyAlignment="1">
      <alignment wrapText="1"/>
    </xf>
    <xf numFmtId="0" fontId="1" fillId="0" borderId="4" xfId="0" applyFont="1" applyBorder="1" applyAlignment="1">
      <alignment wrapText="1"/>
    </xf>
    <xf numFmtId="0" fontId="1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20" xfId="0" applyFont="1" applyBorder="1" applyProtection="1">
      <protection locked="0"/>
    </xf>
    <xf numFmtId="0" fontId="1" fillId="0" borderId="17" xfId="0" applyFont="1" applyBorder="1" applyProtection="1">
      <protection locked="0"/>
    </xf>
    <xf numFmtId="0" fontId="1" fillId="4" borderId="0" xfId="0" applyFont="1" applyFill="1" applyAlignment="1" applyProtection="1">
      <alignment horizontal="center"/>
    </xf>
    <xf numFmtId="0" fontId="1" fillId="0" borderId="39" xfId="0" applyFont="1" applyBorder="1" applyAlignment="1">
      <alignment wrapText="1"/>
    </xf>
    <xf numFmtId="3" fontId="1" fillId="4" borderId="0" xfId="0" applyNumberFormat="1" applyFont="1" applyFill="1" applyAlignment="1"/>
    <xf numFmtId="3" fontId="1" fillId="4" borderId="0" xfId="0" applyNumberFormat="1" applyFont="1" applyFill="1" applyAlignment="1">
      <alignment horizontal="center"/>
    </xf>
    <xf numFmtId="3" fontId="1" fillId="4" borderId="0" xfId="0" applyNumberFormat="1" applyFont="1" applyFill="1" applyAlignment="1" applyProtection="1">
      <alignment horizontal="center"/>
    </xf>
    <xf numFmtId="3" fontId="1" fillId="4" borderId="0" xfId="0" applyNumberFormat="1" applyFont="1" applyFill="1" applyAlignment="1">
      <alignment horizontal="right"/>
    </xf>
    <xf numFmtId="3" fontId="1" fillId="4" borderId="48" xfId="0" applyNumberFormat="1" applyFont="1" applyFill="1" applyBorder="1" applyAlignment="1" applyProtection="1">
      <alignment horizontal="center"/>
    </xf>
    <xf numFmtId="3" fontId="1" fillId="4" borderId="0" xfId="0" applyNumberFormat="1" applyFont="1" applyFill="1" applyBorder="1" applyAlignment="1" applyProtection="1">
      <alignment horizontal="left"/>
    </xf>
    <xf numFmtId="3" fontId="1" fillId="4" borderId="0" xfId="0" applyNumberFormat="1" applyFont="1" applyFill="1" applyBorder="1" applyAlignment="1"/>
    <xf numFmtId="3" fontId="1" fillId="4" borderId="0" xfId="0" applyNumberFormat="1" applyFont="1" applyFill="1" applyBorder="1" applyAlignment="1">
      <alignment horizontal="left"/>
    </xf>
    <xf numFmtId="3" fontId="1" fillId="4" borderId="0" xfId="0" applyNumberFormat="1" applyFont="1" applyFill="1" applyBorder="1" applyAlignment="1" applyProtection="1">
      <alignment horizontal="center"/>
    </xf>
    <xf numFmtId="14" fontId="1" fillId="4" borderId="0" xfId="0" applyNumberFormat="1" applyFont="1" applyFill="1" applyBorder="1" applyAlignment="1" applyProtection="1">
      <alignment horizontal="left"/>
    </xf>
    <xf numFmtId="3" fontId="1" fillId="4" borderId="0" xfId="0" applyNumberFormat="1" applyFont="1" applyFill="1" applyAlignment="1" applyProtection="1"/>
    <xf numFmtId="3" fontId="1" fillId="4" borderId="0" xfId="0" applyNumberFormat="1" applyFont="1" applyFill="1" applyAlignment="1" applyProtection="1">
      <alignment horizontal="right"/>
    </xf>
    <xf numFmtId="3" fontId="1" fillId="0" borderId="6" xfId="4" applyNumberFormat="1" applyFont="1" applyFill="1" applyBorder="1" applyProtection="1">
      <protection locked="0"/>
    </xf>
    <xf numFmtId="3" fontId="1" fillId="0" borderId="7" xfId="4" applyNumberFormat="1" applyFont="1" applyFill="1" applyBorder="1" applyProtection="1">
      <protection locked="0"/>
    </xf>
    <xf numFmtId="3" fontId="1" fillId="0" borderId="20" xfId="4" applyNumberFormat="1" applyFont="1" applyFill="1" applyBorder="1" applyProtection="1">
      <protection locked="0"/>
    </xf>
    <xf numFmtId="3" fontId="1" fillId="0" borderId="17" xfId="4" applyNumberFormat="1" applyFont="1" applyFill="1" applyBorder="1" applyProtection="1">
      <protection locked="0"/>
    </xf>
    <xf numFmtId="0" fontId="1" fillId="0" borderId="0" xfId="3" applyFont="1" applyFill="1"/>
    <xf numFmtId="0" fontId="5" fillId="0" borderId="0" xfId="3" applyFont="1" applyFill="1" applyAlignment="1" applyProtection="1">
      <alignment horizontal="centerContinuous" wrapText="1"/>
    </xf>
    <xf numFmtId="0" fontId="32" fillId="0" borderId="0" xfId="3" applyFont="1" applyFill="1" applyAlignment="1" applyProtection="1">
      <alignment horizontal="centerContinuous" wrapText="1"/>
    </xf>
    <xf numFmtId="0" fontId="32" fillId="0" borderId="0" xfId="3" applyFont="1" applyFill="1" applyAlignment="1" applyProtection="1">
      <alignment horizontal="centerContinuous"/>
    </xf>
    <xf numFmtId="0" fontId="1" fillId="0" borderId="0" xfId="3" applyFont="1" applyFill="1" applyAlignment="1" applyProtection="1"/>
    <xf numFmtId="0" fontId="1" fillId="0" borderId="0" xfId="3" applyFont="1" applyFill="1" applyAlignment="1" applyProtection="1">
      <alignment wrapText="1"/>
    </xf>
    <xf numFmtId="0" fontId="1" fillId="0" borderId="0" xfId="3" applyFont="1" applyFill="1" applyBorder="1" applyAlignment="1">
      <alignment horizontal="right"/>
    </xf>
    <xf numFmtId="0" fontId="1" fillId="0" borderId="0" xfId="3" applyFont="1" applyFill="1" applyBorder="1" applyAlignment="1">
      <alignment horizontal="center" vertical="center"/>
    </xf>
    <xf numFmtId="14" fontId="1" fillId="0" borderId="48" xfId="0" applyNumberFormat="1" applyFont="1" applyFill="1" applyBorder="1" applyAlignment="1" applyProtection="1">
      <alignment horizontal="center"/>
    </xf>
    <xf numFmtId="0" fontId="1" fillId="0" borderId="0" xfId="0" applyFont="1" applyFill="1" applyAlignment="1" applyProtection="1"/>
    <xf numFmtId="0" fontId="4" fillId="0" borderId="0" xfId="0" applyFont="1" applyFill="1" applyAlignment="1" applyProtection="1">
      <alignment horizontal="right"/>
    </xf>
    <xf numFmtId="3" fontId="1" fillId="0" borderId="77" xfId="3" applyNumberFormat="1" applyFont="1" applyFill="1" applyBorder="1" applyAlignment="1" applyProtection="1">
      <alignment horizontal="center" vertical="center" wrapText="1"/>
    </xf>
    <xf numFmtId="49" fontId="1" fillId="0" borderId="78" xfId="3" quotePrefix="1" applyNumberFormat="1" applyFont="1" applyFill="1" applyBorder="1" applyAlignment="1" applyProtection="1">
      <alignment horizontal="center" vertical="center" wrapText="1"/>
    </xf>
    <xf numFmtId="49" fontId="1" fillId="0" borderId="78" xfId="3" applyNumberFormat="1" applyFont="1" applyFill="1" applyBorder="1" applyAlignment="1" applyProtection="1">
      <alignment horizontal="center" vertical="center" wrapText="1"/>
    </xf>
    <xf numFmtId="49" fontId="1" fillId="0" borderId="79" xfId="3" applyNumberFormat="1" applyFont="1" applyFill="1" applyBorder="1" applyAlignment="1" applyProtection="1">
      <alignment horizontal="center" vertical="center" wrapText="1"/>
    </xf>
    <xf numFmtId="3" fontId="45" fillId="5" borderId="50" xfId="3" applyNumberFormat="1" applyFont="1" applyFill="1" applyBorder="1" applyAlignment="1" applyProtection="1">
      <alignment horizontal="center" vertical="center" wrapText="1"/>
    </xf>
    <xf numFmtId="49" fontId="45" fillId="5" borderId="71" xfId="3" applyNumberFormat="1" applyFont="1" applyFill="1" applyBorder="1" applyAlignment="1" applyProtection="1">
      <alignment horizontal="center" vertical="center" wrapText="1"/>
    </xf>
    <xf numFmtId="1" fontId="45" fillId="5" borderId="22" xfId="3" applyNumberFormat="1" applyFont="1" applyFill="1" applyBorder="1" applyAlignment="1" applyProtection="1">
      <alignment horizontal="center" vertical="center" wrapText="1"/>
    </xf>
    <xf numFmtId="1" fontId="45" fillId="5" borderId="36" xfId="3" applyNumberFormat="1" applyFont="1" applyFill="1" applyBorder="1" applyAlignment="1" applyProtection="1">
      <alignment horizontal="center" vertical="center" wrapText="1"/>
    </xf>
    <xf numFmtId="3" fontId="5" fillId="0" borderId="21" xfId="3" applyNumberFormat="1" applyFont="1" applyFill="1" applyBorder="1" applyAlignment="1" applyProtection="1">
      <alignment horizontal="left" vertical="center"/>
    </xf>
    <xf numFmtId="3" fontId="5" fillId="0" borderId="33" xfId="3" applyNumberFormat="1" applyFont="1" applyFill="1" applyBorder="1" applyAlignment="1" applyProtection="1">
      <alignment horizontal="center" vertical="center"/>
    </xf>
    <xf numFmtId="3" fontId="5" fillId="0" borderId="34" xfId="3" applyNumberFormat="1" applyFont="1" applyFill="1" applyBorder="1" applyAlignment="1" applyProtection="1">
      <alignment horizontal="right" vertical="center"/>
    </xf>
    <xf numFmtId="3" fontId="5" fillId="0" borderId="35" xfId="3" applyNumberFormat="1" applyFont="1" applyFill="1" applyBorder="1" applyAlignment="1" applyProtection="1">
      <alignment horizontal="right" vertical="center"/>
    </xf>
    <xf numFmtId="0" fontId="17" fillId="0" borderId="23" xfId="3" applyFont="1" applyFill="1" applyBorder="1" applyAlignment="1" applyProtection="1">
      <alignment horizontal="center"/>
    </xf>
    <xf numFmtId="49" fontId="17" fillId="0" borderId="24" xfId="3" applyNumberFormat="1" applyFont="1" applyFill="1" applyBorder="1" applyAlignment="1" applyProtection="1">
      <alignment horizontal="left" vertical="top" wrapText="1"/>
      <protection locked="0"/>
    </xf>
    <xf numFmtId="3" fontId="17" fillId="0" borderId="24" xfId="3" applyNumberFormat="1" applyFont="1" applyFill="1" applyBorder="1" applyAlignment="1" applyProtection="1">
      <alignment horizontal="right" vertical="top" wrapText="1"/>
      <protection locked="0"/>
    </xf>
    <xf numFmtId="3" fontId="17" fillId="0" borderId="24" xfId="3" applyNumberFormat="1" applyFont="1" applyFill="1" applyBorder="1" applyAlignment="1" applyProtection="1">
      <alignment horizontal="right" wrapText="1"/>
      <protection locked="0"/>
    </xf>
    <xf numFmtId="3" fontId="17" fillId="0" borderId="6" xfId="3" applyNumberFormat="1" applyFont="1" applyFill="1" applyBorder="1" applyAlignment="1" applyProtection="1">
      <alignment horizontal="right" wrapText="1"/>
      <protection locked="0"/>
    </xf>
    <xf numFmtId="3" fontId="17" fillId="0" borderId="24" xfId="3" applyNumberFormat="1" applyFont="1" applyFill="1" applyBorder="1" applyAlignment="1" applyProtection="1">
      <alignment horizontal="right"/>
      <protection locked="0"/>
    </xf>
    <xf numFmtId="3" fontId="17" fillId="0" borderId="31" xfId="3" applyNumberFormat="1" applyFont="1" applyFill="1" applyBorder="1" applyAlignment="1" applyProtection="1">
      <alignment horizontal="right"/>
    </xf>
    <xf numFmtId="0" fontId="17" fillId="0" borderId="25" xfId="3" applyFont="1" applyFill="1" applyBorder="1" applyAlignment="1" applyProtection="1">
      <alignment horizontal="center"/>
    </xf>
    <xf numFmtId="49" fontId="17" fillId="0" borderId="6" xfId="3" applyNumberFormat="1" applyFont="1" applyFill="1" applyBorder="1" applyAlignment="1" applyProtection="1">
      <alignment horizontal="left" vertical="top" wrapText="1"/>
      <protection locked="0"/>
    </xf>
    <xf numFmtId="3" fontId="17" fillId="0" borderId="6" xfId="3" applyNumberFormat="1" applyFont="1" applyFill="1" applyBorder="1" applyAlignment="1" applyProtection="1">
      <alignment horizontal="right"/>
      <protection locked="0"/>
    </xf>
    <xf numFmtId="0" fontId="17" fillId="0" borderId="26" xfId="3" applyFont="1" applyFill="1" applyBorder="1" applyAlignment="1" applyProtection="1">
      <alignment horizontal="center"/>
    </xf>
    <xf numFmtId="49" fontId="17" fillId="0" borderId="27" xfId="3" applyNumberFormat="1" applyFont="1" applyFill="1" applyBorder="1" applyAlignment="1" applyProtection="1">
      <alignment horizontal="left" vertical="top" wrapText="1"/>
      <protection locked="0"/>
    </xf>
    <xf numFmtId="3" fontId="17" fillId="0" borderId="27" xfId="3" applyNumberFormat="1" applyFont="1" applyFill="1" applyBorder="1" applyAlignment="1" applyProtection="1">
      <alignment horizontal="right" wrapText="1"/>
      <protection locked="0"/>
    </xf>
    <xf numFmtId="3" fontId="17" fillId="0" borderId="27" xfId="3" applyNumberFormat="1" applyFont="1" applyFill="1" applyBorder="1" applyAlignment="1" applyProtection="1">
      <alignment horizontal="right"/>
      <protection locked="0"/>
    </xf>
    <xf numFmtId="3" fontId="17" fillId="0" borderId="30" xfId="3" applyNumberFormat="1" applyFont="1" applyFill="1" applyBorder="1" applyAlignment="1" applyProtection="1">
      <alignment horizontal="right"/>
    </xf>
    <xf numFmtId="0" fontId="1" fillId="0" borderId="0" xfId="3" applyFont="1" applyFill="1" applyAlignment="1">
      <alignment horizontal="right"/>
    </xf>
    <xf numFmtId="0" fontId="1" fillId="0" borderId="0" xfId="3" applyFont="1" applyFill="1" applyAlignment="1">
      <alignment wrapText="1"/>
    </xf>
    <xf numFmtId="0" fontId="44" fillId="4" borderId="0" xfId="0" applyFont="1" applyFill="1" applyAlignment="1" applyProtection="1">
      <alignment horizontal="centerContinuous"/>
    </xf>
    <xf numFmtId="0" fontId="1" fillId="4" borderId="0" xfId="0" applyFont="1" applyFill="1" applyAlignment="1" applyProtection="1">
      <alignment horizontal="centerContinuous"/>
    </xf>
    <xf numFmtId="0" fontId="17" fillId="4" borderId="0" xfId="0" applyFont="1" applyFill="1" applyAlignment="1" applyProtection="1">
      <alignment horizontal="centerContinuous"/>
    </xf>
    <xf numFmtId="0" fontId="2" fillId="4" borderId="0" xfId="0" applyFont="1" applyFill="1" applyAlignment="1" applyProtection="1">
      <alignment horizontal="right"/>
    </xf>
    <xf numFmtId="0" fontId="17" fillId="4" borderId="0" xfId="0" applyFont="1" applyFill="1" applyProtection="1"/>
    <xf numFmtId="0" fontId="17" fillId="4" borderId="0" xfId="0" applyFont="1" applyFill="1" applyAlignment="1" applyProtection="1"/>
    <xf numFmtId="0" fontId="17" fillId="4" borderId="0" xfId="0" applyFont="1" applyFill="1" applyAlignment="1" applyProtection="1">
      <alignment horizontal="center" wrapText="1"/>
    </xf>
    <xf numFmtId="0" fontId="17" fillId="4" borderId="0" xfId="0" applyFont="1" applyFill="1" applyBorder="1" applyAlignment="1" applyProtection="1"/>
    <xf numFmtId="0" fontId="17" fillId="4" borderId="0" xfId="0" applyFont="1" applyFill="1" applyAlignment="1" applyProtection="1">
      <alignment horizontal="right"/>
    </xf>
    <xf numFmtId="14" fontId="17" fillId="4" borderId="48" xfId="0" applyNumberFormat="1" applyFont="1" applyFill="1" applyBorder="1" applyAlignment="1" applyProtection="1">
      <alignment horizontal="right"/>
      <protection locked="0"/>
    </xf>
    <xf numFmtId="0" fontId="17" fillId="4" borderId="0" xfId="0" applyFont="1" applyFill="1" applyAlignment="1" applyProtection="1">
      <alignment horizontal="center"/>
    </xf>
    <xf numFmtId="14" fontId="17" fillId="4" borderId="0" xfId="0" applyNumberFormat="1" applyFont="1" applyFill="1" applyBorder="1" applyAlignment="1" applyProtection="1">
      <alignment horizontal="right"/>
    </xf>
    <xf numFmtId="0" fontId="46" fillId="4" borderId="0" xfId="0" applyFont="1" applyFill="1" applyProtection="1"/>
    <xf numFmtId="0" fontId="38" fillId="4" borderId="0" xfId="0" applyFont="1" applyFill="1" applyProtection="1"/>
    <xf numFmtId="0" fontId="47" fillId="6" borderId="47" xfId="0" applyFont="1" applyFill="1" applyBorder="1" applyAlignment="1" applyProtection="1">
      <alignment horizontal="centerContinuous"/>
    </xf>
    <xf numFmtId="1" fontId="17" fillId="4" borderId="58" xfId="0" applyNumberFormat="1" applyFont="1" applyFill="1" applyBorder="1" applyAlignment="1" applyProtection="1">
      <alignment horizontal="center"/>
    </xf>
    <xf numFmtId="3" fontId="17" fillId="4" borderId="13" xfId="0" applyNumberFormat="1" applyFont="1" applyFill="1" applyBorder="1" applyProtection="1">
      <protection locked="0"/>
    </xf>
    <xf numFmtId="3" fontId="17" fillId="4" borderId="13" xfId="0" applyNumberFormat="1" applyFont="1" applyFill="1" applyBorder="1" applyProtection="1"/>
    <xf numFmtId="3" fontId="17" fillId="4" borderId="59" xfId="0" applyNumberFormat="1" applyFont="1" applyFill="1" applyBorder="1" applyProtection="1"/>
    <xf numFmtId="1" fontId="17" fillId="4" borderId="25" xfId="0" applyNumberFormat="1" applyFont="1" applyFill="1" applyBorder="1" applyAlignment="1" applyProtection="1">
      <alignment horizontal="center"/>
    </xf>
    <xf numFmtId="3" fontId="17" fillId="4" borderId="6" xfId="0" applyNumberFormat="1" applyFont="1" applyFill="1" applyBorder="1" applyProtection="1">
      <protection locked="0"/>
    </xf>
    <xf numFmtId="3" fontId="17" fillId="4" borderId="6" xfId="0" applyNumberFormat="1" applyFont="1" applyFill="1" applyBorder="1" applyProtection="1"/>
    <xf numFmtId="1" fontId="17" fillId="4" borderId="26" xfId="0" applyNumberFormat="1" applyFont="1" applyFill="1" applyBorder="1" applyAlignment="1" applyProtection="1">
      <alignment horizontal="center"/>
    </xf>
    <xf numFmtId="3" fontId="17" fillId="4" borderId="27" xfId="0" applyNumberFormat="1" applyFont="1" applyFill="1" applyBorder="1" applyProtection="1">
      <protection locked="0"/>
    </xf>
    <xf numFmtId="3" fontId="17" fillId="4" borderId="27" xfId="0" applyNumberFormat="1" applyFont="1" applyFill="1" applyBorder="1" applyProtection="1"/>
    <xf numFmtId="3" fontId="17" fillId="4" borderId="30" xfId="0" applyNumberFormat="1" applyFont="1" applyFill="1" applyBorder="1" applyProtection="1"/>
    <xf numFmtId="14" fontId="17" fillId="4" borderId="0" xfId="0" applyNumberFormat="1" applyFont="1" applyFill="1" applyBorder="1" applyProtection="1"/>
    <xf numFmtId="3" fontId="17" fillId="4" borderId="0" xfId="0" applyNumberFormat="1" applyFont="1" applyFill="1" applyBorder="1" applyProtection="1"/>
    <xf numFmtId="3" fontId="48" fillId="4" borderId="0" xfId="0" applyNumberFormat="1" applyFont="1" applyFill="1" applyBorder="1" applyProtection="1"/>
    <xf numFmtId="3" fontId="17" fillId="4" borderId="32" xfId="0" applyNumberFormat="1" applyFont="1" applyFill="1" applyBorder="1" applyProtection="1"/>
    <xf numFmtId="0" fontId="17" fillId="4" borderId="0" xfId="0" applyFont="1" applyFill="1" applyAlignment="1" applyProtection="1">
      <alignment horizontal="right" vertical="top"/>
    </xf>
    <xf numFmtId="0" fontId="1" fillId="3" borderId="47" xfId="0" applyFont="1" applyFill="1" applyBorder="1" applyAlignment="1" applyProtection="1">
      <alignment horizontal="center" vertical="center"/>
    </xf>
    <xf numFmtId="0" fontId="1" fillId="4" borderId="21" xfId="0" applyFont="1" applyFill="1" applyBorder="1" applyAlignment="1" applyProtection="1">
      <alignment horizontal="center" vertical="center" wrapText="1"/>
    </xf>
    <xf numFmtId="0" fontId="1" fillId="4" borderId="22" xfId="0" applyFont="1" applyFill="1" applyBorder="1" applyAlignment="1" applyProtection="1">
      <alignment horizontal="center" vertical="center" wrapText="1"/>
    </xf>
    <xf numFmtId="0" fontId="1" fillId="4" borderId="36" xfId="0" applyFont="1" applyFill="1" applyBorder="1" applyAlignment="1" applyProtection="1">
      <alignment horizontal="center" vertical="center" wrapText="1"/>
    </xf>
    <xf numFmtId="0" fontId="1" fillId="4" borderId="22" xfId="0" applyFont="1" applyFill="1" applyBorder="1" applyAlignment="1" applyProtection="1">
      <alignment horizontal="center" vertical="center" wrapText="1"/>
      <protection locked="0"/>
    </xf>
    <xf numFmtId="0" fontId="1" fillId="4" borderId="36" xfId="0" applyFont="1" applyFill="1" applyBorder="1" applyAlignment="1" applyProtection="1">
      <alignment horizontal="center" vertical="center" wrapText="1"/>
      <protection locked="0"/>
    </xf>
    <xf numFmtId="0" fontId="17" fillId="4" borderId="63" xfId="0" applyFont="1" applyFill="1" applyBorder="1" applyAlignment="1" applyProtection="1">
      <alignment horizontal="center" vertical="center" wrapText="1"/>
    </xf>
    <xf numFmtId="3" fontId="1" fillId="4" borderId="23" xfId="0" applyNumberFormat="1" applyFont="1" applyFill="1" applyBorder="1" applyProtection="1">
      <protection locked="0"/>
    </xf>
    <xf numFmtId="3" fontId="1" fillId="4" borderId="24" xfId="0" applyNumberFormat="1" applyFont="1" applyFill="1" applyBorder="1" applyProtection="1">
      <protection locked="0"/>
    </xf>
    <xf numFmtId="3" fontId="1" fillId="4" borderId="31" xfId="0" applyNumberFormat="1" applyFont="1" applyFill="1" applyBorder="1" applyProtection="1">
      <protection locked="0"/>
    </xf>
    <xf numFmtId="0" fontId="17" fillId="4" borderId="64" xfId="0" applyFont="1" applyFill="1" applyBorder="1" applyAlignment="1" applyProtection="1">
      <alignment horizontal="center" vertical="center" wrapText="1"/>
    </xf>
    <xf numFmtId="3" fontId="1" fillId="4" borderId="25" xfId="0" applyNumberFormat="1" applyFont="1" applyFill="1" applyBorder="1" applyProtection="1"/>
    <xf numFmtId="3" fontId="1" fillId="4" borderId="6" xfId="0" applyNumberFormat="1" applyFont="1" applyFill="1" applyBorder="1" applyProtection="1"/>
    <xf numFmtId="3" fontId="1" fillId="4" borderId="32" xfId="0" applyNumberFormat="1" applyFont="1" applyFill="1" applyBorder="1" applyProtection="1"/>
    <xf numFmtId="0" fontId="17" fillId="4" borderId="65" xfId="0" applyFont="1" applyFill="1" applyBorder="1" applyAlignment="1" applyProtection="1">
      <alignment horizontal="center" vertical="center" wrapText="1"/>
    </xf>
    <xf numFmtId="3" fontId="1" fillId="4" borderId="26" xfId="0" applyNumberFormat="1" applyFont="1" applyFill="1" applyBorder="1" applyProtection="1"/>
    <xf numFmtId="3" fontId="1" fillId="4" borderId="74" xfId="0" applyNumberFormat="1" applyFont="1" applyFill="1" applyBorder="1" applyProtection="1"/>
    <xf numFmtId="3" fontId="1" fillId="4" borderId="80" xfId="0" applyNumberFormat="1" applyFont="1" applyFill="1" applyBorder="1" applyProtection="1"/>
    <xf numFmtId="0" fontId="1" fillId="4" borderId="0" xfId="0" applyFont="1" applyFill="1" applyBorder="1" applyAlignment="1" applyProtection="1">
      <alignment horizontal="center" vertical="center" wrapText="1"/>
    </xf>
    <xf numFmtId="0" fontId="17" fillId="4" borderId="0" xfId="0" applyFont="1" applyFill="1" applyBorder="1" applyAlignment="1" applyProtection="1">
      <alignment horizontal="center" vertical="center" wrapText="1"/>
    </xf>
    <xf numFmtId="164" fontId="1" fillId="4" borderId="0" xfId="0" applyNumberFormat="1" applyFont="1" applyFill="1" applyBorder="1" applyProtection="1"/>
    <xf numFmtId="0" fontId="17" fillId="4" borderId="60" xfId="0" applyFont="1" applyFill="1" applyBorder="1" applyAlignment="1" applyProtection="1">
      <alignment horizontal="center" vertical="center" wrapText="1"/>
    </xf>
    <xf numFmtId="0" fontId="17" fillId="4" borderId="61" xfId="0" applyFont="1" applyFill="1" applyBorder="1" applyAlignment="1" applyProtection="1">
      <alignment horizontal="center" vertical="center" wrapText="1"/>
    </xf>
    <xf numFmtId="0" fontId="17" fillId="4" borderId="29" xfId="0" applyFont="1" applyFill="1" applyBorder="1" applyAlignment="1" applyProtection="1">
      <alignment horizontal="center" vertical="center" wrapText="1"/>
    </xf>
    <xf numFmtId="0" fontId="17" fillId="4" borderId="75" xfId="0" applyFont="1" applyFill="1" applyBorder="1" applyAlignment="1" applyProtection="1">
      <alignment horizontal="center" vertical="center" wrapText="1"/>
    </xf>
    <xf numFmtId="0" fontId="17" fillId="4" borderId="76" xfId="0" applyFont="1" applyFill="1" applyBorder="1" applyAlignment="1" applyProtection="1">
      <alignment horizontal="center" vertical="center" wrapText="1"/>
    </xf>
    <xf numFmtId="3" fontId="1" fillId="4" borderId="0" xfId="0" applyNumberFormat="1" applyFont="1" applyFill="1" applyProtection="1"/>
    <xf numFmtId="0" fontId="25" fillId="0" borderId="85" xfId="0" applyFont="1" applyFill="1" applyBorder="1" applyAlignment="1">
      <alignment horizontal="justify" vertical="center" wrapText="1"/>
    </xf>
    <xf numFmtId="0" fontId="25" fillId="0" borderId="88" xfId="0" applyFont="1" applyFill="1" applyBorder="1" applyAlignment="1">
      <alignment horizontal="justify" vertical="center" wrapText="1"/>
    </xf>
    <xf numFmtId="0" fontId="1" fillId="0" borderId="19" xfId="0" applyFont="1" applyFill="1" applyBorder="1"/>
    <xf numFmtId="0" fontId="1" fillId="0" borderId="18" xfId="0" applyFont="1" applyFill="1" applyBorder="1"/>
    <xf numFmtId="0" fontId="1" fillId="0" borderId="4" xfId="0" applyFont="1" applyFill="1" applyBorder="1"/>
    <xf numFmtId="0" fontId="1" fillId="0" borderId="6" xfId="0" applyFont="1" applyFill="1" applyBorder="1"/>
    <xf numFmtId="3" fontId="1" fillId="0" borderId="6" xfId="0" applyNumberFormat="1" applyFont="1" applyFill="1" applyBorder="1"/>
    <xf numFmtId="3" fontId="1" fillId="0" borderId="7" xfId="0" applyNumberFormat="1" applyFont="1" applyFill="1" applyBorder="1"/>
    <xf numFmtId="0" fontId="1" fillId="0" borderId="19" xfId="0" applyFont="1" applyFill="1" applyBorder="1" applyAlignment="1">
      <alignment vertical="center" wrapText="1"/>
    </xf>
    <xf numFmtId="0" fontId="1" fillId="0" borderId="18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right" vertical="center" wrapText="1"/>
    </xf>
    <xf numFmtId="0" fontId="1" fillId="0" borderId="39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25" fillId="0" borderId="82" xfId="0" applyFont="1" applyFill="1" applyBorder="1" applyAlignment="1">
      <alignment horizontal="justify" vertical="center" wrapText="1"/>
    </xf>
    <xf numFmtId="0" fontId="25" fillId="0" borderId="47" xfId="0" applyFont="1" applyFill="1" applyBorder="1" applyAlignment="1">
      <alignment horizontal="justify" vertical="center" wrapText="1"/>
    </xf>
    <xf numFmtId="0" fontId="25" fillId="0" borderId="86" xfId="0" applyFont="1" applyFill="1" applyBorder="1" applyAlignment="1">
      <alignment horizontal="justify" vertical="center" wrapText="1"/>
    </xf>
    <xf numFmtId="0" fontId="25" fillId="0" borderId="89" xfId="0" applyFont="1" applyFill="1" applyBorder="1" applyAlignment="1">
      <alignment horizontal="justify" vertical="center" wrapText="1"/>
    </xf>
    <xf numFmtId="0" fontId="25" fillId="0" borderId="90" xfId="0" applyFont="1" applyFill="1" applyBorder="1" applyAlignment="1">
      <alignment horizontal="justify" vertical="center" wrapText="1"/>
    </xf>
    <xf numFmtId="0" fontId="4" fillId="2" borderId="6" xfId="3" applyFont="1" applyFill="1" applyBorder="1" applyAlignment="1">
      <alignment horizontal="center" wrapText="1"/>
    </xf>
    <xf numFmtId="0" fontId="1" fillId="0" borderId="111" xfId="0" applyFont="1" applyBorder="1"/>
    <xf numFmtId="0" fontId="1" fillId="0" borderId="111" xfId="0" applyFont="1" applyBorder="1" applyProtection="1">
      <protection locked="0"/>
    </xf>
    <xf numFmtId="0" fontId="1" fillId="0" borderId="118" xfId="0" applyFont="1" applyBorder="1" applyProtection="1">
      <protection locked="0"/>
    </xf>
    <xf numFmtId="0" fontId="1" fillId="0" borderId="119" xfId="0" applyFont="1" applyBorder="1" applyProtection="1">
      <protection locked="0"/>
    </xf>
    <xf numFmtId="171" fontId="5" fillId="0" borderId="0" xfId="0" applyNumberFormat="1" applyFont="1" applyFill="1" applyBorder="1" applyAlignment="1" applyProtection="1">
      <alignment horizontal="right"/>
      <protection locked="0"/>
    </xf>
    <xf numFmtId="171" fontId="1" fillId="0" borderId="0" xfId="0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 applyAlignment="1">
      <alignment horizontal="center" wrapText="1"/>
    </xf>
    <xf numFmtId="3" fontId="1" fillId="0" borderId="11" xfId="0" applyNumberFormat="1" applyFont="1" applyFill="1" applyBorder="1" applyAlignment="1" applyProtection="1">
      <alignment horizontal="center"/>
    </xf>
    <xf numFmtId="0" fontId="5" fillId="0" borderId="7" xfId="0" applyFont="1" applyBorder="1" applyProtection="1"/>
    <xf numFmtId="2" fontId="1" fillId="0" borderId="0" xfId="0" applyNumberFormat="1" applyFont="1" applyFill="1" applyBorder="1" applyAlignment="1" applyProtection="1">
      <alignment vertical="center" wrapText="1"/>
    </xf>
    <xf numFmtId="2" fontId="1" fillId="0" borderId="0" xfId="0" applyNumberFormat="1" applyFont="1" applyFill="1" applyAlignment="1" applyProtection="1">
      <alignment vertical="center"/>
    </xf>
    <xf numFmtId="2" fontId="1" fillId="0" borderId="6" xfId="0" applyNumberFormat="1" applyFont="1" applyFill="1" applyBorder="1" applyAlignment="1" applyProtection="1">
      <alignment vertical="center"/>
    </xf>
    <xf numFmtId="2" fontId="8" fillId="0" borderId="6" xfId="0" applyNumberFormat="1" applyFont="1" applyFill="1" applyBorder="1" applyAlignment="1" applyProtection="1">
      <alignment vertical="center" wrapText="1"/>
    </xf>
    <xf numFmtId="2" fontId="1" fillId="0" borderId="20" xfId="0" applyNumberFormat="1" applyFont="1" applyFill="1" applyBorder="1" applyAlignment="1" applyProtection="1">
      <alignment vertical="center" wrapText="1"/>
    </xf>
    <xf numFmtId="2" fontId="1" fillId="0" borderId="20" xfId="0" applyNumberFormat="1" applyFont="1" applyFill="1" applyBorder="1" applyAlignment="1" applyProtection="1">
      <alignment vertical="center"/>
    </xf>
    <xf numFmtId="3" fontId="1" fillId="4" borderId="18" xfId="4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 applyProtection="1">
      <alignment horizontal="left" vertical="center" wrapText="1"/>
      <protection locked="0"/>
    </xf>
    <xf numFmtId="14" fontId="1" fillId="0" borderId="48" xfId="0" applyNumberFormat="1" applyFont="1" applyBorder="1" applyAlignment="1" applyProtection="1">
      <alignment horizontal="center" vertical="center"/>
      <protection locked="0"/>
    </xf>
    <xf numFmtId="14" fontId="1" fillId="0" borderId="48" xfId="0" applyNumberFormat="1" applyFont="1" applyBorder="1" applyAlignment="1" applyProtection="1">
      <alignment horizontal="center" vertical="top"/>
      <protection locked="0"/>
    </xf>
    <xf numFmtId="0" fontId="3" fillId="2" borderId="96" xfId="3" applyFont="1" applyFill="1" applyBorder="1" applyAlignment="1" applyProtection="1">
      <alignment horizontal="center"/>
    </xf>
    <xf numFmtId="0" fontId="3" fillId="5" borderId="96" xfId="3" applyFont="1" applyFill="1" applyBorder="1" applyAlignment="1" applyProtection="1">
      <alignment horizontal="center" vertical="center"/>
    </xf>
    <xf numFmtId="0" fontId="3" fillId="5" borderId="21" xfId="3" applyFont="1" applyFill="1" applyBorder="1" applyAlignment="1" applyProtection="1">
      <alignment horizontal="center" vertical="center"/>
    </xf>
    <xf numFmtId="0" fontId="3" fillId="5" borderId="71" xfId="3" applyFont="1" applyFill="1" applyBorder="1" applyAlignment="1" applyProtection="1">
      <alignment horizontal="center" vertical="center"/>
    </xf>
    <xf numFmtId="0" fontId="3" fillId="5" borderId="97" xfId="3" applyFont="1" applyFill="1" applyBorder="1" applyAlignment="1" applyProtection="1">
      <alignment horizontal="center" vertical="center"/>
    </xf>
    <xf numFmtId="0" fontId="3" fillId="5" borderId="22" xfId="3" applyFont="1" applyFill="1" applyBorder="1" applyAlignment="1" applyProtection="1">
      <alignment horizontal="center" vertical="center"/>
    </xf>
    <xf numFmtId="3" fontId="17" fillId="5" borderId="21" xfId="3" applyNumberFormat="1" applyFont="1" applyFill="1" applyBorder="1" applyAlignment="1" applyProtection="1">
      <alignment horizontal="center" vertical="center"/>
    </xf>
    <xf numFmtId="3" fontId="17" fillId="5" borderId="96" xfId="3" applyNumberFormat="1" applyFont="1" applyFill="1" applyBorder="1" applyAlignment="1" applyProtection="1">
      <alignment horizontal="center" vertical="center"/>
    </xf>
    <xf numFmtId="3" fontId="17" fillId="5" borderId="36" xfId="3" applyNumberFormat="1" applyFont="1" applyFill="1" applyBorder="1" applyAlignment="1" applyProtection="1">
      <alignment horizontal="center" vertical="center"/>
    </xf>
    <xf numFmtId="3" fontId="17" fillId="5" borderId="22" xfId="3" applyNumberFormat="1" applyFont="1" applyFill="1" applyBorder="1" applyAlignment="1" applyProtection="1">
      <alignment horizontal="center" vertical="center"/>
    </xf>
    <xf numFmtId="3" fontId="17" fillId="5" borderId="71" xfId="3" applyNumberFormat="1" applyFont="1" applyFill="1" applyBorder="1" applyAlignment="1" applyProtection="1">
      <alignment horizontal="center" vertical="center"/>
    </xf>
    <xf numFmtId="3" fontId="1" fillId="0" borderId="6" xfId="3" applyNumberFormat="1" applyFont="1" applyBorder="1" applyProtection="1">
      <protection locked="0"/>
    </xf>
    <xf numFmtId="3" fontId="1" fillId="0" borderId="13" xfId="3" applyNumberFormat="1" applyFont="1" applyBorder="1" applyProtection="1">
      <protection locked="0"/>
    </xf>
    <xf numFmtId="3" fontId="1" fillId="0" borderId="34" xfId="3" applyNumberFormat="1" applyFont="1" applyBorder="1" applyProtection="1">
      <protection locked="0"/>
    </xf>
    <xf numFmtId="3" fontId="1" fillId="0" borderId="70" xfId="3" applyNumberFormat="1" applyFont="1" applyBorder="1" applyProtection="1">
      <protection locked="0"/>
    </xf>
    <xf numFmtId="3" fontId="1" fillId="0" borderId="56" xfId="3" applyNumberFormat="1" applyFont="1" applyBorder="1" applyProtection="1">
      <protection locked="0"/>
    </xf>
    <xf numFmtId="3" fontId="1" fillId="0" borderId="122" xfId="3" applyNumberFormat="1" applyFont="1" applyBorder="1" applyProtection="1"/>
    <xf numFmtId="0" fontId="17" fillId="0" borderId="57" xfId="3" applyFont="1" applyBorder="1" applyAlignment="1" applyProtection="1">
      <alignment horizontal="center" vertical="center" wrapText="1"/>
    </xf>
    <xf numFmtId="0" fontId="17" fillId="6" borderId="57" xfId="3" applyFont="1" applyFill="1" applyBorder="1" applyAlignment="1" applyProtection="1">
      <alignment horizontal="center" vertical="center" wrapText="1"/>
    </xf>
    <xf numFmtId="0" fontId="1" fillId="0" borderId="1" xfId="3" applyFont="1" applyBorder="1" applyAlignment="1" applyProtection="1">
      <alignment horizontal="center" vertical="center" wrapText="1"/>
    </xf>
    <xf numFmtId="0" fontId="1" fillId="6" borderId="1" xfId="3" applyFont="1" applyFill="1" applyBorder="1" applyAlignment="1" applyProtection="1">
      <alignment horizontal="center" vertical="center"/>
    </xf>
    <xf numFmtId="0" fontId="1" fillId="6" borderId="123" xfId="3" applyFont="1" applyFill="1" applyBorder="1" applyAlignment="1" applyProtection="1">
      <alignment horizontal="center" vertical="center"/>
    </xf>
    <xf numFmtId="3" fontId="1" fillId="0" borderId="32" xfId="3" applyNumberFormat="1" applyFont="1" applyBorder="1" applyProtection="1"/>
    <xf numFmtId="0" fontId="1" fillId="6" borderId="73" xfId="3" applyFont="1" applyFill="1" applyBorder="1" applyAlignment="1" applyProtection="1">
      <alignment horizontal="center" vertical="center"/>
    </xf>
    <xf numFmtId="0" fontId="1" fillId="0" borderId="41" xfId="3" applyFont="1" applyBorder="1" applyAlignment="1" applyProtection="1">
      <alignment horizontal="center" vertical="center" wrapText="1"/>
    </xf>
    <xf numFmtId="0" fontId="1" fillId="0" borderId="93" xfId="3" applyFont="1" applyFill="1" applyBorder="1" applyAlignment="1">
      <alignment horizontal="center" vertical="center" wrapText="1"/>
    </xf>
    <xf numFmtId="0" fontId="1" fillId="0" borderId="6" xfId="3" applyFont="1" applyBorder="1" applyAlignment="1" applyProtection="1">
      <alignment horizontal="center" vertical="center" wrapText="1"/>
    </xf>
    <xf numFmtId="14" fontId="1" fillId="4" borderId="48" xfId="0" applyNumberFormat="1" applyFont="1" applyFill="1" applyBorder="1" applyAlignment="1" applyProtection="1">
      <alignment horizontal="center"/>
      <protection locked="0"/>
    </xf>
    <xf numFmtId="14" fontId="8" fillId="4" borderId="48" xfId="0" applyNumberFormat="1" applyFont="1" applyFill="1" applyBorder="1" applyAlignment="1" applyProtection="1">
      <alignment horizontal="center"/>
      <protection locked="0"/>
    </xf>
    <xf numFmtId="3" fontId="25" fillId="0" borderId="4" xfId="0" applyNumberFormat="1" applyFont="1" applyFill="1" applyBorder="1" applyAlignment="1">
      <alignment horizontal="left" vertical="center" wrapText="1"/>
    </xf>
    <xf numFmtId="167" fontId="25" fillId="4" borderId="6" xfId="1" applyNumberFormat="1" applyFont="1" applyFill="1" applyBorder="1" applyAlignment="1" applyProtection="1">
      <alignment horizontal="center" vertical="center"/>
      <protection locked="0"/>
    </xf>
    <xf numFmtId="167" fontId="25" fillId="0" borderId="6" xfId="1" applyNumberFormat="1" applyFont="1" applyFill="1" applyBorder="1" applyAlignment="1" applyProtection="1">
      <alignment horizontal="left" vertical="center" wrapText="1"/>
      <protection locked="0"/>
    </xf>
    <xf numFmtId="167" fontId="25" fillId="4" borderId="6" xfId="1" applyNumberFormat="1" applyFont="1" applyFill="1" applyBorder="1" applyAlignment="1">
      <alignment horizontal="center" vertical="center"/>
    </xf>
    <xf numFmtId="43" fontId="1" fillId="0" borderId="6" xfId="1" applyNumberFormat="1" applyFont="1" applyFill="1" applyBorder="1" applyAlignment="1">
      <alignment horizontal="center" vertical="center"/>
    </xf>
    <xf numFmtId="43" fontId="1" fillId="0" borderId="6" xfId="1" applyNumberFormat="1" applyFont="1" applyFill="1" applyBorder="1" applyAlignment="1">
      <alignment horizontal="left" vertical="center" wrapText="1"/>
    </xf>
    <xf numFmtId="167" fontId="25" fillId="4" borderId="6" xfId="1" applyNumberFormat="1" applyFont="1" applyFill="1" applyBorder="1" applyAlignment="1" applyProtection="1">
      <alignment horizontal="center" vertical="center"/>
    </xf>
    <xf numFmtId="167" fontId="25" fillId="4" borderId="7" xfId="1" applyNumberFormat="1" applyFont="1" applyFill="1" applyBorder="1" applyAlignment="1">
      <alignment horizontal="center" vertical="center"/>
    </xf>
    <xf numFmtId="3" fontId="25" fillId="0" borderId="39" xfId="0" applyNumberFormat="1" applyFont="1" applyFill="1" applyBorder="1" applyAlignment="1">
      <alignment horizontal="left" vertical="center" wrapText="1"/>
    </xf>
    <xf numFmtId="167" fontId="25" fillId="0" borderId="20" xfId="1" applyNumberFormat="1" applyFont="1" applyBorder="1" applyProtection="1">
      <protection locked="0"/>
    </xf>
    <xf numFmtId="167" fontId="25" fillId="0" borderId="20" xfId="1" applyNumberFormat="1" applyFont="1" applyBorder="1" applyAlignment="1" applyProtection="1">
      <alignment horizontal="center" vertical="center"/>
      <protection locked="0"/>
    </xf>
    <xf numFmtId="167" fontId="25" fillId="0" borderId="20" xfId="1" applyNumberFormat="1" applyFont="1" applyFill="1" applyBorder="1" applyAlignment="1" applyProtection="1">
      <alignment horizontal="left" vertical="center" wrapText="1"/>
      <protection locked="0"/>
    </xf>
    <xf numFmtId="167" fontId="25" fillId="0" borderId="20" xfId="1" applyNumberFormat="1" applyFont="1" applyBorder="1"/>
    <xf numFmtId="43" fontId="1" fillId="0" borderId="20" xfId="1" applyNumberFormat="1" applyFont="1" applyFill="1" applyBorder="1" applyAlignment="1">
      <alignment horizontal="center" vertical="center"/>
    </xf>
    <xf numFmtId="43" fontId="1" fillId="0" borderId="20" xfId="1" applyNumberFormat="1" applyFont="1" applyFill="1" applyBorder="1" applyAlignment="1">
      <alignment horizontal="left" vertical="center" wrapText="1"/>
    </xf>
    <xf numFmtId="167" fontId="25" fillId="0" borderId="20" xfId="1" applyNumberFormat="1" applyFont="1" applyBorder="1" applyAlignment="1" applyProtection="1">
      <alignment horizontal="center" vertical="center"/>
    </xf>
    <xf numFmtId="167" fontId="25" fillId="0" borderId="17" xfId="1" applyNumberFormat="1" applyFont="1" applyBorder="1" applyAlignment="1">
      <alignment horizontal="center" vertical="center"/>
    </xf>
    <xf numFmtId="3" fontId="1" fillId="4" borderId="0" xfId="4" applyNumberFormat="1" applyFont="1" applyFill="1" applyAlignment="1">
      <alignment wrapText="1"/>
    </xf>
    <xf numFmtId="167" fontId="25" fillId="0" borderId="16" xfId="1" applyNumberFormat="1" applyFont="1" applyFill="1" applyBorder="1" applyAlignment="1">
      <alignment horizontal="center" vertical="center"/>
    </xf>
    <xf numFmtId="167" fontId="25" fillId="4" borderId="0" xfId="1" applyNumberFormat="1" applyFont="1" applyFill="1" applyBorder="1" applyAlignment="1">
      <alignment horizontal="center" vertical="center"/>
    </xf>
    <xf numFmtId="0" fontId="25" fillId="4" borderId="0" xfId="0" applyFont="1" applyFill="1" applyBorder="1"/>
    <xf numFmtId="0" fontId="25" fillId="0" borderId="6" xfId="0" applyNumberFormat="1" applyFont="1" applyBorder="1" applyAlignment="1">
      <alignment horizontal="center" vertical="center"/>
    </xf>
    <xf numFmtId="167" fontId="25" fillId="0" borderId="6" xfId="1" applyNumberFormat="1" applyFont="1" applyFill="1" applyBorder="1" applyAlignment="1" applyProtection="1">
      <alignment horizontal="center" vertical="center" wrapText="1"/>
      <protection locked="0"/>
    </xf>
    <xf numFmtId="167" fontId="25" fillId="0" borderId="108" xfId="1" applyNumberFormat="1" applyFont="1" applyFill="1" applyBorder="1" applyAlignment="1">
      <alignment vertical="center" wrapText="1"/>
    </xf>
    <xf numFmtId="167" fontId="25" fillId="0" borderId="20" xfId="1" applyNumberFormat="1" applyFont="1" applyFill="1" applyBorder="1" applyAlignment="1" applyProtection="1">
      <alignment vertical="center" wrapText="1"/>
      <protection locked="0"/>
    </xf>
    <xf numFmtId="167" fontId="25" fillId="0" borderId="17" xfId="1" applyNumberFormat="1" applyFont="1" applyFill="1" applyBorder="1" applyAlignment="1">
      <alignment vertical="center" wrapText="1"/>
    </xf>
    <xf numFmtId="167" fontId="25" fillId="0" borderId="7" xfId="1" applyNumberFormat="1" applyFont="1" applyFill="1" applyBorder="1" applyAlignment="1" applyProtection="1">
      <alignment horizontal="center" vertical="center" wrapText="1"/>
      <protection locked="0"/>
    </xf>
    <xf numFmtId="167" fontId="25" fillId="4" borderId="0" xfId="1" applyNumberFormat="1" applyFont="1" applyFill="1" applyBorder="1" applyAlignment="1">
      <alignment vertical="center" wrapText="1"/>
    </xf>
    <xf numFmtId="167" fontId="25" fillId="0" borderId="41" xfId="1" applyNumberFormat="1" applyFont="1" applyFill="1" applyBorder="1" applyAlignment="1" applyProtection="1">
      <alignment horizontal="center" vertical="center" wrapText="1"/>
      <protection locked="0"/>
    </xf>
    <xf numFmtId="167" fontId="25" fillId="4" borderId="101" xfId="1" applyNumberFormat="1" applyFont="1" applyFill="1" applyBorder="1" applyAlignment="1">
      <alignment vertical="center" wrapText="1"/>
    </xf>
    <xf numFmtId="0" fontId="25" fillId="0" borderId="20" xfId="0" applyNumberFormat="1" applyFont="1" applyBorder="1" applyAlignment="1">
      <alignment horizontal="center" vertical="center"/>
    </xf>
    <xf numFmtId="167" fontId="25" fillId="0" borderId="42" xfId="1" applyNumberFormat="1" applyFont="1" applyFill="1" applyBorder="1" applyAlignment="1" applyProtection="1">
      <alignment horizontal="center" vertical="center" wrapText="1"/>
      <protection locked="0"/>
    </xf>
    <xf numFmtId="0" fontId="1" fillId="4" borderId="111" xfId="0" applyFont="1" applyFill="1" applyBorder="1" applyAlignment="1">
      <alignment wrapText="1"/>
    </xf>
    <xf numFmtId="9" fontId="25" fillId="4" borderId="0" xfId="0" applyNumberFormat="1" applyFont="1" applyFill="1" applyBorder="1" applyAlignment="1">
      <alignment horizontal="center" vertical="center"/>
    </xf>
    <xf numFmtId="167" fontId="25" fillId="4" borderId="111" xfId="1" applyNumberFormat="1" applyFont="1" applyFill="1" applyBorder="1" applyAlignment="1">
      <alignment horizontal="center" vertical="center" wrapText="1"/>
    </xf>
    <xf numFmtId="167" fontId="25" fillId="4" borderId="0" xfId="1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wrapText="1"/>
    </xf>
    <xf numFmtId="0" fontId="24" fillId="4" borderId="113" xfId="0" applyFont="1" applyFill="1" applyBorder="1" applyAlignment="1">
      <alignment vertical="center" wrapText="1"/>
    </xf>
    <xf numFmtId="9" fontId="25" fillId="4" borderId="113" xfId="0" applyNumberFormat="1" applyFont="1" applyFill="1" applyBorder="1" applyAlignment="1">
      <alignment horizontal="center" vertical="center"/>
    </xf>
    <xf numFmtId="167" fontId="25" fillId="4" borderId="113" xfId="1" applyNumberFormat="1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vertical="center"/>
    </xf>
    <xf numFmtId="0" fontId="25" fillId="4" borderId="0" xfId="0" applyFont="1" applyFill="1" applyAlignment="1">
      <alignment vertical="center"/>
    </xf>
    <xf numFmtId="167" fontId="25" fillId="4" borderId="109" xfId="1" applyNumberFormat="1" applyFont="1" applyFill="1" applyBorder="1" applyAlignment="1">
      <alignment vertical="center" wrapText="1"/>
    </xf>
    <xf numFmtId="167" fontId="25" fillId="4" borderId="111" xfId="1" applyNumberFormat="1" applyFont="1" applyFill="1" applyBorder="1" applyAlignment="1">
      <alignment vertical="center" wrapText="1"/>
    </xf>
    <xf numFmtId="167" fontId="25" fillId="0" borderId="111" xfId="1" applyNumberFormat="1" applyFont="1" applyBorder="1"/>
    <xf numFmtId="167" fontId="25" fillId="0" borderId="41" xfId="1" applyNumberFormat="1" applyFont="1" applyFill="1" applyBorder="1" applyAlignment="1" applyProtection="1">
      <alignment horizontal="center" vertical="center"/>
      <protection locked="0"/>
    </xf>
    <xf numFmtId="167" fontId="25" fillId="4" borderId="0" xfId="1" applyNumberFormat="1" applyFont="1" applyFill="1" applyBorder="1" applyAlignment="1">
      <alignment vertical="center"/>
    </xf>
    <xf numFmtId="167" fontId="25" fillId="0" borderId="42" xfId="1" applyNumberFormat="1" applyFont="1" applyFill="1" applyBorder="1" applyAlignment="1" applyProtection="1">
      <alignment horizontal="center" vertical="center"/>
      <protection locked="0"/>
    </xf>
    <xf numFmtId="167" fontId="25" fillId="4" borderId="0" xfId="1" applyNumberFormat="1" applyFont="1" applyFill="1" applyBorder="1"/>
    <xf numFmtId="167" fontId="25" fillId="4" borderId="0" xfId="1" applyNumberFormat="1" applyFont="1" applyFill="1"/>
    <xf numFmtId="0" fontId="25" fillId="4" borderId="0" xfId="0" applyFont="1" applyFill="1" applyAlignment="1">
      <alignment horizontal="left"/>
    </xf>
    <xf numFmtId="0" fontId="25" fillId="4" borderId="101" xfId="0" applyFont="1" applyFill="1" applyBorder="1"/>
    <xf numFmtId="167" fontId="25" fillId="0" borderId="6" xfId="1" applyNumberFormat="1" applyFont="1" applyFill="1" applyBorder="1" applyAlignment="1">
      <alignment horizontal="center" vertical="center" wrapText="1"/>
    </xf>
    <xf numFmtId="167" fontId="25" fillId="0" borderId="108" xfId="1" applyNumberFormat="1" applyFont="1" applyFill="1" applyBorder="1" applyAlignment="1" applyProtection="1">
      <alignment vertical="center" wrapText="1"/>
      <protection locked="0"/>
    </xf>
    <xf numFmtId="167" fontId="25" fillId="0" borderId="42" xfId="1" applyNumberFormat="1" applyFont="1" applyFill="1" applyBorder="1" applyAlignment="1">
      <alignment vertical="center" wrapText="1"/>
    </xf>
    <xf numFmtId="167" fontId="25" fillId="0" borderId="7" xfId="1" applyNumberFormat="1" applyFont="1" applyFill="1" applyBorder="1" applyAlignment="1">
      <alignment horizontal="center" vertical="center" wrapText="1"/>
    </xf>
    <xf numFmtId="167" fontId="25" fillId="0" borderId="41" xfId="1" applyNumberFormat="1" applyFont="1" applyFill="1" applyBorder="1" applyAlignment="1">
      <alignment horizontal="center" vertical="center" wrapText="1"/>
    </xf>
    <xf numFmtId="167" fontId="25" fillId="0" borderId="0" xfId="1" applyNumberFormat="1" applyFont="1" applyFill="1" applyBorder="1" applyAlignment="1">
      <alignment horizontal="center" vertical="center" wrapText="1"/>
    </xf>
    <xf numFmtId="167" fontId="25" fillId="0" borderId="20" xfId="1" applyNumberFormat="1" applyFont="1" applyFill="1" applyBorder="1" applyAlignment="1" applyProtection="1">
      <alignment horizontal="center" vertical="center"/>
      <protection locked="0"/>
    </xf>
    <xf numFmtId="167" fontId="25" fillId="0" borderId="42" xfId="1" applyNumberFormat="1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wrapText="1"/>
    </xf>
    <xf numFmtId="169" fontId="25" fillId="0" borderId="6" xfId="1" applyNumberFormat="1" applyFont="1" applyFill="1" applyBorder="1" applyAlignment="1" applyProtection="1">
      <alignment horizontal="center" vertical="center"/>
      <protection locked="0"/>
    </xf>
    <xf numFmtId="167" fontId="25" fillId="4" borderId="20" xfId="1" applyNumberFormat="1" applyFont="1" applyFill="1" applyBorder="1" applyAlignment="1">
      <alignment vertical="center" wrapText="1"/>
    </xf>
    <xf numFmtId="167" fontId="25" fillId="4" borderId="20" xfId="1" applyNumberFormat="1" applyFont="1" applyFill="1" applyBorder="1" applyAlignment="1" applyProtection="1">
      <alignment vertical="center" wrapText="1"/>
      <protection locked="0"/>
    </xf>
    <xf numFmtId="167" fontId="25" fillId="4" borderId="117" xfId="1" applyNumberFormat="1" applyFont="1" applyFill="1" applyBorder="1" applyAlignment="1">
      <alignment vertical="center" wrapText="1"/>
    </xf>
    <xf numFmtId="167" fontId="25" fillId="0" borderId="0" xfId="1" applyNumberFormat="1" applyFont="1" applyBorder="1" applyAlignment="1">
      <alignment horizontal="center" vertical="center"/>
    </xf>
    <xf numFmtId="167" fontId="25" fillId="0" borderId="111" xfId="1" applyNumberFormat="1" applyFont="1" applyBorder="1" applyAlignment="1">
      <alignment horizontal="center" vertical="center"/>
    </xf>
    <xf numFmtId="167" fontId="25" fillId="0" borderId="6" xfId="1" applyNumberFormat="1" applyFont="1" applyFill="1" applyBorder="1" applyAlignment="1" applyProtection="1">
      <alignment horizontal="center" vertical="center"/>
      <protection locked="0"/>
    </xf>
    <xf numFmtId="0" fontId="25" fillId="4" borderId="0" xfId="0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wrapText="1"/>
    </xf>
    <xf numFmtId="9" fontId="25" fillId="4" borderId="0" xfId="0" applyNumberFormat="1" applyFont="1" applyFill="1" applyBorder="1"/>
    <xf numFmtId="0" fontId="25" fillId="4" borderId="0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/>
    </xf>
    <xf numFmtId="167" fontId="25" fillId="0" borderId="20" xfId="1" applyNumberFormat="1" applyFont="1" applyBorder="1" applyAlignment="1">
      <alignment horizontal="center" vertical="center"/>
    </xf>
    <xf numFmtId="43" fontId="25" fillId="0" borderId="108" xfId="1" applyNumberFormat="1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98" xfId="0" applyFont="1" applyFill="1" applyBorder="1" applyAlignment="1">
      <alignment horizontal="center" vertical="center" wrapText="1"/>
    </xf>
    <xf numFmtId="0" fontId="1" fillId="0" borderId="48" xfId="3" applyFont="1" applyFill="1" applyBorder="1" applyAlignment="1" applyProtection="1">
      <alignment horizontal="center" vertical="center"/>
      <protection locked="0"/>
    </xf>
    <xf numFmtId="0" fontId="17" fillId="4" borderId="48" xfId="0" applyFont="1" applyFill="1" applyBorder="1" applyAlignment="1" applyProtection="1">
      <alignment horizontal="center" vertical="center"/>
    </xf>
    <xf numFmtId="0" fontId="1" fillId="0" borderId="48" xfId="0" applyFont="1" applyFill="1" applyBorder="1" applyAlignment="1" applyProtection="1">
      <alignment horizontal="center" vertical="center"/>
    </xf>
    <xf numFmtId="0" fontId="17" fillId="4" borderId="0" xfId="0" applyFont="1" applyFill="1" applyAlignment="1" applyProtection="1">
      <alignment horizontal="center" vertical="center"/>
    </xf>
    <xf numFmtId="0" fontId="1" fillId="0" borderId="124" xfId="0" applyFont="1" applyFill="1" applyBorder="1" applyAlignment="1">
      <alignment horizontal="right"/>
    </xf>
    <xf numFmtId="0" fontId="1" fillId="0" borderId="125" xfId="0" applyFont="1" applyFill="1" applyBorder="1"/>
    <xf numFmtId="0" fontId="1" fillId="0" borderId="126" xfId="0" applyFont="1" applyFill="1" applyBorder="1"/>
    <xf numFmtId="0" fontId="1" fillId="0" borderId="127" xfId="0" applyFont="1" applyFill="1" applyBorder="1"/>
    <xf numFmtId="0" fontId="1" fillId="0" borderId="128" xfId="0" applyFont="1" applyFill="1" applyBorder="1"/>
    <xf numFmtId="0" fontId="1" fillId="0" borderId="130" xfId="0" applyFont="1" applyFill="1" applyBorder="1"/>
    <xf numFmtId="0" fontId="1" fillId="0" borderId="129" xfId="0" applyFont="1" applyFill="1" applyBorder="1"/>
    <xf numFmtId="0" fontId="1" fillId="0" borderId="131" xfId="0" applyFont="1" applyFill="1" applyBorder="1"/>
    <xf numFmtId="0" fontId="1" fillId="0" borderId="138" xfId="0" applyFont="1" applyFill="1" applyBorder="1"/>
    <xf numFmtId="0" fontId="1" fillId="0" borderId="139" xfId="0" applyFont="1" applyFill="1" applyBorder="1"/>
    <xf numFmtId="0" fontId="1" fillId="0" borderId="140" xfId="0" applyFont="1" applyFill="1" applyBorder="1"/>
    <xf numFmtId="0" fontId="9" fillId="0" borderId="1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44" xfId="4" applyFont="1" applyFill="1" applyBorder="1" applyAlignment="1" applyProtection="1">
      <alignment horizontal="center" vertical="center"/>
    </xf>
    <xf numFmtId="0" fontId="9" fillId="0" borderId="108" xfId="4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</xf>
    <xf numFmtId="3" fontId="9" fillId="0" borderId="9" xfId="0" applyNumberFormat="1" applyFont="1" applyFill="1" applyBorder="1" applyAlignment="1" applyProtection="1">
      <alignment horizontal="center" vertical="center"/>
      <protection locked="0"/>
    </xf>
    <xf numFmtId="3" fontId="9" fillId="0" borderId="9" xfId="0" applyNumberFormat="1" applyFont="1" applyFill="1" applyBorder="1" applyAlignment="1" applyProtection="1">
      <alignment horizontal="center" vertical="center"/>
    </xf>
    <xf numFmtId="3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6" xfId="0" applyFont="1" applyFill="1" applyBorder="1" applyAlignment="1" applyProtection="1">
      <alignment horizontal="right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136" xfId="0" applyFont="1" applyFill="1" applyBorder="1" applyProtection="1">
      <protection locked="0"/>
    </xf>
    <xf numFmtId="0" fontId="1" fillId="0" borderId="133" xfId="0" applyFont="1" applyFill="1" applyBorder="1" applyProtection="1">
      <protection locked="0"/>
    </xf>
    <xf numFmtId="0" fontId="1" fillId="0" borderId="134" xfId="0" applyFont="1" applyFill="1" applyBorder="1" applyProtection="1">
      <protection locked="0"/>
    </xf>
    <xf numFmtId="0" fontId="25" fillId="0" borderId="49" xfId="3" applyNumberFormat="1" applyFont="1" applyFill="1" applyBorder="1" applyAlignment="1" applyProtection="1">
      <alignment horizontal="center" vertical="center" wrapText="1"/>
    </xf>
    <xf numFmtId="0" fontId="1" fillId="0" borderId="49" xfId="3" applyNumberFormat="1" applyFont="1" applyFill="1" applyBorder="1" applyAlignment="1" applyProtection="1">
      <alignment horizontal="center" vertical="center" wrapText="1"/>
    </xf>
    <xf numFmtId="0" fontId="1" fillId="0" borderId="45" xfId="3" applyNumberFormat="1" applyFont="1" applyFill="1" applyBorder="1" applyAlignment="1" applyProtection="1">
      <alignment horizontal="center" vertical="center" wrapText="1"/>
    </xf>
    <xf numFmtId="3" fontId="9" fillId="0" borderId="18" xfId="0" applyNumberFormat="1" applyFont="1" applyFill="1" applyBorder="1" applyAlignment="1">
      <alignment horizontal="center" vertical="center" wrapText="1"/>
    </xf>
    <xf numFmtId="0" fontId="1" fillId="0" borderId="129" xfId="0" applyFont="1" applyFill="1" applyBorder="1" applyProtection="1">
      <protection locked="0"/>
    </xf>
    <xf numFmtId="0" fontId="1" fillId="0" borderId="131" xfId="0" applyFont="1" applyFill="1" applyBorder="1" applyProtection="1">
      <protection locked="0"/>
    </xf>
    <xf numFmtId="0" fontId="1" fillId="0" borderId="130" xfId="0" applyFont="1" applyFill="1" applyBorder="1" applyProtection="1">
      <protection locked="0"/>
    </xf>
    <xf numFmtId="0" fontId="1" fillId="0" borderId="124" xfId="0" applyFont="1" applyFill="1" applyBorder="1" applyProtection="1">
      <protection locked="0"/>
    </xf>
    <xf numFmtId="0" fontId="1" fillId="0" borderId="137" xfId="0" applyFont="1" applyFill="1" applyBorder="1" applyProtection="1">
      <protection locked="0"/>
    </xf>
    <xf numFmtId="0" fontId="1" fillId="0" borderId="130" xfId="0" applyFont="1" applyFill="1" applyBorder="1" applyProtection="1"/>
    <xf numFmtId="0" fontId="1" fillId="0" borderId="135" xfId="0" applyFont="1" applyFill="1" applyBorder="1" applyProtection="1"/>
    <xf numFmtId="0" fontId="1" fillId="0" borderId="124" xfId="0" applyFont="1" applyFill="1" applyBorder="1" applyProtection="1"/>
    <xf numFmtId="0" fontId="1" fillId="0" borderId="131" xfId="0" applyFont="1" applyFill="1" applyBorder="1" applyProtection="1"/>
    <xf numFmtId="0" fontId="50" fillId="4" borderId="12" xfId="0" applyFont="1" applyFill="1" applyBorder="1" applyAlignment="1">
      <alignment vertical="center" wrapText="1"/>
    </xf>
    <xf numFmtId="0" fontId="51" fillId="4" borderId="19" xfId="4" applyFont="1" applyFill="1" applyBorder="1" applyAlignment="1">
      <alignment horizontal="center" vertical="center" wrapText="1"/>
    </xf>
    <xf numFmtId="0" fontId="51" fillId="4" borderId="18" xfId="4" applyFont="1" applyFill="1" applyBorder="1" applyAlignment="1">
      <alignment horizontal="center" vertical="center" wrapText="1"/>
    </xf>
    <xf numFmtId="0" fontId="51" fillId="4" borderId="11" xfId="4" applyFont="1" applyFill="1" applyBorder="1" applyAlignment="1">
      <alignment horizontal="center" vertical="center" wrapText="1"/>
    </xf>
    <xf numFmtId="0" fontId="53" fillId="0" borderId="4" xfId="0" applyFont="1" applyFill="1" applyBorder="1" applyAlignment="1">
      <alignment horizontal="left" vertical="center" wrapText="1"/>
    </xf>
    <xf numFmtId="0" fontId="53" fillId="0" borderId="39" xfId="0" applyFont="1" applyFill="1" applyBorder="1" applyAlignment="1">
      <alignment horizontal="left" vertical="center" wrapText="1"/>
    </xf>
    <xf numFmtId="0" fontId="54" fillId="4" borderId="0" xfId="0" applyFont="1" applyFill="1" applyAlignment="1">
      <alignment horizontal="right"/>
    </xf>
    <xf numFmtId="0" fontId="51" fillId="4" borderId="105" xfId="4" applyFont="1" applyFill="1" applyBorder="1" applyAlignment="1">
      <alignment horizontal="center" vertical="center" wrapText="1"/>
    </xf>
    <xf numFmtId="167" fontId="53" fillId="4" borderId="19" xfId="1" applyNumberFormat="1" applyFont="1" applyFill="1" applyBorder="1" applyAlignment="1">
      <alignment horizontal="center" vertical="center"/>
    </xf>
    <xf numFmtId="167" fontId="53" fillId="4" borderId="18" xfId="1" applyNumberFormat="1" applyFont="1" applyFill="1" applyBorder="1" applyAlignment="1">
      <alignment horizontal="center" vertical="center"/>
    </xf>
    <xf numFmtId="167" fontId="53" fillId="4" borderId="11" xfId="1" applyNumberFormat="1" applyFont="1" applyFill="1" applyBorder="1" applyAlignment="1">
      <alignment horizontal="center" vertical="center"/>
    </xf>
    <xf numFmtId="167" fontId="53" fillId="0" borderId="39" xfId="1" applyNumberFormat="1" applyFont="1" applyBorder="1" applyAlignment="1">
      <alignment horizontal="center" vertical="center"/>
    </xf>
    <xf numFmtId="167" fontId="54" fillId="4" borderId="0" xfId="0" applyNumberFormat="1" applyFont="1" applyFill="1" applyAlignment="1">
      <alignment horizontal="right"/>
    </xf>
    <xf numFmtId="167" fontId="53" fillId="0" borderId="39" xfId="1" applyNumberFormat="1" applyFont="1" applyBorder="1" applyAlignment="1">
      <alignment horizontal="left" vertical="center" wrapText="1"/>
    </xf>
    <xf numFmtId="0" fontId="1" fillId="0" borderId="6" xfId="0" applyFont="1" applyFill="1" applyBorder="1" applyAlignment="1" applyProtection="1">
      <alignment vertical="center" wrapText="1"/>
    </xf>
    <xf numFmtId="3" fontId="1" fillId="0" borderId="6" xfId="0" applyNumberFormat="1" applyFont="1" applyFill="1" applyBorder="1" applyProtection="1"/>
    <xf numFmtId="3" fontId="55" fillId="4" borderId="12" xfId="0" applyNumberFormat="1" applyFont="1" applyFill="1" applyBorder="1" applyAlignment="1">
      <alignment vertical="center" wrapText="1"/>
    </xf>
    <xf numFmtId="3" fontId="56" fillId="4" borderId="0" xfId="0" applyNumberFormat="1" applyFont="1" applyFill="1" applyAlignment="1">
      <alignment horizontal="right"/>
    </xf>
    <xf numFmtId="3" fontId="57" fillId="4" borderId="0" xfId="0" applyNumberFormat="1" applyFont="1" applyFill="1"/>
    <xf numFmtId="3" fontId="9" fillId="4" borderId="18" xfId="4" applyNumberFormat="1" applyFont="1" applyFill="1" applyBorder="1" applyAlignment="1">
      <alignment horizontal="center" vertical="center" wrapText="1"/>
    </xf>
    <xf numFmtId="3" fontId="9" fillId="4" borderId="99" xfId="4" applyNumberFormat="1" applyFont="1" applyFill="1" applyBorder="1" applyAlignment="1">
      <alignment horizontal="center" vertical="center" wrapText="1"/>
    </xf>
    <xf numFmtId="3" fontId="9" fillId="4" borderId="11" xfId="4" applyNumberFormat="1" applyFont="1" applyFill="1" applyBorder="1" applyAlignment="1">
      <alignment horizontal="center" vertical="center" wrapText="1"/>
    </xf>
    <xf numFmtId="3" fontId="9" fillId="0" borderId="6" xfId="0" applyNumberFormat="1" applyFont="1" applyBorder="1"/>
    <xf numFmtId="3" fontId="9" fillId="0" borderId="6" xfId="0" applyNumberFormat="1" applyFont="1" applyBorder="1" applyAlignment="1">
      <alignment wrapText="1"/>
    </xf>
    <xf numFmtId="3" fontId="9" fillId="0" borderId="20" xfId="0" applyNumberFormat="1" applyFont="1" applyBorder="1" applyAlignment="1">
      <alignment wrapText="1"/>
    </xf>
    <xf numFmtId="3" fontId="57" fillId="4" borderId="113" xfId="0" applyNumberFormat="1" applyFont="1" applyFill="1" applyBorder="1" applyAlignment="1"/>
    <xf numFmtId="3" fontId="56" fillId="4" borderId="0" xfId="0" applyNumberFormat="1" applyFont="1" applyFill="1" applyBorder="1" applyAlignment="1">
      <alignment horizontal="right"/>
    </xf>
    <xf numFmtId="3" fontId="57" fillId="4" borderId="0" xfId="0" applyNumberFormat="1" applyFont="1" applyFill="1" applyBorder="1"/>
    <xf numFmtId="3" fontId="9" fillId="4" borderId="19" xfId="4" applyNumberFormat="1" applyFont="1" applyFill="1" applyBorder="1" applyAlignment="1">
      <alignment horizontal="center" vertical="center" wrapText="1"/>
    </xf>
    <xf numFmtId="3" fontId="49" fillId="0" borderId="39" xfId="0" applyNumberFormat="1" applyFont="1" applyFill="1" applyBorder="1"/>
    <xf numFmtId="0" fontId="1" fillId="0" borderId="132" xfId="0" applyFont="1" applyFill="1" applyBorder="1" applyProtection="1"/>
    <xf numFmtId="167" fontId="1" fillId="0" borderId="16" xfId="1" applyNumberFormat="1" applyFont="1" applyFill="1" applyBorder="1" applyAlignment="1" applyProtection="1">
      <alignment horizontal="center" vertical="center"/>
    </xf>
    <xf numFmtId="3" fontId="9" fillId="0" borderId="19" xfId="4" applyNumberFormat="1" applyFont="1" applyFill="1" applyBorder="1" applyAlignment="1">
      <alignment horizontal="center" vertical="center"/>
    </xf>
    <xf numFmtId="3" fontId="9" fillId="0" borderId="18" xfId="4" applyNumberFormat="1" applyFont="1" applyFill="1" applyBorder="1" applyAlignment="1">
      <alignment horizontal="center" vertical="center" wrapText="1"/>
    </xf>
    <xf numFmtId="3" fontId="9" fillId="0" borderId="11" xfId="4" applyNumberFormat="1" applyFont="1" applyFill="1" applyBorder="1" applyAlignment="1">
      <alignment horizontal="center" vertical="center" wrapText="1"/>
    </xf>
    <xf numFmtId="3" fontId="9" fillId="0" borderId="4" xfId="4" applyNumberFormat="1" applyFont="1" applyFill="1" applyBorder="1"/>
    <xf numFmtId="3" fontId="9" fillId="0" borderId="39" xfId="4" applyNumberFormat="1" applyFont="1" applyFill="1" applyBorder="1"/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3" fontId="1" fillId="0" borderId="20" xfId="0" applyNumberFormat="1" applyFont="1" applyFill="1" applyBorder="1" applyProtection="1"/>
    <xf numFmtId="167" fontId="4" fillId="0" borderId="20" xfId="1" quotePrefix="1" applyNumberFormat="1" applyFont="1" applyFill="1" applyBorder="1" applyAlignment="1" applyProtection="1">
      <alignment horizontal="center" vertical="center" wrapText="1"/>
      <protection locked="0"/>
    </xf>
    <xf numFmtId="3" fontId="1" fillId="0" borderId="7" xfId="0" applyNumberFormat="1" applyFont="1" applyFill="1" applyBorder="1" applyAlignment="1" applyProtection="1">
      <alignment horizontal="right"/>
      <protection locked="0"/>
    </xf>
    <xf numFmtId="3" fontId="1" fillId="0" borderId="17" xfId="0" applyNumberFormat="1" applyFont="1" applyFill="1" applyBorder="1" applyAlignment="1" applyProtection="1">
      <alignment horizontal="right"/>
      <protection locked="0"/>
    </xf>
    <xf numFmtId="167" fontId="25" fillId="0" borderId="6" xfId="1" applyNumberFormat="1" applyFont="1" applyFill="1" applyBorder="1" applyAlignment="1" applyProtection="1">
      <alignment horizontal="right" vertical="center"/>
      <protection locked="0"/>
    </xf>
    <xf numFmtId="167" fontId="25" fillId="0" borderId="20" xfId="1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Protection="1">
      <protection locked="0"/>
    </xf>
    <xf numFmtId="0" fontId="9" fillId="0" borderId="91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1" fillId="0" borderId="0" xfId="0" applyFont="1" applyFill="1" applyAlignment="1">
      <alignment horizontal="right" wrapText="1"/>
    </xf>
    <xf numFmtId="0" fontId="1" fillId="0" borderId="19" xfId="0" applyFont="1" applyBorder="1" applyAlignment="1" applyProtection="1">
      <alignment horizontal="center" vertical="center" textRotation="89" wrapText="1"/>
    </xf>
    <xf numFmtId="0" fontId="1" fillId="0" borderId="5" xfId="0" applyFont="1" applyBorder="1" applyProtection="1"/>
    <xf numFmtId="0" fontId="1" fillId="0" borderId="18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 textRotation="90" wrapText="1"/>
    </xf>
    <xf numFmtId="0" fontId="1" fillId="0" borderId="1" xfId="0" applyFont="1" applyBorder="1" applyProtection="1"/>
    <xf numFmtId="0" fontId="1" fillId="0" borderId="98" xfId="0" applyFont="1" applyBorder="1" applyAlignment="1" applyProtection="1">
      <alignment horizontal="center" vertical="center" wrapText="1"/>
    </xf>
    <xf numFmtId="0" fontId="1" fillId="0" borderId="107" xfId="0" applyFont="1" applyBorder="1" applyAlignment="1" applyProtection="1">
      <alignment horizontal="center" vertical="center" wrapText="1"/>
    </xf>
    <xf numFmtId="0" fontId="1" fillId="0" borderId="109" xfId="3" applyFont="1" applyFill="1" applyBorder="1" applyAlignment="1">
      <alignment horizontal="center" vertical="center" wrapText="1"/>
    </xf>
    <xf numFmtId="0" fontId="1" fillId="0" borderId="68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wrapText="1"/>
    </xf>
    <xf numFmtId="0" fontId="4" fillId="2" borderId="6" xfId="3" applyFont="1" applyFill="1" applyBorder="1" applyAlignment="1">
      <alignment horizontal="center" wrapText="1"/>
    </xf>
    <xf numFmtId="0" fontId="1" fillId="0" borderId="0" xfId="0" applyFont="1" applyAlignment="1" applyProtection="1">
      <alignment horizontal="center"/>
    </xf>
    <xf numFmtId="0" fontId="1" fillId="0" borderId="0" xfId="0" applyFont="1" applyFill="1" applyAlignment="1">
      <alignment horizontal="center" vertical="top"/>
    </xf>
    <xf numFmtId="0" fontId="5" fillId="0" borderId="61" xfId="3" applyFont="1" applyFill="1" applyBorder="1" applyAlignment="1" applyProtection="1">
      <alignment horizontal="center" vertical="center" wrapText="1"/>
    </xf>
    <xf numFmtId="0" fontId="5" fillId="0" borderId="92" xfId="3" applyFont="1" applyFill="1" applyBorder="1" applyAlignment="1" applyProtection="1">
      <alignment horizontal="center" vertical="center" wrapText="1"/>
    </xf>
    <xf numFmtId="0" fontId="5" fillId="0" borderId="93" xfId="3" applyFont="1" applyFill="1" applyBorder="1" applyAlignment="1" applyProtection="1">
      <alignment horizontal="center" vertical="center" wrapText="1"/>
    </xf>
    <xf numFmtId="0" fontId="5" fillId="0" borderId="0" xfId="3" applyFont="1" applyFill="1" applyAlignment="1" applyProtection="1">
      <alignment horizontal="center"/>
    </xf>
    <xf numFmtId="0" fontId="13" fillId="0" borderId="0" xfId="3" applyFont="1" applyFill="1" applyAlignment="1" applyProtection="1">
      <alignment horizontal="center" vertical="center"/>
    </xf>
    <xf numFmtId="0" fontId="5" fillId="0" borderId="75" xfId="3" applyFont="1" applyFill="1" applyBorder="1" applyAlignment="1" applyProtection="1">
      <alignment horizontal="center" vertical="center"/>
    </xf>
    <xf numFmtId="0" fontId="5" fillId="0" borderId="94" xfId="3" applyFont="1" applyFill="1" applyBorder="1" applyAlignment="1" applyProtection="1">
      <alignment horizontal="center" vertical="center"/>
    </xf>
    <xf numFmtId="0" fontId="5" fillId="0" borderId="95" xfId="3" applyFont="1" applyFill="1" applyBorder="1" applyAlignment="1" applyProtection="1">
      <alignment horizontal="center" vertical="center"/>
    </xf>
    <xf numFmtId="9" fontId="5" fillId="0" borderId="25" xfId="3" applyNumberFormat="1" applyFont="1" applyFill="1" applyBorder="1" applyAlignment="1" applyProtection="1">
      <alignment horizontal="center" vertical="center" wrapText="1"/>
    </xf>
    <xf numFmtId="9" fontId="5" fillId="0" borderId="6" xfId="3" applyNumberFormat="1" applyFont="1" applyFill="1" applyBorder="1" applyAlignment="1" applyProtection="1">
      <alignment horizontal="center" vertical="center" wrapText="1"/>
    </xf>
    <xf numFmtId="9" fontId="5" fillId="0" borderId="32" xfId="3" applyNumberFormat="1" applyFont="1" applyFill="1" applyBorder="1" applyAlignment="1" applyProtection="1">
      <alignment horizontal="center" vertical="center" wrapText="1"/>
    </xf>
    <xf numFmtId="0" fontId="15" fillId="0" borderId="0" xfId="3" applyFont="1" applyFill="1" applyAlignment="1" applyProtection="1">
      <alignment horizontal="center" vertical="center"/>
    </xf>
    <xf numFmtId="3" fontId="5" fillId="0" borderId="75" xfId="3" applyNumberFormat="1" applyFont="1" applyFill="1" applyBorder="1" applyAlignment="1" applyProtection="1">
      <alignment horizontal="center" vertical="center"/>
    </xf>
    <xf numFmtId="3" fontId="5" fillId="0" borderId="94" xfId="3" applyNumberFormat="1" applyFont="1" applyFill="1" applyBorder="1" applyAlignment="1" applyProtection="1">
      <alignment horizontal="center" vertical="center"/>
    </xf>
    <xf numFmtId="3" fontId="5" fillId="0" borderId="95" xfId="3" applyNumberFormat="1" applyFont="1" applyFill="1" applyBorder="1" applyAlignment="1" applyProtection="1">
      <alignment horizontal="center" vertical="center"/>
    </xf>
    <xf numFmtId="3" fontId="5" fillId="0" borderId="25" xfId="3" applyNumberFormat="1" applyFont="1" applyFill="1" applyBorder="1" applyAlignment="1" applyProtection="1">
      <alignment horizontal="center" vertical="center" wrapText="1"/>
    </xf>
    <xf numFmtId="3" fontId="5" fillId="0" borderId="6" xfId="3" applyNumberFormat="1" applyFont="1" applyFill="1" applyBorder="1" applyAlignment="1" applyProtection="1">
      <alignment horizontal="center" vertical="center" wrapText="1"/>
    </xf>
    <xf numFmtId="3" fontId="5" fillId="0" borderId="32" xfId="3" applyNumberFormat="1" applyFont="1" applyFill="1" applyBorder="1" applyAlignment="1" applyProtection="1">
      <alignment horizontal="center" vertical="center" wrapText="1"/>
    </xf>
    <xf numFmtId="0" fontId="18" fillId="4" borderId="0" xfId="3" applyFont="1" applyFill="1" applyAlignment="1" applyProtection="1">
      <alignment horizontal="center" wrapText="1"/>
    </xf>
    <xf numFmtId="0" fontId="5" fillId="0" borderId="0" xfId="3" applyFont="1" applyAlignment="1" applyProtection="1">
      <alignment horizontal="center"/>
    </xf>
    <xf numFmtId="3" fontId="9" fillId="0" borderId="75" xfId="3" applyNumberFormat="1" applyFont="1" applyBorder="1" applyAlignment="1" applyProtection="1">
      <alignment horizontal="center" vertical="center" wrapText="1"/>
    </xf>
    <xf numFmtId="0" fontId="1" fillId="0" borderId="94" xfId="3" applyFont="1" applyBorder="1" applyAlignment="1" applyProtection="1">
      <alignment horizontal="center" vertical="center" wrapText="1"/>
    </xf>
    <xf numFmtId="0" fontId="1" fillId="0" borderId="95" xfId="3" applyFont="1" applyBorder="1" applyAlignment="1" applyProtection="1">
      <alignment horizontal="center" vertical="center" wrapText="1"/>
    </xf>
    <xf numFmtId="0" fontId="1" fillId="4" borderId="0" xfId="0" applyFont="1" applyFill="1" applyAlignment="1">
      <alignment horizontal="center"/>
    </xf>
    <xf numFmtId="3" fontId="1" fillId="4" borderId="9" xfId="4" applyNumberFormat="1" applyFont="1" applyFill="1" applyBorder="1" applyAlignment="1">
      <alignment horizontal="center" vertical="center" wrapText="1"/>
    </xf>
    <xf numFmtId="0" fontId="1" fillId="4" borderId="13" xfId="4" applyFont="1" applyFill="1" applyBorder="1" applyAlignment="1">
      <alignment horizontal="center" vertical="center" wrapText="1"/>
    </xf>
    <xf numFmtId="3" fontId="8" fillId="4" borderId="0" xfId="4" applyNumberFormat="1" applyFont="1" applyFill="1" applyAlignment="1">
      <alignment horizontal="center" wrapText="1"/>
    </xf>
    <xf numFmtId="3" fontId="1" fillId="4" borderId="10" xfId="4" applyNumberFormat="1" applyFont="1" applyFill="1" applyBorder="1" applyAlignment="1">
      <alignment horizontal="center" vertical="center" wrapText="1"/>
    </xf>
    <xf numFmtId="0" fontId="1" fillId="4" borderId="14" xfId="4" applyFont="1" applyFill="1" applyBorder="1" applyAlignment="1">
      <alignment horizontal="center" vertical="center" wrapText="1"/>
    </xf>
    <xf numFmtId="3" fontId="1" fillId="4" borderId="18" xfId="4" applyNumberFormat="1" applyFont="1" applyFill="1" applyBorder="1" applyAlignment="1">
      <alignment horizontal="center" vertical="center" wrapText="1"/>
    </xf>
    <xf numFmtId="0" fontId="1" fillId="4" borderId="18" xfId="4" applyFont="1" applyFill="1" applyBorder="1" applyAlignment="1">
      <alignment horizontal="center" vertical="center" wrapText="1"/>
    </xf>
    <xf numFmtId="3" fontId="25" fillId="4" borderId="18" xfId="0" applyNumberFormat="1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 wrapText="1"/>
    </xf>
    <xf numFmtId="3" fontId="1" fillId="4" borderId="19" xfId="4" applyNumberFormat="1" applyFont="1" applyFill="1" applyBorder="1" applyAlignment="1">
      <alignment horizontal="center" vertical="center" wrapText="1"/>
    </xf>
    <xf numFmtId="0" fontId="1" fillId="4" borderId="4" xfId="4" applyFont="1" applyFill="1" applyBorder="1" applyAlignment="1">
      <alignment horizontal="center" vertical="center" wrapText="1"/>
    </xf>
    <xf numFmtId="0" fontId="1" fillId="4" borderId="6" xfId="4" applyFont="1" applyFill="1" applyBorder="1" applyAlignment="1">
      <alignment horizontal="center" vertical="center" wrapText="1"/>
    </xf>
    <xf numFmtId="3" fontId="1" fillId="4" borderId="0" xfId="4" applyNumberFormat="1" applyFont="1" applyFill="1" applyAlignment="1">
      <alignment horizontal="center" wrapText="1"/>
    </xf>
    <xf numFmtId="3" fontId="9" fillId="4" borderId="0" xfId="4" applyNumberFormat="1" applyFont="1" applyFill="1" applyAlignment="1">
      <alignment horizontal="center" wrapText="1"/>
    </xf>
    <xf numFmtId="0" fontId="3" fillId="0" borderId="4" xfId="0" applyFont="1" applyFill="1" applyBorder="1" applyAlignment="1">
      <alignment horizontal="center" vertical="center" textRotation="90" wrapText="1"/>
    </xf>
    <xf numFmtId="0" fontId="3" fillId="0" borderId="39" xfId="0" applyFont="1" applyFill="1" applyBorder="1" applyAlignment="1">
      <alignment horizontal="center" vertical="center" textRotation="90" wrapText="1"/>
    </xf>
    <xf numFmtId="3" fontId="21" fillId="0" borderId="113" xfId="4" applyNumberFormat="1" applyFont="1" applyFill="1" applyBorder="1" applyAlignment="1">
      <alignment horizontal="left" wrapText="1"/>
    </xf>
    <xf numFmtId="3" fontId="1" fillId="4" borderId="113" xfId="4" applyNumberFormat="1" applyFont="1" applyFill="1" applyBorder="1" applyAlignment="1">
      <alignment horizontal="center" wrapText="1"/>
    </xf>
    <xf numFmtId="0" fontId="25" fillId="0" borderId="1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0" fontId="25" fillId="0" borderId="9" xfId="0" applyFont="1" applyBorder="1" applyAlignment="1" applyProtection="1">
      <alignment horizontal="center" vertical="center" wrapText="1"/>
    </xf>
    <xf numFmtId="0" fontId="25" fillId="0" borderId="13" xfId="0" applyFont="1" applyBorder="1" applyAlignment="1" applyProtection="1">
      <alignment horizontal="center" vertical="center" wrapText="1"/>
    </xf>
    <xf numFmtId="0" fontId="3" fillId="0" borderId="98" xfId="0" applyFont="1" applyBorder="1" applyAlignment="1" applyProtection="1">
      <alignment horizontal="center" vertical="center" wrapText="1"/>
    </xf>
    <xf numFmtId="0" fontId="3" fillId="0" borderId="99" xfId="0" applyFont="1" applyBorder="1" applyAlignment="1" applyProtection="1">
      <alignment horizontal="center" vertical="center" wrapText="1"/>
    </xf>
    <xf numFmtId="0" fontId="9" fillId="4" borderId="98" xfId="0" applyFont="1" applyFill="1" applyBorder="1" applyAlignment="1" applyProtection="1">
      <alignment horizontal="center" vertical="center" wrapText="1"/>
    </xf>
    <xf numFmtId="0" fontId="3" fillId="4" borderId="99" xfId="0" applyFont="1" applyFill="1" applyBorder="1" applyAlignment="1" applyProtection="1">
      <alignment horizontal="center" vertical="center" wrapText="1"/>
    </xf>
    <xf numFmtId="0" fontId="3" fillId="4" borderId="38" xfId="0" applyFont="1" applyFill="1" applyBorder="1" applyAlignment="1" applyProtection="1">
      <alignment horizontal="center" vertical="center" wrapText="1"/>
    </xf>
    <xf numFmtId="0" fontId="3" fillId="4" borderId="68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0" fillId="0" borderId="3" xfId="0" applyBorder="1" applyAlignment="1" applyProtection="1"/>
    <xf numFmtId="0" fontId="25" fillId="0" borderId="98" xfId="0" applyFont="1" applyBorder="1" applyAlignment="1" applyProtection="1">
      <alignment horizontal="center" vertical="center" wrapText="1"/>
    </xf>
    <xf numFmtId="0" fontId="25" fillId="0" borderId="99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8" fillId="0" borderId="0" xfId="3" applyFont="1" applyFill="1" applyAlignment="1">
      <alignment horizontal="center"/>
    </xf>
    <xf numFmtId="0" fontId="31" fillId="0" borderId="100" xfId="3" applyFont="1" applyFill="1" applyBorder="1" applyAlignment="1" applyProtection="1">
      <alignment horizontal="left"/>
    </xf>
    <xf numFmtId="3" fontId="29" fillId="0" borderId="77" xfId="3" applyNumberFormat="1" applyFont="1" applyFill="1" applyBorder="1" applyAlignment="1" applyProtection="1">
      <alignment horizontal="center" vertical="center" wrapText="1"/>
    </xf>
    <xf numFmtId="3" fontId="29" fillId="0" borderId="72" xfId="3" applyNumberFormat="1" applyFont="1" applyFill="1" applyBorder="1" applyAlignment="1" applyProtection="1">
      <alignment horizontal="center" vertical="center" wrapText="1"/>
    </xf>
    <xf numFmtId="49" fontId="29" fillId="0" borderId="78" xfId="3" quotePrefix="1" applyNumberFormat="1" applyFont="1" applyFill="1" applyBorder="1" applyAlignment="1" applyProtection="1">
      <alignment horizontal="center" vertical="center" wrapText="1"/>
    </xf>
    <xf numFmtId="49" fontId="29" fillId="0" borderId="34" xfId="3" quotePrefix="1" applyNumberFormat="1" applyFont="1" applyFill="1" applyBorder="1" applyAlignment="1" applyProtection="1">
      <alignment horizontal="center" vertical="center" wrapText="1"/>
    </xf>
    <xf numFmtId="49" fontId="29" fillId="0" borderId="78" xfId="3" applyNumberFormat="1" applyFont="1" applyFill="1" applyBorder="1" applyAlignment="1" applyProtection="1">
      <alignment horizontal="center" vertical="center" wrapText="1"/>
    </xf>
    <xf numFmtId="49" fontId="29" fillId="0" borderId="79" xfId="3" applyNumberFormat="1" applyFont="1" applyFill="1" applyBorder="1" applyAlignment="1" applyProtection="1">
      <alignment horizontal="center" vertical="center" wrapText="1"/>
    </xf>
    <xf numFmtId="49" fontId="29" fillId="0" borderId="35" xfId="3" quotePrefix="1" applyNumberFormat="1" applyFont="1" applyFill="1" applyBorder="1" applyAlignment="1" applyProtection="1">
      <alignment horizontal="center" vertical="center" wrapText="1"/>
    </xf>
    <xf numFmtId="0" fontId="17" fillId="4" borderId="0" xfId="0" applyFont="1" applyFill="1" applyAlignment="1" applyProtection="1">
      <alignment horizontal="right"/>
    </xf>
    <xf numFmtId="0" fontId="11" fillId="4" borderId="0" xfId="0" applyFont="1" applyFill="1" applyAlignment="1" applyProtection="1">
      <alignment horizontal="center"/>
    </xf>
    <xf numFmtId="0" fontId="17" fillId="4" borderId="47" xfId="0" applyFont="1" applyFill="1" applyBorder="1" applyAlignment="1" applyProtection="1">
      <alignment horizontal="center"/>
    </xf>
    <xf numFmtId="0" fontId="2" fillId="4" borderId="47" xfId="0" applyFont="1" applyFill="1" applyBorder="1" applyAlignment="1" applyProtection="1">
      <alignment horizontal="center"/>
    </xf>
    <xf numFmtId="0" fontId="17" fillId="4" borderId="47" xfId="0" applyFont="1" applyFill="1" applyBorder="1" applyAlignment="1" applyProtection="1">
      <alignment horizontal="center" vertical="center" wrapText="1"/>
    </xf>
    <xf numFmtId="0" fontId="1" fillId="4" borderId="62" xfId="0" applyFont="1" applyFill="1" applyBorder="1" applyAlignment="1" applyProtection="1">
      <alignment horizontal="center" vertical="center" wrapText="1"/>
    </xf>
    <xf numFmtId="0" fontId="1" fillId="4" borderId="67" xfId="0" applyFont="1" applyFill="1" applyBorder="1" applyAlignment="1" applyProtection="1">
      <alignment horizontal="center" vertical="center" wrapText="1"/>
    </xf>
    <xf numFmtId="0" fontId="1" fillId="4" borderId="66" xfId="0" applyFont="1" applyFill="1" applyBorder="1" applyAlignment="1" applyProtection="1">
      <alignment horizontal="center" vertical="center" wrapText="1"/>
    </xf>
    <xf numFmtId="0" fontId="25" fillId="0" borderId="84" xfId="0" applyFont="1" applyFill="1" applyBorder="1" applyAlignment="1">
      <alignment horizontal="justify" vertical="center" wrapText="1"/>
    </xf>
    <xf numFmtId="0" fontId="25" fillId="0" borderId="86" xfId="0" applyFont="1" applyFill="1" applyBorder="1" applyAlignment="1">
      <alignment horizontal="justify" vertical="center" wrapText="1"/>
    </xf>
    <xf numFmtId="0" fontId="25" fillId="0" borderId="83" xfId="0" applyFont="1" applyFill="1" applyBorder="1" applyAlignment="1">
      <alignment horizontal="justify" vertical="center" wrapText="1"/>
    </xf>
    <xf numFmtId="0" fontId="25" fillId="0" borderId="47" xfId="0" applyFont="1" applyFill="1" applyBorder="1" applyAlignment="1">
      <alignment horizontal="justify" vertical="center" wrapText="1"/>
    </xf>
    <xf numFmtId="0" fontId="25" fillId="0" borderId="120" xfId="0" applyFont="1" applyFill="1" applyBorder="1" applyAlignment="1">
      <alignment horizontal="center" vertical="center" wrapText="1"/>
    </xf>
    <xf numFmtId="0" fontId="25" fillId="0" borderId="121" xfId="0" applyFont="1" applyFill="1" applyBorder="1" applyAlignment="1">
      <alignment horizontal="center" vertical="center" wrapText="1"/>
    </xf>
  </cellXfs>
  <cellStyles count="5">
    <cellStyle name="Comma" xfId="1" builtinId="3"/>
    <cellStyle name="Comma 2" xfId="2"/>
    <cellStyle name="Normal" xfId="0" builtinId="0"/>
    <cellStyle name="Normal 2" xfId="3"/>
    <cellStyle name="Normal 3" xfId="4"/>
  </cellStyles>
  <dxfs count="7"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203"/>
  <sheetViews>
    <sheetView showGridLines="0" tabSelected="1" zoomScale="80" zoomScaleNormal="80" zoomScaleSheetLayoutView="70" workbookViewId="0">
      <selection activeCell="C15" sqref="C15"/>
    </sheetView>
  </sheetViews>
  <sheetFormatPr defaultRowHeight="12.75" x14ac:dyDescent="0.2"/>
  <cols>
    <col min="1" max="1" width="19.85546875" style="405" customWidth="1"/>
    <col min="2" max="6" width="21.7109375" style="405" customWidth="1"/>
    <col min="7" max="7" width="24.5703125" style="405" customWidth="1"/>
    <col min="8" max="10" width="21.7109375" style="405" customWidth="1"/>
    <col min="11" max="11" width="22.5703125" style="405" customWidth="1"/>
    <col min="12" max="12" width="20.28515625" style="405" customWidth="1"/>
    <col min="13" max="14" width="23.5703125" style="405" customWidth="1"/>
    <col min="15" max="15" width="19.85546875" style="405" customWidth="1"/>
    <col min="16" max="16384" width="9.140625" style="405"/>
  </cols>
  <sheetData>
    <row r="1" spans="1:15" ht="12" customHeight="1" x14ac:dyDescent="0.2">
      <c r="A1" s="404" t="s">
        <v>616</v>
      </c>
      <c r="B1" s="1193" t="s">
        <v>617</v>
      </c>
      <c r="C1" s="1194"/>
      <c r="D1" s="1194"/>
      <c r="E1" s="1194"/>
      <c r="F1" s="1194"/>
      <c r="G1" s="1194"/>
      <c r="H1" s="1194"/>
      <c r="I1" s="1194"/>
      <c r="J1" s="1194"/>
      <c r="K1" s="1194"/>
      <c r="L1" s="1194"/>
      <c r="M1" s="1194"/>
      <c r="N1" s="1194"/>
      <c r="O1" s="1194"/>
    </row>
    <row r="2" spans="1:15" x14ac:dyDescent="0.2">
      <c r="B2" s="1194"/>
      <c r="C2" s="1194"/>
      <c r="D2" s="1194"/>
      <c r="E2" s="1194"/>
      <c r="F2" s="1194"/>
      <c r="G2" s="1194"/>
      <c r="H2" s="1194"/>
      <c r="I2" s="1194"/>
      <c r="J2" s="1194"/>
      <c r="K2" s="1194"/>
      <c r="L2" s="1194"/>
      <c r="M2" s="1194"/>
      <c r="N2" s="1194"/>
      <c r="O2" s="1194"/>
    </row>
    <row r="3" spans="1:15" ht="51.75" customHeight="1" x14ac:dyDescent="0.2">
      <c r="B3" s="1194"/>
      <c r="C3" s="1194"/>
      <c r="D3" s="1194"/>
      <c r="E3" s="1194"/>
      <c r="F3" s="1194"/>
      <c r="G3" s="1194"/>
      <c r="H3" s="1194"/>
      <c r="I3" s="1194"/>
      <c r="J3" s="1194"/>
      <c r="K3" s="1194"/>
      <c r="L3" s="1194"/>
      <c r="M3" s="1194"/>
      <c r="N3" s="1194"/>
      <c r="O3" s="1194"/>
    </row>
    <row r="4" spans="1:15" x14ac:dyDescent="0.2">
      <c r="B4" s="407"/>
      <c r="G4" s="408"/>
      <c r="H4" s="408"/>
      <c r="I4" s="408"/>
      <c r="J4" s="408"/>
    </row>
    <row r="5" spans="1:15" ht="15" x14ac:dyDescent="0.2">
      <c r="B5" s="409" t="s">
        <v>41</v>
      </c>
      <c r="C5" s="410"/>
      <c r="D5" s="411"/>
      <c r="E5" s="411"/>
      <c r="F5" s="410"/>
      <c r="G5" s="410"/>
      <c r="H5" s="410"/>
      <c r="I5" s="410"/>
      <c r="J5" s="2"/>
    </row>
    <row r="6" spans="1:15" ht="15" x14ac:dyDescent="0.2">
      <c r="B6" s="409" t="s">
        <v>449</v>
      </c>
      <c r="C6" s="412"/>
      <c r="D6" s="413"/>
      <c r="E6" s="413"/>
      <c r="F6" s="412"/>
      <c r="G6" s="412"/>
      <c r="H6" s="412"/>
      <c r="I6" s="412"/>
      <c r="J6" s="412"/>
    </row>
    <row r="7" spans="1:15" ht="14.25" x14ac:dyDescent="0.2">
      <c r="B7" s="409" t="s">
        <v>40</v>
      </c>
      <c r="C7" s="414"/>
      <c r="D7" s="414"/>
      <c r="E7" s="414"/>
      <c r="F7" s="414"/>
      <c r="G7" s="414"/>
      <c r="H7" s="414"/>
      <c r="I7" s="414"/>
    </row>
    <row r="8" spans="1:15" x14ac:dyDescent="0.2">
      <c r="B8" s="407"/>
    </row>
    <row r="9" spans="1:15" x14ac:dyDescent="0.2">
      <c r="B9" s="415"/>
      <c r="E9" s="416"/>
      <c r="F9" s="417"/>
    </row>
    <row r="10" spans="1:15" x14ac:dyDescent="0.2">
      <c r="A10" s="408"/>
      <c r="B10" s="408"/>
      <c r="C10" s="408"/>
      <c r="D10" s="418"/>
      <c r="E10" s="419" t="s">
        <v>12</v>
      </c>
      <c r="F10" s="420"/>
    </row>
    <row r="11" spans="1:15" x14ac:dyDescent="0.2">
      <c r="B11" s="415"/>
      <c r="E11" s="421"/>
      <c r="F11" s="422"/>
      <c r="J11" s="419"/>
    </row>
    <row r="12" spans="1:15" ht="14.25" x14ac:dyDescent="0.2">
      <c r="B12" s="423"/>
      <c r="E12" s="419" t="s">
        <v>19</v>
      </c>
      <c r="F12" s="424"/>
      <c r="K12" s="425"/>
    </row>
    <row r="13" spans="1:15" ht="13.5" thickBot="1" x14ac:dyDescent="0.25">
      <c r="K13" s="2"/>
    </row>
    <row r="14" spans="1:15" s="426" customFormat="1" ht="89.25" x14ac:dyDescent="0.2">
      <c r="B14" s="427" t="s">
        <v>497</v>
      </c>
      <c r="C14" s="428" t="s">
        <v>498</v>
      </c>
      <c r="D14" s="1115" t="s">
        <v>499</v>
      </c>
      <c r="E14" s="1116" t="s">
        <v>500</v>
      </c>
      <c r="F14" s="1117" t="s">
        <v>501</v>
      </c>
      <c r="G14" s="1115" t="s">
        <v>502</v>
      </c>
      <c r="H14" s="1115" t="s">
        <v>503</v>
      </c>
      <c r="I14" s="1115" t="s">
        <v>504</v>
      </c>
      <c r="J14" s="1115" t="s">
        <v>505</v>
      </c>
      <c r="K14" s="1115" t="s">
        <v>506</v>
      </c>
      <c r="L14" s="430" t="s">
        <v>61</v>
      </c>
      <c r="M14" s="428" t="s">
        <v>62</v>
      </c>
      <c r="N14" s="428" t="s">
        <v>441</v>
      </c>
      <c r="O14" s="431" t="s">
        <v>442</v>
      </c>
    </row>
    <row r="15" spans="1:15" s="432" customFormat="1" x14ac:dyDescent="0.2">
      <c r="B15" s="433">
        <v>1</v>
      </c>
      <c r="C15" s="434">
        <v>2</v>
      </c>
      <c r="D15" s="434">
        <v>3</v>
      </c>
      <c r="E15" s="434">
        <v>4</v>
      </c>
      <c r="F15" s="435">
        <v>5</v>
      </c>
      <c r="G15" s="434">
        <v>6</v>
      </c>
      <c r="H15" s="434">
        <v>7</v>
      </c>
      <c r="I15" s="434">
        <v>8</v>
      </c>
      <c r="J15" s="434">
        <v>9</v>
      </c>
      <c r="K15" s="434">
        <v>10</v>
      </c>
      <c r="L15" s="436">
        <v>11</v>
      </c>
      <c r="M15" s="435">
        <v>12</v>
      </c>
      <c r="N15" s="435">
        <v>13</v>
      </c>
      <c r="O15" s="437">
        <v>14</v>
      </c>
    </row>
    <row r="16" spans="1:15" s="426" customFormat="1" ht="13.5" thickBot="1" x14ac:dyDescent="0.25">
      <c r="B16" s="438">
        <f>IFERROR(Sheet2!M43,0)</f>
        <v>0</v>
      </c>
      <c r="C16" s="439">
        <f>IFERROR(Sheet2!L43,0)</f>
        <v>0</v>
      </c>
      <c r="D16" s="440">
        <f>Sheet3!G12</f>
        <v>0</v>
      </c>
      <c r="E16" s="440">
        <f>IFERROR(F16+SQRT(SUM(Sheet26!C10:G14)),0)</f>
        <v>0</v>
      </c>
      <c r="F16" s="441">
        <f>IFERROR(Sheet4!H11+Sheet4!L16,0)</f>
        <v>0</v>
      </c>
      <c r="G16" s="442">
        <f>IFERROR(Sheet10!F38,0)</f>
        <v>0</v>
      </c>
      <c r="H16" s="443">
        <f>IFERROR(0.12*(Sheet5!AC38+Sheet6!T39+Sheet7!AB39+Sheet8!AD38)+Sheet9!C9,0)</f>
        <v>0</v>
      </c>
      <c r="I16" s="441">
        <f>IFERROR(SQRT(Sheet12!B11^2+(SQRT(Sheet13!B10^2+Sheet14!B10^2))^2+0.5*Sheet12!B11*(SQRT(Sheet13!B10^2+Sheet14!B10^2))),0)</f>
        <v>0</v>
      </c>
      <c r="J16" s="441">
        <f>IFERROR(SQRT(Sheet15!B11^2+Sheet16!B10^2+0.5*Sheet15!B11*Sheet16!B10),0)</f>
        <v>0</v>
      </c>
      <c r="K16" s="442">
        <f>IFERROR(Sheet17!B10,0)</f>
        <v>0</v>
      </c>
      <c r="L16" s="444">
        <f>Sheet18!D19</f>
        <v>0</v>
      </c>
      <c r="M16" s="444">
        <f>Sheet18!K19</f>
        <v>0</v>
      </c>
      <c r="N16" s="445"/>
      <c r="O16" s="446"/>
    </row>
    <row r="17" spans="2:15" x14ac:dyDescent="0.2">
      <c r="B17" s="447"/>
      <c r="C17" s="448"/>
      <c r="D17" s="447"/>
      <c r="F17" s="419"/>
      <c r="G17" s="447"/>
      <c r="H17" s="447"/>
      <c r="I17" s="447"/>
      <c r="J17" s="447"/>
      <c r="K17" s="449"/>
      <c r="L17" s="444">
        <f>Sheet18!D27</f>
        <v>0</v>
      </c>
      <c r="M17" s="444">
        <f>Sheet18!K27</f>
        <v>0</v>
      </c>
      <c r="N17" s="450"/>
      <c r="O17" s="451"/>
    </row>
    <row r="18" spans="2:15" x14ac:dyDescent="0.2">
      <c r="C18" s="448"/>
      <c r="F18" s="419"/>
      <c r="G18" s="406"/>
      <c r="H18" s="406"/>
      <c r="I18" s="406"/>
      <c r="J18" s="406"/>
      <c r="K18" s="452"/>
      <c r="L18" s="444">
        <f>Sheet18!D35</f>
        <v>0</v>
      </c>
      <c r="M18" s="444">
        <f>Sheet18!K35</f>
        <v>0</v>
      </c>
      <c r="N18" s="450"/>
      <c r="O18" s="451"/>
    </row>
    <row r="19" spans="2:15" x14ac:dyDescent="0.2">
      <c r="C19" s="448"/>
      <c r="F19" s="419"/>
      <c r="G19" s="406"/>
      <c r="H19" s="406"/>
      <c r="I19" s="406"/>
      <c r="J19" s="406"/>
      <c r="K19" s="452"/>
      <c r="L19" s="444">
        <f>Sheet18!D43</f>
        <v>0</v>
      </c>
      <c r="M19" s="444">
        <f>Sheet18!K43</f>
        <v>0</v>
      </c>
      <c r="N19" s="450"/>
      <c r="O19" s="451"/>
    </row>
    <row r="20" spans="2:15" ht="13.5" thickBot="1" x14ac:dyDescent="0.25">
      <c r="C20" s="448"/>
      <c r="F20" s="419"/>
      <c r="G20" s="406"/>
      <c r="H20" s="406"/>
      <c r="I20" s="406"/>
      <c r="J20" s="406"/>
      <c r="K20" s="452"/>
      <c r="L20" s="453">
        <f>Sheet18!D51</f>
        <v>0</v>
      </c>
      <c r="M20" s="442">
        <f>Sheet18!K51</f>
        <v>0</v>
      </c>
      <c r="N20" s="450"/>
      <c r="O20" s="451"/>
    </row>
    <row r="21" spans="2:15" x14ac:dyDescent="0.2">
      <c r="C21" s="419"/>
      <c r="D21" s="419"/>
      <c r="E21" s="419"/>
      <c r="F21" s="419"/>
      <c r="G21" s="406"/>
      <c r="H21" s="406"/>
      <c r="I21" s="406"/>
      <c r="J21" s="406"/>
      <c r="K21" s="406"/>
      <c r="L21" s="454"/>
      <c r="M21" s="426"/>
      <c r="N21" s="455"/>
      <c r="O21" s="456"/>
    </row>
    <row r="22" spans="2:15" x14ac:dyDescent="0.2">
      <c r="C22" s="419"/>
      <c r="D22" s="419"/>
      <c r="E22" s="419"/>
      <c r="F22" s="419"/>
      <c r="G22" s="406"/>
      <c r="H22" s="406"/>
      <c r="I22" s="406"/>
      <c r="J22" s="406"/>
      <c r="K22" s="406"/>
      <c r="L22" s="426"/>
      <c r="M22" s="426"/>
      <c r="N22" s="455"/>
      <c r="O22" s="456"/>
    </row>
    <row r="23" spans="2:15" x14ac:dyDescent="0.2">
      <c r="C23" s="419"/>
      <c r="D23" s="448"/>
      <c r="E23" s="419"/>
      <c r="F23" s="419"/>
      <c r="G23" s="406"/>
      <c r="H23" s="406"/>
      <c r="I23" s="406"/>
      <c r="J23" s="406"/>
      <c r="K23" s="406"/>
      <c r="L23" s="426"/>
      <c r="M23" s="457"/>
      <c r="N23" s="455"/>
      <c r="O23" s="456"/>
    </row>
    <row r="24" spans="2:15" x14ac:dyDescent="0.2">
      <c r="D24" s="448"/>
      <c r="E24" s="419"/>
      <c r="F24" s="419"/>
      <c r="G24" s="406"/>
      <c r="H24" s="406"/>
      <c r="I24" s="406"/>
      <c r="J24" s="406"/>
      <c r="K24" s="406"/>
      <c r="L24" s="426"/>
      <c r="M24" s="457"/>
      <c r="N24" s="455"/>
      <c r="O24" s="456"/>
    </row>
    <row r="25" spans="2:15" ht="13.5" thickBot="1" x14ac:dyDescent="0.25">
      <c r="C25" s="419"/>
      <c r="D25" s="419"/>
      <c r="E25" s="419" t="s">
        <v>448</v>
      </c>
      <c r="F25" s="419"/>
      <c r="G25" s="406"/>
      <c r="H25" s="406"/>
      <c r="I25" s="406"/>
      <c r="J25" s="406"/>
      <c r="K25" s="406"/>
      <c r="L25" s="426"/>
      <c r="M25" s="426"/>
      <c r="N25" s="458"/>
      <c r="O25" s="459"/>
    </row>
    <row r="26" spans="2:15" x14ac:dyDescent="0.2">
      <c r="B26" s="460"/>
      <c r="C26" s="460"/>
      <c r="D26" s="460"/>
      <c r="E26" s="460"/>
      <c r="F26" s="460"/>
      <c r="G26" s="460"/>
      <c r="H26" s="460"/>
      <c r="I26" s="460"/>
      <c r="J26" s="460"/>
      <c r="K26" s="460"/>
      <c r="L26" s="460"/>
    </row>
    <row r="27" spans="2:15" ht="14.25" x14ac:dyDescent="0.2">
      <c r="B27" s="460"/>
      <c r="C27" s="460"/>
      <c r="D27" s="460"/>
      <c r="E27" s="461"/>
      <c r="F27" s="460"/>
      <c r="G27" s="460"/>
      <c r="H27" s="460"/>
      <c r="I27" s="460"/>
      <c r="J27" s="460"/>
      <c r="K27" s="460"/>
      <c r="L27" s="460"/>
    </row>
    <row r="28" spans="2:15" ht="14.25" x14ac:dyDescent="0.2">
      <c r="H28" s="425" t="s">
        <v>443</v>
      </c>
      <c r="I28" s="460"/>
      <c r="J28" s="460"/>
      <c r="K28" s="460"/>
      <c r="L28" s="460"/>
    </row>
    <row r="29" spans="2:15" ht="13.5" customHeight="1" thickBot="1" x14ac:dyDescent="0.25">
      <c r="F29" s="462"/>
      <c r="G29" s="462"/>
      <c r="H29" s="463" t="s">
        <v>444</v>
      </c>
      <c r="I29" s="460"/>
      <c r="J29" s="460"/>
      <c r="K29" s="460"/>
      <c r="L29" s="460"/>
    </row>
    <row r="30" spans="2:15" ht="25.5" x14ac:dyDescent="0.2">
      <c r="B30" s="464" t="s">
        <v>445</v>
      </c>
      <c r="C30" s="465" t="s">
        <v>446</v>
      </c>
      <c r="D30" s="465" t="s">
        <v>30</v>
      </c>
      <c r="E30" s="465" t="s">
        <v>29</v>
      </c>
      <c r="F30" s="1191" t="s">
        <v>508</v>
      </c>
      <c r="G30" s="1192"/>
      <c r="H30" s="466" t="s">
        <v>43</v>
      </c>
      <c r="I30" s="460"/>
      <c r="J30" s="460"/>
      <c r="K30" s="460"/>
      <c r="L30" s="460"/>
    </row>
    <row r="31" spans="2:15" x14ac:dyDescent="0.2">
      <c r="B31" s="433">
        <v>1</v>
      </c>
      <c r="C31" s="467">
        <v>2</v>
      </c>
      <c r="D31" s="468">
        <v>3</v>
      </c>
      <c r="E31" s="467">
        <v>4</v>
      </c>
      <c r="F31" s="467">
        <v>5</v>
      </c>
      <c r="G31" s="467">
        <v>6</v>
      </c>
      <c r="H31" s="437">
        <v>7</v>
      </c>
      <c r="I31" s="460"/>
      <c r="J31" s="469"/>
      <c r="K31" s="460"/>
      <c r="L31" s="460"/>
    </row>
    <row r="32" spans="2:15" ht="13.5" thickBot="1" x14ac:dyDescent="0.25">
      <c r="B32" s="470" t="str">
        <f>IFERROR(B16/D16,"")</f>
        <v/>
      </c>
      <c r="C32" s="471" t="str">
        <f>IFERROR(C16/E16,"")</f>
        <v/>
      </c>
      <c r="D32" s="472" t="str">
        <f>IFERROR(L16/M16,"")</f>
        <v/>
      </c>
      <c r="E32" s="473" t="str">
        <f>IFERROR(N16/$C$16,"")</f>
        <v/>
      </c>
      <c r="F32" s="1118" t="s">
        <v>341</v>
      </c>
      <c r="G32" s="474" t="str">
        <f>IFERROR(((Sheet19.1!C12-Sheet19.1!D12)/$C$16),"")</f>
        <v/>
      </c>
      <c r="H32" s="475" t="str">
        <f>IFERROR(O16/$C$16,"")</f>
        <v/>
      </c>
      <c r="I32" s="460"/>
      <c r="J32" s="469"/>
      <c r="K32" s="460"/>
      <c r="L32" s="460"/>
    </row>
    <row r="33" spans="2:12" x14ac:dyDescent="0.2">
      <c r="B33" s="476"/>
      <c r="C33" s="477"/>
      <c r="D33" s="472" t="str">
        <f>IFERROR(L17/M17,"")</f>
        <v/>
      </c>
      <c r="E33" s="478" t="str">
        <f t="shared" ref="E33:E41" si="0">IFERROR(N17/$C$16,"")</f>
        <v/>
      </c>
      <c r="F33" s="1118" t="s">
        <v>342</v>
      </c>
      <c r="G33" s="474" t="str">
        <f>IFERROR(((Sheet19.1!C13-Sheet19.1!D13)/$C$16),"")</f>
        <v/>
      </c>
      <c r="H33" s="475" t="str">
        <f t="shared" ref="H33:H41" si="1">IFERROR(O17/$C$16,"")</f>
        <v/>
      </c>
      <c r="I33" s="460"/>
      <c r="J33" s="479"/>
      <c r="K33" s="460"/>
      <c r="L33" s="460"/>
    </row>
    <row r="34" spans="2:12" x14ac:dyDescent="0.2">
      <c r="B34" s="476"/>
      <c r="C34" s="480"/>
      <c r="D34" s="472" t="str">
        <f t="shared" ref="D34:D36" si="2">IFERROR(L18/M18,"")</f>
        <v/>
      </c>
      <c r="E34" s="473" t="str">
        <f t="shared" si="0"/>
        <v/>
      </c>
      <c r="F34" s="1118" t="s">
        <v>343</v>
      </c>
      <c r="G34" s="474" t="str">
        <f>IFERROR(((Sheet19.1!C14-Sheet19.1!D14)/$C$16),"")</f>
        <v/>
      </c>
      <c r="H34" s="475" t="str">
        <f t="shared" si="1"/>
        <v/>
      </c>
      <c r="I34" s="460"/>
      <c r="J34" s="460"/>
      <c r="K34" s="460"/>
      <c r="L34" s="460"/>
    </row>
    <row r="35" spans="2:12" x14ac:dyDescent="0.2">
      <c r="B35" s="476"/>
      <c r="C35" s="480"/>
      <c r="D35" s="472" t="str">
        <f t="shared" si="2"/>
        <v/>
      </c>
      <c r="E35" s="473" t="str">
        <f t="shared" si="0"/>
        <v/>
      </c>
      <c r="F35" s="1118" t="s">
        <v>344</v>
      </c>
      <c r="G35" s="474" t="str">
        <f>IFERROR(((Sheet19.1!C15-Sheet19.1!D15)/$C$16),"")</f>
        <v/>
      </c>
      <c r="H35" s="475" t="str">
        <f t="shared" si="1"/>
        <v/>
      </c>
      <c r="I35" s="460"/>
      <c r="J35" s="460"/>
      <c r="K35" s="460"/>
      <c r="L35" s="460"/>
    </row>
    <row r="36" spans="2:12" ht="13.5" thickBot="1" x14ac:dyDescent="0.25">
      <c r="B36" s="476"/>
      <c r="C36" s="481"/>
      <c r="D36" s="472" t="str">
        <f t="shared" si="2"/>
        <v/>
      </c>
      <c r="E36" s="473" t="str">
        <f t="shared" si="0"/>
        <v/>
      </c>
      <c r="F36" s="1118" t="s">
        <v>345</v>
      </c>
      <c r="G36" s="474" t="str">
        <f>IFERROR(((Sheet19.1!C16-Sheet19.1!D16)/$C$16),"")</f>
        <v/>
      </c>
      <c r="H36" s="475" t="str">
        <f t="shared" si="1"/>
        <v/>
      </c>
      <c r="I36" s="460"/>
      <c r="J36" s="460"/>
      <c r="K36" s="460"/>
      <c r="L36" s="460"/>
    </row>
    <row r="37" spans="2:12" ht="12.75" customHeight="1" x14ac:dyDescent="0.2">
      <c r="B37" s="476"/>
      <c r="C37" s="482"/>
      <c r="D37" s="477"/>
      <c r="E37" s="473" t="str">
        <f t="shared" si="0"/>
        <v/>
      </c>
      <c r="F37" s="1118" t="s">
        <v>346</v>
      </c>
      <c r="G37" s="474" t="str">
        <f>IFERROR(((Sheet19.1!C17-Sheet19.1!D17)/$C$16),"")</f>
        <v/>
      </c>
      <c r="H37" s="475" t="str">
        <f t="shared" si="1"/>
        <v/>
      </c>
      <c r="I37" s="460"/>
      <c r="J37" s="460"/>
      <c r="K37" s="460"/>
      <c r="L37" s="460"/>
    </row>
    <row r="38" spans="2:12" ht="13.5" thickBot="1" x14ac:dyDescent="0.25">
      <c r="B38" s="476"/>
      <c r="C38" s="482"/>
      <c r="D38" s="480"/>
      <c r="E38" s="473" t="str">
        <f t="shared" si="0"/>
        <v/>
      </c>
      <c r="F38" s="1119" t="s">
        <v>507</v>
      </c>
      <c r="G38" s="474" t="str">
        <f>IFERROR(((Sheet19.1!C18-Sheet19.1!D18)/$C$16),"")</f>
        <v/>
      </c>
      <c r="H38" s="475" t="str">
        <f t="shared" si="1"/>
        <v/>
      </c>
      <c r="I38" s="460"/>
      <c r="J38" s="460"/>
      <c r="K38" s="460"/>
      <c r="L38" s="460"/>
    </row>
    <row r="39" spans="2:12" x14ac:dyDescent="0.2">
      <c r="B39" s="476"/>
      <c r="C39" s="482"/>
      <c r="D39" s="480"/>
      <c r="E39" s="483" t="str">
        <f t="shared" si="0"/>
        <v/>
      </c>
      <c r="F39" s="484"/>
      <c r="G39" s="485"/>
      <c r="H39" s="486" t="str">
        <f t="shared" si="1"/>
        <v/>
      </c>
      <c r="I39" s="460"/>
      <c r="J39" s="460"/>
      <c r="K39" s="460"/>
      <c r="L39" s="460"/>
    </row>
    <row r="40" spans="2:12" x14ac:dyDescent="0.2">
      <c r="B40" s="476"/>
      <c r="C40" s="482"/>
      <c r="D40" s="480"/>
      <c r="E40" s="487" t="str">
        <f t="shared" si="0"/>
        <v/>
      </c>
      <c r="F40" s="488"/>
      <c r="G40" s="489"/>
      <c r="H40" s="486" t="str">
        <f t="shared" si="1"/>
        <v/>
      </c>
      <c r="I40" s="460"/>
      <c r="J40" s="460"/>
      <c r="K40" s="460"/>
      <c r="L40" s="460"/>
    </row>
    <row r="41" spans="2:12" ht="13.5" thickBot="1" x14ac:dyDescent="0.25">
      <c r="B41" s="476"/>
      <c r="C41" s="482"/>
      <c r="D41" s="480"/>
      <c r="E41" s="490" t="str">
        <f t="shared" si="0"/>
        <v/>
      </c>
      <c r="F41" s="488"/>
      <c r="G41" s="489"/>
      <c r="H41" s="491" t="str">
        <f t="shared" si="1"/>
        <v/>
      </c>
      <c r="I41" s="460"/>
      <c r="J41" s="460"/>
      <c r="K41" s="460"/>
      <c r="L41" s="460"/>
    </row>
    <row r="42" spans="2:12" x14ac:dyDescent="0.2">
      <c r="C42" s="492"/>
      <c r="D42" s="492"/>
      <c r="E42" s="492"/>
      <c r="F42" s="492"/>
      <c r="G42" s="492"/>
      <c r="H42" s="492"/>
    </row>
    <row r="43" spans="2:12" x14ac:dyDescent="0.2">
      <c r="C43" s="492"/>
      <c r="D43" s="492"/>
      <c r="E43" s="492"/>
      <c r="F43" s="492"/>
      <c r="G43" s="492"/>
      <c r="H43" s="492"/>
    </row>
    <row r="44" spans="2:12" x14ac:dyDescent="0.2">
      <c r="D44" s="415"/>
      <c r="E44" s="419" t="s">
        <v>20</v>
      </c>
      <c r="F44" s="420"/>
      <c r="G44" s="417"/>
    </row>
    <row r="45" spans="2:12" x14ac:dyDescent="0.2">
      <c r="E45" s="419" t="s">
        <v>13</v>
      </c>
      <c r="F45" s="423"/>
    </row>
    <row r="46" spans="2:12" x14ac:dyDescent="0.2">
      <c r="E46" s="419"/>
      <c r="F46" s="423"/>
    </row>
    <row r="47" spans="2:12" x14ac:dyDescent="0.2">
      <c r="E47" s="419" t="s">
        <v>21</v>
      </c>
      <c r="F47" s="420"/>
    </row>
    <row r="49" spans="5:6" x14ac:dyDescent="0.2">
      <c r="E49" s="419" t="s">
        <v>177</v>
      </c>
      <c r="F49" s="420"/>
    </row>
    <row r="83" spans="1:10" x14ac:dyDescent="0.2">
      <c r="A83" s="493"/>
    </row>
    <row r="84" spans="1:10" x14ac:dyDescent="0.2">
      <c r="A84" s="493"/>
    </row>
    <row r="85" spans="1:10" x14ac:dyDescent="0.2">
      <c r="A85" s="493"/>
    </row>
    <row r="86" spans="1:10" x14ac:dyDescent="0.2">
      <c r="A86" s="493"/>
    </row>
    <row r="87" spans="1:10" x14ac:dyDescent="0.2">
      <c r="A87" s="493"/>
    </row>
    <row r="88" spans="1:10" x14ac:dyDescent="0.2">
      <c r="A88" s="493"/>
    </row>
    <row r="89" spans="1:10" s="493" customFormat="1" x14ac:dyDescent="0.2">
      <c r="B89" s="405"/>
      <c r="C89" s="405"/>
      <c r="D89" s="405"/>
      <c r="E89" s="405"/>
      <c r="F89" s="405"/>
      <c r="G89" s="405"/>
      <c r="H89" s="405"/>
      <c r="I89" s="405"/>
      <c r="J89" s="405"/>
    </row>
    <row r="90" spans="1:10" s="493" customFormat="1" x14ac:dyDescent="0.2">
      <c r="B90" s="405"/>
      <c r="C90" s="405"/>
      <c r="D90" s="405"/>
      <c r="E90" s="405"/>
      <c r="F90" s="405"/>
      <c r="G90" s="405"/>
      <c r="H90" s="405"/>
      <c r="I90" s="405"/>
      <c r="J90" s="405"/>
    </row>
    <row r="91" spans="1:10" s="493" customFormat="1" x14ac:dyDescent="0.2">
      <c r="B91" s="405"/>
      <c r="C91" s="405"/>
      <c r="D91" s="405"/>
      <c r="E91" s="405"/>
      <c r="F91" s="405"/>
      <c r="G91" s="405"/>
      <c r="H91" s="405"/>
      <c r="I91" s="405"/>
      <c r="J91" s="405"/>
    </row>
    <row r="92" spans="1:10" s="493" customFormat="1" x14ac:dyDescent="0.2">
      <c r="B92" s="405"/>
      <c r="C92" s="405"/>
      <c r="D92" s="405"/>
      <c r="E92" s="405"/>
      <c r="F92" s="405"/>
      <c r="G92" s="405"/>
      <c r="H92" s="405"/>
      <c r="I92" s="405"/>
      <c r="J92" s="405"/>
    </row>
    <row r="93" spans="1:10" s="493" customFormat="1" x14ac:dyDescent="0.2">
      <c r="B93" s="405"/>
      <c r="C93" s="405"/>
      <c r="D93" s="405"/>
      <c r="F93" s="405"/>
      <c r="G93" s="405"/>
      <c r="H93" s="405"/>
      <c r="I93" s="405"/>
      <c r="J93" s="405"/>
    </row>
    <row r="94" spans="1:10" s="493" customFormat="1" x14ac:dyDescent="0.2">
      <c r="B94" s="405"/>
      <c r="C94" s="405"/>
      <c r="D94" s="405"/>
      <c r="F94" s="405"/>
      <c r="G94" s="405"/>
      <c r="H94" s="405"/>
      <c r="I94" s="405"/>
      <c r="J94" s="405"/>
    </row>
    <row r="95" spans="1:10" s="493" customFormat="1" x14ac:dyDescent="0.2">
      <c r="B95" s="405"/>
      <c r="C95" s="405"/>
      <c r="D95" s="405"/>
      <c r="F95" s="405"/>
      <c r="G95" s="405"/>
      <c r="H95" s="405"/>
      <c r="I95" s="405"/>
      <c r="J95" s="405"/>
    </row>
    <row r="96" spans="1:10" s="493" customFormat="1" x14ac:dyDescent="0.2">
      <c r="B96" s="405"/>
      <c r="C96" s="405"/>
      <c r="D96" s="405"/>
      <c r="F96" s="405"/>
      <c r="G96" s="405"/>
      <c r="H96" s="405"/>
      <c r="I96" s="405"/>
      <c r="J96" s="405"/>
    </row>
    <row r="97" spans="9:10" s="493" customFormat="1" x14ac:dyDescent="0.2">
      <c r="I97" s="405"/>
      <c r="J97" s="405"/>
    </row>
    <row r="98" spans="9:10" s="493" customFormat="1" x14ac:dyDescent="0.2">
      <c r="I98" s="405"/>
      <c r="J98" s="405"/>
    </row>
    <row r="99" spans="9:10" s="493" customFormat="1" x14ac:dyDescent="0.2">
      <c r="I99" s="405"/>
    </row>
    <row r="100" spans="9:10" s="493" customFormat="1" x14ac:dyDescent="0.2">
      <c r="I100" s="405"/>
    </row>
    <row r="101" spans="9:10" s="493" customFormat="1" x14ac:dyDescent="0.2">
      <c r="I101" s="405"/>
    </row>
    <row r="102" spans="9:10" s="493" customFormat="1" x14ac:dyDescent="0.2">
      <c r="I102" s="405"/>
    </row>
    <row r="103" spans="9:10" s="493" customFormat="1" x14ac:dyDescent="0.2">
      <c r="I103" s="405"/>
    </row>
    <row r="104" spans="9:10" s="493" customFormat="1" x14ac:dyDescent="0.2">
      <c r="I104" s="405"/>
    </row>
    <row r="105" spans="9:10" s="493" customFormat="1" x14ac:dyDescent="0.2">
      <c r="I105" s="405"/>
    </row>
    <row r="106" spans="9:10" s="493" customFormat="1" x14ac:dyDescent="0.2">
      <c r="I106" s="405"/>
    </row>
    <row r="107" spans="9:10" s="493" customFormat="1" x14ac:dyDescent="0.2">
      <c r="I107" s="405"/>
    </row>
    <row r="108" spans="9:10" s="493" customFormat="1" x14ac:dyDescent="0.2">
      <c r="I108" s="405"/>
    </row>
    <row r="109" spans="9:10" s="493" customFormat="1" x14ac:dyDescent="0.2">
      <c r="I109" s="405"/>
    </row>
    <row r="110" spans="9:10" s="493" customFormat="1" x14ac:dyDescent="0.2">
      <c r="I110" s="405"/>
    </row>
    <row r="111" spans="9:10" s="493" customFormat="1" x14ac:dyDescent="0.2">
      <c r="I111" s="405"/>
    </row>
    <row r="112" spans="9:10" s="493" customFormat="1" x14ac:dyDescent="0.2"/>
    <row r="113" s="493" customFormat="1" x14ac:dyDescent="0.2"/>
    <row r="114" s="493" customFormat="1" x14ac:dyDescent="0.2"/>
    <row r="115" s="493" customFormat="1" x14ac:dyDescent="0.2"/>
    <row r="116" s="493" customFormat="1" x14ac:dyDescent="0.2"/>
    <row r="117" s="493" customFormat="1" x14ac:dyDescent="0.2"/>
    <row r="118" s="493" customFormat="1" x14ac:dyDescent="0.2"/>
    <row r="119" s="493" customFormat="1" x14ac:dyDescent="0.2"/>
    <row r="120" s="493" customFormat="1" x14ac:dyDescent="0.2"/>
    <row r="121" s="493" customFormat="1" x14ac:dyDescent="0.2"/>
    <row r="122" s="493" customFormat="1" x14ac:dyDescent="0.2"/>
    <row r="123" s="493" customFormat="1" x14ac:dyDescent="0.2"/>
    <row r="124" s="493" customFormat="1" x14ac:dyDescent="0.2"/>
    <row r="125" s="493" customFormat="1" x14ac:dyDescent="0.2"/>
    <row r="126" s="493" customFormat="1" x14ac:dyDescent="0.2"/>
    <row r="127" s="493" customFormat="1" x14ac:dyDescent="0.2"/>
    <row r="128" s="493" customFormat="1" x14ac:dyDescent="0.2"/>
    <row r="129" s="493" customFormat="1" x14ac:dyDescent="0.2"/>
    <row r="130" s="493" customFormat="1" x14ac:dyDescent="0.2"/>
    <row r="131" s="493" customFormat="1" x14ac:dyDescent="0.2"/>
    <row r="132" s="493" customFormat="1" x14ac:dyDescent="0.2"/>
    <row r="133" s="493" customFormat="1" x14ac:dyDescent="0.2"/>
    <row r="134" s="493" customFormat="1" x14ac:dyDescent="0.2"/>
    <row r="135" s="493" customFormat="1" x14ac:dyDescent="0.2"/>
    <row r="136" s="493" customFormat="1" x14ac:dyDescent="0.2"/>
    <row r="137" s="493" customFormat="1" x14ac:dyDescent="0.2"/>
    <row r="138" s="493" customFormat="1" x14ac:dyDescent="0.2"/>
    <row r="139" s="493" customFormat="1" x14ac:dyDescent="0.2"/>
    <row r="140" s="493" customFormat="1" x14ac:dyDescent="0.2"/>
    <row r="141" s="493" customFormat="1" x14ac:dyDescent="0.2"/>
    <row r="142" s="493" customFormat="1" x14ac:dyDescent="0.2"/>
    <row r="143" s="493" customFormat="1" x14ac:dyDescent="0.2"/>
    <row r="144" s="493" customFormat="1" x14ac:dyDescent="0.2"/>
    <row r="145" s="493" customFormat="1" x14ac:dyDescent="0.2"/>
    <row r="146" s="493" customFormat="1" x14ac:dyDescent="0.2"/>
    <row r="147" s="493" customFormat="1" x14ac:dyDescent="0.2"/>
    <row r="148" s="493" customFormat="1" x14ac:dyDescent="0.2"/>
    <row r="149" s="493" customFormat="1" x14ac:dyDescent="0.2"/>
    <row r="150" s="493" customFormat="1" x14ac:dyDescent="0.2"/>
    <row r="151" s="493" customFormat="1" x14ac:dyDescent="0.2"/>
    <row r="152" s="493" customFormat="1" x14ac:dyDescent="0.2"/>
    <row r="153" s="493" customFormat="1" x14ac:dyDescent="0.2"/>
    <row r="154" s="493" customFormat="1" x14ac:dyDescent="0.2"/>
    <row r="155" s="493" customFormat="1" x14ac:dyDescent="0.2"/>
    <row r="156" s="493" customFormat="1" x14ac:dyDescent="0.2"/>
    <row r="157" s="493" customFormat="1" x14ac:dyDescent="0.2"/>
    <row r="158" s="493" customFormat="1" x14ac:dyDescent="0.2"/>
    <row r="159" s="493" customFormat="1" x14ac:dyDescent="0.2"/>
    <row r="160" s="493" customFormat="1" x14ac:dyDescent="0.2"/>
    <row r="161" spans="1:1" s="493" customFormat="1" x14ac:dyDescent="0.2"/>
    <row r="162" spans="1:1" s="493" customFormat="1" x14ac:dyDescent="0.2"/>
    <row r="163" spans="1:1" s="493" customFormat="1" x14ac:dyDescent="0.2"/>
    <row r="164" spans="1:1" s="493" customFormat="1" x14ac:dyDescent="0.2"/>
    <row r="165" spans="1:1" s="493" customFormat="1" x14ac:dyDescent="0.2"/>
    <row r="166" spans="1:1" s="493" customFormat="1" x14ac:dyDescent="0.2"/>
    <row r="167" spans="1:1" s="493" customFormat="1" x14ac:dyDescent="0.2"/>
    <row r="168" spans="1:1" s="493" customFormat="1" x14ac:dyDescent="0.2"/>
    <row r="169" spans="1:1" s="493" customFormat="1" x14ac:dyDescent="0.2"/>
    <row r="170" spans="1:1" s="493" customFormat="1" x14ac:dyDescent="0.2"/>
    <row r="171" spans="1:1" s="493" customFormat="1" x14ac:dyDescent="0.2"/>
    <row r="172" spans="1:1" s="493" customFormat="1" x14ac:dyDescent="0.2"/>
    <row r="173" spans="1:1" s="493" customFormat="1" x14ac:dyDescent="0.2"/>
    <row r="174" spans="1:1" s="493" customFormat="1" x14ac:dyDescent="0.2"/>
    <row r="175" spans="1:1" s="493" customFormat="1" x14ac:dyDescent="0.2">
      <c r="A175" s="405"/>
    </row>
    <row r="176" spans="1:1" s="493" customFormat="1" x14ac:dyDescent="0.2">
      <c r="A176" s="405"/>
    </row>
    <row r="177" spans="1:10" s="493" customFormat="1" x14ac:dyDescent="0.2">
      <c r="A177" s="405"/>
    </row>
    <row r="178" spans="1:10" s="493" customFormat="1" x14ac:dyDescent="0.2">
      <c r="A178" s="405"/>
    </row>
    <row r="179" spans="1:10" s="493" customFormat="1" x14ac:dyDescent="0.2">
      <c r="A179" s="405"/>
    </row>
    <row r="180" spans="1:10" s="493" customFormat="1" x14ac:dyDescent="0.2">
      <c r="A180" s="405"/>
    </row>
    <row r="181" spans="1:10" x14ac:dyDescent="0.2">
      <c r="B181" s="493"/>
      <c r="C181" s="493"/>
      <c r="D181" s="493"/>
      <c r="E181" s="493"/>
      <c r="F181" s="493"/>
      <c r="G181" s="493"/>
      <c r="H181" s="493"/>
      <c r="I181" s="493"/>
      <c r="J181" s="493"/>
    </row>
    <row r="182" spans="1:10" x14ac:dyDescent="0.2">
      <c r="B182" s="493"/>
      <c r="C182" s="493"/>
      <c r="D182" s="493"/>
      <c r="E182" s="493"/>
      <c r="F182" s="493"/>
      <c r="G182" s="493"/>
      <c r="H182" s="493"/>
      <c r="I182" s="493"/>
      <c r="J182" s="493"/>
    </row>
    <row r="183" spans="1:10" x14ac:dyDescent="0.2">
      <c r="B183" s="493"/>
      <c r="C183" s="493"/>
      <c r="D183" s="493"/>
      <c r="E183" s="493"/>
      <c r="F183" s="493"/>
      <c r="G183" s="493"/>
      <c r="H183" s="493"/>
      <c r="I183" s="493"/>
      <c r="J183" s="493"/>
    </row>
    <row r="184" spans="1:10" x14ac:dyDescent="0.2">
      <c r="B184" s="493"/>
      <c r="C184" s="493"/>
      <c r="D184" s="493"/>
      <c r="E184" s="493"/>
      <c r="F184" s="493"/>
      <c r="G184" s="493"/>
      <c r="H184" s="493"/>
      <c r="I184" s="493"/>
      <c r="J184" s="493"/>
    </row>
    <row r="185" spans="1:10" x14ac:dyDescent="0.2">
      <c r="B185" s="493"/>
      <c r="C185" s="493"/>
      <c r="D185" s="493"/>
      <c r="F185" s="493"/>
      <c r="G185" s="493"/>
      <c r="H185" s="493"/>
      <c r="I185" s="493"/>
      <c r="J185" s="493"/>
    </row>
    <row r="186" spans="1:10" x14ac:dyDescent="0.2">
      <c r="B186" s="493"/>
      <c r="C186" s="493"/>
      <c r="D186" s="493"/>
      <c r="F186" s="493"/>
      <c r="G186" s="493"/>
      <c r="H186" s="493"/>
      <c r="I186" s="493"/>
      <c r="J186" s="493"/>
    </row>
    <row r="187" spans="1:10" x14ac:dyDescent="0.2">
      <c r="B187" s="493"/>
      <c r="C187" s="493"/>
      <c r="D187" s="493"/>
      <c r="F187" s="493"/>
      <c r="G187" s="493"/>
      <c r="H187" s="493"/>
      <c r="I187" s="493"/>
      <c r="J187" s="493"/>
    </row>
    <row r="188" spans="1:10" x14ac:dyDescent="0.2">
      <c r="B188" s="493"/>
      <c r="C188" s="493"/>
      <c r="D188" s="493"/>
      <c r="F188" s="493"/>
      <c r="G188" s="493"/>
      <c r="H188" s="493"/>
      <c r="I188" s="493"/>
      <c r="J188" s="493"/>
    </row>
    <row r="189" spans="1:10" x14ac:dyDescent="0.2">
      <c r="I189" s="493"/>
      <c r="J189" s="493"/>
    </row>
    <row r="190" spans="1:10" x14ac:dyDescent="0.2">
      <c r="I190" s="493"/>
      <c r="J190" s="493"/>
    </row>
    <row r="191" spans="1:10" x14ac:dyDescent="0.2">
      <c r="I191" s="493"/>
    </row>
    <row r="192" spans="1:10" x14ac:dyDescent="0.2">
      <c r="I192" s="493"/>
    </row>
    <row r="193" spans="9:9" x14ac:dyDescent="0.2">
      <c r="I193" s="493"/>
    </row>
    <row r="194" spans="9:9" x14ac:dyDescent="0.2">
      <c r="I194" s="493"/>
    </row>
    <row r="195" spans="9:9" x14ac:dyDescent="0.2">
      <c r="I195" s="493"/>
    </row>
    <row r="196" spans="9:9" x14ac:dyDescent="0.2">
      <c r="I196" s="493"/>
    </row>
    <row r="197" spans="9:9" x14ac:dyDescent="0.2">
      <c r="I197" s="493"/>
    </row>
    <row r="198" spans="9:9" x14ac:dyDescent="0.2">
      <c r="I198" s="493"/>
    </row>
    <row r="199" spans="9:9" x14ac:dyDescent="0.2">
      <c r="I199" s="493"/>
    </row>
    <row r="200" spans="9:9" x14ac:dyDescent="0.2">
      <c r="I200" s="493"/>
    </row>
    <row r="201" spans="9:9" x14ac:dyDescent="0.2">
      <c r="I201" s="493"/>
    </row>
    <row r="202" spans="9:9" x14ac:dyDescent="0.2">
      <c r="I202" s="493"/>
    </row>
    <row r="203" spans="9:9" x14ac:dyDescent="0.2">
      <c r="I203" s="493"/>
    </row>
  </sheetData>
  <sheetProtection password="FC0B" sheet="1" objects="1" scenarios="1"/>
  <mergeCells count="2">
    <mergeCell ref="F30:G30"/>
    <mergeCell ref="B1:O3"/>
  </mergeCells>
  <phoneticPr fontId="2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E11 F12">
      <formula1>1</formula1>
    </dataValidation>
  </dataValidations>
  <pageMargins left="0.75" right="0.75" top="0.75" bottom="0.64" header="0.41" footer="0.5"/>
  <pageSetup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M51"/>
  <sheetViews>
    <sheetView showGridLines="0" zoomScale="80" zoomScaleNormal="80" workbookViewId="0">
      <selection activeCell="H25" sqref="H25"/>
    </sheetView>
  </sheetViews>
  <sheetFormatPr defaultRowHeight="12.75" x14ac:dyDescent="0.2"/>
  <cols>
    <col min="1" max="1" width="2.85546875" style="503" customWidth="1"/>
    <col min="2" max="2" width="8" style="501" bestFit="1" customWidth="1"/>
    <col min="3" max="11" width="15.7109375" style="503" customWidth="1"/>
    <col min="12" max="12" width="19" style="503" customWidth="1"/>
    <col min="13" max="13" width="18.85546875" style="503" customWidth="1"/>
    <col min="14" max="16384" width="9.140625" style="503"/>
  </cols>
  <sheetData>
    <row r="2" spans="2:13" s="494" customFormat="1" ht="12.75" customHeight="1" x14ac:dyDescent="0.2">
      <c r="B2" s="40" t="s">
        <v>22</v>
      </c>
      <c r="C2" s="39"/>
      <c r="D2" s="39"/>
      <c r="E2" s="39"/>
      <c r="F2" s="39"/>
      <c r="G2" s="39"/>
      <c r="H2" s="39"/>
      <c r="I2" s="39"/>
      <c r="J2" s="39"/>
      <c r="K2" s="39"/>
    </row>
    <row r="4" spans="2:13" s="494" customFormat="1" x14ac:dyDescent="0.2">
      <c r="F4" s="495" t="s">
        <v>12</v>
      </c>
      <c r="G4" s="496">
        <f>Company</f>
        <v>0</v>
      </c>
    </row>
    <row r="5" spans="2:13" s="494" customFormat="1" x14ac:dyDescent="0.2">
      <c r="F5" s="497"/>
      <c r="G5" s="498"/>
    </row>
    <row r="6" spans="2:13" s="494" customFormat="1" x14ac:dyDescent="0.2">
      <c r="F6" s="495" t="s">
        <v>19</v>
      </c>
      <c r="G6" s="499">
        <f>Date</f>
        <v>0</v>
      </c>
    </row>
    <row r="7" spans="2:13" s="494" customFormat="1" x14ac:dyDescent="0.2">
      <c r="E7" s="495"/>
      <c r="F7" s="500"/>
    </row>
    <row r="8" spans="2:13" ht="15.75" customHeight="1" thickBot="1" x14ac:dyDescent="0.25">
      <c r="C8" s="502"/>
      <c r="D8" s="501"/>
      <c r="E8" s="502"/>
      <c r="M8" s="504" t="s">
        <v>9</v>
      </c>
    </row>
    <row r="9" spans="2:13" ht="45" customHeight="1" x14ac:dyDescent="0.2">
      <c r="B9" s="1195" t="s">
        <v>3</v>
      </c>
      <c r="C9" s="1197" t="s">
        <v>4</v>
      </c>
      <c r="D9" s="1197"/>
      <c r="E9" s="1197"/>
      <c r="F9" s="1198" t="s">
        <v>23</v>
      </c>
      <c r="G9" s="1198" t="s">
        <v>24</v>
      </c>
      <c r="H9" s="1200" t="s">
        <v>5</v>
      </c>
      <c r="I9" s="1201"/>
      <c r="J9" s="1201"/>
      <c r="K9" s="1201"/>
      <c r="L9" s="1201"/>
      <c r="M9" s="505"/>
    </row>
    <row r="10" spans="2:13" ht="123.75" customHeight="1" x14ac:dyDescent="0.2">
      <c r="B10" s="1196"/>
      <c r="C10" s="506" t="s">
        <v>0</v>
      </c>
      <c r="D10" s="506" t="s">
        <v>1</v>
      </c>
      <c r="E10" s="506" t="s">
        <v>2</v>
      </c>
      <c r="F10" s="1199"/>
      <c r="G10" s="1199"/>
      <c r="H10" s="506" t="s">
        <v>26</v>
      </c>
      <c r="I10" s="506" t="s">
        <v>27</v>
      </c>
      <c r="J10" s="506" t="s">
        <v>28</v>
      </c>
      <c r="K10" s="507" t="s">
        <v>440</v>
      </c>
      <c r="L10" s="508" t="s">
        <v>509</v>
      </c>
      <c r="M10" s="509" t="s">
        <v>497</v>
      </c>
    </row>
    <row r="11" spans="2:13" s="10" customFormat="1" ht="13.5" customHeight="1" x14ac:dyDescent="0.2">
      <c r="B11" s="55"/>
      <c r="C11" s="56">
        <v>1</v>
      </c>
      <c r="D11" s="56">
        <v>2</v>
      </c>
      <c r="E11" s="56">
        <v>3</v>
      </c>
      <c r="F11" s="56">
        <v>4</v>
      </c>
      <c r="G11" s="56">
        <v>5</v>
      </c>
      <c r="H11" s="510">
        <v>6</v>
      </c>
      <c r="I11" s="56">
        <v>7</v>
      </c>
      <c r="J11" s="510">
        <v>8</v>
      </c>
      <c r="K11" s="511">
        <v>9</v>
      </c>
      <c r="L11" s="511">
        <v>10</v>
      </c>
      <c r="M11" s="512">
        <v>11</v>
      </c>
    </row>
    <row r="12" spans="2:13" x14ac:dyDescent="0.2">
      <c r="B12" s="513">
        <v>1</v>
      </c>
      <c r="C12" s="514"/>
      <c r="D12" s="514"/>
      <c r="E12" s="515">
        <f>C12+D12</f>
        <v>0</v>
      </c>
      <c r="F12" s="514"/>
      <c r="G12" s="514"/>
      <c r="H12" s="515">
        <f>C12-F12</f>
        <v>0</v>
      </c>
      <c r="I12" s="515">
        <f>D12-G12</f>
        <v>0</v>
      </c>
      <c r="J12" s="515">
        <f t="shared" ref="J12:J42" si="0">MIN(I12,H12*0.5)</f>
        <v>0</v>
      </c>
      <c r="K12" s="516">
        <f t="shared" ref="K12:K42" si="1">MIN(H12*0.25,I12)</f>
        <v>0</v>
      </c>
      <c r="L12" s="516">
        <f>SUM(H12,J12)</f>
        <v>0</v>
      </c>
      <c r="M12" s="517">
        <f>SUM(H12,K12)</f>
        <v>0</v>
      </c>
    </row>
    <row r="13" spans="2:13" x14ac:dyDescent="0.2">
      <c r="B13" s="518">
        <v>2</v>
      </c>
      <c r="C13" s="514"/>
      <c r="D13" s="519"/>
      <c r="E13" s="515">
        <f t="shared" ref="E13:E42" si="2">C13+D13</f>
        <v>0</v>
      </c>
      <c r="F13" s="519"/>
      <c r="G13" s="519"/>
      <c r="H13" s="520">
        <f t="shared" ref="H13:H42" si="3">C13-F13</f>
        <v>0</v>
      </c>
      <c r="I13" s="515">
        <f t="shared" ref="I13:I42" si="4">D13-G13</f>
        <v>0</v>
      </c>
      <c r="J13" s="515">
        <f t="shared" si="0"/>
        <v>0</v>
      </c>
      <c r="K13" s="516">
        <f t="shared" si="1"/>
        <v>0</v>
      </c>
      <c r="L13" s="516">
        <f t="shared" ref="L13:L42" si="5">SUM(H13,J13)</f>
        <v>0</v>
      </c>
      <c r="M13" s="517">
        <f t="shared" ref="M13:M41" si="6">SUM(H13,K13)</f>
        <v>0</v>
      </c>
    </row>
    <row r="14" spans="2:13" x14ac:dyDescent="0.2">
      <c r="B14" s="518">
        <v>3</v>
      </c>
      <c r="C14" s="514"/>
      <c r="D14" s="519"/>
      <c r="E14" s="515">
        <f t="shared" si="2"/>
        <v>0</v>
      </c>
      <c r="F14" s="519"/>
      <c r="G14" s="519"/>
      <c r="H14" s="520">
        <f t="shared" si="3"/>
        <v>0</v>
      </c>
      <c r="I14" s="515">
        <f t="shared" si="4"/>
        <v>0</v>
      </c>
      <c r="J14" s="515">
        <f t="shared" si="0"/>
        <v>0</v>
      </c>
      <c r="K14" s="516">
        <f t="shared" si="1"/>
        <v>0</v>
      </c>
      <c r="L14" s="516">
        <f t="shared" si="5"/>
        <v>0</v>
      </c>
      <c r="M14" s="517">
        <f t="shared" si="6"/>
        <v>0</v>
      </c>
    </row>
    <row r="15" spans="2:13" x14ac:dyDescent="0.2">
      <c r="B15" s="518">
        <v>4</v>
      </c>
      <c r="C15" s="514"/>
      <c r="D15" s="519"/>
      <c r="E15" s="515">
        <f t="shared" si="2"/>
        <v>0</v>
      </c>
      <c r="F15" s="519"/>
      <c r="G15" s="519"/>
      <c r="H15" s="520">
        <f t="shared" si="3"/>
        <v>0</v>
      </c>
      <c r="I15" s="515">
        <f t="shared" si="4"/>
        <v>0</v>
      </c>
      <c r="J15" s="515">
        <f t="shared" si="0"/>
        <v>0</v>
      </c>
      <c r="K15" s="516">
        <f t="shared" si="1"/>
        <v>0</v>
      </c>
      <c r="L15" s="516">
        <f t="shared" si="5"/>
        <v>0</v>
      </c>
      <c r="M15" s="517">
        <f t="shared" si="6"/>
        <v>0</v>
      </c>
    </row>
    <row r="16" spans="2:13" x14ac:dyDescent="0.2">
      <c r="B16" s="518">
        <v>5</v>
      </c>
      <c r="C16" s="514"/>
      <c r="D16" s="519"/>
      <c r="E16" s="515">
        <f t="shared" si="2"/>
        <v>0</v>
      </c>
      <c r="F16" s="519"/>
      <c r="G16" s="519"/>
      <c r="H16" s="520">
        <f t="shared" si="3"/>
        <v>0</v>
      </c>
      <c r="I16" s="515">
        <f t="shared" si="4"/>
        <v>0</v>
      </c>
      <c r="J16" s="515">
        <f t="shared" si="0"/>
        <v>0</v>
      </c>
      <c r="K16" s="516">
        <f t="shared" si="1"/>
        <v>0</v>
      </c>
      <c r="L16" s="516">
        <f t="shared" si="5"/>
        <v>0</v>
      </c>
      <c r="M16" s="517">
        <f t="shared" si="6"/>
        <v>0</v>
      </c>
    </row>
    <row r="17" spans="2:13" x14ac:dyDescent="0.2">
      <c r="B17" s="518">
        <v>6</v>
      </c>
      <c r="C17" s="514"/>
      <c r="D17" s="519"/>
      <c r="E17" s="515">
        <f t="shared" si="2"/>
        <v>0</v>
      </c>
      <c r="F17" s="519"/>
      <c r="G17" s="519"/>
      <c r="H17" s="520">
        <f t="shared" si="3"/>
        <v>0</v>
      </c>
      <c r="I17" s="515">
        <f t="shared" si="4"/>
        <v>0</v>
      </c>
      <c r="J17" s="515">
        <f t="shared" si="0"/>
        <v>0</v>
      </c>
      <c r="K17" s="516">
        <f t="shared" si="1"/>
        <v>0</v>
      </c>
      <c r="L17" s="516">
        <f t="shared" si="5"/>
        <v>0</v>
      </c>
      <c r="M17" s="517">
        <f t="shared" si="6"/>
        <v>0</v>
      </c>
    </row>
    <row r="18" spans="2:13" x14ac:dyDescent="0.2">
      <c r="B18" s="518">
        <v>7</v>
      </c>
      <c r="C18" s="514"/>
      <c r="D18" s="519"/>
      <c r="E18" s="515">
        <f t="shared" si="2"/>
        <v>0</v>
      </c>
      <c r="F18" s="519"/>
      <c r="G18" s="519"/>
      <c r="H18" s="520">
        <f t="shared" si="3"/>
        <v>0</v>
      </c>
      <c r="I18" s="515">
        <f t="shared" si="4"/>
        <v>0</v>
      </c>
      <c r="J18" s="515">
        <f t="shared" si="0"/>
        <v>0</v>
      </c>
      <c r="K18" s="516">
        <f t="shared" si="1"/>
        <v>0</v>
      </c>
      <c r="L18" s="516">
        <f t="shared" si="5"/>
        <v>0</v>
      </c>
      <c r="M18" s="517">
        <f t="shared" si="6"/>
        <v>0</v>
      </c>
    </row>
    <row r="19" spans="2:13" x14ac:dyDescent="0.2">
      <c r="B19" s="518">
        <v>8</v>
      </c>
      <c r="C19" s="514"/>
      <c r="D19" s="519"/>
      <c r="E19" s="515">
        <f t="shared" si="2"/>
        <v>0</v>
      </c>
      <c r="F19" s="519"/>
      <c r="G19" s="519"/>
      <c r="H19" s="520">
        <f t="shared" si="3"/>
        <v>0</v>
      </c>
      <c r="I19" s="515">
        <f t="shared" si="4"/>
        <v>0</v>
      </c>
      <c r="J19" s="515">
        <f t="shared" si="0"/>
        <v>0</v>
      </c>
      <c r="K19" s="516">
        <f t="shared" si="1"/>
        <v>0</v>
      </c>
      <c r="L19" s="516">
        <f t="shared" si="5"/>
        <v>0</v>
      </c>
      <c r="M19" s="517">
        <f t="shared" si="6"/>
        <v>0</v>
      </c>
    </row>
    <row r="20" spans="2:13" x14ac:dyDescent="0.2">
      <c r="B20" s="518">
        <v>9</v>
      </c>
      <c r="C20" s="514"/>
      <c r="D20" s="519"/>
      <c r="E20" s="515">
        <f t="shared" si="2"/>
        <v>0</v>
      </c>
      <c r="F20" s="519"/>
      <c r="G20" s="519"/>
      <c r="H20" s="520">
        <f t="shared" si="3"/>
        <v>0</v>
      </c>
      <c r="I20" s="515">
        <f t="shared" si="4"/>
        <v>0</v>
      </c>
      <c r="J20" s="515">
        <f t="shared" si="0"/>
        <v>0</v>
      </c>
      <c r="K20" s="516">
        <f t="shared" si="1"/>
        <v>0</v>
      </c>
      <c r="L20" s="516">
        <f t="shared" si="5"/>
        <v>0</v>
      </c>
      <c r="M20" s="517">
        <f t="shared" si="6"/>
        <v>0</v>
      </c>
    </row>
    <row r="21" spans="2:13" x14ac:dyDescent="0.2">
      <c r="B21" s="518">
        <v>10</v>
      </c>
      <c r="C21" s="514"/>
      <c r="D21" s="519"/>
      <c r="E21" s="515">
        <f t="shared" si="2"/>
        <v>0</v>
      </c>
      <c r="F21" s="519"/>
      <c r="G21" s="519"/>
      <c r="H21" s="520">
        <f t="shared" si="3"/>
        <v>0</v>
      </c>
      <c r="I21" s="515">
        <f t="shared" si="4"/>
        <v>0</v>
      </c>
      <c r="J21" s="515">
        <f t="shared" si="0"/>
        <v>0</v>
      </c>
      <c r="K21" s="516">
        <f t="shared" si="1"/>
        <v>0</v>
      </c>
      <c r="L21" s="516">
        <f t="shared" si="5"/>
        <v>0</v>
      </c>
      <c r="M21" s="517">
        <f t="shared" si="6"/>
        <v>0</v>
      </c>
    </row>
    <row r="22" spans="2:13" x14ac:dyDescent="0.2">
      <c r="B22" s="518">
        <v>11</v>
      </c>
      <c r="C22" s="514"/>
      <c r="D22" s="519"/>
      <c r="E22" s="515">
        <f t="shared" si="2"/>
        <v>0</v>
      </c>
      <c r="F22" s="519"/>
      <c r="G22" s="519"/>
      <c r="H22" s="520">
        <f t="shared" si="3"/>
        <v>0</v>
      </c>
      <c r="I22" s="515">
        <f t="shared" si="4"/>
        <v>0</v>
      </c>
      <c r="J22" s="515">
        <f t="shared" si="0"/>
        <v>0</v>
      </c>
      <c r="K22" s="516">
        <f t="shared" si="1"/>
        <v>0</v>
      </c>
      <c r="L22" s="516">
        <f t="shared" si="5"/>
        <v>0</v>
      </c>
      <c r="M22" s="517">
        <f t="shared" si="6"/>
        <v>0</v>
      </c>
    </row>
    <row r="23" spans="2:13" x14ac:dyDescent="0.2">
      <c r="B23" s="518">
        <v>12</v>
      </c>
      <c r="C23" s="514"/>
      <c r="D23" s="519"/>
      <c r="E23" s="515">
        <f t="shared" si="2"/>
        <v>0</v>
      </c>
      <c r="F23" s="519"/>
      <c r="G23" s="519"/>
      <c r="H23" s="520">
        <f t="shared" si="3"/>
        <v>0</v>
      </c>
      <c r="I23" s="515">
        <f t="shared" si="4"/>
        <v>0</v>
      </c>
      <c r="J23" s="515">
        <f t="shared" si="0"/>
        <v>0</v>
      </c>
      <c r="K23" s="516">
        <f t="shared" si="1"/>
        <v>0</v>
      </c>
      <c r="L23" s="516">
        <f t="shared" si="5"/>
        <v>0</v>
      </c>
      <c r="M23" s="517">
        <f t="shared" si="6"/>
        <v>0</v>
      </c>
    </row>
    <row r="24" spans="2:13" x14ac:dyDescent="0.2">
      <c r="B24" s="518">
        <v>13</v>
      </c>
      <c r="C24" s="514"/>
      <c r="D24" s="519"/>
      <c r="E24" s="515">
        <f t="shared" si="2"/>
        <v>0</v>
      </c>
      <c r="F24" s="519"/>
      <c r="G24" s="519"/>
      <c r="H24" s="520">
        <f t="shared" si="3"/>
        <v>0</v>
      </c>
      <c r="I24" s="515">
        <f t="shared" si="4"/>
        <v>0</v>
      </c>
      <c r="J24" s="515">
        <f t="shared" si="0"/>
        <v>0</v>
      </c>
      <c r="K24" s="516">
        <f t="shared" si="1"/>
        <v>0</v>
      </c>
      <c r="L24" s="516">
        <f t="shared" si="5"/>
        <v>0</v>
      </c>
      <c r="M24" s="517">
        <f t="shared" si="6"/>
        <v>0</v>
      </c>
    </row>
    <row r="25" spans="2:13" x14ac:dyDescent="0.2">
      <c r="B25" s="518">
        <v>14</v>
      </c>
      <c r="C25" s="514"/>
      <c r="D25" s="519"/>
      <c r="E25" s="515">
        <f t="shared" si="2"/>
        <v>0</v>
      </c>
      <c r="F25" s="519"/>
      <c r="G25" s="519"/>
      <c r="H25" s="520">
        <f t="shared" si="3"/>
        <v>0</v>
      </c>
      <c r="I25" s="515">
        <f t="shared" si="4"/>
        <v>0</v>
      </c>
      <c r="J25" s="515">
        <f t="shared" si="0"/>
        <v>0</v>
      </c>
      <c r="K25" s="516">
        <f t="shared" si="1"/>
        <v>0</v>
      </c>
      <c r="L25" s="516">
        <f t="shared" si="5"/>
        <v>0</v>
      </c>
      <c r="M25" s="517">
        <f t="shared" si="6"/>
        <v>0</v>
      </c>
    </row>
    <row r="26" spans="2:13" x14ac:dyDescent="0.2">
      <c r="B26" s="518">
        <v>15</v>
      </c>
      <c r="C26" s="514"/>
      <c r="D26" s="519"/>
      <c r="E26" s="515">
        <f t="shared" si="2"/>
        <v>0</v>
      </c>
      <c r="F26" s="519"/>
      <c r="G26" s="519"/>
      <c r="H26" s="520">
        <f t="shared" si="3"/>
        <v>0</v>
      </c>
      <c r="I26" s="515">
        <f t="shared" si="4"/>
        <v>0</v>
      </c>
      <c r="J26" s="515">
        <f t="shared" si="0"/>
        <v>0</v>
      </c>
      <c r="K26" s="516">
        <f t="shared" si="1"/>
        <v>0</v>
      </c>
      <c r="L26" s="516">
        <f t="shared" si="5"/>
        <v>0</v>
      </c>
      <c r="M26" s="517">
        <f t="shared" si="6"/>
        <v>0</v>
      </c>
    </row>
    <row r="27" spans="2:13" x14ac:dyDescent="0.2">
      <c r="B27" s="518">
        <v>16</v>
      </c>
      <c r="C27" s="514"/>
      <c r="D27" s="519"/>
      <c r="E27" s="515">
        <f t="shared" si="2"/>
        <v>0</v>
      </c>
      <c r="F27" s="519"/>
      <c r="G27" s="519"/>
      <c r="H27" s="520">
        <f t="shared" si="3"/>
        <v>0</v>
      </c>
      <c r="I27" s="515">
        <f t="shared" si="4"/>
        <v>0</v>
      </c>
      <c r="J27" s="515">
        <f t="shared" si="0"/>
        <v>0</v>
      </c>
      <c r="K27" s="516">
        <f t="shared" si="1"/>
        <v>0</v>
      </c>
      <c r="L27" s="516">
        <f t="shared" si="5"/>
        <v>0</v>
      </c>
      <c r="M27" s="517">
        <f t="shared" si="6"/>
        <v>0</v>
      </c>
    </row>
    <row r="28" spans="2:13" x14ac:dyDescent="0.2">
      <c r="B28" s="518">
        <v>17</v>
      </c>
      <c r="C28" s="514"/>
      <c r="D28" s="519"/>
      <c r="E28" s="515">
        <f t="shared" si="2"/>
        <v>0</v>
      </c>
      <c r="F28" s="519"/>
      <c r="G28" s="519"/>
      <c r="H28" s="520">
        <f t="shared" si="3"/>
        <v>0</v>
      </c>
      <c r="I28" s="515">
        <f t="shared" si="4"/>
        <v>0</v>
      </c>
      <c r="J28" s="515">
        <f t="shared" si="0"/>
        <v>0</v>
      </c>
      <c r="K28" s="516">
        <f t="shared" si="1"/>
        <v>0</v>
      </c>
      <c r="L28" s="516">
        <f t="shared" si="5"/>
        <v>0</v>
      </c>
      <c r="M28" s="517">
        <f t="shared" si="6"/>
        <v>0</v>
      </c>
    </row>
    <row r="29" spans="2:13" x14ac:dyDescent="0.2">
      <c r="B29" s="518">
        <v>18</v>
      </c>
      <c r="C29" s="514"/>
      <c r="D29" s="519"/>
      <c r="E29" s="515">
        <f t="shared" si="2"/>
        <v>0</v>
      </c>
      <c r="F29" s="519"/>
      <c r="G29" s="519"/>
      <c r="H29" s="520">
        <f t="shared" si="3"/>
        <v>0</v>
      </c>
      <c r="I29" s="515">
        <f t="shared" si="4"/>
        <v>0</v>
      </c>
      <c r="J29" s="515">
        <f t="shared" si="0"/>
        <v>0</v>
      </c>
      <c r="K29" s="516">
        <f t="shared" si="1"/>
        <v>0</v>
      </c>
      <c r="L29" s="516">
        <f t="shared" si="5"/>
        <v>0</v>
      </c>
      <c r="M29" s="517">
        <f t="shared" si="6"/>
        <v>0</v>
      </c>
    </row>
    <row r="30" spans="2:13" x14ac:dyDescent="0.2">
      <c r="B30" s="518">
        <v>19</v>
      </c>
      <c r="C30" s="514"/>
      <c r="D30" s="519"/>
      <c r="E30" s="520">
        <f t="shared" si="2"/>
        <v>0</v>
      </c>
      <c r="F30" s="519"/>
      <c r="G30" s="519"/>
      <c r="H30" s="520">
        <f t="shared" si="3"/>
        <v>0</v>
      </c>
      <c r="I30" s="515">
        <f t="shared" si="4"/>
        <v>0</v>
      </c>
      <c r="J30" s="515">
        <f t="shared" si="0"/>
        <v>0</v>
      </c>
      <c r="K30" s="516">
        <f t="shared" si="1"/>
        <v>0</v>
      </c>
      <c r="L30" s="516">
        <f t="shared" si="5"/>
        <v>0</v>
      </c>
      <c r="M30" s="517">
        <f t="shared" si="6"/>
        <v>0</v>
      </c>
    </row>
    <row r="31" spans="2:13" x14ac:dyDescent="0.2">
      <c r="B31" s="518">
        <v>20</v>
      </c>
      <c r="C31" s="514"/>
      <c r="D31" s="519"/>
      <c r="E31" s="520">
        <f t="shared" si="2"/>
        <v>0</v>
      </c>
      <c r="F31" s="519"/>
      <c r="G31" s="519"/>
      <c r="H31" s="520">
        <f t="shared" si="3"/>
        <v>0</v>
      </c>
      <c r="I31" s="515">
        <f t="shared" si="4"/>
        <v>0</v>
      </c>
      <c r="J31" s="515">
        <f t="shared" si="0"/>
        <v>0</v>
      </c>
      <c r="K31" s="516">
        <f t="shared" si="1"/>
        <v>0</v>
      </c>
      <c r="L31" s="516">
        <f t="shared" si="5"/>
        <v>0</v>
      </c>
      <c r="M31" s="517">
        <f>SUM(H31,K31)</f>
        <v>0</v>
      </c>
    </row>
    <row r="32" spans="2:13" x14ac:dyDescent="0.2">
      <c r="B32" s="518">
        <v>21</v>
      </c>
      <c r="C32" s="514"/>
      <c r="D32" s="519"/>
      <c r="E32" s="520">
        <f t="shared" si="2"/>
        <v>0</v>
      </c>
      <c r="F32" s="519"/>
      <c r="G32" s="519"/>
      <c r="H32" s="520">
        <f t="shared" si="3"/>
        <v>0</v>
      </c>
      <c r="I32" s="515">
        <f t="shared" si="4"/>
        <v>0</v>
      </c>
      <c r="J32" s="515">
        <f t="shared" si="0"/>
        <v>0</v>
      </c>
      <c r="K32" s="516">
        <f t="shared" si="1"/>
        <v>0</v>
      </c>
      <c r="L32" s="516">
        <f t="shared" si="5"/>
        <v>0</v>
      </c>
      <c r="M32" s="517">
        <f t="shared" si="6"/>
        <v>0</v>
      </c>
    </row>
    <row r="33" spans="2:13" x14ac:dyDescent="0.2">
      <c r="B33" s="518">
        <v>22</v>
      </c>
      <c r="C33" s="514"/>
      <c r="D33" s="519"/>
      <c r="E33" s="520">
        <f t="shared" si="2"/>
        <v>0</v>
      </c>
      <c r="F33" s="519"/>
      <c r="G33" s="519"/>
      <c r="H33" s="520">
        <f t="shared" si="3"/>
        <v>0</v>
      </c>
      <c r="I33" s="515">
        <f t="shared" si="4"/>
        <v>0</v>
      </c>
      <c r="J33" s="515">
        <f t="shared" si="0"/>
        <v>0</v>
      </c>
      <c r="K33" s="516">
        <f t="shared" si="1"/>
        <v>0</v>
      </c>
      <c r="L33" s="516">
        <f t="shared" si="5"/>
        <v>0</v>
      </c>
      <c r="M33" s="517">
        <f t="shared" si="6"/>
        <v>0</v>
      </c>
    </row>
    <row r="34" spans="2:13" x14ac:dyDescent="0.2">
      <c r="B34" s="518">
        <v>23</v>
      </c>
      <c r="C34" s="514"/>
      <c r="D34" s="519"/>
      <c r="E34" s="520">
        <f t="shared" si="2"/>
        <v>0</v>
      </c>
      <c r="F34" s="519"/>
      <c r="G34" s="519"/>
      <c r="H34" s="520">
        <f t="shared" si="3"/>
        <v>0</v>
      </c>
      <c r="I34" s="515">
        <f t="shared" si="4"/>
        <v>0</v>
      </c>
      <c r="J34" s="515">
        <f t="shared" si="0"/>
        <v>0</v>
      </c>
      <c r="K34" s="516">
        <f t="shared" si="1"/>
        <v>0</v>
      </c>
      <c r="L34" s="516">
        <f t="shared" si="5"/>
        <v>0</v>
      </c>
      <c r="M34" s="517">
        <f t="shared" si="6"/>
        <v>0</v>
      </c>
    </row>
    <row r="35" spans="2:13" x14ac:dyDescent="0.2">
      <c r="B35" s="518">
        <v>24</v>
      </c>
      <c r="C35" s="514"/>
      <c r="D35" s="519"/>
      <c r="E35" s="520">
        <f t="shared" si="2"/>
        <v>0</v>
      </c>
      <c r="F35" s="519"/>
      <c r="G35" s="519"/>
      <c r="H35" s="520">
        <f t="shared" si="3"/>
        <v>0</v>
      </c>
      <c r="I35" s="515">
        <f t="shared" si="4"/>
        <v>0</v>
      </c>
      <c r="J35" s="515">
        <f t="shared" si="0"/>
        <v>0</v>
      </c>
      <c r="K35" s="516">
        <f t="shared" si="1"/>
        <v>0</v>
      </c>
      <c r="L35" s="516">
        <f t="shared" si="5"/>
        <v>0</v>
      </c>
      <c r="M35" s="517">
        <f t="shared" si="6"/>
        <v>0</v>
      </c>
    </row>
    <row r="36" spans="2:13" x14ac:dyDescent="0.2">
      <c r="B36" s="518">
        <v>25</v>
      </c>
      <c r="C36" s="514"/>
      <c r="D36" s="519"/>
      <c r="E36" s="520">
        <f t="shared" si="2"/>
        <v>0</v>
      </c>
      <c r="F36" s="519"/>
      <c r="G36" s="519"/>
      <c r="H36" s="520">
        <f t="shared" si="3"/>
        <v>0</v>
      </c>
      <c r="I36" s="515">
        <f t="shared" si="4"/>
        <v>0</v>
      </c>
      <c r="J36" s="515">
        <f t="shared" si="0"/>
        <v>0</v>
      </c>
      <c r="K36" s="516">
        <f t="shared" si="1"/>
        <v>0</v>
      </c>
      <c r="L36" s="516">
        <f t="shared" si="5"/>
        <v>0</v>
      </c>
      <c r="M36" s="517">
        <f t="shared" si="6"/>
        <v>0</v>
      </c>
    </row>
    <row r="37" spans="2:13" x14ac:dyDescent="0.2">
      <c r="B37" s="518">
        <v>26</v>
      </c>
      <c r="C37" s="514"/>
      <c r="D37" s="519"/>
      <c r="E37" s="520">
        <f t="shared" si="2"/>
        <v>0</v>
      </c>
      <c r="F37" s="519"/>
      <c r="G37" s="519"/>
      <c r="H37" s="520">
        <f t="shared" si="3"/>
        <v>0</v>
      </c>
      <c r="I37" s="515">
        <f t="shared" si="4"/>
        <v>0</v>
      </c>
      <c r="J37" s="515">
        <f t="shared" si="0"/>
        <v>0</v>
      </c>
      <c r="K37" s="516">
        <f t="shared" si="1"/>
        <v>0</v>
      </c>
      <c r="L37" s="516">
        <f t="shared" si="5"/>
        <v>0</v>
      </c>
      <c r="M37" s="517">
        <f t="shared" si="6"/>
        <v>0</v>
      </c>
    </row>
    <row r="38" spans="2:13" x14ac:dyDescent="0.2">
      <c r="B38" s="518">
        <v>27</v>
      </c>
      <c r="C38" s="514"/>
      <c r="D38" s="519"/>
      <c r="E38" s="520">
        <f t="shared" si="2"/>
        <v>0</v>
      </c>
      <c r="F38" s="519"/>
      <c r="G38" s="519"/>
      <c r="H38" s="520">
        <f t="shared" si="3"/>
        <v>0</v>
      </c>
      <c r="I38" s="515">
        <f t="shared" si="4"/>
        <v>0</v>
      </c>
      <c r="J38" s="515">
        <f t="shared" si="0"/>
        <v>0</v>
      </c>
      <c r="K38" s="516">
        <f t="shared" si="1"/>
        <v>0</v>
      </c>
      <c r="L38" s="516">
        <f t="shared" si="5"/>
        <v>0</v>
      </c>
      <c r="M38" s="517">
        <f t="shared" si="6"/>
        <v>0</v>
      </c>
    </row>
    <row r="39" spans="2:13" x14ac:dyDescent="0.2">
      <c r="B39" s="518">
        <v>28</v>
      </c>
      <c r="C39" s="514"/>
      <c r="D39" s="519"/>
      <c r="E39" s="520">
        <f t="shared" si="2"/>
        <v>0</v>
      </c>
      <c r="F39" s="519"/>
      <c r="G39" s="519"/>
      <c r="H39" s="520">
        <f t="shared" si="3"/>
        <v>0</v>
      </c>
      <c r="I39" s="515">
        <f t="shared" si="4"/>
        <v>0</v>
      </c>
      <c r="J39" s="515">
        <f t="shared" si="0"/>
        <v>0</v>
      </c>
      <c r="K39" s="516">
        <f t="shared" si="1"/>
        <v>0</v>
      </c>
      <c r="L39" s="516">
        <f t="shared" si="5"/>
        <v>0</v>
      </c>
      <c r="M39" s="517">
        <f t="shared" si="6"/>
        <v>0</v>
      </c>
    </row>
    <row r="40" spans="2:13" x14ac:dyDescent="0.2">
      <c r="B40" s="518">
        <v>29</v>
      </c>
      <c r="C40" s="514"/>
      <c r="D40" s="519"/>
      <c r="E40" s="520">
        <f t="shared" si="2"/>
        <v>0</v>
      </c>
      <c r="F40" s="519"/>
      <c r="G40" s="519"/>
      <c r="H40" s="520">
        <f t="shared" si="3"/>
        <v>0</v>
      </c>
      <c r="I40" s="515">
        <f t="shared" si="4"/>
        <v>0</v>
      </c>
      <c r="J40" s="515">
        <f t="shared" si="0"/>
        <v>0</v>
      </c>
      <c r="K40" s="516">
        <f t="shared" si="1"/>
        <v>0</v>
      </c>
      <c r="L40" s="516">
        <f t="shared" si="5"/>
        <v>0</v>
      </c>
      <c r="M40" s="517">
        <f t="shared" si="6"/>
        <v>0</v>
      </c>
    </row>
    <row r="41" spans="2:13" x14ac:dyDescent="0.2">
      <c r="B41" s="518">
        <v>30</v>
      </c>
      <c r="C41" s="514"/>
      <c r="D41" s="519"/>
      <c r="E41" s="520">
        <f t="shared" si="2"/>
        <v>0</v>
      </c>
      <c r="F41" s="519"/>
      <c r="G41" s="519"/>
      <c r="H41" s="520">
        <f t="shared" si="3"/>
        <v>0</v>
      </c>
      <c r="I41" s="515">
        <f t="shared" si="4"/>
        <v>0</v>
      </c>
      <c r="J41" s="515">
        <f t="shared" si="0"/>
        <v>0</v>
      </c>
      <c r="K41" s="516">
        <f t="shared" si="1"/>
        <v>0</v>
      </c>
      <c r="L41" s="516">
        <f t="shared" si="5"/>
        <v>0</v>
      </c>
      <c r="M41" s="517">
        <f t="shared" si="6"/>
        <v>0</v>
      </c>
    </row>
    <row r="42" spans="2:13" ht="13.5" thickBot="1" x14ac:dyDescent="0.25">
      <c r="B42" s="521">
        <v>31</v>
      </c>
      <c r="C42" s="514"/>
      <c r="D42" s="522"/>
      <c r="E42" s="523">
        <f t="shared" si="2"/>
        <v>0</v>
      </c>
      <c r="F42" s="522"/>
      <c r="G42" s="522"/>
      <c r="H42" s="523">
        <f t="shared" si="3"/>
        <v>0</v>
      </c>
      <c r="I42" s="515">
        <f t="shared" si="4"/>
        <v>0</v>
      </c>
      <c r="J42" s="515">
        <f t="shared" si="0"/>
        <v>0</v>
      </c>
      <c r="K42" s="516">
        <f t="shared" si="1"/>
        <v>0</v>
      </c>
      <c r="L42" s="516">
        <f t="shared" si="5"/>
        <v>0</v>
      </c>
      <c r="M42" s="517">
        <f>SUM(H42,K42)</f>
        <v>0</v>
      </c>
    </row>
    <row r="43" spans="2:13" ht="15" thickBot="1" x14ac:dyDescent="0.25">
      <c r="B43" s="524" t="s">
        <v>6</v>
      </c>
      <c r="C43" s="525" t="e">
        <f>SUM(C12:C42)/LEFT(TEXT(Date,"dd/mm/yy"),2)</f>
        <v>#DIV/0!</v>
      </c>
      <c r="D43" s="526" t="e">
        <f t="shared" ref="D43:L43" si="7">SUM(D12:D42)/LEFT(TEXT(Date,"dd/mm/yy"),2)</f>
        <v>#DIV/0!</v>
      </c>
      <c r="E43" s="526" t="e">
        <f t="shared" si="7"/>
        <v>#DIV/0!</v>
      </c>
      <c r="F43" s="526" t="e">
        <f t="shared" si="7"/>
        <v>#DIV/0!</v>
      </c>
      <c r="G43" s="526" t="e">
        <f t="shared" si="7"/>
        <v>#DIV/0!</v>
      </c>
      <c r="H43" s="526" t="e">
        <f t="shared" si="7"/>
        <v>#DIV/0!</v>
      </c>
      <c r="I43" s="526" t="e">
        <f t="shared" si="7"/>
        <v>#DIV/0!</v>
      </c>
      <c r="J43" s="526" t="e">
        <f t="shared" si="7"/>
        <v>#DIV/0!</v>
      </c>
      <c r="K43" s="527" t="e">
        <f t="shared" si="7"/>
        <v>#DIV/0!</v>
      </c>
      <c r="L43" s="527" t="e">
        <f t="shared" si="7"/>
        <v>#DIV/0!</v>
      </c>
      <c r="M43" s="528" t="e">
        <f t="shared" ref="M43" si="8">SUM(M12:M42)/LEFT(TEXT(Date,"dd/mm/yy"),2)</f>
        <v>#DIV/0!</v>
      </c>
    </row>
    <row r="46" spans="2:13" ht="12.75" customHeight="1" x14ac:dyDescent="0.2">
      <c r="B46" s="503"/>
      <c r="C46" s="494"/>
      <c r="D46" s="494"/>
      <c r="E46" s="495" t="s">
        <v>20</v>
      </c>
      <c r="F46" s="529">
        <f>Sheet1!F44</f>
        <v>0</v>
      </c>
      <c r="G46" s="500"/>
      <c r="H46" s="500"/>
    </row>
    <row r="47" spans="2:13" x14ac:dyDescent="0.2">
      <c r="B47" s="503"/>
      <c r="E47" s="495" t="s">
        <v>13</v>
      </c>
      <c r="F47" s="501"/>
      <c r="G47" s="530"/>
      <c r="H47" s="530"/>
    </row>
    <row r="48" spans="2:13" x14ac:dyDescent="0.2">
      <c r="E48" s="495"/>
      <c r="F48" s="501"/>
      <c r="G48" s="530"/>
      <c r="H48" s="530"/>
    </row>
    <row r="49" spans="2:8" x14ac:dyDescent="0.2">
      <c r="B49" s="503"/>
      <c r="E49" s="495" t="s">
        <v>21</v>
      </c>
      <c r="F49" s="529">
        <f>Sheet1!F47</f>
        <v>0</v>
      </c>
      <c r="G49" s="500"/>
      <c r="H49" s="500"/>
    </row>
    <row r="51" spans="2:8" x14ac:dyDescent="0.2">
      <c r="E51" s="531" t="s">
        <v>177</v>
      </c>
      <c r="F51" s="529">
        <f>Sheet1!F49</f>
        <v>0</v>
      </c>
    </row>
  </sheetData>
  <sheetProtection password="FC0B" sheet="1" objects="1" scenarios="1"/>
  <mergeCells count="5">
    <mergeCell ref="B9:B10"/>
    <mergeCell ref="C9:E9"/>
    <mergeCell ref="F9:F10"/>
    <mergeCell ref="G9:G10"/>
    <mergeCell ref="H9:L9"/>
  </mergeCells>
  <phoneticPr fontId="2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G6">
      <formula1>1</formula1>
    </dataValidation>
  </dataValidations>
  <pageMargins left="0.38" right="0.46" top="0.67" bottom="0.81" header="0.5" footer="0.5"/>
  <pageSetup scale="68" orientation="portrait" r:id="rId1"/>
  <headerFooter alignWithMargins="0"/>
  <ignoredErrors>
    <ignoredError sqref="F43:G43 D43" evalError="1" formulaRange="1"/>
    <ignoredError sqref="L43 E43 H43:J43" evalError="1"/>
    <ignoredError sqref="C43" formulaRange="1"/>
    <ignoredError sqref="G5:G6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55"/>
  <sheetViews>
    <sheetView showGridLines="0" topLeftCell="A13" zoomScale="80" zoomScaleNormal="80" workbookViewId="0">
      <selection activeCell="H41" sqref="H41"/>
    </sheetView>
  </sheetViews>
  <sheetFormatPr defaultRowHeight="12.75" x14ac:dyDescent="0.2"/>
  <cols>
    <col min="1" max="1" width="4.5703125" style="532" bestFit="1" customWidth="1"/>
    <col min="2" max="2" width="63.42578125" style="532" customWidth="1"/>
    <col min="3" max="6" width="30.7109375" style="532" customWidth="1"/>
    <col min="7" max="7" width="23.5703125" style="532" customWidth="1"/>
    <col min="8" max="8" width="21.42578125" style="532" customWidth="1"/>
    <col min="9" max="10" width="23.42578125" style="532" customWidth="1"/>
    <col min="11" max="16384" width="9.140625" style="532"/>
  </cols>
  <sheetData>
    <row r="1" spans="1:14" ht="41.25" customHeight="1" x14ac:dyDescent="0.2">
      <c r="A1" s="503"/>
      <c r="B1" s="501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</row>
    <row r="2" spans="1:14" x14ac:dyDescent="0.2">
      <c r="A2" s="494"/>
      <c r="B2" s="1206" t="s">
        <v>402</v>
      </c>
      <c r="C2" s="1206"/>
      <c r="D2" s="1206"/>
      <c r="E2" s="1206"/>
      <c r="F2" s="1206"/>
      <c r="G2" s="1206"/>
      <c r="H2" s="494"/>
      <c r="I2" s="494"/>
      <c r="J2" s="39"/>
      <c r="K2" s="39"/>
      <c r="L2" s="39"/>
      <c r="M2" s="39"/>
    </row>
    <row r="3" spans="1:14" s="533" customFormat="1" x14ac:dyDescent="0.2">
      <c r="A3" s="503"/>
      <c r="B3" s="501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</row>
    <row r="4" spans="1:14" s="533" customFormat="1" x14ac:dyDescent="0.2">
      <c r="A4" s="494"/>
      <c r="B4" s="494"/>
      <c r="C4" s="495" t="s">
        <v>12</v>
      </c>
      <c r="D4" s="534">
        <f>Company</f>
        <v>0</v>
      </c>
      <c r="H4" s="500"/>
      <c r="I4" s="500"/>
      <c r="J4" s="500"/>
      <c r="K4" s="494"/>
      <c r="L4" s="494"/>
      <c r="M4" s="494"/>
      <c r="N4" s="494"/>
    </row>
    <row r="5" spans="1:14" s="533" customFormat="1" x14ac:dyDescent="0.2">
      <c r="A5" s="494"/>
      <c r="B5" s="494"/>
      <c r="C5" s="494"/>
      <c r="D5" s="535"/>
      <c r="H5" s="535"/>
      <c r="I5" s="535"/>
      <c r="J5" s="535"/>
      <c r="K5" s="494"/>
      <c r="L5" s="494"/>
      <c r="M5" s="494"/>
      <c r="N5" s="494"/>
    </row>
    <row r="6" spans="1:14" s="533" customFormat="1" x14ac:dyDescent="0.2">
      <c r="A6" s="494"/>
      <c r="B6" s="494"/>
      <c r="C6" s="495" t="s">
        <v>19</v>
      </c>
      <c r="D6" s="991">
        <f>Date</f>
        <v>0</v>
      </c>
      <c r="H6" s="500"/>
      <c r="I6" s="500"/>
      <c r="J6" s="500"/>
      <c r="K6" s="494"/>
      <c r="L6" s="494"/>
      <c r="M6" s="494"/>
      <c r="N6" s="494"/>
    </row>
    <row r="7" spans="1:14" s="533" customFormat="1" x14ac:dyDescent="0.2">
      <c r="A7" s="494"/>
      <c r="B7" s="494"/>
      <c r="C7" s="494"/>
      <c r="D7" s="494"/>
      <c r="E7" s="495"/>
      <c r="F7" s="536"/>
      <c r="G7" s="500"/>
      <c r="H7" s="500"/>
      <c r="I7" s="500"/>
      <c r="J7" s="494"/>
      <c r="K7" s="494"/>
      <c r="L7" s="494"/>
      <c r="M7" s="494"/>
    </row>
    <row r="8" spans="1:14" s="533" customFormat="1" x14ac:dyDescent="0.2">
      <c r="B8" s="537"/>
      <c r="C8" s="537"/>
      <c r="D8" s="537"/>
      <c r="E8" s="537"/>
      <c r="G8" s="2" t="s">
        <v>403</v>
      </c>
    </row>
    <row r="9" spans="1:14" ht="13.5" thickBot="1" x14ac:dyDescent="0.25">
      <c r="B9" s="538"/>
      <c r="C9" s="538"/>
      <c r="D9" s="538"/>
      <c r="E9" s="538"/>
      <c r="G9" s="504" t="s">
        <v>9</v>
      </c>
    </row>
    <row r="10" spans="1:14" ht="76.5" x14ac:dyDescent="0.2">
      <c r="B10" s="1120" t="s">
        <v>510</v>
      </c>
      <c r="C10" s="1121" t="s">
        <v>511</v>
      </c>
      <c r="D10" s="1121" t="s">
        <v>512</v>
      </c>
      <c r="E10" s="1121" t="s">
        <v>513</v>
      </c>
      <c r="F10" s="1121" t="s">
        <v>514</v>
      </c>
      <c r="G10" s="1122" t="s">
        <v>515</v>
      </c>
    </row>
    <row r="11" spans="1:14" x14ac:dyDescent="0.2">
      <c r="B11" s="541">
        <v>1</v>
      </c>
      <c r="C11" s="542">
        <v>2</v>
      </c>
      <c r="D11" s="543">
        <v>3</v>
      </c>
      <c r="E11" s="542">
        <v>4</v>
      </c>
      <c r="F11" s="543">
        <v>5</v>
      </c>
      <c r="G11" s="544">
        <v>6</v>
      </c>
    </row>
    <row r="12" spans="1:14" s="545" customFormat="1" ht="13.5" thickBot="1" x14ac:dyDescent="0.25">
      <c r="B12" s="546">
        <f>SUMPRODUCT(C18:C36,D18:D36)+SUMPRODUCT(E18:E36,F18:F36)</f>
        <v>0</v>
      </c>
      <c r="C12" s="547">
        <f>C41*0.037+D41*0.0007</f>
        <v>0</v>
      </c>
      <c r="D12" s="548">
        <f>+B12+C12</f>
        <v>0</v>
      </c>
      <c r="E12" s="548">
        <f>IFERROR(MIN(MAX(D12,0.25*Sheet1!E16),0.45*Sheet1!E16),0)</f>
        <v>0</v>
      </c>
      <c r="F12" s="1185"/>
      <c r="G12" s="549">
        <f>MAX(E12,F12)</f>
        <v>0</v>
      </c>
    </row>
    <row r="13" spans="1:14" x14ac:dyDescent="0.2">
      <c r="A13" s="503"/>
      <c r="B13" s="550"/>
      <c r="C13" s="551"/>
      <c r="D13" s="551"/>
      <c r="F13" s="2" t="s">
        <v>404</v>
      </c>
      <c r="G13" s="551"/>
      <c r="H13" s="551"/>
      <c r="I13" s="551"/>
      <c r="J13" s="552"/>
      <c r="K13" s="552"/>
      <c r="L13" s="552"/>
      <c r="M13" s="552"/>
    </row>
    <row r="14" spans="1:14" ht="13.5" thickBot="1" x14ac:dyDescent="0.25">
      <c r="A14" s="503"/>
      <c r="B14" s="550"/>
      <c r="C14" s="551"/>
      <c r="D14" s="551"/>
      <c r="F14" s="504" t="s">
        <v>9</v>
      </c>
      <c r="G14" s="551"/>
      <c r="H14" s="551"/>
      <c r="I14" s="551"/>
      <c r="J14" s="552"/>
      <c r="K14" s="552"/>
      <c r="L14" s="552"/>
      <c r="M14" s="552"/>
    </row>
    <row r="15" spans="1:14" ht="15" customHeight="1" x14ac:dyDescent="0.2">
      <c r="A15" s="1202" t="s">
        <v>405</v>
      </c>
      <c r="B15" s="1203"/>
      <c r="C15" s="1123" t="s">
        <v>516</v>
      </c>
      <c r="D15" s="1124" t="s">
        <v>517</v>
      </c>
      <c r="E15" s="1125" t="s">
        <v>518</v>
      </c>
      <c r="F15" s="1126" t="s">
        <v>519</v>
      </c>
      <c r="G15" s="553"/>
      <c r="H15" s="551"/>
      <c r="I15" s="551"/>
      <c r="J15" s="552"/>
      <c r="K15" s="552"/>
      <c r="L15" s="552"/>
      <c r="M15" s="552"/>
    </row>
    <row r="16" spans="1:14" ht="15" customHeight="1" x14ac:dyDescent="0.2">
      <c r="A16" s="1204">
        <v>1</v>
      </c>
      <c r="B16" s="1205"/>
      <c r="C16" s="554">
        <v>2</v>
      </c>
      <c r="D16" s="554">
        <v>3</v>
      </c>
      <c r="E16" s="554">
        <v>4</v>
      </c>
      <c r="F16" s="555">
        <v>5</v>
      </c>
      <c r="G16" s="553"/>
      <c r="H16" s="551"/>
      <c r="I16" s="551"/>
      <c r="J16" s="552"/>
      <c r="K16" s="552"/>
      <c r="L16" s="552"/>
      <c r="M16" s="552"/>
    </row>
    <row r="17" spans="1:13" ht="14.25" x14ac:dyDescent="0.2">
      <c r="A17" s="556">
        <v>1</v>
      </c>
      <c r="B17" s="557" t="s">
        <v>406</v>
      </c>
      <c r="C17" s="558">
        <f>SUM(C18:C36)</f>
        <v>0</v>
      </c>
      <c r="D17" s="559"/>
      <c r="E17" s="558">
        <f>SUM(E18:E36)</f>
        <v>0</v>
      </c>
      <c r="F17" s="560"/>
      <c r="G17" s="553"/>
      <c r="H17" s="551"/>
      <c r="I17" s="551"/>
      <c r="J17" s="552"/>
      <c r="K17" s="552"/>
      <c r="L17" s="552"/>
      <c r="M17" s="552"/>
    </row>
    <row r="18" spans="1:13" s="565" customFormat="1" x14ac:dyDescent="0.2">
      <c r="A18" s="561">
        <v>1.1000000000000001</v>
      </c>
      <c r="B18" s="562" t="s">
        <v>373</v>
      </c>
      <c r="C18" s="828"/>
      <c r="D18" s="563">
        <v>0.11899999999999999</v>
      </c>
      <c r="E18" s="633"/>
      <c r="F18" s="564">
        <v>0.08</v>
      </c>
      <c r="G18" s="553"/>
      <c r="H18" s="551"/>
      <c r="I18" s="551"/>
      <c r="J18" s="552"/>
      <c r="K18" s="552"/>
      <c r="L18" s="552"/>
      <c r="M18" s="552"/>
    </row>
    <row r="19" spans="1:13" s="545" customFormat="1" x14ac:dyDescent="0.2">
      <c r="A19" s="561">
        <v>1.2</v>
      </c>
      <c r="B19" s="562" t="s">
        <v>372</v>
      </c>
      <c r="C19" s="828"/>
      <c r="D19" s="563">
        <v>8.8999999999999996E-2</v>
      </c>
      <c r="E19" s="633"/>
      <c r="F19" s="564">
        <v>6.6000000000000003E-2</v>
      </c>
      <c r="G19" s="553"/>
      <c r="H19" s="551"/>
      <c r="I19" s="551"/>
      <c r="J19" s="552"/>
      <c r="K19" s="552"/>
      <c r="L19" s="552"/>
      <c r="M19" s="552"/>
    </row>
    <row r="20" spans="1:13" x14ac:dyDescent="0.2">
      <c r="A20" s="561">
        <v>1.3</v>
      </c>
      <c r="B20" s="562" t="s">
        <v>313</v>
      </c>
      <c r="C20" s="828"/>
      <c r="D20" s="563">
        <v>7.4999999999999997E-2</v>
      </c>
      <c r="E20" s="633"/>
      <c r="F20" s="564">
        <v>7.4999999999999997E-2</v>
      </c>
      <c r="G20" s="553"/>
      <c r="H20" s="551"/>
      <c r="I20" s="551"/>
      <c r="J20" s="552"/>
      <c r="K20" s="552"/>
      <c r="L20" s="552"/>
      <c r="M20" s="552"/>
    </row>
    <row r="21" spans="1:13" x14ac:dyDescent="0.2">
      <c r="A21" s="561">
        <v>1.4</v>
      </c>
      <c r="B21" s="562" t="s">
        <v>314</v>
      </c>
      <c r="C21" s="828"/>
      <c r="D21" s="563">
        <v>7.4999999999999997E-2</v>
      </c>
      <c r="E21" s="633"/>
      <c r="F21" s="564">
        <v>7.4999999999999997E-2</v>
      </c>
      <c r="G21" s="553"/>
      <c r="H21" s="551"/>
      <c r="I21" s="551"/>
      <c r="J21" s="552"/>
      <c r="K21" s="552"/>
      <c r="L21" s="552"/>
      <c r="M21" s="552"/>
    </row>
    <row r="22" spans="1:13" x14ac:dyDescent="0.2">
      <c r="A22" s="561">
        <v>1.5</v>
      </c>
      <c r="B22" s="562" t="s">
        <v>315</v>
      </c>
      <c r="C22" s="828"/>
      <c r="D22" s="563">
        <v>0.10299999999999999</v>
      </c>
      <c r="E22" s="633"/>
      <c r="F22" s="564">
        <v>0.14000000000000001</v>
      </c>
      <c r="G22" s="553"/>
      <c r="H22" s="551"/>
      <c r="I22" s="551"/>
      <c r="J22" s="552"/>
      <c r="K22" s="552"/>
      <c r="L22" s="552"/>
      <c r="M22" s="552"/>
    </row>
    <row r="23" spans="1:13" x14ac:dyDescent="0.2">
      <c r="A23" s="561">
        <v>1.6</v>
      </c>
      <c r="B23" s="562" t="s">
        <v>316</v>
      </c>
      <c r="C23" s="828"/>
      <c r="D23" s="563">
        <v>0.10299999999999999</v>
      </c>
      <c r="E23" s="633"/>
      <c r="F23" s="564">
        <v>0.14000000000000001</v>
      </c>
      <c r="G23" s="553"/>
      <c r="H23" s="551"/>
      <c r="I23" s="551"/>
      <c r="J23" s="552"/>
      <c r="K23" s="552"/>
      <c r="L23" s="552"/>
      <c r="M23" s="552"/>
    </row>
    <row r="24" spans="1:13" x14ac:dyDescent="0.2">
      <c r="A24" s="561">
        <v>1.7</v>
      </c>
      <c r="B24" s="562" t="s">
        <v>317</v>
      </c>
      <c r="C24" s="828"/>
      <c r="D24" s="563">
        <v>0.10299999999999999</v>
      </c>
      <c r="E24" s="633"/>
      <c r="F24" s="564">
        <v>0.14000000000000001</v>
      </c>
      <c r="G24" s="553"/>
      <c r="H24" s="551"/>
      <c r="I24" s="551"/>
      <c r="J24" s="552"/>
      <c r="K24" s="552"/>
      <c r="L24" s="552"/>
      <c r="M24" s="552"/>
    </row>
    <row r="25" spans="1:13" x14ac:dyDescent="0.2">
      <c r="A25" s="561">
        <v>1.8</v>
      </c>
      <c r="B25" s="562" t="s">
        <v>318</v>
      </c>
      <c r="C25" s="828"/>
      <c r="D25" s="563">
        <v>9.4E-2</v>
      </c>
      <c r="E25" s="633"/>
      <c r="F25" s="564">
        <v>7.4999999999999997E-2</v>
      </c>
      <c r="G25" s="553"/>
      <c r="H25" s="551"/>
      <c r="I25" s="551"/>
      <c r="J25" s="552"/>
      <c r="K25" s="552"/>
      <c r="L25" s="552"/>
      <c r="M25" s="552"/>
    </row>
    <row r="26" spans="1:13" x14ac:dyDescent="0.2">
      <c r="A26" s="561">
        <v>1.9</v>
      </c>
      <c r="B26" s="562" t="s">
        <v>319</v>
      </c>
      <c r="C26" s="828"/>
      <c r="D26" s="563">
        <v>9.4E-2</v>
      </c>
      <c r="E26" s="633"/>
      <c r="F26" s="564">
        <v>7.4999999999999997E-2</v>
      </c>
      <c r="G26" s="553"/>
      <c r="H26" s="551"/>
      <c r="I26" s="551"/>
      <c r="J26" s="552"/>
      <c r="K26" s="552"/>
      <c r="L26" s="552"/>
      <c r="M26" s="552"/>
    </row>
    <row r="27" spans="1:13" ht="25.5" x14ac:dyDescent="0.2">
      <c r="A27" s="561" t="s">
        <v>407</v>
      </c>
      <c r="B27" s="562" t="s">
        <v>408</v>
      </c>
      <c r="C27" s="828"/>
      <c r="D27" s="563">
        <v>8.5000000000000006E-2</v>
      </c>
      <c r="E27" s="633"/>
      <c r="F27" s="564">
        <v>9.4E-2</v>
      </c>
      <c r="G27" s="553"/>
      <c r="H27" s="551"/>
      <c r="I27" s="551"/>
      <c r="J27" s="552"/>
      <c r="K27" s="552"/>
      <c r="L27" s="552"/>
      <c r="M27" s="552"/>
    </row>
    <row r="28" spans="1:13" ht="25.5" x14ac:dyDescent="0.2">
      <c r="A28" s="561" t="s">
        <v>409</v>
      </c>
      <c r="B28" s="562" t="s">
        <v>410</v>
      </c>
      <c r="C28" s="828"/>
      <c r="D28" s="563">
        <v>0.10299999999999999</v>
      </c>
      <c r="E28" s="633"/>
      <c r="F28" s="564">
        <v>0.14000000000000001</v>
      </c>
      <c r="G28" s="553"/>
      <c r="H28" s="551"/>
      <c r="I28" s="551"/>
      <c r="J28" s="552"/>
      <c r="K28" s="552"/>
      <c r="L28" s="552"/>
      <c r="M28" s="552"/>
    </row>
    <row r="29" spans="1:13" ht="25.5" x14ac:dyDescent="0.2">
      <c r="A29" s="561" t="s">
        <v>411</v>
      </c>
      <c r="B29" s="562" t="s">
        <v>412</v>
      </c>
      <c r="C29" s="828"/>
      <c r="D29" s="563">
        <v>0.10299999999999999</v>
      </c>
      <c r="E29" s="633"/>
      <c r="F29" s="564">
        <v>0.14000000000000001</v>
      </c>
      <c r="G29" s="553"/>
      <c r="H29" s="551"/>
      <c r="I29" s="551"/>
      <c r="J29" s="552"/>
      <c r="K29" s="552"/>
      <c r="L29" s="552"/>
      <c r="M29" s="552"/>
    </row>
    <row r="30" spans="1:13" x14ac:dyDescent="0.2">
      <c r="A30" s="561" t="s">
        <v>413</v>
      </c>
      <c r="B30" s="562" t="s">
        <v>414</v>
      </c>
      <c r="C30" s="828"/>
      <c r="D30" s="563">
        <v>0.10299999999999999</v>
      </c>
      <c r="E30" s="633"/>
      <c r="F30" s="564">
        <v>0.13100000000000001</v>
      </c>
      <c r="G30" s="553"/>
      <c r="H30" s="551"/>
      <c r="I30" s="551"/>
      <c r="J30" s="552"/>
      <c r="K30" s="552"/>
      <c r="L30" s="552"/>
      <c r="M30" s="552"/>
    </row>
    <row r="31" spans="1:13" x14ac:dyDescent="0.2">
      <c r="A31" s="561" t="s">
        <v>415</v>
      </c>
      <c r="B31" s="562" t="s">
        <v>416</v>
      </c>
      <c r="C31" s="828"/>
      <c r="D31" s="563">
        <v>0.17699999999999999</v>
      </c>
      <c r="E31" s="633"/>
      <c r="F31" s="564">
        <v>0.113</v>
      </c>
      <c r="G31" s="553"/>
      <c r="H31" s="551"/>
      <c r="I31" s="551"/>
      <c r="J31" s="552"/>
      <c r="K31" s="552"/>
      <c r="L31" s="552"/>
      <c r="M31" s="552"/>
    </row>
    <row r="32" spans="1:13" x14ac:dyDescent="0.2">
      <c r="A32" s="561" t="s">
        <v>417</v>
      </c>
      <c r="B32" s="562" t="s">
        <v>418</v>
      </c>
      <c r="C32" s="828"/>
      <c r="D32" s="563">
        <v>0.17699999999999999</v>
      </c>
      <c r="E32" s="633"/>
      <c r="F32" s="564">
        <v>0.113</v>
      </c>
      <c r="G32" s="553"/>
      <c r="H32" s="551"/>
      <c r="I32" s="551"/>
      <c r="J32" s="552"/>
      <c r="K32" s="552"/>
      <c r="L32" s="552"/>
      <c r="M32" s="552"/>
    </row>
    <row r="33" spans="1:13" x14ac:dyDescent="0.2">
      <c r="A33" s="561" t="s">
        <v>419</v>
      </c>
      <c r="B33" s="562" t="s">
        <v>420</v>
      </c>
      <c r="C33" s="828"/>
      <c r="D33" s="563">
        <v>0.186</v>
      </c>
      <c r="E33" s="633"/>
      <c r="F33" s="564">
        <v>0.122</v>
      </c>
      <c r="G33" s="553"/>
      <c r="H33" s="551"/>
      <c r="I33" s="551"/>
      <c r="J33" s="552"/>
      <c r="K33" s="552"/>
      <c r="L33" s="552"/>
      <c r="M33" s="552"/>
    </row>
    <row r="34" spans="1:13" x14ac:dyDescent="0.2">
      <c r="A34" s="561" t="s">
        <v>421</v>
      </c>
      <c r="B34" s="562" t="s">
        <v>422</v>
      </c>
      <c r="C34" s="828"/>
      <c r="D34" s="563">
        <v>0.113</v>
      </c>
      <c r="E34" s="633"/>
      <c r="F34" s="564">
        <v>6.6000000000000003E-2</v>
      </c>
      <c r="G34" s="553"/>
      <c r="H34" s="551"/>
      <c r="I34" s="551"/>
      <c r="J34" s="552"/>
      <c r="K34" s="552"/>
      <c r="L34" s="552"/>
      <c r="M34" s="552"/>
    </row>
    <row r="35" spans="1:13" x14ac:dyDescent="0.2">
      <c r="A35" s="561" t="s">
        <v>423</v>
      </c>
      <c r="B35" s="562" t="s">
        <v>424</v>
      </c>
      <c r="C35" s="828"/>
      <c r="D35" s="563">
        <v>0.186</v>
      </c>
      <c r="E35" s="633"/>
      <c r="F35" s="564">
        <v>8.5000000000000006E-2</v>
      </c>
      <c r="G35" s="553"/>
      <c r="H35" s="551"/>
      <c r="I35" s="551"/>
      <c r="J35" s="552"/>
      <c r="K35" s="552"/>
      <c r="L35" s="552"/>
      <c r="M35" s="552"/>
    </row>
    <row r="36" spans="1:13" ht="26.25" thickBot="1" x14ac:dyDescent="0.25">
      <c r="A36" s="566" t="s">
        <v>425</v>
      </c>
      <c r="B36" s="567" t="s">
        <v>426</v>
      </c>
      <c r="C36" s="830"/>
      <c r="D36" s="568">
        <v>8.5000000000000006E-2</v>
      </c>
      <c r="E36" s="641"/>
      <c r="F36" s="569">
        <v>9.4E-2</v>
      </c>
      <c r="G36" s="553"/>
      <c r="H36" s="551"/>
      <c r="I36" s="551"/>
      <c r="J36" s="552"/>
      <c r="K36" s="552"/>
      <c r="L36" s="552"/>
      <c r="M36" s="552"/>
    </row>
    <row r="37" spans="1:13" ht="14.25" x14ac:dyDescent="0.2">
      <c r="A37" s="570"/>
      <c r="B37" s="571"/>
      <c r="C37" s="530"/>
      <c r="D37" s="2" t="s">
        <v>258</v>
      </c>
      <c r="F37" s="425"/>
      <c r="G37" s="551"/>
      <c r="H37" s="551"/>
      <c r="I37" s="551"/>
      <c r="J37" s="552"/>
      <c r="K37" s="552"/>
      <c r="L37" s="552"/>
      <c r="M37" s="504"/>
    </row>
    <row r="38" spans="1:13" ht="13.5" thickBot="1" x14ac:dyDescent="0.25">
      <c r="A38" s="570"/>
      <c r="B38" s="571"/>
      <c r="C38" s="530"/>
      <c r="D38" s="504" t="s">
        <v>9</v>
      </c>
      <c r="F38" s="504"/>
      <c r="G38" s="551"/>
      <c r="H38" s="551"/>
      <c r="I38" s="551"/>
      <c r="J38" s="573"/>
      <c r="K38" s="573"/>
      <c r="L38" s="573"/>
      <c r="M38" s="573"/>
    </row>
    <row r="39" spans="1:13" x14ac:dyDescent="0.2">
      <c r="A39" s="1202" t="s">
        <v>405</v>
      </c>
      <c r="B39" s="1203"/>
      <c r="C39" s="574" t="s">
        <v>427</v>
      </c>
      <c r="D39" s="981" t="s">
        <v>374</v>
      </c>
      <c r="F39" s="572"/>
      <c r="G39" s="551"/>
      <c r="H39" s="551"/>
      <c r="I39" s="551"/>
      <c r="J39" s="573"/>
      <c r="K39" s="573"/>
      <c r="L39" s="573"/>
      <c r="M39" s="573"/>
    </row>
    <row r="40" spans="1:13" x14ac:dyDescent="0.2">
      <c r="A40" s="1204">
        <v>1</v>
      </c>
      <c r="B40" s="1205"/>
      <c r="C40" s="973">
        <v>2</v>
      </c>
      <c r="D40" s="555">
        <v>3</v>
      </c>
      <c r="F40" s="980"/>
      <c r="G40" s="551"/>
      <c r="H40" s="551"/>
      <c r="I40" s="551"/>
      <c r="J40" s="573"/>
      <c r="K40" s="573"/>
      <c r="L40" s="573"/>
      <c r="M40" s="573"/>
    </row>
    <row r="41" spans="1:13" ht="14.25" x14ac:dyDescent="0.2">
      <c r="A41" s="561" t="s">
        <v>49</v>
      </c>
      <c r="B41" s="557" t="s">
        <v>428</v>
      </c>
      <c r="C41" s="575">
        <f>SUM(C42:C47)</f>
        <v>0</v>
      </c>
      <c r="D41" s="982">
        <f>SUM(D42:D47)</f>
        <v>0</v>
      </c>
      <c r="F41" s="978"/>
      <c r="G41" s="551"/>
      <c r="H41" s="551"/>
      <c r="I41" s="551"/>
      <c r="J41" s="573"/>
      <c r="K41" s="573"/>
      <c r="L41" s="573"/>
      <c r="M41" s="573"/>
    </row>
    <row r="42" spans="1:13" x14ac:dyDescent="0.2">
      <c r="A42" s="561" t="s">
        <v>429</v>
      </c>
      <c r="B42" s="562" t="s">
        <v>430</v>
      </c>
      <c r="C42" s="828"/>
      <c r="D42" s="1186"/>
      <c r="F42" s="979"/>
      <c r="G42" s="551"/>
      <c r="H42" s="551"/>
      <c r="I42" s="551"/>
      <c r="J42" s="573"/>
      <c r="K42" s="573"/>
      <c r="L42" s="573"/>
      <c r="M42" s="573"/>
    </row>
    <row r="43" spans="1:13" x14ac:dyDescent="0.2">
      <c r="A43" s="561" t="s">
        <v>431</v>
      </c>
      <c r="B43" s="562" t="s">
        <v>432</v>
      </c>
      <c r="C43" s="828"/>
      <c r="D43" s="1186"/>
      <c r="F43" s="979"/>
      <c r="G43" s="551"/>
      <c r="H43" s="551"/>
      <c r="I43" s="551"/>
      <c r="J43" s="573"/>
      <c r="K43" s="573"/>
      <c r="L43" s="573"/>
      <c r="M43" s="573"/>
    </row>
    <row r="44" spans="1:13" x14ac:dyDescent="0.2">
      <c r="A44" s="561" t="s">
        <v>433</v>
      </c>
      <c r="B44" s="562" t="s">
        <v>434</v>
      </c>
      <c r="C44" s="828"/>
      <c r="D44" s="1186"/>
      <c r="F44" s="979"/>
      <c r="G44" s="551"/>
      <c r="H44" s="551"/>
      <c r="I44" s="551"/>
      <c r="J44" s="573"/>
      <c r="K44" s="573"/>
      <c r="L44" s="573"/>
      <c r="M44" s="573"/>
    </row>
    <row r="45" spans="1:13" x14ac:dyDescent="0.2">
      <c r="A45" s="561" t="s">
        <v>435</v>
      </c>
      <c r="B45" s="562" t="s">
        <v>436</v>
      </c>
      <c r="C45" s="828"/>
      <c r="D45" s="1186"/>
      <c r="F45" s="979"/>
      <c r="G45" s="551"/>
      <c r="H45" s="551"/>
      <c r="I45" s="551"/>
      <c r="J45" s="573"/>
      <c r="K45" s="573"/>
      <c r="L45" s="573"/>
      <c r="M45" s="573"/>
    </row>
    <row r="46" spans="1:13" x14ac:dyDescent="0.2">
      <c r="A46" s="561" t="s">
        <v>437</v>
      </c>
      <c r="B46" s="562" t="s">
        <v>438</v>
      </c>
      <c r="C46" s="828"/>
      <c r="D46" s="1186"/>
      <c r="F46" s="979"/>
      <c r="G46" s="551"/>
      <c r="H46" s="551"/>
      <c r="I46" s="551"/>
      <c r="J46" s="573"/>
      <c r="K46" s="573"/>
      <c r="L46" s="573"/>
      <c r="M46" s="573"/>
    </row>
    <row r="47" spans="1:13" ht="13.5" thickBot="1" x14ac:dyDescent="0.25">
      <c r="A47" s="566">
        <v>2.6</v>
      </c>
      <c r="B47" s="567" t="s">
        <v>439</v>
      </c>
      <c r="C47" s="830"/>
      <c r="D47" s="1187"/>
      <c r="F47" s="979"/>
      <c r="G47" s="551"/>
      <c r="H47" s="551"/>
      <c r="I47" s="551"/>
      <c r="J47" s="573"/>
      <c r="K47" s="573"/>
      <c r="L47" s="573"/>
      <c r="M47" s="573"/>
    </row>
    <row r="48" spans="1:13" x14ac:dyDescent="0.2">
      <c r="A48" s="570"/>
      <c r="B48" s="571"/>
      <c r="C48" s="530"/>
      <c r="D48" s="572"/>
      <c r="E48" s="552"/>
      <c r="F48" s="572"/>
      <c r="G48" s="551"/>
      <c r="H48" s="551"/>
      <c r="I48" s="551"/>
      <c r="J48" s="573"/>
      <c r="K48" s="573"/>
      <c r="L48" s="573"/>
      <c r="M48" s="573"/>
    </row>
    <row r="49" spans="1:14" ht="14.25" x14ac:dyDescent="0.2">
      <c r="A49" s="576"/>
      <c r="B49" s="577"/>
      <c r="C49" s="577"/>
      <c r="D49" s="503"/>
      <c r="E49" s="503"/>
      <c r="F49" s="503"/>
      <c r="G49" s="503"/>
      <c r="H49" s="503"/>
      <c r="I49" s="503"/>
      <c r="J49" s="503"/>
      <c r="K49" s="503"/>
      <c r="L49" s="503"/>
      <c r="M49" s="503"/>
    </row>
    <row r="50" spans="1:14" x14ac:dyDescent="0.2">
      <c r="A50" s="503"/>
      <c r="B50" s="503"/>
      <c r="C50" s="495" t="s">
        <v>20</v>
      </c>
      <c r="D50" s="420">
        <f>Sheet1!F44</f>
        <v>0</v>
      </c>
      <c r="H50" s="500"/>
      <c r="I50" s="500"/>
      <c r="J50" s="500"/>
      <c r="K50" s="503"/>
      <c r="L50" s="503"/>
      <c r="M50" s="503"/>
      <c r="N50" s="503"/>
    </row>
    <row r="51" spans="1:14" x14ac:dyDescent="0.2">
      <c r="A51" s="503"/>
      <c r="B51" s="503"/>
      <c r="C51" s="495" t="s">
        <v>13</v>
      </c>
      <c r="D51" s="503"/>
      <c r="H51" s="530"/>
      <c r="I51" s="530"/>
      <c r="J51" s="530"/>
      <c r="K51" s="503"/>
      <c r="L51" s="503"/>
      <c r="M51" s="503"/>
      <c r="N51" s="503"/>
    </row>
    <row r="52" spans="1:14" x14ac:dyDescent="0.2">
      <c r="A52" s="503"/>
      <c r="B52" s="501"/>
      <c r="C52" s="495"/>
      <c r="D52" s="503"/>
      <c r="H52" s="530"/>
      <c r="I52" s="530"/>
      <c r="J52" s="530"/>
      <c r="K52" s="503"/>
      <c r="L52" s="503"/>
      <c r="M52" s="503"/>
      <c r="N52" s="503"/>
    </row>
    <row r="53" spans="1:14" x14ac:dyDescent="0.2">
      <c r="A53" s="503"/>
      <c r="B53" s="503"/>
      <c r="C53" s="495" t="s">
        <v>21</v>
      </c>
      <c r="D53" s="420">
        <f>Sheet1!F47</f>
        <v>0</v>
      </c>
      <c r="H53" s="500"/>
      <c r="I53" s="500"/>
      <c r="J53" s="500"/>
      <c r="K53" s="503"/>
      <c r="L53" s="503"/>
      <c r="M53" s="503"/>
      <c r="N53" s="503"/>
    </row>
    <row r="54" spans="1:14" x14ac:dyDescent="0.2">
      <c r="A54" s="503"/>
      <c r="B54" s="503"/>
      <c r="C54" s="495"/>
      <c r="D54" s="578"/>
      <c r="H54" s="500"/>
      <c r="I54" s="500"/>
      <c r="J54" s="500"/>
      <c r="K54" s="503"/>
      <c r="L54" s="503"/>
      <c r="M54" s="503"/>
      <c r="N54" s="503"/>
    </row>
    <row r="55" spans="1:14" x14ac:dyDescent="0.2">
      <c r="A55" s="503"/>
      <c r="B55" s="501"/>
      <c r="C55" s="493" t="s">
        <v>177</v>
      </c>
      <c r="D55" s="420">
        <f>Sheet1!F49</f>
        <v>0</v>
      </c>
      <c r="H55" s="503"/>
      <c r="I55" s="503"/>
      <c r="J55" s="503"/>
      <c r="K55" s="503"/>
      <c r="L55" s="503"/>
      <c r="M55" s="503"/>
      <c r="N55" s="503"/>
    </row>
  </sheetData>
  <sheetProtection password="FC0B" sheet="1" objects="1" scenarios="1"/>
  <mergeCells count="5">
    <mergeCell ref="A15:B15"/>
    <mergeCell ref="A16:B16"/>
    <mergeCell ref="A39:B39"/>
    <mergeCell ref="A40:B40"/>
    <mergeCell ref="B2:G2"/>
  </mergeCells>
  <phoneticPr fontId="2" type="noConversion"/>
  <pageMargins left="0.75" right="0.64" top="0.36" bottom="0.88" header="0.22" footer="0.5"/>
  <pageSetup scale="7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L24"/>
  <sheetViews>
    <sheetView showGridLines="0" topLeftCell="D1" zoomScale="80" zoomScaleNormal="80" zoomScaleSheetLayoutView="100" workbookViewId="0">
      <selection activeCell="K16" sqref="K16"/>
    </sheetView>
  </sheetViews>
  <sheetFormatPr defaultRowHeight="12.75" x14ac:dyDescent="0.2"/>
  <cols>
    <col min="1" max="1" width="5.28515625" style="580" customWidth="1"/>
    <col min="2" max="2" width="29.140625" style="581" customWidth="1"/>
    <col min="3" max="3" width="21.85546875" style="581" customWidth="1"/>
    <col min="4" max="4" width="25.7109375" style="581" customWidth="1"/>
    <col min="5" max="11" width="25.7109375" style="580" customWidth="1"/>
    <col min="12" max="12" width="25.7109375" style="581" customWidth="1"/>
    <col min="13" max="13" width="14.42578125" style="580" customWidth="1"/>
    <col min="14" max="14" width="13.85546875" style="580" customWidth="1"/>
    <col min="15" max="16384" width="9.140625" style="580"/>
  </cols>
  <sheetData>
    <row r="2" spans="1:12" x14ac:dyDescent="0.2">
      <c r="A2" s="579"/>
      <c r="B2" s="1207" t="s">
        <v>390</v>
      </c>
      <c r="C2" s="1207"/>
      <c r="D2" s="1207"/>
      <c r="E2" s="1207"/>
      <c r="F2" s="1207"/>
      <c r="G2" s="1207"/>
      <c r="H2" s="1207"/>
      <c r="I2" s="1207"/>
      <c r="J2" s="1207"/>
      <c r="K2" s="1207"/>
      <c r="L2" s="1207"/>
    </row>
    <row r="3" spans="1:12" x14ac:dyDescent="0.2">
      <c r="E3" s="581"/>
      <c r="F3" s="581"/>
      <c r="G3" s="581"/>
      <c r="H3" s="581"/>
      <c r="L3" s="580"/>
    </row>
    <row r="4" spans="1:12" x14ac:dyDescent="0.2">
      <c r="B4" s="580"/>
      <c r="C4" s="580"/>
      <c r="D4" s="580"/>
      <c r="E4" s="582" t="s">
        <v>12</v>
      </c>
      <c r="F4" s="583">
        <f>Company</f>
        <v>0</v>
      </c>
      <c r="H4" s="584"/>
      <c r="L4" s="580"/>
    </row>
    <row r="5" spans="1:12" s="585" customFormat="1" x14ac:dyDescent="0.2">
      <c r="B5" s="586"/>
      <c r="C5" s="586"/>
      <c r="D5" s="586"/>
      <c r="G5" s="587"/>
      <c r="H5" s="587"/>
    </row>
    <row r="6" spans="1:12" s="585" customFormat="1" x14ac:dyDescent="0.2">
      <c r="B6" s="586"/>
      <c r="C6" s="586"/>
      <c r="D6" s="586"/>
      <c r="E6" s="586" t="s">
        <v>31</v>
      </c>
      <c r="F6" s="992">
        <f>Date</f>
        <v>0</v>
      </c>
      <c r="G6" s="588"/>
      <c r="H6" s="587"/>
    </row>
    <row r="7" spans="1:12" s="585" customFormat="1" ht="14.25" x14ac:dyDescent="0.2">
      <c r="B7" s="586"/>
      <c r="C7" s="586"/>
      <c r="D7" s="586"/>
      <c r="E7" s="586"/>
      <c r="F7" s="586"/>
      <c r="G7" s="588"/>
      <c r="H7" s="425"/>
    </row>
    <row r="8" spans="1:12" s="585" customFormat="1" ht="13.5" thickBot="1" x14ac:dyDescent="0.25">
      <c r="B8" s="589" t="s">
        <v>391</v>
      </c>
      <c r="C8" s="586"/>
      <c r="D8" s="586"/>
      <c r="E8" s="586"/>
      <c r="F8" s="586"/>
      <c r="G8" s="588"/>
      <c r="H8" s="504" t="s">
        <v>9</v>
      </c>
    </row>
    <row r="9" spans="1:12" ht="106.5" customHeight="1" x14ac:dyDescent="0.2">
      <c r="A9" s="590"/>
      <c r="B9" s="427" t="s">
        <v>469</v>
      </c>
      <c r="C9" s="591" t="s">
        <v>395</v>
      </c>
      <c r="D9" s="429" t="s">
        <v>470</v>
      </c>
      <c r="E9" s="429" t="s">
        <v>471</v>
      </c>
      <c r="F9" s="591" t="s">
        <v>399</v>
      </c>
      <c r="G9" s="592" t="s">
        <v>400</v>
      </c>
      <c r="H9" s="593" t="s">
        <v>472</v>
      </c>
    </row>
    <row r="10" spans="1:12" x14ac:dyDescent="0.2">
      <c r="A10" s="590"/>
      <c r="B10" s="541">
        <v>1</v>
      </c>
      <c r="C10" s="542">
        <v>2</v>
      </c>
      <c r="D10" s="542">
        <v>3</v>
      </c>
      <c r="E10" s="542">
        <v>4</v>
      </c>
      <c r="F10" s="542">
        <v>5</v>
      </c>
      <c r="G10" s="542">
        <v>6</v>
      </c>
      <c r="H10" s="544">
        <v>7</v>
      </c>
    </row>
    <row r="11" spans="1:12" s="600" customFormat="1" ht="13.5" thickBot="1" x14ac:dyDescent="0.25">
      <c r="A11" s="594"/>
      <c r="B11" s="595"/>
      <c r="C11" s="596">
        <f>+B11*0.03</f>
        <v>0</v>
      </c>
      <c r="D11" s="597"/>
      <c r="E11" s="597"/>
      <c r="F11" s="596">
        <f>0.03*D11+MAX(0,0.03*(D11-1.2*E11))</f>
        <v>0</v>
      </c>
      <c r="G11" s="598">
        <f>MAX(F11,C11)</f>
        <v>0</v>
      </c>
      <c r="H11" s="599">
        <f>IFERROR(MIN(0.3*Sheet26!B17,G11),0)</f>
        <v>0</v>
      </c>
      <c r="L11" s="426"/>
    </row>
    <row r="12" spans="1:12" x14ac:dyDescent="0.2">
      <c r="A12" s="590"/>
      <c r="B12" s="590"/>
      <c r="C12" s="590"/>
      <c r="D12" s="590"/>
      <c r="E12" s="601"/>
      <c r="F12" s="601"/>
      <c r="G12" s="602"/>
      <c r="H12" s="603"/>
    </row>
    <row r="13" spans="1:12" ht="13.5" thickBot="1" x14ac:dyDescent="0.25">
      <c r="A13" s="590"/>
      <c r="B13" s="589" t="s">
        <v>392</v>
      </c>
      <c r="C13" s="590"/>
      <c r="D13" s="590"/>
      <c r="E13" s="590"/>
      <c r="F13" s="590"/>
      <c r="G13" s="590"/>
      <c r="H13" s="590"/>
      <c r="I13" s="585"/>
      <c r="L13" s="504" t="s">
        <v>9</v>
      </c>
    </row>
    <row r="14" spans="1:12" ht="63" customHeight="1" x14ac:dyDescent="0.2">
      <c r="A14" s="590"/>
      <c r="B14" s="427" t="s">
        <v>393</v>
      </c>
      <c r="C14" s="591" t="s">
        <v>394</v>
      </c>
      <c r="D14" s="591" t="s">
        <v>395</v>
      </c>
      <c r="E14" s="429" t="s">
        <v>473</v>
      </c>
      <c r="F14" s="429" t="s">
        <v>396</v>
      </c>
      <c r="G14" s="429" t="s">
        <v>397</v>
      </c>
      <c r="H14" s="429" t="s">
        <v>398</v>
      </c>
      <c r="I14" s="591" t="s">
        <v>399</v>
      </c>
      <c r="J14" s="592" t="s">
        <v>400</v>
      </c>
      <c r="K14" s="592" t="s">
        <v>401</v>
      </c>
      <c r="L14" s="593" t="s">
        <v>472</v>
      </c>
    </row>
    <row r="15" spans="1:12" x14ac:dyDescent="0.2">
      <c r="A15" s="590"/>
      <c r="B15" s="541">
        <v>1</v>
      </c>
      <c r="C15" s="542">
        <v>2</v>
      </c>
      <c r="D15" s="542">
        <v>3</v>
      </c>
      <c r="E15" s="542">
        <v>4</v>
      </c>
      <c r="F15" s="542">
        <v>5</v>
      </c>
      <c r="G15" s="542">
        <v>6</v>
      </c>
      <c r="H15" s="542">
        <v>7</v>
      </c>
      <c r="I15" s="542">
        <v>8</v>
      </c>
      <c r="J15" s="542">
        <v>9</v>
      </c>
      <c r="K15" s="542">
        <v>10</v>
      </c>
      <c r="L15" s="544">
        <v>11</v>
      </c>
    </row>
    <row r="16" spans="1:12" s="600" customFormat="1" ht="13.5" thickBot="1" x14ac:dyDescent="0.25">
      <c r="A16" s="594"/>
      <c r="B16" s="595"/>
      <c r="C16" s="597"/>
      <c r="D16" s="596">
        <f>0.0045*MAX(0,B16-C16)</f>
        <v>0</v>
      </c>
      <c r="E16" s="597"/>
      <c r="F16" s="597"/>
      <c r="G16" s="604"/>
      <c r="H16" s="604"/>
      <c r="I16" s="596">
        <f>0.04*(E16-G16)+MAX(0,0.04*(E16-1.2*F16-(G16-1.2*H16)))</f>
        <v>0</v>
      </c>
      <c r="J16" s="598">
        <f>MAX(I16,D16)</f>
        <v>0</v>
      </c>
      <c r="K16" s="605"/>
      <c r="L16" s="599">
        <f>IFERROR(MIN(0.3*Sheet26!B17,J16)+0.25*K16,0)</f>
        <v>0</v>
      </c>
    </row>
    <row r="17" spans="1:12" ht="15" x14ac:dyDescent="0.2">
      <c r="A17" s="590"/>
      <c r="B17" s="606"/>
      <c r="C17" s="606"/>
      <c r="D17" s="606"/>
      <c r="E17" s="606"/>
      <c r="F17" s="606"/>
      <c r="G17" s="606"/>
      <c r="H17" s="606"/>
      <c r="I17" s="579"/>
      <c r="J17" s="579"/>
      <c r="K17" s="579"/>
      <c r="L17" s="607"/>
    </row>
    <row r="18" spans="1:12" x14ac:dyDescent="0.2">
      <c r="A18" s="590"/>
      <c r="B18" s="590"/>
      <c r="C18" s="590"/>
      <c r="D18" s="590"/>
      <c r="E18" s="590"/>
      <c r="F18" s="590"/>
      <c r="G18" s="590"/>
      <c r="H18" s="603"/>
    </row>
    <row r="19" spans="1:12" x14ac:dyDescent="0.2">
      <c r="E19" s="531" t="s">
        <v>32</v>
      </c>
      <c r="F19" s="529">
        <f>Sheet1!F44</f>
        <v>0</v>
      </c>
    </row>
    <row r="20" spans="1:12" x14ac:dyDescent="0.2">
      <c r="E20" s="608" t="s">
        <v>13</v>
      </c>
      <c r="F20" s="609"/>
    </row>
    <row r="21" spans="1:12" x14ac:dyDescent="0.2">
      <c r="E21" s="610"/>
      <c r="F21" s="533"/>
    </row>
    <row r="22" spans="1:12" x14ac:dyDescent="0.2">
      <c r="E22" s="610" t="s">
        <v>21</v>
      </c>
      <c r="F22" s="529">
        <f>Sheet1!F47</f>
        <v>0</v>
      </c>
    </row>
    <row r="23" spans="1:12" x14ac:dyDescent="0.2">
      <c r="E23" s="532"/>
      <c r="F23" s="532"/>
    </row>
    <row r="24" spans="1:12" x14ac:dyDescent="0.2">
      <c r="E24" s="531" t="s">
        <v>177</v>
      </c>
      <c r="F24" s="529">
        <f>Sheet1!F49</f>
        <v>0</v>
      </c>
    </row>
  </sheetData>
  <sheetProtection password="FC0B" sheet="1" objects="1" scenarios="1"/>
  <mergeCells count="1">
    <mergeCell ref="B2:L2"/>
  </mergeCells>
  <pageMargins left="0.2" right="0.26" top="0.27" bottom="0.28999999999999998" header="0.17" footer="0.19"/>
  <pageSetup paperSize="9" scale="5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M46"/>
  <sheetViews>
    <sheetView showGridLines="0" showZeros="0" topLeftCell="F1" zoomScale="80" zoomScaleNormal="80" zoomScaleSheetLayoutView="100" workbookViewId="0">
      <selection activeCell="AC5" sqref="AC5"/>
    </sheetView>
  </sheetViews>
  <sheetFormatPr defaultRowHeight="12.75" x14ac:dyDescent="0.2"/>
  <cols>
    <col min="1" max="1" width="9.140625" style="92"/>
    <col min="2" max="2" width="7.28515625" style="92" customWidth="1"/>
    <col min="3" max="3" width="12.42578125" style="92" customWidth="1"/>
    <col min="4" max="4" width="12" style="92" customWidth="1"/>
    <col min="5" max="5" width="12.85546875" style="92" customWidth="1"/>
    <col min="6" max="6" width="11.85546875" style="92" customWidth="1"/>
    <col min="7" max="7" width="12.85546875" style="92" customWidth="1"/>
    <col min="8" max="8" width="12" style="92" customWidth="1"/>
    <col min="9" max="9" width="13.140625" style="92" customWidth="1"/>
    <col min="10" max="10" width="12.140625" style="92" customWidth="1"/>
    <col min="11" max="11" width="12.28515625" style="92" customWidth="1"/>
    <col min="12" max="12" width="12" style="92" customWidth="1"/>
    <col min="13" max="13" width="12.85546875" style="92" customWidth="1"/>
    <col min="14" max="14" width="12.140625" style="92" customWidth="1"/>
    <col min="15" max="15" width="15.140625" style="92" customWidth="1"/>
    <col min="16" max="18" width="12.140625" style="92" customWidth="1"/>
    <col min="19" max="19" width="13.7109375" style="92" customWidth="1"/>
    <col min="20" max="20" width="12" style="92" customWidth="1"/>
    <col min="21" max="21" width="13" style="92" customWidth="1"/>
    <col min="22" max="24" width="12.140625" style="92" customWidth="1"/>
    <col min="25" max="25" width="14" style="92" customWidth="1"/>
    <col min="26" max="26" width="12" style="92" customWidth="1"/>
    <col min="27" max="27" width="12.85546875" style="92" customWidth="1"/>
    <col min="28" max="28" width="12" style="92" customWidth="1"/>
    <col min="29" max="29" width="28.42578125" style="92" customWidth="1"/>
    <col min="30" max="30" width="8.42578125" style="92" customWidth="1"/>
    <col min="31" max="33" width="17.140625" style="92" hidden="1" customWidth="1"/>
    <col min="34" max="34" width="26.140625" style="92" hidden="1" customWidth="1"/>
    <col min="35" max="16384" width="9.140625" style="92"/>
  </cols>
  <sheetData>
    <row r="1" spans="2:39" s="148" customFormat="1" x14ac:dyDescent="0.2">
      <c r="B1" s="149"/>
      <c r="C1" s="149"/>
      <c r="D1" s="149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342" t="s">
        <v>63</v>
      </c>
      <c r="AD1" s="90"/>
      <c r="AE1" s="90"/>
      <c r="AF1" s="90"/>
      <c r="AG1" s="90"/>
      <c r="AH1" s="90"/>
    </row>
    <row r="2" spans="2:39" x14ac:dyDescent="0.2">
      <c r="C2" s="91"/>
      <c r="D2" s="104"/>
      <c r="E2" s="150"/>
      <c r="F2" s="104"/>
      <c r="G2" s="151"/>
      <c r="H2" s="151"/>
      <c r="I2" s="151"/>
      <c r="J2" s="104"/>
      <c r="N2" s="150"/>
      <c r="O2" s="150"/>
      <c r="P2" s="150"/>
      <c r="Q2" s="150"/>
      <c r="R2" s="150"/>
      <c r="S2" s="150"/>
      <c r="U2" s="150"/>
      <c r="V2" s="150"/>
      <c r="W2" s="150"/>
      <c r="X2" s="150"/>
      <c r="Y2" s="150"/>
      <c r="AA2" s="150"/>
      <c r="AC2" s="337" t="s">
        <v>9</v>
      </c>
      <c r="AD2" s="104"/>
      <c r="AF2" s="151"/>
      <c r="AG2" s="151"/>
      <c r="AH2" s="152"/>
    </row>
    <row r="3" spans="2:39" s="148" customFormat="1" ht="20.25" customHeight="1" x14ac:dyDescent="0.2">
      <c r="B3" s="153" t="s">
        <v>450</v>
      </c>
      <c r="C3" s="105"/>
      <c r="D3" s="105"/>
      <c r="E3" s="10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6"/>
      <c r="AD3" s="157"/>
      <c r="AE3" s="157"/>
      <c r="AF3" s="157"/>
      <c r="AG3" s="157"/>
      <c r="AH3" s="158"/>
      <c r="AI3" s="158"/>
      <c r="AJ3" s="158"/>
      <c r="AK3" s="158"/>
      <c r="AL3" s="158"/>
      <c r="AM3" s="158"/>
    </row>
    <row r="4" spans="2:39" s="148" customFormat="1" ht="17.25" customHeight="1" x14ac:dyDescent="0.2">
      <c r="B4" s="1208" t="s">
        <v>64</v>
      </c>
      <c r="C4" s="1209"/>
      <c r="D4" s="1209"/>
      <c r="E4" s="1209"/>
      <c r="F4" s="1209"/>
      <c r="G4" s="1209"/>
      <c r="H4" s="1209"/>
      <c r="I4" s="1209"/>
      <c r="J4" s="1209"/>
      <c r="K4" s="1209"/>
      <c r="L4" s="1209"/>
      <c r="M4" s="1209"/>
      <c r="N4" s="1209"/>
      <c r="O4" s="1209"/>
      <c r="P4" s="1209"/>
      <c r="Q4" s="1209"/>
      <c r="R4" s="1209"/>
      <c r="S4" s="1209"/>
      <c r="T4" s="1209"/>
      <c r="U4" s="1209"/>
      <c r="V4" s="1209"/>
      <c r="W4" s="1209"/>
      <c r="X4" s="1209"/>
      <c r="Y4" s="1209"/>
      <c r="Z4" s="1209"/>
      <c r="AA4" s="1209"/>
      <c r="AB4" s="1209"/>
      <c r="AC4" s="1210"/>
      <c r="AD4" s="159"/>
      <c r="AE4" s="159"/>
      <c r="AF4" s="159"/>
      <c r="AG4" s="159"/>
      <c r="AH4" s="159"/>
      <c r="AI4" s="158"/>
      <c r="AJ4" s="158"/>
      <c r="AK4" s="158"/>
      <c r="AL4" s="158"/>
      <c r="AM4" s="158"/>
    </row>
    <row r="5" spans="2:39" ht="114.75" x14ac:dyDescent="0.2">
      <c r="B5" s="173" t="s">
        <v>65</v>
      </c>
      <c r="C5" s="174" t="s">
        <v>66</v>
      </c>
      <c r="D5" s="175" t="s">
        <v>67</v>
      </c>
      <c r="E5" s="174" t="s">
        <v>68</v>
      </c>
      <c r="F5" s="175" t="s">
        <v>67</v>
      </c>
      <c r="G5" s="174" t="s">
        <v>69</v>
      </c>
      <c r="H5" s="175" t="s">
        <v>67</v>
      </c>
      <c r="I5" s="174" t="s">
        <v>70</v>
      </c>
      <c r="J5" s="175" t="s">
        <v>67</v>
      </c>
      <c r="K5" s="175" t="s">
        <v>71</v>
      </c>
      <c r="L5" s="175" t="s">
        <v>67</v>
      </c>
      <c r="M5" s="175" t="s">
        <v>72</v>
      </c>
      <c r="N5" s="175" t="s">
        <v>67</v>
      </c>
      <c r="O5" s="174" t="s">
        <v>73</v>
      </c>
      <c r="P5" s="175" t="s">
        <v>67</v>
      </c>
      <c r="Q5" s="174" t="s">
        <v>74</v>
      </c>
      <c r="R5" s="175" t="s">
        <v>67</v>
      </c>
      <c r="S5" s="176" t="s">
        <v>75</v>
      </c>
      <c r="T5" s="175" t="s">
        <v>67</v>
      </c>
      <c r="U5" s="174" t="s">
        <v>76</v>
      </c>
      <c r="V5" s="175" t="s">
        <v>67</v>
      </c>
      <c r="W5" s="174" t="s">
        <v>77</v>
      </c>
      <c r="X5" s="175" t="s">
        <v>67</v>
      </c>
      <c r="Y5" s="176" t="s">
        <v>78</v>
      </c>
      <c r="Z5" s="175" t="s">
        <v>67</v>
      </c>
      <c r="AA5" s="176" t="s">
        <v>79</v>
      </c>
      <c r="AB5" s="175" t="s">
        <v>67</v>
      </c>
      <c r="AC5" s="1133" t="s">
        <v>520</v>
      </c>
      <c r="AD5" s="96"/>
      <c r="AE5" s="96"/>
      <c r="AF5" s="96"/>
      <c r="AG5" s="96"/>
      <c r="AH5" s="96"/>
      <c r="AI5" s="96"/>
      <c r="AJ5" s="96"/>
      <c r="AK5" s="96"/>
      <c r="AL5" s="96"/>
      <c r="AM5" s="96"/>
    </row>
    <row r="6" spans="2:39" s="150" customFormat="1" x14ac:dyDescent="0.2">
      <c r="B6" s="106"/>
      <c r="C6" s="107">
        <v>1</v>
      </c>
      <c r="D6" s="107">
        <v>2</v>
      </c>
      <c r="E6" s="107">
        <v>3</v>
      </c>
      <c r="F6" s="107">
        <v>4</v>
      </c>
      <c r="G6" s="106">
        <v>5</v>
      </c>
      <c r="H6" s="107">
        <v>6</v>
      </c>
      <c r="I6" s="107">
        <v>7</v>
      </c>
      <c r="J6" s="107">
        <v>8</v>
      </c>
      <c r="K6" s="107">
        <v>9</v>
      </c>
      <c r="L6" s="106">
        <v>10</v>
      </c>
      <c r="M6" s="107">
        <v>11</v>
      </c>
      <c r="N6" s="107">
        <v>12</v>
      </c>
      <c r="O6" s="108">
        <v>13</v>
      </c>
      <c r="P6" s="107">
        <v>14</v>
      </c>
      <c r="Q6" s="107">
        <v>15</v>
      </c>
      <c r="R6" s="107">
        <v>16</v>
      </c>
      <c r="S6" s="107">
        <v>17</v>
      </c>
      <c r="T6" s="107">
        <v>18</v>
      </c>
      <c r="U6" s="108">
        <v>19</v>
      </c>
      <c r="V6" s="107">
        <v>20</v>
      </c>
      <c r="W6" s="107">
        <v>21</v>
      </c>
      <c r="X6" s="107">
        <v>22</v>
      </c>
      <c r="Y6" s="107">
        <v>23</v>
      </c>
      <c r="Z6" s="107">
        <v>24</v>
      </c>
      <c r="AA6" s="107">
        <v>25</v>
      </c>
      <c r="AB6" s="107">
        <v>26</v>
      </c>
      <c r="AC6" s="109">
        <v>27</v>
      </c>
    </row>
    <row r="7" spans="2:39" x14ac:dyDescent="0.2">
      <c r="B7" s="165">
        <v>1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42">
        <f>(C7-D7)*0%+(E7-F7)*10%+(G7-H7)*20%+(I7-J7)*30%+(K7-L7)*50%+(M7-N7)*75%+(O7-P7)*100%+(Q7-R7)*110%+(S7-T7)*150%+(U7-V7)*225%+(W7-X7)*400%+(Y7-Z7)*800%+(AA7-AB7)*830%+SUMIFS(Sheet8.1!$H$8:$H$193,Sheet8.1!$B$8:$B$193,Sheet5!$B7)</f>
        <v>0</v>
      </c>
    </row>
    <row r="8" spans="2:39" x14ac:dyDescent="0.2">
      <c r="B8" s="165">
        <v>2</v>
      </c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42">
        <f>(C8-D8)*0%+(E8-F8)*10%+(G8-H8)*20%+(I8-J8)*30%+(K8-L8)*50%+(M8-N8)*75%+(O8-P8)*100%+(Q8-R8)*110%+(S8-T8)*150%+(U8-V8)*225%+(W8-X8)*400%+(Y8-Z8)*800%+(AA8-AB8)*830%+SUMIFS(Sheet8.1!$H$8:$H$193,Sheet8.1!$B$8:$B$193,Sheet5!$B8)</f>
        <v>0</v>
      </c>
    </row>
    <row r="9" spans="2:39" x14ac:dyDescent="0.2">
      <c r="B9" s="165">
        <v>3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42">
        <f>(C9-D9)*0%+(E9-F9)*10%+(G9-H9)*20%+(I9-J9)*30%+(K9-L9)*50%+(M9-N9)*75%+(O9-P9)*100%+(Q9-R9)*110%+(S9-T9)*150%+(U9-V9)*225%+(W9-X9)*400%+(Y9-Z9)*800%+(AA9-AB9)*830%+SUMIFS(Sheet8.1!$H$8:$H$193,Sheet8.1!$B$8:$B$193,Sheet5!$B9)</f>
        <v>0</v>
      </c>
    </row>
    <row r="10" spans="2:39" x14ac:dyDescent="0.2">
      <c r="B10" s="165">
        <v>4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42">
        <f>(C10-D10)*0%+(E10-F10)*10%+(G10-H10)*20%+(I10-J10)*30%+(K10-L10)*50%+(M10-N10)*75%+(O10-P10)*100%+(Q10-R10)*110%+(S10-T10)*150%+(U10-V10)*225%+(W10-X10)*400%+(Y10-Z10)*800%+(AA10-AB10)*830%+SUMIFS(Sheet8.1!$H$8:$H$193,Sheet8.1!$B$8:$B$193,Sheet5!$B10)</f>
        <v>0</v>
      </c>
    </row>
    <row r="11" spans="2:39" x14ac:dyDescent="0.2">
      <c r="B11" s="165">
        <v>5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42">
        <f>(C11-D11)*0%+(E11-F11)*10%+(G11-H11)*20%+(I11-J11)*30%+(K11-L11)*50%+(M11-N11)*75%+(O11-P11)*100%+(Q11-R11)*110%+(S11-T11)*150%+(U11-V11)*225%+(W11-X11)*400%+(Y11-Z11)*800%+(AA11-AB11)*830%+SUMIFS(Sheet8.1!$H$8:$H$193,Sheet8.1!$B$8:$B$193,Sheet5!$B11)</f>
        <v>0</v>
      </c>
    </row>
    <row r="12" spans="2:39" x14ac:dyDescent="0.2">
      <c r="B12" s="165">
        <v>6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42">
        <f>(C12-D12)*0%+(E12-F12)*10%+(G12-H12)*20%+(I12-J12)*30%+(K12-L12)*50%+(M12-N12)*75%+(O12-P12)*100%+(Q12-R12)*110%+(S12-T12)*150%+(U12-V12)*225%+(W12-X12)*400%+(Y12-Z12)*800%+(AA12-AB12)*830%+SUMIFS(Sheet8.1!$H$8:$H$193,Sheet8.1!$B$8:$B$193,Sheet5!$B12)</f>
        <v>0</v>
      </c>
    </row>
    <row r="13" spans="2:39" x14ac:dyDescent="0.2">
      <c r="B13" s="165">
        <v>7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42">
        <f>(C13-D13)*0%+(E13-F13)*10%+(G13-H13)*20%+(I13-J13)*30%+(K13-L13)*50%+(M13-N13)*75%+(O13-P13)*100%+(Q13-R13)*110%+(S13-T13)*150%+(U13-V13)*225%+(W13-X13)*400%+(Y13-Z13)*800%+(AA13-AB13)*830%+SUMIFS(Sheet8.1!$H$8:$H$193,Sheet8.1!$B$8:$B$193,Sheet5!$B13)</f>
        <v>0</v>
      </c>
    </row>
    <row r="14" spans="2:39" x14ac:dyDescent="0.2">
      <c r="B14" s="165">
        <v>8</v>
      </c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42">
        <f>(C14-D14)*0%+(E14-F14)*10%+(G14-H14)*20%+(I14-J14)*30%+(K14-L14)*50%+(M14-N14)*75%+(O14-P14)*100%+(Q14-R14)*110%+(S14-T14)*150%+(U14-V14)*225%+(W14-X14)*400%+(Y14-Z14)*800%+(AA14-AB14)*830%+SUMIFS(Sheet8.1!$H$8:$H$193,Sheet8.1!$B$8:$B$193,Sheet5!$B14)</f>
        <v>0</v>
      </c>
    </row>
    <row r="15" spans="2:39" x14ac:dyDescent="0.2">
      <c r="B15" s="165">
        <v>9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42">
        <f>(C15-D15)*0%+(E15-F15)*10%+(G15-H15)*20%+(I15-J15)*30%+(K15-L15)*50%+(M15-N15)*75%+(O15-P15)*100%+(Q15-R15)*110%+(S15-T15)*150%+(U15-V15)*225%+(W15-X15)*400%+(Y15-Z15)*800%+(AA15-AB15)*830%+SUMIFS(Sheet8.1!$H$8:$H$193,Sheet8.1!$B$8:$B$193,Sheet5!$B15)</f>
        <v>0</v>
      </c>
    </row>
    <row r="16" spans="2:39" x14ac:dyDescent="0.2">
      <c r="B16" s="165">
        <v>10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42">
        <f>(C16-D16)*0%+(E16-F16)*10%+(G16-H16)*20%+(I16-J16)*30%+(K16-L16)*50%+(M16-N16)*75%+(O16-P16)*100%+(Q16-R16)*110%+(S16-T16)*150%+(U16-V16)*225%+(W16-X16)*400%+(Y16-Z16)*800%+(AA16-AB16)*830%+SUMIFS(Sheet8.1!$H$8:$H$193,Sheet8.1!$B$8:$B$193,Sheet5!$B16)</f>
        <v>0</v>
      </c>
    </row>
    <row r="17" spans="2:29" x14ac:dyDescent="0.2">
      <c r="B17" s="165">
        <v>11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42">
        <f>(C17-D17)*0%+(E17-F17)*10%+(G17-H17)*20%+(I17-J17)*30%+(K17-L17)*50%+(M17-N17)*75%+(O17-P17)*100%+(Q17-R17)*110%+(S17-T17)*150%+(U17-V17)*225%+(W17-X17)*400%+(Y17-Z17)*800%+(AA17-AB17)*830%+SUMIFS(Sheet8.1!$H$8:$H$193,Sheet8.1!$B$8:$B$193,Sheet5!$B17)</f>
        <v>0</v>
      </c>
    </row>
    <row r="18" spans="2:29" x14ac:dyDescent="0.2">
      <c r="B18" s="165">
        <v>12</v>
      </c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42">
        <f>(C18-D18)*0%+(E18-F18)*10%+(G18-H18)*20%+(I18-J18)*30%+(K18-L18)*50%+(M18-N18)*75%+(O18-P18)*100%+(Q18-R18)*110%+(S18-T18)*150%+(U18-V18)*225%+(W18-X18)*400%+(Y18-Z18)*800%+(AA18-AB18)*830%+SUMIFS(Sheet8.1!$H$8:$H$193,Sheet8.1!$B$8:$B$193,Sheet5!$B18)</f>
        <v>0</v>
      </c>
    </row>
    <row r="19" spans="2:29" x14ac:dyDescent="0.2">
      <c r="B19" s="165">
        <v>13</v>
      </c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42">
        <f>(C19-D19)*0%+(E19-F19)*10%+(G19-H19)*20%+(I19-J19)*30%+(K19-L19)*50%+(M19-N19)*75%+(O19-P19)*100%+(Q19-R19)*110%+(S19-T19)*150%+(U19-V19)*225%+(W19-X19)*400%+(Y19-Z19)*800%+(AA19-AB19)*830%+SUMIFS(Sheet8.1!$H$8:$H$193,Sheet8.1!$B$8:$B$193,Sheet5!$B19)</f>
        <v>0</v>
      </c>
    </row>
    <row r="20" spans="2:29" x14ac:dyDescent="0.2">
      <c r="B20" s="165">
        <v>14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42">
        <f>(C20-D20)*0%+(E20-F20)*10%+(G20-H20)*20%+(I20-J20)*30%+(K20-L20)*50%+(M20-N20)*75%+(O20-P20)*100%+(Q20-R20)*110%+(S20-T20)*150%+(U20-V20)*225%+(W20-X20)*400%+(Y20-Z20)*800%+(AA20-AB20)*830%+SUMIFS(Sheet8.1!$H$8:$H$193,Sheet8.1!$B$8:$B$193,Sheet5!$B20)</f>
        <v>0</v>
      </c>
    </row>
    <row r="21" spans="2:29" x14ac:dyDescent="0.2">
      <c r="B21" s="165">
        <v>15</v>
      </c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42">
        <f>(C21-D21)*0%+(E21-F21)*10%+(G21-H21)*20%+(I21-J21)*30%+(K21-L21)*50%+(M21-N21)*75%+(O21-P21)*100%+(Q21-R21)*110%+(S21-T21)*150%+(U21-V21)*225%+(W21-X21)*400%+(Y21-Z21)*800%+(AA21-AB21)*830%+SUMIFS(Sheet8.1!$H$8:$H$193,Sheet8.1!$B$8:$B$193,Sheet5!$B21)</f>
        <v>0</v>
      </c>
    </row>
    <row r="22" spans="2:29" x14ac:dyDescent="0.2">
      <c r="B22" s="165">
        <v>16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42">
        <f>(C22-D22)*0%+(E22-F22)*10%+(G22-H22)*20%+(I22-J22)*30%+(K22-L22)*50%+(M22-N22)*75%+(O22-P22)*100%+(Q22-R22)*110%+(S22-T22)*150%+(U22-V22)*225%+(W22-X22)*400%+(Y22-Z22)*800%+(AA22-AB22)*830%+SUMIFS(Sheet8.1!$H$8:$H$193,Sheet8.1!$B$8:$B$193,Sheet5!$B22)</f>
        <v>0</v>
      </c>
    </row>
    <row r="23" spans="2:29" x14ac:dyDescent="0.2">
      <c r="B23" s="165">
        <v>17</v>
      </c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42">
        <f>(C23-D23)*0%+(E23-F23)*10%+(G23-H23)*20%+(I23-J23)*30%+(K23-L23)*50%+(M23-N23)*75%+(O23-P23)*100%+(Q23-R23)*110%+(S23-T23)*150%+(U23-V23)*225%+(W23-X23)*400%+(Y23-Z23)*800%+(AA23-AB23)*830%+SUMIFS(Sheet8.1!$H$8:$H$193,Sheet8.1!$B$8:$B$193,Sheet5!$B23)</f>
        <v>0</v>
      </c>
    </row>
    <row r="24" spans="2:29" x14ac:dyDescent="0.2">
      <c r="B24" s="165">
        <v>18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42">
        <f>(C24-D24)*0%+(E24-F24)*10%+(G24-H24)*20%+(I24-J24)*30%+(K24-L24)*50%+(M24-N24)*75%+(O24-P24)*100%+(Q24-R24)*110%+(S24-T24)*150%+(U24-V24)*225%+(W24-X24)*400%+(Y24-Z24)*800%+(AA24-AB24)*830%+SUMIFS(Sheet8.1!$H$8:$H$193,Sheet8.1!$B$8:$B$193,Sheet5!$B24)</f>
        <v>0</v>
      </c>
    </row>
    <row r="25" spans="2:29" x14ac:dyDescent="0.2">
      <c r="B25" s="165">
        <v>19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42">
        <f>(C25-D25)*0%+(E25-F25)*10%+(G25-H25)*20%+(I25-J25)*30%+(K25-L25)*50%+(M25-N25)*75%+(O25-P25)*100%+(Q25-R25)*110%+(S25-T25)*150%+(U25-V25)*225%+(W25-X25)*400%+(Y25-Z25)*800%+(AA25-AB25)*830%+SUMIFS(Sheet8.1!$H$8:$H$193,Sheet8.1!$B$8:$B$193,Sheet5!$B25)</f>
        <v>0</v>
      </c>
    </row>
    <row r="26" spans="2:29" x14ac:dyDescent="0.2">
      <c r="B26" s="165">
        <v>20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42">
        <f>(C26-D26)*0%+(E26-F26)*10%+(G26-H26)*20%+(I26-J26)*30%+(K26-L26)*50%+(M26-N26)*75%+(O26-P26)*100%+(Q26-R26)*110%+(S26-T26)*150%+(U26-V26)*225%+(W26-X26)*400%+(Y26-Z26)*800%+(AA26-AB26)*830%+SUMIFS(Sheet8.1!$H$8:$H$193,Sheet8.1!$B$8:$B$193,Sheet5!$B26)</f>
        <v>0</v>
      </c>
    </row>
    <row r="27" spans="2:29" x14ac:dyDescent="0.2">
      <c r="B27" s="165">
        <v>21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42">
        <f>(C27-D27)*0%+(E27-F27)*10%+(G27-H27)*20%+(I27-J27)*30%+(K27-L27)*50%+(M27-N27)*75%+(O27-P27)*100%+(Q27-R27)*110%+(S27-T27)*150%+(U27-V27)*225%+(W27-X27)*400%+(Y27-Z27)*800%+(AA27-AB27)*830%+SUMIFS(Sheet8.1!$H$8:$H$193,Sheet8.1!$B$8:$B$193,Sheet5!$B27)</f>
        <v>0</v>
      </c>
    </row>
    <row r="28" spans="2:29" x14ac:dyDescent="0.2">
      <c r="B28" s="165">
        <v>22</v>
      </c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42">
        <f>(C28-D28)*0%+(E28-F28)*10%+(G28-H28)*20%+(I28-J28)*30%+(K28-L28)*50%+(M28-N28)*75%+(O28-P28)*100%+(Q28-R28)*110%+(S28-T28)*150%+(U28-V28)*225%+(W28-X28)*400%+(Y28-Z28)*800%+(AA28-AB28)*830%+SUMIFS(Sheet8.1!$H$8:$H$193,Sheet8.1!$B$8:$B$193,Sheet5!$B28)</f>
        <v>0</v>
      </c>
    </row>
    <row r="29" spans="2:29" x14ac:dyDescent="0.2">
      <c r="B29" s="165">
        <v>23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42">
        <f>(C29-D29)*0%+(E29-F29)*10%+(G29-H29)*20%+(I29-J29)*30%+(K29-L29)*50%+(M29-N29)*75%+(O29-P29)*100%+(Q29-R29)*110%+(S29-T29)*150%+(U29-V29)*225%+(W29-X29)*400%+(Y29-Z29)*800%+(AA29-AB29)*830%+SUMIFS(Sheet8.1!$H$8:$H$193,Sheet8.1!$B$8:$B$193,Sheet5!$B29)</f>
        <v>0</v>
      </c>
    </row>
    <row r="30" spans="2:29" x14ac:dyDescent="0.2">
      <c r="B30" s="165">
        <v>24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42">
        <f>(C30-D30)*0%+(E30-F30)*10%+(G30-H30)*20%+(I30-J30)*30%+(K30-L30)*50%+(M30-N30)*75%+(O30-P30)*100%+(Q30-R30)*110%+(S30-T30)*150%+(U30-V30)*225%+(W30-X30)*400%+(Y30-Z30)*800%+(AA30-AB30)*830%+SUMIFS(Sheet8.1!$H$8:$H$193,Sheet8.1!$B$8:$B$193,Sheet5!$B30)</f>
        <v>0</v>
      </c>
    </row>
    <row r="31" spans="2:29" x14ac:dyDescent="0.2">
      <c r="B31" s="165">
        <v>25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42">
        <f>(C31-D31)*0%+(E31-F31)*10%+(G31-H31)*20%+(I31-J31)*30%+(K31-L31)*50%+(M31-N31)*75%+(O31-P31)*100%+(Q31-R31)*110%+(S31-T31)*150%+(U31-V31)*225%+(W31-X31)*400%+(Y31-Z31)*800%+(AA31-AB31)*830%+SUMIFS(Sheet8.1!$H$8:$H$193,Sheet8.1!$B$8:$B$193,Sheet5!$B31)</f>
        <v>0</v>
      </c>
    </row>
    <row r="32" spans="2:29" x14ac:dyDescent="0.2">
      <c r="B32" s="165">
        <v>26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42">
        <f>(C32-D32)*0%+(E32-F32)*10%+(G32-H32)*20%+(I32-J32)*30%+(K32-L32)*50%+(M32-N32)*75%+(O32-P32)*100%+(Q32-R32)*110%+(S32-T32)*150%+(U32-V32)*225%+(W32-X32)*400%+(Y32-Z32)*800%+(AA32-AB32)*830%+SUMIFS(Sheet8.1!$H$8:$H$193,Sheet8.1!$B$8:$B$193,Sheet5!$B32)</f>
        <v>0</v>
      </c>
    </row>
    <row r="33" spans="2:30" x14ac:dyDescent="0.2">
      <c r="B33" s="165">
        <v>27</v>
      </c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42">
        <f>(C33-D33)*0%+(E33-F33)*10%+(G33-H33)*20%+(I33-J33)*30%+(K33-L33)*50%+(M33-N33)*75%+(O33-P33)*100%+(Q33-R33)*110%+(S33-T33)*150%+(U33-V33)*225%+(W33-X33)*400%+(Y33-Z33)*800%+(AA33-AB33)*830%+SUMIFS(Sheet8.1!$H$8:$H$193,Sheet8.1!$B$8:$B$193,Sheet5!$B33)</f>
        <v>0</v>
      </c>
    </row>
    <row r="34" spans="2:30" x14ac:dyDescent="0.2">
      <c r="B34" s="165">
        <v>28</v>
      </c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42">
        <f>(C34-D34)*0%+(E34-F34)*10%+(G34-H34)*20%+(I34-J34)*30%+(K34-L34)*50%+(M34-N34)*75%+(O34-P34)*100%+(Q34-R34)*110%+(S34-T34)*150%+(U34-V34)*225%+(W34-X34)*400%+(Y34-Z34)*800%+(AA34-AB34)*830%+SUMIFS(Sheet8.1!$H$8:$H$193,Sheet8.1!$B$8:$B$193,Sheet5!$B34)</f>
        <v>0</v>
      </c>
    </row>
    <row r="35" spans="2:30" x14ac:dyDescent="0.2">
      <c r="B35" s="165">
        <v>29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42">
        <f>(C35-D35)*0%+(E35-F35)*10%+(G35-H35)*20%+(I35-J35)*30%+(K35-L35)*50%+(M35-N35)*75%+(O35-P35)*100%+(Q35-R35)*110%+(S35-T35)*150%+(U35-V35)*225%+(W35-X35)*400%+(Y35-Z35)*800%+(AA35-AB35)*830%+SUMIFS(Sheet8.1!$H$8:$H$193,Sheet8.1!$B$8:$B$193,Sheet5!$B35)</f>
        <v>0</v>
      </c>
    </row>
    <row r="36" spans="2:30" x14ac:dyDescent="0.2">
      <c r="B36" s="165">
        <v>30</v>
      </c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42">
        <f>(C36-D36)*0%+(E36-F36)*10%+(G36-H36)*20%+(I36-J36)*30%+(K36-L36)*50%+(M36-N36)*75%+(O36-P36)*100%+(Q36-R36)*110%+(S36-T36)*150%+(U36-V36)*225%+(W36-X36)*400%+(Y36-Z36)*800%+(AA36-AB36)*830%+SUMIFS(Sheet8.1!$H$8:$H$193,Sheet8.1!$B$8:$B$193,Sheet5!$B36)</f>
        <v>0</v>
      </c>
    </row>
    <row r="37" spans="2:30" x14ac:dyDescent="0.2">
      <c r="B37" s="167">
        <v>31</v>
      </c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42">
        <f>(C37-D37)*0%+(E37-F37)*10%+(G37-H37)*20%+(I37-J37)*30%+(K37-L37)*50%+(M37-N37)*75%+(O37-P37)*100%+(Q37-R37)*110%+(S37-T37)*150%+(U37-V37)*225%+(W37-X37)*400%+(Y37-Z37)*800%+(AA37-AB37)*830%+SUMIFS(Sheet8.1!$H$8:$H$193,Sheet8.1!$B$8:$B$193,Sheet5!$B37)</f>
        <v>0</v>
      </c>
    </row>
    <row r="38" spans="2:30" x14ac:dyDescent="0.2">
      <c r="B38" s="140" t="s">
        <v>6</v>
      </c>
      <c r="C38" s="141" t="e">
        <f t="shared" ref="C38:AB38" si="0">SUM(C7:C37)/DAY(Date)</f>
        <v>#DIV/0!</v>
      </c>
      <c r="D38" s="141" t="e">
        <f t="shared" si="0"/>
        <v>#DIV/0!</v>
      </c>
      <c r="E38" s="141" t="e">
        <f t="shared" si="0"/>
        <v>#DIV/0!</v>
      </c>
      <c r="F38" s="141" t="e">
        <f t="shared" si="0"/>
        <v>#DIV/0!</v>
      </c>
      <c r="G38" s="141" t="e">
        <f t="shared" si="0"/>
        <v>#DIV/0!</v>
      </c>
      <c r="H38" s="141" t="e">
        <f t="shared" si="0"/>
        <v>#DIV/0!</v>
      </c>
      <c r="I38" s="141" t="e">
        <f t="shared" si="0"/>
        <v>#DIV/0!</v>
      </c>
      <c r="J38" s="141" t="e">
        <f t="shared" si="0"/>
        <v>#DIV/0!</v>
      </c>
      <c r="K38" s="141" t="e">
        <f t="shared" si="0"/>
        <v>#DIV/0!</v>
      </c>
      <c r="L38" s="141" t="e">
        <f t="shared" si="0"/>
        <v>#DIV/0!</v>
      </c>
      <c r="M38" s="141" t="e">
        <f t="shared" si="0"/>
        <v>#DIV/0!</v>
      </c>
      <c r="N38" s="141" t="e">
        <f t="shared" si="0"/>
        <v>#DIV/0!</v>
      </c>
      <c r="O38" s="141" t="e">
        <f t="shared" si="0"/>
        <v>#DIV/0!</v>
      </c>
      <c r="P38" s="141" t="e">
        <f t="shared" si="0"/>
        <v>#DIV/0!</v>
      </c>
      <c r="Q38" s="141" t="e">
        <f t="shared" si="0"/>
        <v>#DIV/0!</v>
      </c>
      <c r="R38" s="141" t="e">
        <f t="shared" si="0"/>
        <v>#DIV/0!</v>
      </c>
      <c r="S38" s="141" t="e">
        <f t="shared" si="0"/>
        <v>#DIV/0!</v>
      </c>
      <c r="T38" s="141" t="e">
        <f t="shared" si="0"/>
        <v>#DIV/0!</v>
      </c>
      <c r="U38" s="141" t="e">
        <f t="shared" si="0"/>
        <v>#DIV/0!</v>
      </c>
      <c r="V38" s="141" t="e">
        <f t="shared" si="0"/>
        <v>#DIV/0!</v>
      </c>
      <c r="W38" s="141" t="e">
        <f t="shared" si="0"/>
        <v>#DIV/0!</v>
      </c>
      <c r="X38" s="141" t="e">
        <f t="shared" si="0"/>
        <v>#DIV/0!</v>
      </c>
      <c r="Y38" s="141" t="e">
        <f t="shared" si="0"/>
        <v>#DIV/0!</v>
      </c>
      <c r="Z38" s="141" t="e">
        <f t="shared" si="0"/>
        <v>#DIV/0!</v>
      </c>
      <c r="AA38" s="141" t="e">
        <f t="shared" si="0"/>
        <v>#DIV/0!</v>
      </c>
      <c r="AB38" s="141" t="e">
        <f t="shared" si="0"/>
        <v>#DIV/0!</v>
      </c>
      <c r="AC38" s="143" t="e">
        <f>SUM(AC7:AC37)/DAY(Date)</f>
        <v>#DIV/0!</v>
      </c>
    </row>
    <row r="39" spans="2:30" x14ac:dyDescent="0.2"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</row>
    <row r="41" spans="2:30" s="115" customFormat="1" ht="12.75" customHeight="1" x14ac:dyDescent="0.2">
      <c r="D41" s="116"/>
      <c r="E41" s="116"/>
      <c r="H41" s="118"/>
      <c r="I41" s="118"/>
      <c r="O41" s="117" t="s">
        <v>20</v>
      </c>
      <c r="P41" s="171">
        <f>Sheet1!F44</f>
        <v>0</v>
      </c>
    </row>
    <row r="42" spans="2:30" s="115" customFormat="1" x14ac:dyDescent="0.2">
      <c r="H42" s="119"/>
      <c r="I42" s="119"/>
      <c r="O42" s="117" t="s">
        <v>13</v>
      </c>
      <c r="P42" s="172"/>
    </row>
    <row r="43" spans="2:30" s="115" customFormat="1" x14ac:dyDescent="0.2">
      <c r="C43" s="120"/>
      <c r="H43" s="119"/>
      <c r="I43" s="119"/>
      <c r="O43" s="117"/>
      <c r="P43" s="172"/>
    </row>
    <row r="44" spans="2:30" s="115" customFormat="1" x14ac:dyDescent="0.2">
      <c r="C44" s="120"/>
      <c r="O44" s="117" t="s">
        <v>21</v>
      </c>
      <c r="P44" s="171">
        <f>Sheet1!F47</f>
        <v>0</v>
      </c>
    </row>
    <row r="45" spans="2:30" x14ac:dyDescent="0.2">
      <c r="P45" s="150"/>
    </row>
    <row r="46" spans="2:30" x14ac:dyDescent="0.2">
      <c r="O46" s="277" t="s">
        <v>177</v>
      </c>
      <c r="P46" s="138">
        <f>Sheet1!F49</f>
        <v>0</v>
      </c>
    </row>
  </sheetData>
  <sheetProtection password="FC0B" sheet="1" objects="1" scenarios="1"/>
  <mergeCells count="1">
    <mergeCell ref="B4:AC4"/>
  </mergeCells>
  <printOptions gridLinesSet="0"/>
  <pageMargins left="0.25" right="0.25" top="1" bottom="1" header="0.5" footer="0.5"/>
  <pageSetup scale="68" orientation="landscape" r:id="rId1"/>
  <headerFooter alignWithMargins="0">
    <oddFooter>&amp;R¿ç 3</oddFooter>
  </headerFooter>
  <ignoredErrors>
    <ignoredError sqref="C38:W3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D47"/>
  <sheetViews>
    <sheetView showGridLines="0" showZeros="0" topLeftCell="G2" zoomScaleSheetLayoutView="100" workbookViewId="0">
      <selection activeCell="T6" sqref="T6"/>
    </sheetView>
  </sheetViews>
  <sheetFormatPr defaultRowHeight="12.75" x14ac:dyDescent="0.2"/>
  <cols>
    <col min="1" max="1" width="9.140625" style="92"/>
    <col min="2" max="2" width="7.28515625" style="92" customWidth="1"/>
    <col min="3" max="3" width="11.7109375" style="92" customWidth="1"/>
    <col min="4" max="4" width="12" style="92" customWidth="1"/>
    <col min="5" max="5" width="13.28515625" style="92" customWidth="1"/>
    <col min="6" max="6" width="12.42578125" style="92" customWidth="1"/>
    <col min="7" max="7" width="12" style="92" customWidth="1"/>
    <col min="8" max="8" width="13.42578125" style="92" customWidth="1"/>
    <col min="9" max="9" width="13.85546875" style="92" customWidth="1"/>
    <col min="10" max="10" width="14.28515625" style="92" customWidth="1"/>
    <col min="11" max="11" width="14.7109375" style="92" customWidth="1"/>
    <col min="12" max="12" width="14.28515625" style="92" customWidth="1"/>
    <col min="13" max="13" width="14.7109375" style="92" customWidth="1"/>
    <col min="14" max="14" width="15" style="92" customWidth="1"/>
    <col min="15" max="15" width="14.7109375" style="92" customWidth="1"/>
    <col min="16" max="16" width="14.28515625" style="92" customWidth="1"/>
    <col min="17" max="17" width="14.5703125" style="92" customWidth="1"/>
    <col min="18" max="18" width="13" style="92" customWidth="1"/>
    <col min="19" max="19" width="14.28515625" style="92" customWidth="1"/>
    <col min="20" max="20" width="24.5703125" style="92" bestFit="1" customWidth="1"/>
    <col min="21" max="35" width="9.85546875" style="92" customWidth="1"/>
    <col min="36" max="16384" width="9.140625" style="92"/>
  </cols>
  <sheetData>
    <row r="1" spans="2:30" s="148" customFormat="1" ht="18.75" customHeight="1" x14ac:dyDescent="0.2"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</row>
    <row r="2" spans="2:30" s="148" customFormat="1" x14ac:dyDescent="0.2"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342" t="s">
        <v>96</v>
      </c>
      <c r="U2" s="149"/>
      <c r="V2" s="149"/>
      <c r="W2" s="90"/>
      <c r="X2" s="90"/>
      <c r="Y2" s="90"/>
    </row>
    <row r="3" spans="2:30" x14ac:dyDescent="0.2">
      <c r="G3" s="91"/>
      <c r="H3" s="150"/>
      <c r="I3" s="151"/>
      <c r="J3" s="151"/>
      <c r="M3" s="150"/>
      <c r="N3" s="150"/>
      <c r="O3" s="150"/>
      <c r="P3" s="150"/>
      <c r="Q3" s="150"/>
      <c r="R3" s="150"/>
      <c r="S3" s="150"/>
      <c r="T3" s="337" t="s">
        <v>9</v>
      </c>
      <c r="U3" s="104"/>
      <c r="W3" s="151"/>
      <c r="X3" s="151"/>
      <c r="Y3" s="152"/>
    </row>
    <row r="4" spans="2:30" s="148" customFormat="1" ht="20.25" customHeight="1" x14ac:dyDescent="0.2">
      <c r="B4" s="153" t="s">
        <v>451</v>
      </c>
      <c r="C4" s="154"/>
      <c r="D4" s="154"/>
      <c r="E4" s="154"/>
      <c r="F4" s="154"/>
      <c r="G4" s="105"/>
      <c r="H4" s="10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6"/>
      <c r="U4" s="157"/>
      <c r="V4" s="157"/>
      <c r="W4" s="157"/>
      <c r="X4" s="157"/>
      <c r="Y4" s="158"/>
      <c r="Z4" s="158"/>
      <c r="AA4" s="158"/>
      <c r="AB4" s="158"/>
      <c r="AC4" s="158"/>
      <c r="AD4" s="158"/>
    </row>
    <row r="5" spans="2:30" s="148" customFormat="1" ht="17.25" customHeight="1" x14ac:dyDescent="0.2">
      <c r="B5" s="1208" t="s">
        <v>259</v>
      </c>
      <c r="C5" s="1209"/>
      <c r="D5" s="1209"/>
      <c r="E5" s="1209"/>
      <c r="F5" s="1209"/>
      <c r="G5" s="1209"/>
      <c r="H5" s="1209"/>
      <c r="I5" s="1209"/>
      <c r="J5" s="1209"/>
      <c r="K5" s="1209"/>
      <c r="L5" s="1209"/>
      <c r="M5" s="1209"/>
      <c r="N5" s="1209"/>
      <c r="O5" s="1209"/>
      <c r="P5" s="1209"/>
      <c r="Q5" s="1209"/>
      <c r="R5" s="1209"/>
      <c r="S5" s="1209"/>
      <c r="T5" s="1210"/>
      <c r="U5" s="159"/>
      <c r="V5" s="159"/>
      <c r="W5" s="159"/>
      <c r="X5" s="159"/>
      <c r="Y5" s="159"/>
      <c r="Z5" s="158"/>
      <c r="AA5" s="158"/>
      <c r="AB5" s="158"/>
      <c r="AC5" s="158"/>
      <c r="AD5" s="158"/>
    </row>
    <row r="6" spans="2:30" ht="105.75" customHeight="1" x14ac:dyDescent="0.2">
      <c r="B6" s="160" t="s">
        <v>65</v>
      </c>
      <c r="C6" s="161" t="s">
        <v>95</v>
      </c>
      <c r="D6" s="162" t="s">
        <v>67</v>
      </c>
      <c r="E6" s="163" t="s">
        <v>94</v>
      </c>
      <c r="F6" s="163" t="s">
        <v>93</v>
      </c>
      <c r="G6" s="163" t="s">
        <v>92</v>
      </c>
      <c r="H6" s="163" t="s">
        <v>91</v>
      </c>
      <c r="I6" s="163" t="s">
        <v>90</v>
      </c>
      <c r="J6" s="163" t="s">
        <v>89</v>
      </c>
      <c r="K6" s="162" t="s">
        <v>88</v>
      </c>
      <c r="L6" s="162" t="s">
        <v>87</v>
      </c>
      <c r="M6" s="163" t="s">
        <v>86</v>
      </c>
      <c r="N6" s="163" t="s">
        <v>85</v>
      </c>
      <c r="O6" s="164" t="s">
        <v>84</v>
      </c>
      <c r="P6" s="163" t="s">
        <v>83</v>
      </c>
      <c r="Q6" s="163" t="s">
        <v>82</v>
      </c>
      <c r="R6" s="164" t="s">
        <v>81</v>
      </c>
      <c r="S6" s="164" t="s">
        <v>80</v>
      </c>
      <c r="T6" s="1134" t="s">
        <v>521</v>
      </c>
      <c r="U6" s="96"/>
      <c r="V6" s="96"/>
      <c r="W6" s="96"/>
      <c r="X6" s="96"/>
      <c r="Y6" s="96"/>
      <c r="Z6" s="96"/>
      <c r="AA6" s="96"/>
      <c r="AB6" s="96"/>
      <c r="AC6" s="96"/>
      <c r="AD6" s="96"/>
    </row>
    <row r="7" spans="2:30" s="150" customFormat="1" x14ac:dyDescent="0.2">
      <c r="B7" s="121"/>
      <c r="C7" s="145">
        <v>1</v>
      </c>
      <c r="D7" s="107">
        <v>2</v>
      </c>
      <c r="E7" s="145">
        <v>3</v>
      </c>
      <c r="F7" s="145">
        <v>4</v>
      </c>
      <c r="G7" s="107">
        <v>5</v>
      </c>
      <c r="H7" s="993">
        <v>6</v>
      </c>
      <c r="I7" s="107">
        <v>7</v>
      </c>
      <c r="J7" s="107">
        <v>8</v>
      </c>
      <c r="K7" s="107">
        <v>9</v>
      </c>
      <c r="L7" s="107">
        <v>10</v>
      </c>
      <c r="M7" s="108">
        <v>11</v>
      </c>
      <c r="N7" s="107">
        <v>12</v>
      </c>
      <c r="O7" s="107">
        <v>13</v>
      </c>
      <c r="P7" s="108">
        <v>14</v>
      </c>
      <c r="Q7" s="107">
        <v>15</v>
      </c>
      <c r="R7" s="107">
        <v>16</v>
      </c>
      <c r="S7" s="107">
        <v>17</v>
      </c>
      <c r="T7" s="109">
        <v>18</v>
      </c>
    </row>
    <row r="8" spans="2:30" x14ac:dyDescent="0.2">
      <c r="B8" s="165">
        <v>1</v>
      </c>
      <c r="C8" s="146"/>
      <c r="D8" s="146"/>
      <c r="E8" s="146"/>
      <c r="F8" s="146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1">
        <f>G8*0%+H8*10%+I8*20%+J8*30%+K8*50%+L8*75%+M8*100%+N8*110%+O8*150%+P8*225%+Q8*400%+R8*800%+S8*830%+SUMIFS(Sheet8.1!$I$8:$I$193,Sheet8.1!$B$8:$B$193,Sheet6!$B8)</f>
        <v>0</v>
      </c>
    </row>
    <row r="9" spans="2:30" x14ac:dyDescent="0.2">
      <c r="B9" s="165">
        <v>2</v>
      </c>
      <c r="C9" s="146"/>
      <c r="D9" s="146"/>
      <c r="E9" s="146"/>
      <c r="F9" s="146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1">
        <f>G9*0%+H9*10%+I9*20%+J9*30%+K9*50%+L9*75%+M9*100%+N9*110%+O9*150%+P9*225%+Q9*400%+R9*800%+S9*830%+SUMIFS(Sheet8.1!$I$8:$I$193,Sheet8.1!$B$8:$B$193,Sheet6!$B9)</f>
        <v>0</v>
      </c>
    </row>
    <row r="10" spans="2:30" x14ac:dyDescent="0.2">
      <c r="B10" s="165">
        <v>3</v>
      </c>
      <c r="C10" s="146"/>
      <c r="D10" s="146"/>
      <c r="E10" s="146"/>
      <c r="F10" s="146"/>
      <c r="G10" s="110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1">
        <f>G10*0%+H10*10%+I10*20%+J10*30%+K10*50%+L10*75%+M10*100%+N10*110%+O10*150%+P10*225%+Q10*400%+R10*800%+S10*830%+SUMIFS(Sheet8.1!$I$8:$I$193,Sheet8.1!$B$8:$B$193,Sheet6!$B10)</f>
        <v>0</v>
      </c>
    </row>
    <row r="11" spans="2:30" x14ac:dyDescent="0.2">
      <c r="B11" s="165">
        <v>4</v>
      </c>
      <c r="C11" s="146"/>
      <c r="D11" s="146"/>
      <c r="E11" s="146"/>
      <c r="F11" s="146"/>
      <c r="G11" s="110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1">
        <f>G11*0%+H11*10%+I11*20%+J11*30%+K11*50%+L11*75%+M11*100%+N11*110%+O11*150%+P11*225%+Q11*400%+R11*800%+S11*830%+SUMIFS(Sheet8.1!$I$8:$I$193,Sheet8.1!$B$8:$B$193,Sheet6!$B11)</f>
        <v>0</v>
      </c>
    </row>
    <row r="12" spans="2:30" x14ac:dyDescent="0.2">
      <c r="B12" s="165">
        <v>5</v>
      </c>
      <c r="C12" s="146"/>
      <c r="D12" s="146"/>
      <c r="E12" s="146"/>
      <c r="F12" s="146"/>
      <c r="G12" s="110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1">
        <f>G12*0%+H12*10%+I12*20%+J12*30%+K12*50%+L12*75%+M12*100%+N12*110%+O12*150%+P12*225%+Q12*400%+R12*800%+S12*830%+SUMIFS(Sheet8.1!$I$8:$I$193,Sheet8.1!$B$8:$B$193,Sheet6!$B12)</f>
        <v>0</v>
      </c>
    </row>
    <row r="13" spans="2:30" x14ac:dyDescent="0.2">
      <c r="B13" s="165">
        <v>6</v>
      </c>
      <c r="C13" s="146"/>
      <c r="D13" s="146"/>
      <c r="E13" s="146"/>
      <c r="F13" s="146"/>
      <c r="G13" s="110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1">
        <f>G13*0%+H13*10%+I13*20%+J13*30%+K13*50%+L13*75%+M13*100%+N13*110%+O13*150%+P13*225%+Q13*400%+R13*800%+S13*830%+SUMIFS(Sheet8.1!$I$8:$I$193,Sheet8.1!$B$8:$B$193,Sheet6!$B13)</f>
        <v>0</v>
      </c>
    </row>
    <row r="14" spans="2:30" x14ac:dyDescent="0.2">
      <c r="B14" s="165">
        <v>7</v>
      </c>
      <c r="C14" s="146"/>
      <c r="D14" s="146"/>
      <c r="E14" s="146"/>
      <c r="F14" s="146"/>
      <c r="G14" s="110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1">
        <f>G14*0%+H14*10%+I14*20%+J14*30%+K14*50%+L14*75%+M14*100%+N14*110%+O14*150%+P14*225%+Q14*400%+R14*800%+S14*830%+SUMIFS(Sheet8.1!$I$8:$I$193,Sheet8.1!$B$8:$B$193,Sheet6!$B14)</f>
        <v>0</v>
      </c>
    </row>
    <row r="15" spans="2:30" x14ac:dyDescent="0.2">
      <c r="B15" s="165">
        <v>8</v>
      </c>
      <c r="C15" s="146"/>
      <c r="D15" s="146"/>
      <c r="E15" s="146"/>
      <c r="F15" s="146"/>
      <c r="G15" s="110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1">
        <f>G15*0%+H15*10%+I15*20%+J15*30%+K15*50%+L15*75%+M15*100%+N15*110%+O15*150%+P15*225%+Q15*400%+R15*800%+S15*830%+SUMIFS(Sheet8.1!$I$8:$I$193,Sheet8.1!$B$8:$B$193,Sheet6!$B15)</f>
        <v>0</v>
      </c>
    </row>
    <row r="16" spans="2:30" x14ac:dyDescent="0.2">
      <c r="B16" s="165">
        <v>9</v>
      </c>
      <c r="C16" s="146"/>
      <c r="D16" s="146"/>
      <c r="E16" s="146"/>
      <c r="F16" s="146"/>
      <c r="G16" s="110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1">
        <f>G16*0%+H16*10%+I16*20%+J16*30%+K16*50%+L16*75%+M16*100%+N16*110%+O16*150%+P16*225%+Q16*400%+R16*800%+S16*830%+SUMIFS(Sheet8.1!$I$8:$I$193,Sheet8.1!$B$8:$B$193,Sheet6!$B16)</f>
        <v>0</v>
      </c>
    </row>
    <row r="17" spans="2:20" x14ac:dyDescent="0.2">
      <c r="B17" s="165">
        <v>10</v>
      </c>
      <c r="C17" s="146"/>
      <c r="D17" s="146"/>
      <c r="E17" s="146"/>
      <c r="F17" s="146"/>
      <c r="G17" s="110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1">
        <f>G17*0%+H17*10%+I17*20%+J17*30%+K17*50%+L17*75%+M17*100%+N17*110%+O17*150%+P17*225%+Q17*400%+R17*800%+S17*830%+SUMIFS(Sheet8.1!$I$8:$I$193,Sheet8.1!$B$8:$B$193,Sheet6!$B17)</f>
        <v>0</v>
      </c>
    </row>
    <row r="18" spans="2:20" x14ac:dyDescent="0.2">
      <c r="B18" s="165">
        <v>11</v>
      </c>
      <c r="C18" s="146"/>
      <c r="D18" s="146"/>
      <c r="E18" s="146"/>
      <c r="F18" s="146"/>
      <c r="G18" s="110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1">
        <f>G18*0%+H18*10%+I18*20%+J18*30%+K18*50%+L18*75%+M18*100%+N18*110%+O18*150%+P18*225%+Q18*400%+R18*800%+S18*830%+SUMIFS(Sheet8.1!$I$8:$I$193,Sheet8.1!$B$8:$B$193,Sheet6!$B18)</f>
        <v>0</v>
      </c>
    </row>
    <row r="19" spans="2:20" x14ac:dyDescent="0.2">
      <c r="B19" s="165">
        <v>12</v>
      </c>
      <c r="C19" s="146"/>
      <c r="D19" s="146"/>
      <c r="E19" s="146"/>
      <c r="F19" s="146"/>
      <c r="G19" s="110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1">
        <f>G19*0%+H19*10%+I19*20%+J19*30%+K19*50%+L19*75%+M19*100%+N19*110%+O19*150%+P19*225%+Q19*400%+R19*800%+S19*830%+SUMIFS(Sheet8.1!$I$8:$I$193,Sheet8.1!$B$8:$B$193,Sheet6!$B19)</f>
        <v>0</v>
      </c>
    </row>
    <row r="20" spans="2:20" x14ac:dyDescent="0.2">
      <c r="B20" s="165">
        <v>13</v>
      </c>
      <c r="C20" s="146"/>
      <c r="D20" s="146"/>
      <c r="E20" s="146"/>
      <c r="F20" s="146"/>
      <c r="G20" s="110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1">
        <f>G20*0%+H20*10%+I20*20%+J20*30%+K20*50%+L20*75%+M20*100%+N20*110%+O20*150%+P20*225%+Q20*400%+R20*800%+S20*830%+SUMIFS(Sheet8.1!$I$8:$I$193,Sheet8.1!$B$8:$B$193,Sheet6!$B20)</f>
        <v>0</v>
      </c>
    </row>
    <row r="21" spans="2:20" x14ac:dyDescent="0.2">
      <c r="B21" s="165">
        <v>14</v>
      </c>
      <c r="C21" s="146"/>
      <c r="D21" s="146"/>
      <c r="E21" s="146"/>
      <c r="F21" s="146"/>
      <c r="G21" s="110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1">
        <f>G21*0%+H21*10%+I21*20%+J21*30%+K21*50%+L21*75%+M21*100%+N21*110%+O21*150%+P21*225%+Q21*400%+R21*800%+S21*830%+SUMIFS(Sheet8.1!$I$8:$I$193,Sheet8.1!$B$8:$B$193,Sheet6!$B21)</f>
        <v>0</v>
      </c>
    </row>
    <row r="22" spans="2:20" x14ac:dyDescent="0.2">
      <c r="B22" s="165">
        <v>15</v>
      </c>
      <c r="C22" s="146"/>
      <c r="D22" s="146"/>
      <c r="E22" s="146"/>
      <c r="F22" s="146"/>
      <c r="G22" s="110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1">
        <f>G22*0%+H22*10%+I22*20%+J22*30%+K22*50%+L22*75%+M22*100%+N22*110%+O22*150%+P22*225%+Q22*400%+R22*800%+S22*830%+SUMIFS(Sheet8.1!$I$8:$I$193,Sheet8.1!$B$8:$B$193,Sheet6!$B22)</f>
        <v>0</v>
      </c>
    </row>
    <row r="23" spans="2:20" x14ac:dyDescent="0.2">
      <c r="B23" s="165">
        <v>16</v>
      </c>
      <c r="C23" s="146"/>
      <c r="D23" s="146"/>
      <c r="E23" s="146"/>
      <c r="F23" s="146"/>
      <c r="G23" s="110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1">
        <f>G23*0%+H23*10%+I23*20%+J23*30%+K23*50%+L23*75%+M23*100%+N23*110%+O23*150%+P23*225%+Q23*400%+R23*800%+S23*830%+SUMIFS(Sheet8.1!$I$8:$I$193,Sheet8.1!$B$8:$B$193,Sheet6!$B23)</f>
        <v>0</v>
      </c>
    </row>
    <row r="24" spans="2:20" x14ac:dyDescent="0.2">
      <c r="B24" s="165">
        <v>17</v>
      </c>
      <c r="C24" s="146"/>
      <c r="D24" s="146"/>
      <c r="E24" s="146"/>
      <c r="F24" s="146"/>
      <c r="G24" s="110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1">
        <f>G24*0%+H24*10%+I24*20%+J24*30%+K24*50%+L24*75%+M24*100%+N24*110%+O24*150%+P24*225%+Q24*400%+R24*800%+S24*830%+SUMIFS(Sheet8.1!$I$8:$I$193,Sheet8.1!$B$8:$B$193,Sheet6!$B24)</f>
        <v>0</v>
      </c>
    </row>
    <row r="25" spans="2:20" x14ac:dyDescent="0.2">
      <c r="B25" s="165">
        <v>18</v>
      </c>
      <c r="C25" s="146"/>
      <c r="D25" s="146"/>
      <c r="E25" s="146"/>
      <c r="F25" s="146"/>
      <c r="G25" s="110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1">
        <f>G25*0%+H25*10%+I25*20%+J25*30%+K25*50%+L25*75%+M25*100%+N25*110%+O25*150%+P25*225%+Q25*400%+R25*800%+S25*830%+SUMIFS(Sheet8.1!$I$8:$I$193,Sheet8.1!$B$8:$B$193,Sheet6!$B25)</f>
        <v>0</v>
      </c>
    </row>
    <row r="26" spans="2:20" x14ac:dyDescent="0.2">
      <c r="B26" s="165">
        <v>19</v>
      </c>
      <c r="C26" s="146"/>
      <c r="D26" s="146"/>
      <c r="E26" s="146"/>
      <c r="F26" s="146"/>
      <c r="G26" s="110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1">
        <f>G26*0%+H26*10%+I26*20%+J26*30%+K26*50%+L26*75%+M26*100%+N26*110%+O26*150%+P26*225%+Q26*400%+R26*800%+S26*830%+SUMIFS(Sheet8.1!$I$8:$I$193,Sheet8.1!$B$8:$B$193,Sheet6!$B26)</f>
        <v>0</v>
      </c>
    </row>
    <row r="27" spans="2:20" x14ac:dyDescent="0.2">
      <c r="B27" s="165">
        <v>20</v>
      </c>
      <c r="C27" s="146"/>
      <c r="D27" s="146"/>
      <c r="E27" s="146"/>
      <c r="F27" s="146"/>
      <c r="G27" s="110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1">
        <f>G27*0%+H27*10%+I27*20%+J27*30%+K27*50%+L27*75%+M27*100%+N27*110%+O27*150%+P27*225%+Q27*400%+R27*800%+S27*830%+SUMIFS(Sheet8.1!$I$8:$I$193,Sheet8.1!$B$8:$B$193,Sheet6!$B27)</f>
        <v>0</v>
      </c>
    </row>
    <row r="28" spans="2:20" x14ac:dyDescent="0.2">
      <c r="B28" s="165">
        <v>21</v>
      </c>
      <c r="C28" s="146"/>
      <c r="D28" s="146"/>
      <c r="E28" s="146"/>
      <c r="F28" s="146"/>
      <c r="G28" s="110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1">
        <f>G28*0%+H28*10%+I28*20%+J28*30%+K28*50%+L28*75%+M28*100%+N28*110%+O28*150%+P28*225%+Q28*400%+R28*800%+S28*830%+SUMIFS(Sheet8.1!$I$8:$I$193,Sheet8.1!$B$8:$B$193,Sheet6!$B28)</f>
        <v>0</v>
      </c>
    </row>
    <row r="29" spans="2:20" x14ac:dyDescent="0.2">
      <c r="B29" s="165">
        <v>22</v>
      </c>
      <c r="C29" s="146"/>
      <c r="D29" s="146"/>
      <c r="E29" s="146"/>
      <c r="F29" s="146"/>
      <c r="G29" s="110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1">
        <f>G29*0%+H29*10%+I29*20%+J29*30%+K29*50%+L29*75%+M29*100%+N29*110%+O29*150%+P29*225%+Q29*400%+R29*800%+S29*830%+SUMIFS(Sheet8.1!$I$8:$I$193,Sheet8.1!$B$8:$B$193,Sheet6!$B29)</f>
        <v>0</v>
      </c>
    </row>
    <row r="30" spans="2:20" x14ac:dyDescent="0.2">
      <c r="B30" s="165">
        <v>23</v>
      </c>
      <c r="C30" s="146"/>
      <c r="D30" s="146"/>
      <c r="E30" s="146"/>
      <c r="F30" s="146"/>
      <c r="G30" s="110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1">
        <f>G30*0%+H30*10%+I30*20%+J30*30%+K30*50%+L30*75%+M30*100%+N30*110%+O30*150%+P30*225%+Q30*400%+R30*800%+S30*830%+SUMIFS(Sheet8.1!$I$8:$I$193,Sheet8.1!$B$8:$B$193,Sheet6!$B30)</f>
        <v>0</v>
      </c>
    </row>
    <row r="31" spans="2:20" x14ac:dyDescent="0.2">
      <c r="B31" s="165">
        <v>24</v>
      </c>
      <c r="C31" s="146"/>
      <c r="D31" s="146"/>
      <c r="E31" s="146"/>
      <c r="F31" s="146"/>
      <c r="G31" s="110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1">
        <f>G31*0%+H31*10%+I31*20%+J31*30%+K31*50%+L31*75%+M31*100%+N31*110%+O31*150%+P31*225%+Q31*400%+R31*800%+S31*830%+SUMIFS(Sheet8.1!$I$8:$I$193,Sheet8.1!$B$8:$B$193,Sheet6!$B31)</f>
        <v>0</v>
      </c>
    </row>
    <row r="32" spans="2:20" x14ac:dyDescent="0.2">
      <c r="B32" s="165">
        <v>25</v>
      </c>
      <c r="C32" s="146"/>
      <c r="D32" s="146"/>
      <c r="E32" s="146"/>
      <c r="F32" s="146"/>
      <c r="G32" s="110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1">
        <f>G32*0%+H32*10%+I32*20%+J32*30%+K32*50%+L32*75%+M32*100%+N32*110%+O32*150%+P32*225%+Q32*400%+R32*800%+S32*830%+SUMIFS(Sheet8.1!$I$8:$I$193,Sheet8.1!$B$8:$B$193,Sheet6!$B32)</f>
        <v>0</v>
      </c>
    </row>
    <row r="33" spans="2:21" x14ac:dyDescent="0.2">
      <c r="B33" s="165">
        <v>26</v>
      </c>
      <c r="C33" s="146"/>
      <c r="D33" s="146"/>
      <c r="E33" s="146"/>
      <c r="F33" s="146"/>
      <c r="G33" s="110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1">
        <f>G33*0%+H33*10%+I33*20%+J33*30%+K33*50%+L33*75%+M33*100%+N33*110%+O33*150%+P33*225%+Q33*400%+R33*800%+S33*830%+SUMIFS(Sheet8.1!$I$8:$I$193,Sheet8.1!$B$8:$B$193,Sheet6!$B33)</f>
        <v>0</v>
      </c>
    </row>
    <row r="34" spans="2:21" x14ac:dyDescent="0.2">
      <c r="B34" s="165">
        <v>27</v>
      </c>
      <c r="C34" s="146"/>
      <c r="D34" s="146"/>
      <c r="E34" s="146"/>
      <c r="F34" s="146"/>
      <c r="G34" s="110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1">
        <f>G34*0%+H34*10%+I34*20%+J34*30%+K34*50%+L34*75%+M34*100%+N34*110%+O34*150%+P34*225%+Q34*400%+R34*800%+S34*830%+SUMIFS(Sheet8.1!$I$8:$I$193,Sheet8.1!$B$8:$B$193,Sheet6!$B34)</f>
        <v>0</v>
      </c>
    </row>
    <row r="35" spans="2:21" x14ac:dyDescent="0.2">
      <c r="B35" s="165">
        <v>28</v>
      </c>
      <c r="C35" s="146"/>
      <c r="D35" s="146"/>
      <c r="E35" s="146"/>
      <c r="F35" s="146"/>
      <c r="G35" s="110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1">
        <f>G35*0%+H35*10%+I35*20%+J35*30%+K35*50%+L35*75%+M35*100%+N35*110%+O35*150%+P35*225%+Q35*400%+R35*800%+S35*830%+SUMIFS(Sheet8.1!$I$8:$I$193,Sheet8.1!$B$8:$B$193,Sheet6!$B35)</f>
        <v>0</v>
      </c>
    </row>
    <row r="36" spans="2:21" x14ac:dyDescent="0.2">
      <c r="B36" s="165">
        <v>29</v>
      </c>
      <c r="C36" s="146"/>
      <c r="D36" s="146"/>
      <c r="E36" s="146"/>
      <c r="F36" s="146"/>
      <c r="G36" s="110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1">
        <f>G36*0%+H36*10%+I36*20%+J36*30%+K36*50%+L36*75%+M36*100%+N36*110%+O36*150%+P36*225%+Q36*400%+R36*800%+S36*830%+SUMIFS(Sheet8.1!$I$8:$I$193,Sheet8.1!$B$8:$B$193,Sheet6!$B36)</f>
        <v>0</v>
      </c>
    </row>
    <row r="37" spans="2:21" x14ac:dyDescent="0.2">
      <c r="B37" s="165">
        <v>30</v>
      </c>
      <c r="C37" s="146"/>
      <c r="D37" s="146"/>
      <c r="E37" s="146"/>
      <c r="F37" s="146"/>
      <c r="G37" s="110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1">
        <f>G37*0%+H37*10%+I37*20%+J37*30%+K37*50%+L37*75%+M37*100%+N37*110%+O37*150%+P37*225%+Q37*400%+R37*800%+S37*830%+SUMIFS(Sheet8.1!$I$8:$I$193,Sheet8.1!$B$8:$B$193,Sheet6!$B37)</f>
        <v>0</v>
      </c>
    </row>
    <row r="38" spans="2:21" x14ac:dyDescent="0.2">
      <c r="B38" s="167">
        <v>31</v>
      </c>
      <c r="C38" s="147"/>
      <c r="D38" s="147"/>
      <c r="E38" s="147"/>
      <c r="F38" s="147"/>
      <c r="G38" s="113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1">
        <f>G38*0%+H38*10%+I38*20%+J38*30%+K38*50%+L38*75%+M38*100%+N38*110%+O38*150%+P38*225%+Q38*400%+R38*800%+S38*830%+SUMIFS(Sheet8.1!$I$8:$I$193,Sheet8.1!$B$8:$B$193,Sheet6!$B38)</f>
        <v>0</v>
      </c>
    </row>
    <row r="39" spans="2:21" x14ac:dyDescent="0.2">
      <c r="B39" s="144" t="s">
        <v>6</v>
      </c>
      <c r="C39" s="144" t="e">
        <f t="shared" ref="C39:T39" si="0">SUM(C8:C38)/DAY(Date)</f>
        <v>#DIV/0!</v>
      </c>
      <c r="D39" s="144" t="e">
        <f t="shared" si="0"/>
        <v>#DIV/0!</v>
      </c>
      <c r="E39" s="144" t="e">
        <f t="shared" si="0"/>
        <v>#DIV/0!</v>
      </c>
      <c r="F39" s="144" t="e">
        <f t="shared" si="0"/>
        <v>#DIV/0!</v>
      </c>
      <c r="G39" s="144" t="e">
        <f t="shared" si="0"/>
        <v>#DIV/0!</v>
      </c>
      <c r="H39" s="144" t="e">
        <f t="shared" si="0"/>
        <v>#DIV/0!</v>
      </c>
      <c r="I39" s="144" t="e">
        <f t="shared" si="0"/>
        <v>#DIV/0!</v>
      </c>
      <c r="J39" s="144" t="e">
        <f t="shared" si="0"/>
        <v>#DIV/0!</v>
      </c>
      <c r="K39" s="144" t="e">
        <f t="shared" si="0"/>
        <v>#DIV/0!</v>
      </c>
      <c r="L39" s="144" t="e">
        <f t="shared" si="0"/>
        <v>#DIV/0!</v>
      </c>
      <c r="M39" s="144" t="e">
        <f t="shared" si="0"/>
        <v>#DIV/0!</v>
      </c>
      <c r="N39" s="144" t="e">
        <f t="shared" si="0"/>
        <v>#DIV/0!</v>
      </c>
      <c r="O39" s="144" t="e">
        <f t="shared" si="0"/>
        <v>#DIV/0!</v>
      </c>
      <c r="P39" s="144" t="e">
        <f t="shared" si="0"/>
        <v>#DIV/0!</v>
      </c>
      <c r="Q39" s="144" t="e">
        <f t="shared" si="0"/>
        <v>#DIV/0!</v>
      </c>
      <c r="R39" s="144" t="e">
        <f t="shared" si="0"/>
        <v>#DIV/0!</v>
      </c>
      <c r="S39" s="144" t="e">
        <f t="shared" si="0"/>
        <v>#DIV/0!</v>
      </c>
      <c r="T39" s="144" t="e">
        <f t="shared" si="0"/>
        <v>#DIV/0!</v>
      </c>
    </row>
    <row r="40" spans="2:21" x14ac:dyDescent="0.2"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</row>
    <row r="42" spans="2:21" s="115" customFormat="1" ht="12.75" customHeight="1" x14ac:dyDescent="0.2">
      <c r="D42" s="116"/>
      <c r="E42" s="116"/>
      <c r="H42" s="118"/>
      <c r="I42" s="118"/>
      <c r="J42" s="117" t="s">
        <v>20</v>
      </c>
      <c r="K42" s="170">
        <f>Sheet1!F44</f>
        <v>0</v>
      </c>
    </row>
    <row r="43" spans="2:21" s="115" customFormat="1" x14ac:dyDescent="0.2">
      <c r="H43" s="119"/>
      <c r="I43" s="119"/>
      <c r="J43" s="117" t="s">
        <v>13</v>
      </c>
      <c r="K43" s="120"/>
    </row>
    <row r="44" spans="2:21" s="115" customFormat="1" x14ac:dyDescent="0.2">
      <c r="C44" s="120"/>
      <c r="H44" s="119"/>
      <c r="I44" s="119"/>
      <c r="J44" s="117"/>
      <c r="K44" s="120"/>
    </row>
    <row r="45" spans="2:21" s="115" customFormat="1" x14ac:dyDescent="0.2">
      <c r="G45" s="169"/>
      <c r="H45" s="118"/>
      <c r="I45" s="118"/>
      <c r="J45" s="117" t="s">
        <v>21</v>
      </c>
      <c r="K45" s="170">
        <f>Sheet1!F47</f>
        <v>0</v>
      </c>
    </row>
    <row r="46" spans="2:21" s="115" customFormat="1" x14ac:dyDescent="0.2">
      <c r="C46" s="120"/>
    </row>
    <row r="47" spans="2:21" x14ac:dyDescent="0.2">
      <c r="J47" s="277" t="s">
        <v>177</v>
      </c>
      <c r="K47" s="138">
        <f>Sheet1!F49</f>
        <v>0</v>
      </c>
    </row>
  </sheetData>
  <sheetProtection password="FC0B" sheet="1" objects="1" scenarios="1"/>
  <mergeCells count="1">
    <mergeCell ref="B5:T5"/>
  </mergeCells>
  <printOptions gridLinesSet="0"/>
  <pageMargins left="0.25" right="0.25" top="1" bottom="1" header="0.5" footer="0.5"/>
  <pageSetup scale="69" orientation="landscape" r:id="rId1"/>
  <headerFooter alignWithMargins="0">
    <oddFooter>&amp;R¿ç 3</oddFooter>
  </headerFooter>
  <colBreaks count="1" manualBreakCount="1">
    <brk id="14" max="1048575" man="1"/>
  </colBreaks>
  <ignoredErrors>
    <ignoredError sqref="C39:T39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B47"/>
  <sheetViews>
    <sheetView showGridLines="0" topLeftCell="S1" zoomScaleSheetLayoutView="100" workbookViewId="0">
      <selection activeCell="AB6" sqref="X6:AB6"/>
    </sheetView>
  </sheetViews>
  <sheetFormatPr defaultRowHeight="12.75" x14ac:dyDescent="0.2"/>
  <cols>
    <col min="1" max="1" width="9.140625" style="93"/>
    <col min="2" max="2" width="7.7109375" style="93" customWidth="1"/>
    <col min="3" max="3" width="17.42578125" style="93" customWidth="1"/>
    <col min="4" max="4" width="11.28515625" style="93" customWidth="1"/>
    <col min="5" max="5" width="11.85546875" style="93" customWidth="1"/>
    <col min="6" max="6" width="19" style="93" customWidth="1"/>
    <col min="7" max="7" width="12.5703125" style="93" customWidth="1"/>
    <col min="8" max="8" width="11" style="93" customWidth="1"/>
    <col min="9" max="9" width="19.28515625" style="93" customWidth="1"/>
    <col min="10" max="10" width="12.7109375" style="93" customWidth="1"/>
    <col min="11" max="11" width="13.140625" style="93" customWidth="1"/>
    <col min="12" max="12" width="19.140625" style="93" customWidth="1"/>
    <col min="13" max="13" width="12.5703125" style="93" customWidth="1"/>
    <col min="14" max="14" width="13.28515625" style="93" customWidth="1"/>
    <col min="15" max="15" width="14.7109375" style="93" customWidth="1"/>
    <col min="16" max="16" width="16.42578125" style="93" customWidth="1"/>
    <col min="17" max="17" width="14.85546875" style="93" customWidth="1"/>
    <col min="18" max="19" width="14.7109375" style="93" customWidth="1"/>
    <col min="20" max="20" width="15.28515625" style="93" customWidth="1"/>
    <col min="21" max="21" width="16.7109375" style="93" customWidth="1"/>
    <col min="22" max="22" width="15.85546875" style="93" customWidth="1"/>
    <col min="23" max="23" width="16" style="93" customWidth="1"/>
    <col min="24" max="25" width="16.42578125" style="93" customWidth="1"/>
    <col min="26" max="26" width="16.140625" style="93" customWidth="1"/>
    <col min="27" max="27" width="15.5703125" style="93" customWidth="1"/>
    <col min="28" max="28" width="30.85546875" style="93" bestFit="1" customWidth="1"/>
    <col min="29" max="16384" width="9.140625" style="93"/>
  </cols>
  <sheetData>
    <row r="1" spans="2:28" ht="20.25" customHeight="1" x14ac:dyDescent="0.2">
      <c r="B1" s="1211"/>
      <c r="C1" s="1211"/>
      <c r="D1" s="1211"/>
      <c r="E1" s="1211"/>
      <c r="F1" s="1211"/>
      <c r="G1" s="1211"/>
      <c r="H1" s="1211"/>
      <c r="I1" s="1211"/>
      <c r="J1" s="1211"/>
      <c r="K1" s="1211"/>
      <c r="L1" s="1211"/>
      <c r="M1" s="1211"/>
      <c r="N1" s="1211"/>
      <c r="O1" s="1211"/>
      <c r="P1" s="1211"/>
      <c r="Q1" s="1211"/>
      <c r="R1" s="1211"/>
      <c r="S1" s="1211"/>
      <c r="T1" s="1211"/>
      <c r="U1" s="1211"/>
      <c r="V1" s="1211"/>
      <c r="W1" s="1211"/>
      <c r="X1" s="1211"/>
      <c r="Y1" s="1211"/>
      <c r="Z1" s="1211"/>
      <c r="AA1" s="1211"/>
      <c r="AB1" s="1211"/>
    </row>
    <row r="2" spans="2:28" x14ac:dyDescent="0.2">
      <c r="B2" s="1212"/>
      <c r="C2" s="1212"/>
      <c r="D2" s="1212"/>
      <c r="E2" s="178"/>
      <c r="F2" s="178"/>
      <c r="G2" s="178"/>
      <c r="H2" s="178"/>
      <c r="I2" s="178"/>
      <c r="J2" s="178"/>
      <c r="K2" s="178"/>
      <c r="L2" s="178"/>
      <c r="M2" s="179"/>
      <c r="N2" s="179"/>
      <c r="AB2" s="343" t="s">
        <v>97</v>
      </c>
    </row>
    <row r="3" spans="2:28" x14ac:dyDescent="0.2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AB3" s="337" t="s">
        <v>9</v>
      </c>
    </row>
    <row r="4" spans="2:28" s="94" customFormat="1" ht="20.25" customHeight="1" x14ac:dyDescent="0.2">
      <c r="B4" s="1213" t="s">
        <v>452</v>
      </c>
      <c r="C4" s="1214"/>
      <c r="D4" s="1214"/>
      <c r="E4" s="1214"/>
      <c r="F4" s="1214"/>
      <c r="G4" s="1214"/>
      <c r="H4" s="1214"/>
      <c r="I4" s="1214"/>
      <c r="J4" s="1214"/>
      <c r="K4" s="1214"/>
      <c r="L4" s="1214"/>
      <c r="M4" s="1214"/>
      <c r="N4" s="1214"/>
      <c r="O4" s="1214"/>
      <c r="P4" s="1214"/>
      <c r="Q4" s="1214"/>
      <c r="R4" s="1214"/>
      <c r="S4" s="1214"/>
      <c r="T4" s="1214"/>
      <c r="U4" s="1214"/>
      <c r="V4" s="1214"/>
      <c r="W4" s="1214"/>
      <c r="X4" s="1214"/>
      <c r="Y4" s="1214"/>
      <c r="Z4" s="1214"/>
      <c r="AA4" s="1214"/>
      <c r="AB4" s="1215"/>
    </row>
    <row r="5" spans="2:28" ht="30" customHeight="1" x14ac:dyDescent="0.2">
      <c r="B5" s="1216" t="s">
        <v>98</v>
      </c>
      <c r="C5" s="1217"/>
      <c r="D5" s="1217"/>
      <c r="E5" s="1217"/>
      <c r="F5" s="1217"/>
      <c r="G5" s="1217"/>
      <c r="H5" s="1217"/>
      <c r="I5" s="1217"/>
      <c r="J5" s="1217"/>
      <c r="K5" s="1217"/>
      <c r="L5" s="1217"/>
      <c r="M5" s="1217"/>
      <c r="N5" s="1217"/>
      <c r="O5" s="1217"/>
      <c r="P5" s="1217"/>
      <c r="Q5" s="1217"/>
      <c r="R5" s="1217"/>
      <c r="S5" s="1217"/>
      <c r="T5" s="1217"/>
      <c r="U5" s="1217"/>
      <c r="V5" s="1217"/>
      <c r="W5" s="1217"/>
      <c r="X5" s="1217"/>
      <c r="Y5" s="1217"/>
      <c r="Z5" s="1217"/>
      <c r="AA5" s="1217"/>
      <c r="AB5" s="1218"/>
    </row>
    <row r="6" spans="2:28" ht="99" customHeight="1" x14ac:dyDescent="0.2">
      <c r="B6" s="181" t="s">
        <v>65</v>
      </c>
      <c r="C6" s="182" t="s">
        <v>234</v>
      </c>
      <c r="D6" s="182" t="s">
        <v>99</v>
      </c>
      <c r="E6" s="183" t="s">
        <v>100</v>
      </c>
      <c r="F6" s="182" t="s">
        <v>235</v>
      </c>
      <c r="G6" s="182" t="s">
        <v>99</v>
      </c>
      <c r="H6" s="183" t="s">
        <v>101</v>
      </c>
      <c r="I6" s="182" t="s">
        <v>236</v>
      </c>
      <c r="J6" s="182" t="s">
        <v>99</v>
      </c>
      <c r="K6" s="183" t="s">
        <v>102</v>
      </c>
      <c r="L6" s="182" t="s">
        <v>237</v>
      </c>
      <c r="M6" s="182" t="s">
        <v>99</v>
      </c>
      <c r="N6" s="183" t="s">
        <v>103</v>
      </c>
      <c r="O6" s="182" t="s">
        <v>104</v>
      </c>
      <c r="P6" s="182" t="s">
        <v>105</v>
      </c>
      <c r="Q6" s="182" t="s">
        <v>106</v>
      </c>
      <c r="R6" s="182" t="s">
        <v>107</v>
      </c>
      <c r="S6" s="182" t="s">
        <v>108</v>
      </c>
      <c r="T6" s="182" t="s">
        <v>109</v>
      </c>
      <c r="U6" s="182" t="s">
        <v>110</v>
      </c>
      <c r="V6" s="182" t="s">
        <v>111</v>
      </c>
      <c r="W6" s="182" t="s">
        <v>112</v>
      </c>
      <c r="X6" s="182" t="s">
        <v>113</v>
      </c>
      <c r="Y6" s="182" t="s">
        <v>114</v>
      </c>
      <c r="Z6" s="182" t="s">
        <v>115</v>
      </c>
      <c r="AA6" s="182" t="s">
        <v>116</v>
      </c>
      <c r="AB6" s="1135" t="s">
        <v>522</v>
      </c>
    </row>
    <row r="7" spans="2:28" s="179" customFormat="1" x14ac:dyDescent="0.2">
      <c r="B7" s="995"/>
      <c r="C7" s="994">
        <v>1</v>
      </c>
      <c r="D7" s="996">
        <v>2</v>
      </c>
      <c r="E7" s="998">
        <v>3</v>
      </c>
      <c r="F7" s="998">
        <v>4</v>
      </c>
      <c r="G7" s="994">
        <v>5</v>
      </c>
      <c r="H7" s="998">
        <v>6</v>
      </c>
      <c r="I7" s="994">
        <v>7</v>
      </c>
      <c r="J7" s="996">
        <v>8</v>
      </c>
      <c r="K7" s="998">
        <v>9</v>
      </c>
      <c r="L7" s="994">
        <v>10</v>
      </c>
      <c r="M7" s="996">
        <v>11</v>
      </c>
      <c r="N7" s="998">
        <v>12</v>
      </c>
      <c r="O7" s="998">
        <v>13</v>
      </c>
      <c r="P7" s="994">
        <v>14</v>
      </c>
      <c r="Q7" s="998">
        <v>15</v>
      </c>
      <c r="R7" s="994">
        <v>16</v>
      </c>
      <c r="S7" s="996">
        <v>17</v>
      </c>
      <c r="T7" s="998">
        <v>18</v>
      </c>
      <c r="U7" s="994">
        <v>19</v>
      </c>
      <c r="V7" s="996">
        <v>20</v>
      </c>
      <c r="W7" s="998">
        <v>21</v>
      </c>
      <c r="X7" s="994">
        <v>22</v>
      </c>
      <c r="Y7" s="996">
        <v>23</v>
      </c>
      <c r="Z7" s="998">
        <v>24</v>
      </c>
      <c r="AA7" s="998">
        <v>25</v>
      </c>
      <c r="AB7" s="997">
        <v>26</v>
      </c>
    </row>
    <row r="8" spans="2:28" x14ac:dyDescent="0.2">
      <c r="B8" s="184">
        <v>1</v>
      </c>
      <c r="C8" s="189"/>
      <c r="D8" s="189"/>
      <c r="E8" s="185">
        <f>(C8-D8)*1%</f>
        <v>0</v>
      </c>
      <c r="F8" s="189"/>
      <c r="G8" s="189"/>
      <c r="H8" s="185">
        <f>(F8-G8)*1.5%</f>
        <v>0</v>
      </c>
      <c r="I8" s="189"/>
      <c r="J8" s="189"/>
      <c r="K8" s="185">
        <f>(I8-J8)*100%</f>
        <v>0</v>
      </c>
      <c r="L8" s="189"/>
      <c r="M8" s="189"/>
      <c r="N8" s="185">
        <f>(L8-M8)*100%</f>
        <v>0</v>
      </c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6">
        <f>IF(ABS(SUM(O8:AA8)-(E8+H8+N8+K8))&lt;2,O8*0%+P8*10%+Q8*20%+R8*30%+S8*50%+T8*75%+U8*100%+V8*110%+W8*150%+X8*225%+Y8*400%+Z8*800%+AA8*830%,"Error")+SUMIFS(Sheet8.1!$J$8:$J$193,Sheet8.1!$B$8:$B$193,Sheet7!$B8)</f>
        <v>0</v>
      </c>
    </row>
    <row r="9" spans="2:28" x14ac:dyDescent="0.2">
      <c r="B9" s="165">
        <v>2</v>
      </c>
      <c r="C9" s="190"/>
      <c r="D9" s="190"/>
      <c r="E9" s="166">
        <f t="shared" ref="E9:E38" si="0">(C9-D9)*1%</f>
        <v>0</v>
      </c>
      <c r="F9" s="190"/>
      <c r="G9" s="190"/>
      <c r="H9" s="166">
        <f t="shared" ref="H9:H38" si="1">(F9-G9)*1.5%</f>
        <v>0</v>
      </c>
      <c r="I9" s="190"/>
      <c r="J9" s="190"/>
      <c r="K9" s="166">
        <f t="shared" ref="K9:K37" si="2">(I9-J9)*100%</f>
        <v>0</v>
      </c>
      <c r="L9" s="190"/>
      <c r="M9" s="190"/>
      <c r="N9" s="166">
        <f t="shared" ref="N9:N38" si="3">(L9-M9)*100%</f>
        <v>0</v>
      </c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87">
        <f>IF(ABS(SUM(O9:AA9)-(E9+H9+N9+K9))&lt;2,O9*0%+P9*10%+Q9*20%+R9*30%+S9*50%+T9*75%+U9*100%+V9*110%+W9*150%+X9*225%+Y9*400%+Z9*800%+AA9*830%,"Error")+SUMIFS(Sheet8.1!$J$8:$J$193,Sheet8.1!$B$8:$B$193,Sheet7!$B9)</f>
        <v>0</v>
      </c>
    </row>
    <row r="10" spans="2:28" x14ac:dyDescent="0.2">
      <c r="B10" s="165">
        <v>3</v>
      </c>
      <c r="C10" s="190"/>
      <c r="D10" s="190"/>
      <c r="E10" s="166">
        <f t="shared" si="0"/>
        <v>0</v>
      </c>
      <c r="F10" s="190"/>
      <c r="G10" s="190"/>
      <c r="H10" s="166">
        <f t="shared" si="1"/>
        <v>0</v>
      </c>
      <c r="I10" s="190"/>
      <c r="J10" s="190"/>
      <c r="K10" s="166">
        <f t="shared" si="2"/>
        <v>0</v>
      </c>
      <c r="L10" s="190"/>
      <c r="M10" s="190"/>
      <c r="N10" s="166">
        <f t="shared" si="3"/>
        <v>0</v>
      </c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87">
        <f>IF(ABS(SUM(O10:AA10)-(E10+H10+N10+K10))&lt;2,O10*0%+P10*10%+Q10*20%+R10*30%+S10*50%+T10*75%+U10*100%+V10*110%+W10*150%+X10*225%+Y10*400%+Z10*800%+AA10*830%,"Error")+SUMIFS(Sheet8.1!$J$8:$J$193,Sheet8.1!$B$8:$B$193,Sheet7!$B10)</f>
        <v>0</v>
      </c>
    </row>
    <row r="11" spans="2:28" x14ac:dyDescent="0.2">
      <c r="B11" s="165">
        <v>4</v>
      </c>
      <c r="C11" s="190"/>
      <c r="D11" s="190"/>
      <c r="E11" s="166">
        <f t="shared" si="0"/>
        <v>0</v>
      </c>
      <c r="F11" s="190"/>
      <c r="G11" s="190"/>
      <c r="H11" s="166">
        <f t="shared" si="1"/>
        <v>0</v>
      </c>
      <c r="I11" s="190"/>
      <c r="J11" s="190"/>
      <c r="K11" s="166">
        <f t="shared" si="2"/>
        <v>0</v>
      </c>
      <c r="L11" s="190"/>
      <c r="M11" s="190"/>
      <c r="N11" s="166">
        <f t="shared" si="3"/>
        <v>0</v>
      </c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87">
        <f>IF(ABS(SUM(O11:AA11)-(E11+H11+N11+K11))&lt;2,O11*0%+P11*10%+Q11*20%+R11*30%+S11*50%+T11*75%+U11*100%+V11*110%+W11*150%+X11*225%+Y11*400%+Z11*800%+AA11*830%,"Error")+SUMIFS(Sheet8.1!$J$8:$J$193,Sheet8.1!$B$8:$B$193,Sheet7!$B11)</f>
        <v>0</v>
      </c>
    </row>
    <row r="12" spans="2:28" x14ac:dyDescent="0.2">
      <c r="B12" s="165">
        <v>5</v>
      </c>
      <c r="C12" s="190"/>
      <c r="D12" s="190"/>
      <c r="E12" s="166">
        <f t="shared" si="0"/>
        <v>0</v>
      </c>
      <c r="F12" s="190"/>
      <c r="G12" s="190"/>
      <c r="H12" s="166">
        <f t="shared" si="1"/>
        <v>0</v>
      </c>
      <c r="I12" s="190"/>
      <c r="J12" s="190"/>
      <c r="K12" s="166">
        <f t="shared" si="2"/>
        <v>0</v>
      </c>
      <c r="L12" s="190"/>
      <c r="M12" s="190"/>
      <c r="N12" s="166">
        <f t="shared" si="3"/>
        <v>0</v>
      </c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87">
        <f>IF(ABS(SUM(O12:AA12)-(E12+H12+N12+K12))&lt;2,O12*0%+P12*10%+Q12*20%+R12*30%+S12*50%+T12*75%+U12*100%+V12*110%+W12*150%+X12*225%+Y12*400%+Z12*800%+AA12*830%,"Error")+SUMIFS(Sheet8.1!$J$8:$J$193,Sheet8.1!$B$8:$B$193,Sheet7!$B12)</f>
        <v>0</v>
      </c>
    </row>
    <row r="13" spans="2:28" x14ac:dyDescent="0.2">
      <c r="B13" s="165">
        <v>6</v>
      </c>
      <c r="C13" s="190"/>
      <c r="D13" s="190"/>
      <c r="E13" s="166">
        <f t="shared" si="0"/>
        <v>0</v>
      </c>
      <c r="F13" s="190"/>
      <c r="G13" s="190"/>
      <c r="H13" s="166">
        <f t="shared" si="1"/>
        <v>0</v>
      </c>
      <c r="I13" s="190"/>
      <c r="J13" s="190"/>
      <c r="K13" s="166">
        <f t="shared" si="2"/>
        <v>0</v>
      </c>
      <c r="L13" s="190"/>
      <c r="M13" s="190"/>
      <c r="N13" s="166">
        <f t="shared" si="3"/>
        <v>0</v>
      </c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87">
        <f>IF(ABS(SUM(O13:AA13)-(E13+H13+N13+K13))&lt;2,O13*0%+P13*10%+Q13*20%+R13*30%+S13*50%+T13*75%+U13*100%+V13*110%+W13*150%+X13*225%+Y13*400%+Z13*800%+AA13*830%,"Error")+SUMIFS(Sheet8.1!$J$8:$J$193,Sheet8.1!$B$8:$B$193,Sheet7!$B13)</f>
        <v>0</v>
      </c>
    </row>
    <row r="14" spans="2:28" x14ac:dyDescent="0.2">
      <c r="B14" s="165">
        <v>7</v>
      </c>
      <c r="C14" s="190"/>
      <c r="D14" s="190"/>
      <c r="E14" s="166">
        <f t="shared" si="0"/>
        <v>0</v>
      </c>
      <c r="F14" s="190"/>
      <c r="G14" s="190"/>
      <c r="H14" s="166">
        <f t="shared" si="1"/>
        <v>0</v>
      </c>
      <c r="I14" s="190"/>
      <c r="J14" s="190"/>
      <c r="K14" s="166">
        <f t="shared" si="2"/>
        <v>0</v>
      </c>
      <c r="L14" s="190"/>
      <c r="M14" s="190"/>
      <c r="N14" s="166">
        <f t="shared" si="3"/>
        <v>0</v>
      </c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87">
        <f>IF(ABS(SUM(O14:AA14)-(E14+H14+N14+K14))&lt;2,O14*0%+P14*10%+Q14*20%+R14*30%+S14*50%+T14*75%+U14*100%+V14*110%+W14*150%+X14*225%+Y14*400%+Z14*800%+AA14*830%,"Error")+SUMIFS(Sheet8.1!$J$8:$J$193,Sheet8.1!$B$8:$B$193,Sheet7!$B14)</f>
        <v>0</v>
      </c>
    </row>
    <row r="15" spans="2:28" x14ac:dyDescent="0.2">
      <c r="B15" s="165">
        <v>8</v>
      </c>
      <c r="C15" s="190"/>
      <c r="D15" s="190"/>
      <c r="E15" s="166">
        <f t="shared" si="0"/>
        <v>0</v>
      </c>
      <c r="F15" s="190"/>
      <c r="G15" s="190"/>
      <c r="H15" s="166">
        <f t="shared" si="1"/>
        <v>0</v>
      </c>
      <c r="I15" s="190"/>
      <c r="J15" s="190"/>
      <c r="K15" s="166">
        <f t="shared" si="2"/>
        <v>0</v>
      </c>
      <c r="L15" s="190"/>
      <c r="M15" s="190"/>
      <c r="N15" s="166">
        <f t="shared" si="3"/>
        <v>0</v>
      </c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87">
        <f>IF(ABS(SUM(O15:AA15)-(E15+H15+N15+K15))&lt;2,O15*0%+P15*10%+Q15*20%+R15*30%+S15*50%+T15*75%+U15*100%+V15*110%+W15*150%+X15*225%+Y15*400%+Z15*800%+AA15*830%,"Error")+SUMIFS(Sheet8.1!$J$8:$J$193,Sheet8.1!$B$8:$B$193,Sheet7!$B15)</f>
        <v>0</v>
      </c>
    </row>
    <row r="16" spans="2:28" x14ac:dyDescent="0.2">
      <c r="B16" s="165">
        <v>9</v>
      </c>
      <c r="C16" s="190"/>
      <c r="D16" s="190"/>
      <c r="E16" s="166">
        <f t="shared" si="0"/>
        <v>0</v>
      </c>
      <c r="F16" s="190"/>
      <c r="G16" s="190"/>
      <c r="H16" s="166">
        <f t="shared" si="1"/>
        <v>0</v>
      </c>
      <c r="I16" s="190"/>
      <c r="J16" s="190"/>
      <c r="K16" s="166">
        <f t="shared" si="2"/>
        <v>0</v>
      </c>
      <c r="L16" s="190"/>
      <c r="M16" s="190"/>
      <c r="N16" s="166">
        <f t="shared" si="3"/>
        <v>0</v>
      </c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87">
        <f>IF(ABS(SUM(O16:AA16)-(E16+H16+N16+K16))&lt;2,O16*0%+P16*10%+Q16*20%+R16*30%+S16*50%+T16*75%+U16*100%+V16*110%+W16*150%+X16*225%+Y16*400%+Z16*800%+AA16*830%,"Error")+SUMIFS(Sheet8.1!$J$8:$J$193,Sheet8.1!$B$8:$B$193,Sheet7!$B16)</f>
        <v>0</v>
      </c>
    </row>
    <row r="17" spans="2:28" x14ac:dyDescent="0.2">
      <c r="B17" s="165">
        <v>10</v>
      </c>
      <c r="C17" s="190"/>
      <c r="D17" s="190"/>
      <c r="E17" s="166">
        <f t="shared" si="0"/>
        <v>0</v>
      </c>
      <c r="F17" s="190"/>
      <c r="G17" s="190"/>
      <c r="H17" s="166">
        <f t="shared" si="1"/>
        <v>0</v>
      </c>
      <c r="I17" s="190"/>
      <c r="J17" s="190"/>
      <c r="K17" s="166">
        <f t="shared" si="2"/>
        <v>0</v>
      </c>
      <c r="L17" s="190"/>
      <c r="M17" s="190"/>
      <c r="N17" s="166">
        <f t="shared" si="3"/>
        <v>0</v>
      </c>
      <c r="O17" s="190"/>
      <c r="P17" s="190"/>
      <c r="Q17" s="190"/>
      <c r="R17" s="190"/>
      <c r="S17" s="190"/>
      <c r="T17" s="190"/>
      <c r="U17" s="190"/>
      <c r="V17" s="190"/>
      <c r="W17" s="190"/>
      <c r="X17" s="190"/>
      <c r="Y17" s="190"/>
      <c r="Z17" s="190"/>
      <c r="AA17" s="190"/>
      <c r="AB17" s="187">
        <f>IF(ABS(SUM(O17:AA17)-(E17+H17+N17+K17))&lt;2,O17*0%+P17*10%+Q17*20%+R17*30%+S17*50%+T17*75%+U17*100%+V17*110%+W17*150%+X17*225%+Y17*400%+Z17*800%+AA17*830%,"Error")+SUMIFS(Sheet8.1!$J$8:$J$193,Sheet8.1!$B$8:$B$193,Sheet7!$B17)</f>
        <v>0</v>
      </c>
    </row>
    <row r="18" spans="2:28" x14ac:dyDescent="0.2">
      <c r="B18" s="165">
        <v>11</v>
      </c>
      <c r="C18" s="190"/>
      <c r="D18" s="190"/>
      <c r="E18" s="166">
        <f t="shared" si="0"/>
        <v>0</v>
      </c>
      <c r="F18" s="190"/>
      <c r="G18" s="190"/>
      <c r="H18" s="166">
        <f t="shared" si="1"/>
        <v>0</v>
      </c>
      <c r="I18" s="190"/>
      <c r="J18" s="190"/>
      <c r="K18" s="166">
        <f t="shared" si="2"/>
        <v>0</v>
      </c>
      <c r="L18" s="190"/>
      <c r="M18" s="190"/>
      <c r="N18" s="166">
        <f t="shared" si="3"/>
        <v>0</v>
      </c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87">
        <f>IF(ABS(SUM(O18:AA18)-(E18+H18+N18+K18))&lt;2,O18*0%+P18*10%+Q18*20%+R18*30%+S18*50%+T18*75%+U18*100%+V18*110%+W18*150%+X18*225%+Y18*400%+Z18*800%+AA18*830%,"Error")+SUMIFS(Sheet8.1!$J$8:$J$193,Sheet8.1!$B$8:$B$193,Sheet7!$B18)</f>
        <v>0</v>
      </c>
    </row>
    <row r="19" spans="2:28" x14ac:dyDescent="0.2">
      <c r="B19" s="165">
        <v>12</v>
      </c>
      <c r="C19" s="190"/>
      <c r="D19" s="190"/>
      <c r="E19" s="166">
        <f t="shared" si="0"/>
        <v>0</v>
      </c>
      <c r="F19" s="190"/>
      <c r="G19" s="190"/>
      <c r="H19" s="166">
        <f t="shared" si="1"/>
        <v>0</v>
      </c>
      <c r="I19" s="190"/>
      <c r="J19" s="190"/>
      <c r="K19" s="166">
        <f t="shared" si="2"/>
        <v>0</v>
      </c>
      <c r="L19" s="190"/>
      <c r="M19" s="190"/>
      <c r="N19" s="166">
        <f t="shared" si="3"/>
        <v>0</v>
      </c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87">
        <f>IF(ABS(SUM(O19:AA19)-(E19+H19+N19+K19))&lt;2,O19*0%+P19*10%+Q19*20%+R19*30%+S19*50%+T19*75%+U19*100%+V19*110%+W19*150%+X19*225%+Y19*400%+Z19*800%+AA19*830%,"Error")+SUMIFS(Sheet8.1!$J$8:$J$193,Sheet8.1!$B$8:$B$193,Sheet7!$B19)</f>
        <v>0</v>
      </c>
    </row>
    <row r="20" spans="2:28" x14ac:dyDescent="0.2">
      <c r="B20" s="165">
        <v>13</v>
      </c>
      <c r="C20" s="190"/>
      <c r="D20" s="190"/>
      <c r="E20" s="166">
        <f t="shared" si="0"/>
        <v>0</v>
      </c>
      <c r="F20" s="190"/>
      <c r="G20" s="190"/>
      <c r="H20" s="166">
        <f t="shared" si="1"/>
        <v>0</v>
      </c>
      <c r="I20" s="190"/>
      <c r="J20" s="190"/>
      <c r="K20" s="166">
        <f t="shared" si="2"/>
        <v>0</v>
      </c>
      <c r="L20" s="190"/>
      <c r="M20" s="190"/>
      <c r="N20" s="166">
        <f t="shared" si="3"/>
        <v>0</v>
      </c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87">
        <f>IF(ABS(SUM(O20:AA20)-(E20+H20+N20+K20))&lt;2,O20*0%+P20*10%+Q20*20%+R20*30%+S20*50%+T20*75%+U20*100%+V20*110%+W20*150%+X20*225%+Y20*400%+Z20*800%+AA20*830%,"Error")+SUMIFS(Sheet8.1!$J$8:$J$193,Sheet8.1!$B$8:$B$193,Sheet7!$B20)</f>
        <v>0</v>
      </c>
    </row>
    <row r="21" spans="2:28" x14ac:dyDescent="0.2">
      <c r="B21" s="165">
        <v>14</v>
      </c>
      <c r="C21" s="190"/>
      <c r="D21" s="190"/>
      <c r="E21" s="166">
        <f t="shared" si="0"/>
        <v>0</v>
      </c>
      <c r="F21" s="190"/>
      <c r="G21" s="190"/>
      <c r="H21" s="166">
        <f t="shared" si="1"/>
        <v>0</v>
      </c>
      <c r="I21" s="190"/>
      <c r="J21" s="190"/>
      <c r="K21" s="166">
        <f t="shared" si="2"/>
        <v>0</v>
      </c>
      <c r="L21" s="190"/>
      <c r="M21" s="190"/>
      <c r="N21" s="166">
        <f t="shared" si="3"/>
        <v>0</v>
      </c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87">
        <f>IF(ABS(SUM(O21:AA21)-(E21+H21+N21+K21))&lt;2,O21*0%+P21*10%+Q21*20%+R21*30%+S21*50%+T21*75%+U21*100%+V21*110%+W21*150%+X21*225%+Y21*400%+Z21*800%+AA21*830%,"Error")+SUMIFS(Sheet8.1!$J$8:$J$193,Sheet8.1!$B$8:$B$193,Sheet7!$B21)</f>
        <v>0</v>
      </c>
    </row>
    <row r="22" spans="2:28" x14ac:dyDescent="0.2">
      <c r="B22" s="165">
        <v>15</v>
      </c>
      <c r="C22" s="190"/>
      <c r="D22" s="190"/>
      <c r="E22" s="166">
        <f t="shared" si="0"/>
        <v>0</v>
      </c>
      <c r="F22" s="190"/>
      <c r="G22" s="190"/>
      <c r="H22" s="166">
        <f t="shared" si="1"/>
        <v>0</v>
      </c>
      <c r="I22" s="190"/>
      <c r="J22" s="190"/>
      <c r="K22" s="166">
        <f t="shared" si="2"/>
        <v>0</v>
      </c>
      <c r="L22" s="190"/>
      <c r="M22" s="190"/>
      <c r="N22" s="166">
        <f t="shared" si="3"/>
        <v>0</v>
      </c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87">
        <f>IF(ABS(SUM(O22:AA22)-(E22+H22+N22+K22))&lt;2,O22*0%+P22*10%+Q22*20%+R22*30%+S22*50%+T22*75%+U22*100%+V22*110%+W22*150%+X22*225%+Y22*400%+Z22*800%+AA22*830%,"Error")+SUMIFS(Sheet8.1!$J$8:$J$193,Sheet8.1!$B$8:$B$193,Sheet7!$B22)</f>
        <v>0</v>
      </c>
    </row>
    <row r="23" spans="2:28" x14ac:dyDescent="0.2">
      <c r="B23" s="165">
        <v>16</v>
      </c>
      <c r="C23" s="190"/>
      <c r="D23" s="190"/>
      <c r="E23" s="166">
        <f t="shared" si="0"/>
        <v>0</v>
      </c>
      <c r="F23" s="190"/>
      <c r="G23" s="190"/>
      <c r="H23" s="166">
        <f t="shared" si="1"/>
        <v>0</v>
      </c>
      <c r="I23" s="190"/>
      <c r="J23" s="190"/>
      <c r="K23" s="166">
        <f t="shared" si="2"/>
        <v>0</v>
      </c>
      <c r="L23" s="190"/>
      <c r="M23" s="190"/>
      <c r="N23" s="166">
        <f t="shared" si="3"/>
        <v>0</v>
      </c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87">
        <f>IF(ABS(SUM(O23:AA23)-(E23+H23+N23+K23))&lt;2,O23*0%+P23*10%+Q23*20%+R23*30%+S23*50%+T23*75%+U23*100%+V23*110%+W23*150%+X23*225%+Y23*400%+Z23*800%+AA23*830%,"Error")+SUMIFS(Sheet8.1!$J$8:$J$193,Sheet8.1!$B$8:$B$193,Sheet7!$B23)</f>
        <v>0</v>
      </c>
    </row>
    <row r="24" spans="2:28" x14ac:dyDescent="0.2">
      <c r="B24" s="165">
        <v>17</v>
      </c>
      <c r="C24" s="190"/>
      <c r="D24" s="190"/>
      <c r="E24" s="166">
        <f t="shared" si="0"/>
        <v>0</v>
      </c>
      <c r="F24" s="190"/>
      <c r="G24" s="190"/>
      <c r="H24" s="166">
        <f t="shared" si="1"/>
        <v>0</v>
      </c>
      <c r="I24" s="190"/>
      <c r="J24" s="190"/>
      <c r="K24" s="166">
        <f t="shared" si="2"/>
        <v>0</v>
      </c>
      <c r="L24" s="190"/>
      <c r="M24" s="190"/>
      <c r="N24" s="166">
        <f t="shared" si="3"/>
        <v>0</v>
      </c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87">
        <f>IF(ABS(SUM(O24:AA24)-(E24+H24+N24+K24))&lt;2,O24*0%+P24*10%+Q24*20%+R24*30%+S24*50%+T24*75%+U24*100%+V24*110%+W24*150%+X24*225%+Y24*400%+Z24*800%+AA24*830%,"Error")+SUMIFS(Sheet8.1!$J$8:$J$193,Sheet8.1!$B$8:$B$193,Sheet7!$B24)</f>
        <v>0</v>
      </c>
    </row>
    <row r="25" spans="2:28" x14ac:dyDescent="0.2">
      <c r="B25" s="165">
        <v>18</v>
      </c>
      <c r="C25" s="190"/>
      <c r="D25" s="190"/>
      <c r="E25" s="166">
        <f t="shared" si="0"/>
        <v>0</v>
      </c>
      <c r="F25" s="190"/>
      <c r="G25" s="190"/>
      <c r="H25" s="166">
        <f t="shared" si="1"/>
        <v>0</v>
      </c>
      <c r="I25" s="190"/>
      <c r="J25" s="190"/>
      <c r="K25" s="166">
        <f t="shared" si="2"/>
        <v>0</v>
      </c>
      <c r="L25" s="190"/>
      <c r="M25" s="190"/>
      <c r="N25" s="166">
        <f t="shared" si="3"/>
        <v>0</v>
      </c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87">
        <f>IF(ABS(SUM(O25:AA25)-(E25+H25+N25+K25))&lt;2,O25*0%+P25*10%+Q25*20%+R25*30%+S25*50%+T25*75%+U25*100%+V25*110%+W25*150%+X25*225%+Y25*400%+Z25*800%+AA25*830%,"Error")+SUMIFS(Sheet8.1!$J$8:$J$193,Sheet8.1!$B$8:$B$193,Sheet7!$B25)</f>
        <v>0</v>
      </c>
    </row>
    <row r="26" spans="2:28" x14ac:dyDescent="0.2">
      <c r="B26" s="165">
        <v>19</v>
      </c>
      <c r="C26" s="190"/>
      <c r="D26" s="190"/>
      <c r="E26" s="166">
        <f t="shared" si="0"/>
        <v>0</v>
      </c>
      <c r="F26" s="190"/>
      <c r="G26" s="190"/>
      <c r="H26" s="166">
        <f t="shared" si="1"/>
        <v>0</v>
      </c>
      <c r="I26" s="190"/>
      <c r="J26" s="190"/>
      <c r="K26" s="166">
        <f t="shared" si="2"/>
        <v>0</v>
      </c>
      <c r="L26" s="190"/>
      <c r="M26" s="190"/>
      <c r="N26" s="166">
        <f t="shared" si="3"/>
        <v>0</v>
      </c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87">
        <f>IF(ABS(SUM(O26:AA26)-(E26+H26+N26+K26))&lt;2,O26*0%+P26*10%+Q26*20%+R26*30%+S26*50%+T26*75%+U26*100%+V26*110%+W26*150%+X26*225%+Y26*400%+Z26*800%+AA26*830%,"Error")+SUMIFS(Sheet8.1!$J$8:$J$193,Sheet8.1!$B$8:$B$193,Sheet7!$B26)</f>
        <v>0</v>
      </c>
    </row>
    <row r="27" spans="2:28" x14ac:dyDescent="0.2">
      <c r="B27" s="165">
        <v>20</v>
      </c>
      <c r="C27" s="190"/>
      <c r="D27" s="190"/>
      <c r="E27" s="166">
        <f t="shared" si="0"/>
        <v>0</v>
      </c>
      <c r="F27" s="190"/>
      <c r="G27" s="190"/>
      <c r="H27" s="166">
        <f t="shared" si="1"/>
        <v>0</v>
      </c>
      <c r="I27" s="190"/>
      <c r="J27" s="190"/>
      <c r="K27" s="166">
        <f t="shared" si="2"/>
        <v>0</v>
      </c>
      <c r="L27" s="190"/>
      <c r="M27" s="190"/>
      <c r="N27" s="166">
        <f t="shared" si="3"/>
        <v>0</v>
      </c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87">
        <f>IF(ABS(SUM(O27:AA27)-(E27+H27+N27+K27))&lt;2,O27*0%+P27*10%+Q27*20%+R27*30%+S27*50%+T27*75%+U27*100%+V27*110%+W27*150%+X27*225%+Y27*400%+Z27*800%+AA27*830%,"Error")+SUMIFS(Sheet8.1!$J$8:$J$193,Sheet8.1!$B$8:$B$193,Sheet7!$B27)</f>
        <v>0</v>
      </c>
    </row>
    <row r="28" spans="2:28" x14ac:dyDescent="0.2">
      <c r="B28" s="165">
        <v>21</v>
      </c>
      <c r="C28" s="190"/>
      <c r="D28" s="190"/>
      <c r="E28" s="166">
        <f t="shared" si="0"/>
        <v>0</v>
      </c>
      <c r="F28" s="190"/>
      <c r="G28" s="190"/>
      <c r="H28" s="166">
        <f t="shared" si="1"/>
        <v>0</v>
      </c>
      <c r="I28" s="190"/>
      <c r="J28" s="190"/>
      <c r="K28" s="166">
        <f t="shared" si="2"/>
        <v>0</v>
      </c>
      <c r="L28" s="190"/>
      <c r="M28" s="190"/>
      <c r="N28" s="166">
        <f t="shared" si="3"/>
        <v>0</v>
      </c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87">
        <f>IF(ABS(SUM(O28:AA28)-(E28+H28+N28+K28))&lt;2,O28*0%+P28*10%+Q28*20%+R28*30%+S28*50%+T28*75%+U28*100%+V28*110%+W28*150%+X28*225%+Y28*400%+Z28*800%+AA28*830%,"Error")+SUMIFS(Sheet8.1!$J$8:$J$193,Sheet8.1!$B$8:$B$193,Sheet7!$B28)</f>
        <v>0</v>
      </c>
    </row>
    <row r="29" spans="2:28" x14ac:dyDescent="0.2">
      <c r="B29" s="165">
        <v>22</v>
      </c>
      <c r="C29" s="190"/>
      <c r="D29" s="190"/>
      <c r="E29" s="166">
        <f t="shared" si="0"/>
        <v>0</v>
      </c>
      <c r="F29" s="190"/>
      <c r="G29" s="190"/>
      <c r="H29" s="166">
        <f t="shared" si="1"/>
        <v>0</v>
      </c>
      <c r="I29" s="190"/>
      <c r="J29" s="190"/>
      <c r="K29" s="166">
        <f t="shared" si="2"/>
        <v>0</v>
      </c>
      <c r="L29" s="190"/>
      <c r="M29" s="190"/>
      <c r="N29" s="166">
        <f t="shared" si="3"/>
        <v>0</v>
      </c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87">
        <f>IF(ABS(SUM(O29:AA29)-(E29+H29+N29+K29))&lt;2,O29*0%+P29*10%+Q29*20%+R29*30%+S29*50%+T29*75%+U29*100%+V29*110%+W29*150%+X29*225%+Y29*400%+Z29*800%+AA29*830%,"Error")+SUMIFS(Sheet8.1!$J$8:$J$193,Sheet8.1!$B$8:$B$193,Sheet7!$B29)</f>
        <v>0</v>
      </c>
    </row>
    <row r="30" spans="2:28" x14ac:dyDescent="0.2">
      <c r="B30" s="165">
        <v>23</v>
      </c>
      <c r="C30" s="190"/>
      <c r="D30" s="190"/>
      <c r="E30" s="166">
        <f t="shared" si="0"/>
        <v>0</v>
      </c>
      <c r="F30" s="190"/>
      <c r="G30" s="190"/>
      <c r="H30" s="166">
        <f t="shared" si="1"/>
        <v>0</v>
      </c>
      <c r="I30" s="190"/>
      <c r="J30" s="190"/>
      <c r="K30" s="166">
        <f t="shared" si="2"/>
        <v>0</v>
      </c>
      <c r="L30" s="190"/>
      <c r="M30" s="190"/>
      <c r="N30" s="166">
        <f t="shared" si="3"/>
        <v>0</v>
      </c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87">
        <f>IF(ABS(SUM(O30:AA30)-(E30+H30+N30+K30))&lt;2,O30*0%+P30*10%+Q30*20%+R30*30%+S30*50%+T30*75%+U30*100%+V30*110%+W30*150%+X30*225%+Y30*400%+Z30*800%+AA30*830%,"Error")+SUMIFS(Sheet8.1!$J$8:$J$193,Sheet8.1!$B$8:$B$193,Sheet7!$B30)</f>
        <v>0</v>
      </c>
    </row>
    <row r="31" spans="2:28" x14ac:dyDescent="0.2">
      <c r="B31" s="165">
        <v>24</v>
      </c>
      <c r="C31" s="190"/>
      <c r="D31" s="190"/>
      <c r="E31" s="166">
        <f t="shared" si="0"/>
        <v>0</v>
      </c>
      <c r="F31" s="190"/>
      <c r="G31" s="190"/>
      <c r="H31" s="166">
        <f t="shared" si="1"/>
        <v>0</v>
      </c>
      <c r="I31" s="190"/>
      <c r="J31" s="190"/>
      <c r="K31" s="166">
        <f t="shared" si="2"/>
        <v>0</v>
      </c>
      <c r="L31" s="190"/>
      <c r="M31" s="190"/>
      <c r="N31" s="166">
        <f t="shared" si="3"/>
        <v>0</v>
      </c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87">
        <f>IF(ABS(SUM(O31:AA31)-(E31+H31+N31+K31))&lt;2,O31*0%+P31*10%+Q31*20%+R31*30%+S31*50%+T31*75%+U31*100%+V31*110%+W31*150%+X31*225%+Y31*400%+Z31*800%+AA31*830%,"Error")+SUMIFS(Sheet8.1!$J$8:$J$193,Sheet8.1!$B$8:$B$193,Sheet7!$B31)</f>
        <v>0</v>
      </c>
    </row>
    <row r="32" spans="2:28" x14ac:dyDescent="0.2">
      <c r="B32" s="165">
        <v>25</v>
      </c>
      <c r="C32" s="190"/>
      <c r="D32" s="190"/>
      <c r="E32" s="166">
        <f t="shared" si="0"/>
        <v>0</v>
      </c>
      <c r="F32" s="190"/>
      <c r="G32" s="190"/>
      <c r="H32" s="166">
        <f t="shared" si="1"/>
        <v>0</v>
      </c>
      <c r="I32" s="190"/>
      <c r="J32" s="190"/>
      <c r="K32" s="166">
        <f t="shared" si="2"/>
        <v>0</v>
      </c>
      <c r="L32" s="190"/>
      <c r="M32" s="190"/>
      <c r="N32" s="166">
        <f t="shared" si="3"/>
        <v>0</v>
      </c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87">
        <f>IF(ABS(SUM(O32:AA32)-(E32+H32+N32+K32))&lt;2,O32*0%+P32*10%+Q32*20%+R32*30%+S32*50%+T32*75%+U32*100%+V32*110%+W32*150%+X32*225%+Y32*400%+Z32*800%+AA32*830%,"Error")+SUMIFS(Sheet8.1!$J$8:$J$193,Sheet8.1!$B$8:$B$193,Sheet7!$B32)</f>
        <v>0</v>
      </c>
    </row>
    <row r="33" spans="2:28" x14ac:dyDescent="0.2">
      <c r="B33" s="165">
        <v>26</v>
      </c>
      <c r="C33" s="190"/>
      <c r="D33" s="190"/>
      <c r="E33" s="166">
        <f t="shared" si="0"/>
        <v>0</v>
      </c>
      <c r="F33" s="190"/>
      <c r="G33" s="190"/>
      <c r="H33" s="166">
        <f t="shared" si="1"/>
        <v>0</v>
      </c>
      <c r="I33" s="190"/>
      <c r="J33" s="190"/>
      <c r="K33" s="166">
        <f t="shared" si="2"/>
        <v>0</v>
      </c>
      <c r="L33" s="190"/>
      <c r="M33" s="190"/>
      <c r="N33" s="166">
        <f t="shared" si="3"/>
        <v>0</v>
      </c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87">
        <f>IF(ABS(SUM(O33:AA33)-(E33+H33+N33+K33))&lt;2,O33*0%+P33*10%+Q33*20%+R33*30%+S33*50%+T33*75%+U33*100%+V33*110%+W33*150%+X33*225%+Y33*400%+Z33*800%+AA33*830%,"Error")+SUMIFS(Sheet8.1!$J$8:$J$193,Sheet8.1!$B$8:$B$193,Sheet7!$B33)</f>
        <v>0</v>
      </c>
    </row>
    <row r="34" spans="2:28" x14ac:dyDescent="0.2">
      <c r="B34" s="165">
        <v>27</v>
      </c>
      <c r="C34" s="190"/>
      <c r="D34" s="190"/>
      <c r="E34" s="166">
        <f t="shared" si="0"/>
        <v>0</v>
      </c>
      <c r="F34" s="190"/>
      <c r="G34" s="190"/>
      <c r="H34" s="166">
        <f t="shared" si="1"/>
        <v>0</v>
      </c>
      <c r="I34" s="190"/>
      <c r="J34" s="190"/>
      <c r="K34" s="166">
        <f t="shared" si="2"/>
        <v>0</v>
      </c>
      <c r="L34" s="190"/>
      <c r="M34" s="190"/>
      <c r="N34" s="166">
        <f t="shared" si="3"/>
        <v>0</v>
      </c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87">
        <f>IF(ABS(SUM(O34:AA34)-(E34+H34+N34+K34))&lt;2,O34*0%+P34*10%+Q34*20%+R34*30%+S34*50%+T34*75%+U34*100%+V34*110%+W34*150%+X34*225%+Y34*400%+Z34*800%+AA34*830%,"Error")+SUMIFS(Sheet8.1!$J$8:$J$193,Sheet8.1!$B$8:$B$193,Sheet7!$B34)</f>
        <v>0</v>
      </c>
    </row>
    <row r="35" spans="2:28" x14ac:dyDescent="0.2">
      <c r="B35" s="165">
        <v>28</v>
      </c>
      <c r="C35" s="190"/>
      <c r="D35" s="190"/>
      <c r="E35" s="166">
        <f t="shared" si="0"/>
        <v>0</v>
      </c>
      <c r="F35" s="190"/>
      <c r="G35" s="190"/>
      <c r="H35" s="166">
        <f t="shared" si="1"/>
        <v>0</v>
      </c>
      <c r="I35" s="190"/>
      <c r="J35" s="190"/>
      <c r="K35" s="166">
        <f t="shared" si="2"/>
        <v>0</v>
      </c>
      <c r="L35" s="190"/>
      <c r="M35" s="190"/>
      <c r="N35" s="166">
        <f t="shared" si="3"/>
        <v>0</v>
      </c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87">
        <f>IF(ABS(SUM(O35:AA35)-(E35+H35+N35+K35))&lt;2,O35*0%+P35*10%+Q35*20%+R35*30%+S35*50%+T35*75%+U35*100%+V35*110%+W35*150%+X35*225%+Y35*400%+Z35*800%+AA35*830%,"Error")+SUMIFS(Sheet8.1!$J$8:$J$193,Sheet8.1!$B$8:$B$193,Sheet7!$B35)</f>
        <v>0</v>
      </c>
    </row>
    <row r="36" spans="2:28" x14ac:dyDescent="0.2">
      <c r="B36" s="165">
        <v>29</v>
      </c>
      <c r="C36" s="190"/>
      <c r="D36" s="190"/>
      <c r="E36" s="166">
        <f t="shared" si="0"/>
        <v>0</v>
      </c>
      <c r="F36" s="190"/>
      <c r="G36" s="190"/>
      <c r="H36" s="166">
        <f t="shared" si="1"/>
        <v>0</v>
      </c>
      <c r="I36" s="190"/>
      <c r="J36" s="190"/>
      <c r="K36" s="166">
        <f t="shared" si="2"/>
        <v>0</v>
      </c>
      <c r="L36" s="190"/>
      <c r="M36" s="190"/>
      <c r="N36" s="166">
        <f t="shared" si="3"/>
        <v>0</v>
      </c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87">
        <f>IF(ABS(SUM(O36:AA36)-(E36+H36+N36+K36))&lt;2,O36*0%+P36*10%+Q36*20%+R36*30%+S36*50%+T36*75%+U36*100%+V36*110%+W36*150%+X36*225%+Y36*400%+Z36*800%+AA36*830%,"Error")+SUMIFS(Sheet8.1!$J$8:$J$193,Sheet8.1!$B$8:$B$193,Sheet7!$B36)</f>
        <v>0</v>
      </c>
    </row>
    <row r="37" spans="2:28" x14ac:dyDescent="0.2">
      <c r="B37" s="165">
        <v>30</v>
      </c>
      <c r="C37" s="190"/>
      <c r="D37" s="190"/>
      <c r="E37" s="166">
        <f t="shared" si="0"/>
        <v>0</v>
      </c>
      <c r="F37" s="190"/>
      <c r="G37" s="190"/>
      <c r="H37" s="166">
        <f t="shared" si="1"/>
        <v>0</v>
      </c>
      <c r="I37" s="190"/>
      <c r="J37" s="190"/>
      <c r="K37" s="166">
        <f t="shared" si="2"/>
        <v>0</v>
      </c>
      <c r="L37" s="190"/>
      <c r="M37" s="190"/>
      <c r="N37" s="166">
        <f t="shared" si="3"/>
        <v>0</v>
      </c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87">
        <f>IF(ABS(SUM(O37:AA37)-(E37+H37+N37+K37))&lt;2,O37*0%+P37*10%+Q37*20%+R37*30%+S37*50%+T37*75%+U37*100%+V37*110%+W37*150%+X37*225%+Y37*400%+Z37*800%+AA37*830%,"Error")+SUMIFS(Sheet8.1!$J$8:$J$193,Sheet8.1!$B$8:$B$193,Sheet7!$B37)</f>
        <v>0</v>
      </c>
    </row>
    <row r="38" spans="2:28" x14ac:dyDescent="0.2">
      <c r="B38" s="167">
        <v>31</v>
      </c>
      <c r="C38" s="191"/>
      <c r="D38" s="191"/>
      <c r="E38" s="168">
        <f t="shared" si="0"/>
        <v>0</v>
      </c>
      <c r="F38" s="191"/>
      <c r="G38" s="191"/>
      <c r="H38" s="168">
        <f t="shared" si="1"/>
        <v>0</v>
      </c>
      <c r="I38" s="191"/>
      <c r="J38" s="191"/>
      <c r="K38" s="168">
        <f>(I38-J38)*100%</f>
        <v>0</v>
      </c>
      <c r="L38" s="191"/>
      <c r="M38" s="191"/>
      <c r="N38" s="168">
        <f t="shared" si="3"/>
        <v>0</v>
      </c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87">
        <f>IF(ABS(SUM(O38:AA38)-(E38+H38+N38+K38))&lt;2,O38*0%+P38*10%+Q38*20%+R38*30%+S38*50%+T38*75%+U38*100%+V38*110%+W38*150%+X38*225%+Y38*400%+Z38*800%+AA38*830%,"Error")+SUMIFS(Sheet8.1!$J$8:$J$193,Sheet8.1!$B$8:$B$193,Sheet7!$B38)</f>
        <v>0</v>
      </c>
    </row>
    <row r="39" spans="2:28" x14ac:dyDescent="0.2">
      <c r="B39" s="188" t="s">
        <v>6</v>
      </c>
      <c r="C39" s="177" t="e">
        <f t="shared" ref="C39:AB39" si="4">SUM(C8:C38)/DAY(Date)</f>
        <v>#DIV/0!</v>
      </c>
      <c r="D39" s="177" t="e">
        <f t="shared" si="4"/>
        <v>#DIV/0!</v>
      </c>
      <c r="E39" s="177" t="e">
        <f t="shared" si="4"/>
        <v>#DIV/0!</v>
      </c>
      <c r="F39" s="177" t="e">
        <f t="shared" si="4"/>
        <v>#DIV/0!</v>
      </c>
      <c r="G39" s="177" t="e">
        <f t="shared" si="4"/>
        <v>#DIV/0!</v>
      </c>
      <c r="H39" s="177" t="e">
        <f t="shared" si="4"/>
        <v>#DIV/0!</v>
      </c>
      <c r="I39" s="177" t="e">
        <f t="shared" si="4"/>
        <v>#DIV/0!</v>
      </c>
      <c r="J39" s="177" t="e">
        <f t="shared" si="4"/>
        <v>#DIV/0!</v>
      </c>
      <c r="K39" s="177" t="e">
        <f t="shared" si="4"/>
        <v>#DIV/0!</v>
      </c>
      <c r="L39" s="177" t="e">
        <f t="shared" si="4"/>
        <v>#DIV/0!</v>
      </c>
      <c r="M39" s="177" t="e">
        <f t="shared" si="4"/>
        <v>#DIV/0!</v>
      </c>
      <c r="N39" s="177" t="e">
        <f t="shared" si="4"/>
        <v>#DIV/0!</v>
      </c>
      <c r="O39" s="177" t="e">
        <f t="shared" si="4"/>
        <v>#DIV/0!</v>
      </c>
      <c r="P39" s="177" t="e">
        <f t="shared" si="4"/>
        <v>#DIV/0!</v>
      </c>
      <c r="Q39" s="177" t="e">
        <f t="shared" si="4"/>
        <v>#DIV/0!</v>
      </c>
      <c r="R39" s="177" t="e">
        <f t="shared" si="4"/>
        <v>#DIV/0!</v>
      </c>
      <c r="S39" s="177" t="e">
        <f t="shared" si="4"/>
        <v>#DIV/0!</v>
      </c>
      <c r="T39" s="177" t="e">
        <f t="shared" si="4"/>
        <v>#DIV/0!</v>
      </c>
      <c r="U39" s="177" t="e">
        <f t="shared" si="4"/>
        <v>#DIV/0!</v>
      </c>
      <c r="V39" s="177" t="e">
        <f t="shared" si="4"/>
        <v>#DIV/0!</v>
      </c>
      <c r="W39" s="177" t="e">
        <f t="shared" si="4"/>
        <v>#DIV/0!</v>
      </c>
      <c r="X39" s="177" t="e">
        <f t="shared" si="4"/>
        <v>#DIV/0!</v>
      </c>
      <c r="Y39" s="177" t="e">
        <f t="shared" si="4"/>
        <v>#DIV/0!</v>
      </c>
      <c r="Z39" s="177" t="e">
        <f t="shared" si="4"/>
        <v>#DIV/0!</v>
      </c>
      <c r="AA39" s="177" t="e">
        <f t="shared" si="4"/>
        <v>#DIV/0!</v>
      </c>
      <c r="AB39" s="334" t="e">
        <f t="shared" si="4"/>
        <v>#DIV/0!</v>
      </c>
    </row>
    <row r="40" spans="2:28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N40" s="95"/>
    </row>
    <row r="41" spans="2:28" s="115" customFormat="1" ht="12.75" customHeight="1" x14ac:dyDescent="0.2">
      <c r="D41" s="116"/>
      <c r="E41" s="116"/>
      <c r="H41" s="118"/>
      <c r="I41" s="118"/>
    </row>
    <row r="42" spans="2:28" s="115" customFormat="1" x14ac:dyDescent="0.2">
      <c r="H42" s="119"/>
      <c r="I42" s="119"/>
      <c r="N42" s="117" t="s">
        <v>20</v>
      </c>
      <c r="O42" s="170">
        <f>Sheet1!F44</f>
        <v>0</v>
      </c>
    </row>
    <row r="43" spans="2:28" s="115" customFormat="1" x14ac:dyDescent="0.2">
      <c r="C43" s="120"/>
      <c r="H43" s="119"/>
      <c r="I43" s="119"/>
      <c r="N43" s="117" t="s">
        <v>13</v>
      </c>
      <c r="O43" s="120"/>
    </row>
    <row r="44" spans="2:28" s="115" customFormat="1" x14ac:dyDescent="0.2">
      <c r="H44" s="118"/>
      <c r="I44" s="118"/>
      <c r="N44" s="117"/>
      <c r="O44" s="120"/>
    </row>
    <row r="45" spans="2:28" s="115" customFormat="1" x14ac:dyDescent="0.2">
      <c r="C45" s="120"/>
      <c r="N45" s="117" t="s">
        <v>21</v>
      </c>
      <c r="O45" s="170">
        <f>Sheet1!F47</f>
        <v>0</v>
      </c>
    </row>
    <row r="47" spans="2:28" x14ac:dyDescent="0.2">
      <c r="N47" s="277" t="s">
        <v>177</v>
      </c>
      <c r="O47" s="138">
        <f>Sheet1!F49</f>
        <v>0</v>
      </c>
    </row>
  </sheetData>
  <sheetProtection password="FC0B" sheet="1" objects="1" scenarios="1"/>
  <mergeCells count="4">
    <mergeCell ref="B1:AB1"/>
    <mergeCell ref="B2:D2"/>
    <mergeCell ref="B4:AB4"/>
    <mergeCell ref="B5:AB5"/>
  </mergeCells>
  <pageMargins left="0.17" right="0.17" top="0.24" bottom="0.37" header="0.24" footer="0.32"/>
  <pageSetup scale="75" orientation="landscape" r:id="rId1"/>
  <headerFooter alignWithMargins="0"/>
  <colBreaks count="1" manualBreakCount="1">
    <brk id="15" max="1048575" man="1"/>
  </colBreaks>
  <ignoredErrors>
    <ignoredError sqref="C39:AB3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D48"/>
  <sheetViews>
    <sheetView showGridLines="0" topLeftCell="Q1" zoomScaleSheetLayoutView="100" workbookViewId="0">
      <selection activeCell="AA5" sqref="AA5:AD5"/>
    </sheetView>
  </sheetViews>
  <sheetFormatPr defaultRowHeight="12.75" x14ac:dyDescent="0.2"/>
  <cols>
    <col min="1" max="1" width="9.140625" style="93"/>
    <col min="2" max="2" width="7.7109375" style="93" customWidth="1"/>
    <col min="3" max="3" width="15.140625" style="93" customWidth="1"/>
    <col min="4" max="4" width="11.28515625" style="93" customWidth="1"/>
    <col min="5" max="5" width="11.85546875" style="93" customWidth="1"/>
    <col min="6" max="6" width="17.85546875" style="93" bestFit="1" customWidth="1"/>
    <col min="7" max="7" width="12.5703125" style="93" customWidth="1"/>
    <col min="8" max="8" width="11" style="93" customWidth="1"/>
    <col min="9" max="9" width="17.85546875" style="93" bestFit="1" customWidth="1"/>
    <col min="10" max="10" width="12.7109375" style="93" customWidth="1"/>
    <col min="11" max="11" width="13.140625" style="93" customWidth="1"/>
    <col min="12" max="12" width="18" style="93" customWidth="1"/>
    <col min="13" max="13" width="12.5703125" style="93" customWidth="1"/>
    <col min="14" max="14" width="13.28515625" style="93" customWidth="1"/>
    <col min="15" max="15" width="14.7109375" style="93" customWidth="1"/>
    <col min="16" max="16" width="16.42578125" style="93" customWidth="1"/>
    <col min="17" max="17" width="14.7109375" style="93" customWidth="1"/>
    <col min="18" max="18" width="16.42578125" style="93" customWidth="1"/>
    <col min="19" max="19" width="14.85546875" style="93" customWidth="1"/>
    <col min="20" max="21" width="14.7109375" style="93" customWidth="1"/>
    <col min="22" max="22" width="14.28515625" style="93" customWidth="1"/>
    <col min="23" max="24" width="14.5703125" style="93" customWidth="1"/>
    <col min="25" max="25" width="14.7109375" style="93" customWidth="1"/>
    <col min="26" max="26" width="16.42578125" style="93" customWidth="1"/>
    <col min="27" max="27" width="14.85546875" style="93" customWidth="1"/>
    <col min="28" max="28" width="14.7109375" style="93" customWidth="1"/>
    <col min="29" max="29" width="14.28515625" style="93" customWidth="1"/>
    <col min="30" max="30" width="23.7109375" style="93" customWidth="1"/>
    <col min="31" max="16384" width="9.140625" style="93"/>
  </cols>
  <sheetData>
    <row r="1" spans="2:30" ht="15" x14ac:dyDescent="0.2">
      <c r="B1" s="1219"/>
      <c r="C1" s="1219"/>
      <c r="D1" s="1219"/>
      <c r="E1" s="196"/>
      <c r="F1" s="196"/>
      <c r="G1" s="196"/>
      <c r="H1" s="196"/>
      <c r="I1" s="196"/>
      <c r="J1" s="196"/>
      <c r="K1" s="196"/>
      <c r="L1" s="196"/>
      <c r="M1" s="197"/>
      <c r="N1" s="197"/>
      <c r="AD1" s="343" t="s">
        <v>117</v>
      </c>
    </row>
    <row r="2" spans="2:30" ht="15" x14ac:dyDescent="0.2"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AD2" s="337" t="s">
        <v>9</v>
      </c>
    </row>
    <row r="3" spans="2:30" s="94" customFormat="1" ht="20.25" customHeight="1" x14ac:dyDescent="0.2">
      <c r="B3" s="1220" t="s">
        <v>453</v>
      </c>
      <c r="C3" s="1221"/>
      <c r="D3" s="1221"/>
      <c r="E3" s="1221"/>
      <c r="F3" s="1221"/>
      <c r="G3" s="1221"/>
      <c r="H3" s="1221"/>
      <c r="I3" s="1221"/>
      <c r="J3" s="1221"/>
      <c r="K3" s="1221"/>
      <c r="L3" s="1221"/>
      <c r="M3" s="1221"/>
      <c r="N3" s="1221"/>
      <c r="O3" s="1221"/>
      <c r="P3" s="1221"/>
      <c r="Q3" s="1221"/>
      <c r="R3" s="1221"/>
      <c r="S3" s="1221"/>
      <c r="T3" s="1221"/>
      <c r="U3" s="1221"/>
      <c r="V3" s="1221"/>
      <c r="W3" s="1221"/>
      <c r="X3" s="1221"/>
      <c r="Y3" s="1221"/>
      <c r="Z3" s="1221"/>
      <c r="AA3" s="1221"/>
      <c r="AB3" s="1221"/>
      <c r="AC3" s="1221"/>
      <c r="AD3" s="1222"/>
    </row>
    <row r="4" spans="2:30" ht="30" customHeight="1" x14ac:dyDescent="0.2">
      <c r="B4" s="1223" t="s">
        <v>260</v>
      </c>
      <c r="C4" s="1224"/>
      <c r="D4" s="1224"/>
      <c r="E4" s="1224"/>
      <c r="F4" s="1224"/>
      <c r="G4" s="1224"/>
      <c r="H4" s="1224"/>
      <c r="I4" s="1224"/>
      <c r="J4" s="1224"/>
      <c r="K4" s="1224"/>
      <c r="L4" s="1224"/>
      <c r="M4" s="1224"/>
      <c r="N4" s="1224"/>
      <c r="O4" s="1224"/>
      <c r="P4" s="1224"/>
      <c r="Q4" s="1224"/>
      <c r="R4" s="1224"/>
      <c r="S4" s="1224"/>
      <c r="T4" s="1224"/>
      <c r="U4" s="1224"/>
      <c r="V4" s="1224"/>
      <c r="W4" s="1224"/>
      <c r="X4" s="1224"/>
      <c r="Y4" s="1224"/>
      <c r="Z4" s="1224"/>
      <c r="AA4" s="1224"/>
      <c r="AB4" s="1224"/>
      <c r="AC4" s="1224"/>
      <c r="AD4" s="1225"/>
    </row>
    <row r="5" spans="2:30" ht="99" customHeight="1" x14ac:dyDescent="0.2">
      <c r="B5" s="198" t="s">
        <v>65</v>
      </c>
      <c r="C5" s="199" t="s">
        <v>238</v>
      </c>
      <c r="D5" s="199" t="s">
        <v>99</v>
      </c>
      <c r="E5" s="200" t="s">
        <v>100</v>
      </c>
      <c r="F5" s="199" t="s">
        <v>235</v>
      </c>
      <c r="G5" s="199" t="s">
        <v>99</v>
      </c>
      <c r="H5" s="200" t="s">
        <v>101</v>
      </c>
      <c r="I5" s="199" t="s">
        <v>236</v>
      </c>
      <c r="J5" s="199" t="s">
        <v>99</v>
      </c>
      <c r="K5" s="200" t="s">
        <v>102</v>
      </c>
      <c r="L5" s="199" t="s">
        <v>237</v>
      </c>
      <c r="M5" s="199" t="s">
        <v>99</v>
      </c>
      <c r="N5" s="200" t="s">
        <v>103</v>
      </c>
      <c r="O5" s="199" t="s">
        <v>118</v>
      </c>
      <c r="P5" s="199" t="s">
        <v>93</v>
      </c>
      <c r="Q5" s="199" t="s">
        <v>104</v>
      </c>
      <c r="R5" s="199" t="s">
        <v>105</v>
      </c>
      <c r="S5" s="199" t="s">
        <v>106</v>
      </c>
      <c r="T5" s="199" t="s">
        <v>107</v>
      </c>
      <c r="U5" s="199" t="s">
        <v>108</v>
      </c>
      <c r="V5" s="199" t="s">
        <v>109</v>
      </c>
      <c r="W5" s="199" t="s">
        <v>110</v>
      </c>
      <c r="X5" s="199" t="s">
        <v>111</v>
      </c>
      <c r="Y5" s="199" t="s">
        <v>112</v>
      </c>
      <c r="Z5" s="199" t="s">
        <v>113</v>
      </c>
      <c r="AA5" s="199" t="s">
        <v>114</v>
      </c>
      <c r="AB5" s="199" t="s">
        <v>115</v>
      </c>
      <c r="AC5" s="199" t="s">
        <v>116</v>
      </c>
      <c r="AD5" s="201" t="s">
        <v>523</v>
      </c>
    </row>
    <row r="6" spans="2:30" s="179" customFormat="1" x14ac:dyDescent="0.2">
      <c r="B6" s="999"/>
      <c r="C6" s="1000">
        <v>1</v>
      </c>
      <c r="D6" s="1002">
        <v>2</v>
      </c>
      <c r="E6" s="1000">
        <v>3</v>
      </c>
      <c r="F6" s="1003">
        <v>4</v>
      </c>
      <c r="G6" s="1002">
        <v>5</v>
      </c>
      <c r="H6" s="1000">
        <v>6</v>
      </c>
      <c r="I6" s="1003">
        <v>7</v>
      </c>
      <c r="J6" s="1003">
        <v>8</v>
      </c>
      <c r="K6" s="1003">
        <v>9</v>
      </c>
      <c r="L6" s="1003">
        <v>10</v>
      </c>
      <c r="M6" s="1003">
        <v>11</v>
      </c>
      <c r="N6" s="1003">
        <v>12</v>
      </c>
      <c r="O6" s="1002">
        <v>13</v>
      </c>
      <c r="P6" s="1000">
        <v>14</v>
      </c>
      <c r="Q6" s="1003">
        <v>15</v>
      </c>
      <c r="R6" s="1003">
        <v>16</v>
      </c>
      <c r="S6" s="1003">
        <v>17</v>
      </c>
      <c r="T6" s="1003">
        <v>18</v>
      </c>
      <c r="U6" s="1003">
        <v>19</v>
      </c>
      <c r="V6" s="1003">
        <v>20</v>
      </c>
      <c r="W6" s="1003">
        <v>21</v>
      </c>
      <c r="X6" s="1002">
        <v>22</v>
      </c>
      <c r="Y6" s="1002">
        <v>23</v>
      </c>
      <c r="Z6" s="1002">
        <v>24</v>
      </c>
      <c r="AA6" s="1000">
        <v>25</v>
      </c>
      <c r="AB6" s="1003">
        <v>26</v>
      </c>
      <c r="AC6" s="1003">
        <v>27</v>
      </c>
      <c r="AD6" s="1001">
        <v>28</v>
      </c>
    </row>
    <row r="7" spans="2:30" x14ac:dyDescent="0.2">
      <c r="B7" s="202">
        <v>1</v>
      </c>
      <c r="C7" s="193"/>
      <c r="D7" s="193"/>
      <c r="E7" s="203">
        <f>(C7-D7)*1%</f>
        <v>0</v>
      </c>
      <c r="F7" s="193"/>
      <c r="G7" s="193"/>
      <c r="H7" s="203">
        <f>(F7-G7)*1.5%</f>
        <v>0</v>
      </c>
      <c r="I7" s="193"/>
      <c r="J7" s="193"/>
      <c r="K7" s="203">
        <f>(I7-J7)*100%</f>
        <v>0</v>
      </c>
      <c r="L7" s="193"/>
      <c r="M7" s="193"/>
      <c r="N7" s="203">
        <f>(L7-M7)*100%</f>
        <v>0</v>
      </c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204">
        <f>IF(ABS(SUM(Q7:AC7)-(E7+H7+K7+N7))&lt;2,Q7*0%+R7*10%+S7*20%+T7*30%+U7*50%+V7*75%+W7*100%+X7*110%+Y7*150%+Z7*225%+AA7*400%+AB7*800%+AC7*830%,"Error")+SUMIFS(Sheet8.1!$K$8:$K$193,Sheet8.1!$B$8:$B$193,Sheet8!$B7)</f>
        <v>0</v>
      </c>
    </row>
    <row r="8" spans="2:30" x14ac:dyDescent="0.2">
      <c r="B8" s="205">
        <v>2</v>
      </c>
      <c r="C8" s="194"/>
      <c r="D8" s="194"/>
      <c r="E8" s="206">
        <f t="shared" ref="E8:E37" si="0">(C8-D8)*1%</f>
        <v>0</v>
      </c>
      <c r="F8" s="194"/>
      <c r="G8" s="194"/>
      <c r="H8" s="206">
        <f t="shared" ref="H8:H37" si="1">(F8-G8)*1.5%</f>
        <v>0</v>
      </c>
      <c r="I8" s="194"/>
      <c r="J8" s="194"/>
      <c r="K8" s="206">
        <f t="shared" ref="K8:K37" si="2">(I8-J8)*100%</f>
        <v>0</v>
      </c>
      <c r="L8" s="194"/>
      <c r="M8" s="194"/>
      <c r="N8" s="206">
        <f t="shared" ref="N8:N37" si="3">(L8-M8)*100%</f>
        <v>0</v>
      </c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/>
      <c r="Z8" s="194"/>
      <c r="AA8" s="194"/>
      <c r="AB8" s="194"/>
      <c r="AC8" s="194"/>
      <c r="AD8" s="207">
        <f>IF(ABS(SUM(Q8:AC8)-(E8+H8+K8+N8))&lt;2,Q8*0%+R8*10%+S8*20%+T8*30%+U8*50%+V8*75%+W8*100%+X8*110%+Y8*150%+Z8*225%+AA8*400%+AB8*800%+AC8*830%,"Error")+SUMIFS(Sheet8.1!$K$8:$K$193,Sheet8.1!$B$8:$B$193,Sheet8!$B8)</f>
        <v>0</v>
      </c>
    </row>
    <row r="9" spans="2:30" x14ac:dyDescent="0.2">
      <c r="B9" s="205">
        <v>3</v>
      </c>
      <c r="C9" s="194"/>
      <c r="D9" s="194"/>
      <c r="E9" s="206">
        <f t="shared" si="0"/>
        <v>0</v>
      </c>
      <c r="F9" s="194"/>
      <c r="G9" s="194"/>
      <c r="H9" s="206">
        <f t="shared" si="1"/>
        <v>0</v>
      </c>
      <c r="I9" s="194"/>
      <c r="J9" s="194"/>
      <c r="K9" s="206">
        <f t="shared" si="2"/>
        <v>0</v>
      </c>
      <c r="L9" s="194"/>
      <c r="M9" s="194"/>
      <c r="N9" s="206">
        <f t="shared" si="3"/>
        <v>0</v>
      </c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207">
        <f>IF(ABS(SUM(Q9:AC9)-(E9+H9+K9+N9))&lt;2,Q9*0%+R9*10%+S9*20%+T9*30%+U9*50%+V9*75%+W9*100%+X9*110%+Y9*150%+Z9*225%+AA9*400%+AB9*800%+AC9*830%,"Error")+SUMIFS(Sheet8.1!$K$8:$K$193,Sheet8.1!$B$8:$B$193,Sheet8!$B9)</f>
        <v>0</v>
      </c>
    </row>
    <row r="10" spans="2:30" x14ac:dyDescent="0.2">
      <c r="B10" s="205">
        <v>4</v>
      </c>
      <c r="C10" s="194"/>
      <c r="D10" s="194"/>
      <c r="E10" s="206">
        <f t="shared" si="0"/>
        <v>0</v>
      </c>
      <c r="F10" s="194"/>
      <c r="G10" s="194"/>
      <c r="H10" s="206">
        <f t="shared" si="1"/>
        <v>0</v>
      </c>
      <c r="I10" s="194"/>
      <c r="J10" s="194"/>
      <c r="K10" s="206">
        <f t="shared" si="2"/>
        <v>0</v>
      </c>
      <c r="L10" s="194"/>
      <c r="M10" s="194"/>
      <c r="N10" s="206">
        <f t="shared" si="3"/>
        <v>0</v>
      </c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207">
        <f>IF(ABS(SUM(Q10:AC10)-(E10+H10+K10+N10))&lt;2,Q10*0%+R10*10%+S10*20%+T10*30%+U10*50%+V10*75%+W10*100%+X10*110%+Y10*150%+Z10*225%+AA10*400%+AB10*800%+AC10*830%,"Error")+SUMIFS(Sheet8.1!$K$8:$K$193,Sheet8.1!$B$8:$B$193,Sheet8!$B10)</f>
        <v>0</v>
      </c>
    </row>
    <row r="11" spans="2:30" x14ac:dyDescent="0.2">
      <c r="B11" s="205">
        <v>5</v>
      </c>
      <c r="C11" s="194"/>
      <c r="D11" s="194"/>
      <c r="E11" s="206">
        <f t="shared" si="0"/>
        <v>0</v>
      </c>
      <c r="F11" s="194"/>
      <c r="G11" s="194"/>
      <c r="H11" s="206">
        <f t="shared" si="1"/>
        <v>0</v>
      </c>
      <c r="I11" s="194"/>
      <c r="J11" s="194"/>
      <c r="K11" s="206">
        <f t="shared" si="2"/>
        <v>0</v>
      </c>
      <c r="L11" s="194"/>
      <c r="M11" s="194"/>
      <c r="N11" s="206">
        <f t="shared" si="3"/>
        <v>0</v>
      </c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207">
        <f>IF(ABS(SUM(Q11:AC11)-(E11+H11+K11+N11))&lt;2,Q11*0%+R11*10%+S11*20%+T11*30%+U11*50%+V11*75%+W11*100%+X11*110%+Y11*150%+Z11*225%+AA11*400%+AB11*800%+AC11*830%,"Error")+SUMIFS(Sheet8.1!$K$8:$K$193,Sheet8.1!$B$8:$B$193,Sheet8!$B11)</f>
        <v>0</v>
      </c>
    </row>
    <row r="12" spans="2:30" x14ac:dyDescent="0.2">
      <c r="B12" s="205">
        <v>6</v>
      </c>
      <c r="C12" s="194"/>
      <c r="D12" s="194"/>
      <c r="E12" s="206">
        <f t="shared" si="0"/>
        <v>0</v>
      </c>
      <c r="F12" s="194"/>
      <c r="G12" s="194"/>
      <c r="H12" s="206">
        <f t="shared" si="1"/>
        <v>0</v>
      </c>
      <c r="I12" s="194"/>
      <c r="J12" s="194"/>
      <c r="K12" s="206">
        <f t="shared" si="2"/>
        <v>0</v>
      </c>
      <c r="L12" s="194"/>
      <c r="M12" s="194"/>
      <c r="N12" s="206">
        <f t="shared" si="3"/>
        <v>0</v>
      </c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  <c r="Z12" s="194"/>
      <c r="AA12" s="194"/>
      <c r="AB12" s="194"/>
      <c r="AC12" s="194"/>
      <c r="AD12" s="207">
        <f>IF(ABS(SUM(Q12:AC12)-(E12+H12+K12+N12))&lt;2,Q12*0%+R12*10%+S12*20%+T12*30%+U12*50%+V12*75%+W12*100%+X12*110%+Y12*150%+Z12*225%+AA12*400%+AB12*800%+AC12*830%,"Error")+SUMIFS(Sheet8.1!$K$8:$K$193,Sheet8.1!$B$8:$B$193,Sheet8!$B12)</f>
        <v>0</v>
      </c>
    </row>
    <row r="13" spans="2:30" x14ac:dyDescent="0.2">
      <c r="B13" s="205">
        <v>7</v>
      </c>
      <c r="C13" s="194"/>
      <c r="D13" s="194"/>
      <c r="E13" s="206">
        <f t="shared" si="0"/>
        <v>0</v>
      </c>
      <c r="F13" s="194"/>
      <c r="G13" s="194"/>
      <c r="H13" s="206">
        <f t="shared" si="1"/>
        <v>0</v>
      </c>
      <c r="I13" s="194"/>
      <c r="J13" s="194"/>
      <c r="K13" s="206">
        <f t="shared" si="2"/>
        <v>0</v>
      </c>
      <c r="L13" s="194"/>
      <c r="M13" s="194"/>
      <c r="N13" s="206">
        <f t="shared" si="3"/>
        <v>0</v>
      </c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207">
        <f>IF(ABS(SUM(Q13:AC13)-(E13+H13+K13+N13))&lt;2,Q13*0%+R13*10%+S13*20%+T13*30%+U13*50%+V13*75%+W13*100%+X13*110%+Y13*150%+Z13*225%+AA13*400%+AB13*800%+AC13*830%,"Error")+SUMIFS(Sheet8.1!$K$8:$K$193,Sheet8.1!$B$8:$B$193,Sheet8!$B13)</f>
        <v>0</v>
      </c>
    </row>
    <row r="14" spans="2:30" x14ac:dyDescent="0.2">
      <c r="B14" s="205">
        <v>8</v>
      </c>
      <c r="C14" s="194"/>
      <c r="D14" s="194"/>
      <c r="E14" s="206">
        <f t="shared" si="0"/>
        <v>0</v>
      </c>
      <c r="F14" s="194"/>
      <c r="G14" s="194"/>
      <c r="H14" s="206">
        <f t="shared" si="1"/>
        <v>0</v>
      </c>
      <c r="I14" s="194"/>
      <c r="J14" s="194"/>
      <c r="K14" s="206">
        <f t="shared" si="2"/>
        <v>0</v>
      </c>
      <c r="L14" s="194"/>
      <c r="M14" s="194"/>
      <c r="N14" s="206">
        <f t="shared" si="3"/>
        <v>0</v>
      </c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207">
        <f>IF(ABS(SUM(Q14:AC14)-(E14+H14+K14+N14))&lt;2,Q14*0%+R14*10%+S14*20%+T14*30%+U14*50%+V14*75%+W14*100%+X14*110%+Y14*150%+Z14*225%+AA14*400%+AB14*800%+AC14*830%,"Error")+SUMIFS(Sheet8.1!$K$8:$K$193,Sheet8.1!$B$8:$B$193,Sheet8!$B14)</f>
        <v>0</v>
      </c>
    </row>
    <row r="15" spans="2:30" x14ac:dyDescent="0.2">
      <c r="B15" s="205">
        <v>9</v>
      </c>
      <c r="C15" s="194"/>
      <c r="D15" s="194"/>
      <c r="E15" s="206">
        <f t="shared" si="0"/>
        <v>0</v>
      </c>
      <c r="F15" s="194"/>
      <c r="G15" s="194"/>
      <c r="H15" s="206">
        <f t="shared" si="1"/>
        <v>0</v>
      </c>
      <c r="I15" s="194"/>
      <c r="J15" s="194"/>
      <c r="K15" s="206">
        <f t="shared" si="2"/>
        <v>0</v>
      </c>
      <c r="L15" s="194"/>
      <c r="M15" s="194"/>
      <c r="N15" s="206">
        <f t="shared" si="3"/>
        <v>0</v>
      </c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207">
        <f>IF(ABS(SUM(Q15:AC15)-(E15+H15+K15+N15))&lt;2,Q15*0%+R15*10%+S15*20%+T15*30%+U15*50%+V15*75%+W15*100%+X15*110%+Y15*150%+Z15*225%+AA15*400%+AB15*800%+AC15*830%,"Error")+SUMIFS(Sheet8.1!$K$8:$K$193,Sheet8.1!$B$8:$B$193,Sheet8!$B15)</f>
        <v>0</v>
      </c>
    </row>
    <row r="16" spans="2:30" x14ac:dyDescent="0.2">
      <c r="B16" s="205">
        <v>10</v>
      </c>
      <c r="C16" s="194"/>
      <c r="D16" s="194"/>
      <c r="E16" s="206">
        <f t="shared" si="0"/>
        <v>0</v>
      </c>
      <c r="F16" s="194"/>
      <c r="G16" s="194"/>
      <c r="H16" s="206">
        <f t="shared" si="1"/>
        <v>0</v>
      </c>
      <c r="I16" s="194"/>
      <c r="J16" s="194"/>
      <c r="K16" s="206">
        <f t="shared" si="2"/>
        <v>0</v>
      </c>
      <c r="L16" s="194"/>
      <c r="M16" s="194"/>
      <c r="N16" s="206">
        <f t="shared" si="3"/>
        <v>0</v>
      </c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207">
        <f>IF(ABS(SUM(Q16:AC16)-(E16+H16+K16+N16))&lt;2,Q16*0%+R16*10%+S16*20%+T16*30%+U16*50%+V16*75%+W16*100%+X16*110%+Y16*150%+Z16*225%+AA16*400%+AB16*800%+AC16*830%,"Error")+SUMIFS(Sheet8.1!$K$8:$K$193,Sheet8.1!$B$8:$B$193,Sheet8!$B16)</f>
        <v>0</v>
      </c>
    </row>
    <row r="17" spans="2:30" x14ac:dyDescent="0.2">
      <c r="B17" s="205">
        <v>11</v>
      </c>
      <c r="C17" s="194"/>
      <c r="D17" s="194"/>
      <c r="E17" s="206">
        <f t="shared" si="0"/>
        <v>0</v>
      </c>
      <c r="F17" s="194"/>
      <c r="G17" s="194"/>
      <c r="H17" s="206">
        <f t="shared" si="1"/>
        <v>0</v>
      </c>
      <c r="I17" s="194"/>
      <c r="J17" s="194"/>
      <c r="K17" s="206">
        <f t="shared" si="2"/>
        <v>0</v>
      </c>
      <c r="L17" s="194"/>
      <c r="M17" s="194"/>
      <c r="N17" s="206">
        <f t="shared" si="3"/>
        <v>0</v>
      </c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207">
        <f>IF(ABS(SUM(Q17:AC17)-(E17+H17+K17+N17))&lt;2,Q17*0%+R17*10%+S17*20%+T17*30%+U17*50%+V17*75%+W17*100%+X17*110%+Y17*150%+Z17*225%+AA17*400%+AB17*800%+AC17*830%,"Error")+SUMIFS(Sheet8.1!$K$8:$K$193,Sheet8.1!$B$8:$B$193,Sheet8!$B17)</f>
        <v>0</v>
      </c>
    </row>
    <row r="18" spans="2:30" x14ac:dyDescent="0.2">
      <c r="B18" s="205">
        <v>12</v>
      </c>
      <c r="C18" s="194"/>
      <c r="D18" s="194"/>
      <c r="E18" s="206">
        <f t="shared" si="0"/>
        <v>0</v>
      </c>
      <c r="F18" s="194"/>
      <c r="G18" s="194"/>
      <c r="H18" s="206">
        <f t="shared" si="1"/>
        <v>0</v>
      </c>
      <c r="I18" s="194"/>
      <c r="J18" s="194"/>
      <c r="K18" s="206">
        <f t="shared" si="2"/>
        <v>0</v>
      </c>
      <c r="L18" s="194"/>
      <c r="M18" s="194"/>
      <c r="N18" s="206">
        <f t="shared" si="3"/>
        <v>0</v>
      </c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207">
        <f>IF(ABS(SUM(Q18:AC18)-(E18+H18+K18+N18))&lt;2,Q18*0%+R18*10%+S18*20%+T18*30%+U18*50%+V18*75%+W18*100%+X18*110%+Y18*150%+Z18*225%+AA18*400%+AB18*800%+AC18*830%,"Error")+SUMIFS(Sheet8.1!$K$8:$K$193,Sheet8.1!$B$8:$B$193,Sheet8!$B18)</f>
        <v>0</v>
      </c>
    </row>
    <row r="19" spans="2:30" x14ac:dyDescent="0.2">
      <c r="B19" s="205">
        <v>13</v>
      </c>
      <c r="C19" s="194"/>
      <c r="D19" s="194"/>
      <c r="E19" s="206">
        <f t="shared" si="0"/>
        <v>0</v>
      </c>
      <c r="F19" s="194"/>
      <c r="G19" s="194"/>
      <c r="H19" s="206">
        <f t="shared" si="1"/>
        <v>0</v>
      </c>
      <c r="I19" s="194"/>
      <c r="J19" s="194"/>
      <c r="K19" s="206">
        <f t="shared" si="2"/>
        <v>0</v>
      </c>
      <c r="L19" s="194"/>
      <c r="M19" s="194"/>
      <c r="N19" s="206">
        <f t="shared" si="3"/>
        <v>0</v>
      </c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207">
        <f>IF(ABS(SUM(Q19:AC19)-(E19+H19+K19+N19))&lt;2,Q19*0%+R19*10%+S19*20%+T19*30%+U19*50%+V19*75%+W19*100%+X19*110%+Y19*150%+Z19*225%+AA19*400%+AB19*800%+AC19*830%,"Error")+SUMIFS(Sheet8.1!$K$8:$K$193,Sheet8.1!$B$8:$B$193,Sheet8!$B19)</f>
        <v>0</v>
      </c>
    </row>
    <row r="20" spans="2:30" x14ac:dyDescent="0.2">
      <c r="B20" s="205">
        <v>14</v>
      </c>
      <c r="C20" s="194"/>
      <c r="D20" s="194"/>
      <c r="E20" s="206">
        <f t="shared" si="0"/>
        <v>0</v>
      </c>
      <c r="F20" s="194"/>
      <c r="G20" s="194"/>
      <c r="H20" s="206">
        <f t="shared" si="1"/>
        <v>0</v>
      </c>
      <c r="I20" s="194"/>
      <c r="J20" s="194"/>
      <c r="K20" s="206">
        <f t="shared" si="2"/>
        <v>0</v>
      </c>
      <c r="L20" s="194"/>
      <c r="M20" s="194"/>
      <c r="N20" s="206">
        <f t="shared" si="3"/>
        <v>0</v>
      </c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207">
        <f>IF(ABS(SUM(Q20:AC20)-(E20+H20+K20+N20))&lt;2,Q20*0%+R20*10%+S20*20%+T20*30%+U20*50%+V20*75%+W20*100%+X20*110%+Y20*150%+Z20*225%+AA20*400%+AB20*800%+AC20*830%,"Error")+SUMIFS(Sheet8.1!$K$8:$K$193,Sheet8.1!$B$8:$B$193,Sheet8!$B20)</f>
        <v>0</v>
      </c>
    </row>
    <row r="21" spans="2:30" x14ac:dyDescent="0.2">
      <c r="B21" s="205">
        <v>15</v>
      </c>
      <c r="C21" s="194"/>
      <c r="D21" s="194"/>
      <c r="E21" s="206">
        <f t="shared" si="0"/>
        <v>0</v>
      </c>
      <c r="F21" s="194"/>
      <c r="G21" s="194"/>
      <c r="H21" s="206">
        <f t="shared" si="1"/>
        <v>0</v>
      </c>
      <c r="I21" s="194"/>
      <c r="J21" s="194"/>
      <c r="K21" s="206">
        <f t="shared" si="2"/>
        <v>0</v>
      </c>
      <c r="L21" s="194"/>
      <c r="M21" s="194"/>
      <c r="N21" s="206">
        <f t="shared" si="3"/>
        <v>0</v>
      </c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207">
        <f>IF(ABS(SUM(Q21:AC21)-(E21+H21+K21+N21))&lt;2,Q21*0%+R21*10%+S21*20%+T21*30%+U21*50%+V21*75%+W21*100%+X21*110%+Y21*150%+Z21*225%+AA21*400%+AB21*800%+AC21*830%,"Error")+SUMIFS(Sheet8.1!$K$8:$K$193,Sheet8.1!$B$8:$B$193,Sheet8!$B21)</f>
        <v>0</v>
      </c>
    </row>
    <row r="22" spans="2:30" x14ac:dyDescent="0.2">
      <c r="B22" s="205">
        <v>16</v>
      </c>
      <c r="C22" s="194"/>
      <c r="D22" s="194"/>
      <c r="E22" s="206">
        <f t="shared" si="0"/>
        <v>0</v>
      </c>
      <c r="F22" s="194"/>
      <c r="G22" s="194"/>
      <c r="H22" s="206">
        <f t="shared" si="1"/>
        <v>0</v>
      </c>
      <c r="I22" s="194"/>
      <c r="J22" s="194"/>
      <c r="K22" s="206">
        <f t="shared" si="2"/>
        <v>0</v>
      </c>
      <c r="L22" s="194"/>
      <c r="M22" s="194"/>
      <c r="N22" s="206">
        <f t="shared" si="3"/>
        <v>0</v>
      </c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207">
        <f>IF(ABS(SUM(Q22:AC22)-(E22+H22+K22+N22))&lt;2,Q22*0%+R22*10%+S22*20%+T22*30%+U22*50%+V22*75%+W22*100%+X22*110%+Y22*150%+Z22*225%+AA22*400%+AB22*800%+AC22*830%,"Error")+SUMIFS(Sheet8.1!$K$8:$K$193,Sheet8.1!$B$8:$B$193,Sheet8!$B22)</f>
        <v>0</v>
      </c>
    </row>
    <row r="23" spans="2:30" x14ac:dyDescent="0.2">
      <c r="B23" s="205">
        <v>17</v>
      </c>
      <c r="C23" s="194"/>
      <c r="D23" s="194"/>
      <c r="E23" s="206">
        <f t="shared" si="0"/>
        <v>0</v>
      </c>
      <c r="F23" s="194"/>
      <c r="G23" s="194"/>
      <c r="H23" s="206">
        <f t="shared" si="1"/>
        <v>0</v>
      </c>
      <c r="I23" s="194"/>
      <c r="J23" s="194"/>
      <c r="K23" s="206">
        <f t="shared" si="2"/>
        <v>0</v>
      </c>
      <c r="L23" s="194"/>
      <c r="M23" s="194"/>
      <c r="N23" s="206">
        <f t="shared" si="3"/>
        <v>0</v>
      </c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207">
        <f>IF(ABS(SUM(Q23:AC23)-(E23+H23+K23+N23))&lt;2,Q23*0%+R23*10%+S23*20%+T23*30%+U23*50%+V23*75%+W23*100%+X23*110%+Y23*150%+Z23*225%+AA23*400%+AB23*800%+AC23*830%,"Error")+SUMIFS(Sheet8.1!$K$8:$K$193,Sheet8.1!$B$8:$B$193,Sheet8!$B23)</f>
        <v>0</v>
      </c>
    </row>
    <row r="24" spans="2:30" x14ac:dyDescent="0.2">
      <c r="B24" s="205">
        <v>18</v>
      </c>
      <c r="C24" s="194"/>
      <c r="D24" s="194"/>
      <c r="E24" s="206">
        <f t="shared" si="0"/>
        <v>0</v>
      </c>
      <c r="F24" s="194"/>
      <c r="G24" s="194"/>
      <c r="H24" s="206">
        <f t="shared" si="1"/>
        <v>0</v>
      </c>
      <c r="I24" s="194"/>
      <c r="J24" s="194"/>
      <c r="K24" s="206">
        <f t="shared" si="2"/>
        <v>0</v>
      </c>
      <c r="L24" s="194"/>
      <c r="M24" s="194"/>
      <c r="N24" s="206">
        <f t="shared" si="3"/>
        <v>0</v>
      </c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207">
        <f>IF(ABS(SUM(Q24:AC24)-(E24+H24+K24+N24))&lt;2,Q24*0%+R24*10%+S24*20%+T24*30%+U24*50%+V24*75%+W24*100%+X24*110%+Y24*150%+Z24*225%+AA24*400%+AB24*800%+AC24*830%,"Error")+SUMIFS(Sheet8.1!$K$8:$K$193,Sheet8.1!$B$8:$B$193,Sheet8!$B24)</f>
        <v>0</v>
      </c>
    </row>
    <row r="25" spans="2:30" x14ac:dyDescent="0.2">
      <c r="B25" s="205">
        <v>19</v>
      </c>
      <c r="C25" s="194"/>
      <c r="D25" s="194"/>
      <c r="E25" s="206">
        <f t="shared" si="0"/>
        <v>0</v>
      </c>
      <c r="F25" s="194"/>
      <c r="G25" s="194"/>
      <c r="H25" s="206">
        <f t="shared" si="1"/>
        <v>0</v>
      </c>
      <c r="I25" s="194"/>
      <c r="J25" s="194"/>
      <c r="K25" s="206">
        <f t="shared" si="2"/>
        <v>0</v>
      </c>
      <c r="L25" s="194"/>
      <c r="M25" s="194"/>
      <c r="N25" s="206">
        <f t="shared" si="3"/>
        <v>0</v>
      </c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207">
        <f>IF(ABS(SUM(Q25:AC25)-(E25+H25+K25+N25))&lt;2,Q25*0%+R25*10%+S25*20%+T25*30%+U25*50%+V25*75%+W25*100%+X25*110%+Y25*150%+Z25*225%+AA25*400%+AB25*800%+AC25*830%,"Error")+SUMIFS(Sheet8.1!$K$8:$K$193,Sheet8.1!$B$8:$B$193,Sheet8!$B25)</f>
        <v>0</v>
      </c>
    </row>
    <row r="26" spans="2:30" x14ac:dyDescent="0.2">
      <c r="B26" s="205">
        <v>20</v>
      </c>
      <c r="C26" s="194"/>
      <c r="D26" s="194"/>
      <c r="E26" s="206">
        <f t="shared" si="0"/>
        <v>0</v>
      </c>
      <c r="F26" s="194"/>
      <c r="G26" s="194"/>
      <c r="H26" s="206">
        <f t="shared" si="1"/>
        <v>0</v>
      </c>
      <c r="I26" s="194"/>
      <c r="J26" s="194"/>
      <c r="K26" s="206">
        <f t="shared" si="2"/>
        <v>0</v>
      </c>
      <c r="L26" s="194"/>
      <c r="M26" s="194"/>
      <c r="N26" s="206">
        <f t="shared" si="3"/>
        <v>0</v>
      </c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207">
        <f>IF(ABS(SUM(Q26:AC26)-(E26+H26+K26+N26))&lt;2,Q26*0%+R26*10%+S26*20%+T26*30%+U26*50%+V26*75%+W26*100%+X26*110%+Y26*150%+Z26*225%+AA26*400%+AB26*800%+AC26*830%,"Error")+SUMIFS(Sheet8.1!$K$8:$K$193,Sheet8.1!$B$8:$B$193,Sheet8!$B26)</f>
        <v>0</v>
      </c>
    </row>
    <row r="27" spans="2:30" x14ac:dyDescent="0.2">
      <c r="B27" s="205">
        <v>21</v>
      </c>
      <c r="C27" s="194"/>
      <c r="D27" s="194"/>
      <c r="E27" s="206">
        <f t="shared" si="0"/>
        <v>0</v>
      </c>
      <c r="F27" s="194"/>
      <c r="G27" s="194"/>
      <c r="H27" s="206">
        <f t="shared" si="1"/>
        <v>0</v>
      </c>
      <c r="I27" s="194"/>
      <c r="J27" s="194"/>
      <c r="K27" s="206">
        <f t="shared" si="2"/>
        <v>0</v>
      </c>
      <c r="L27" s="194"/>
      <c r="M27" s="194"/>
      <c r="N27" s="206">
        <f t="shared" si="3"/>
        <v>0</v>
      </c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207">
        <f>IF(ABS(SUM(Q27:AC27)-(E27+H27+K27+N27))&lt;2,Q27*0%+R27*10%+S27*20%+T27*30%+U27*50%+V27*75%+W27*100%+X27*110%+Y27*150%+Z27*225%+AA27*400%+AB27*800%+AC27*830%,"Error")+SUMIFS(Sheet8.1!$K$8:$K$193,Sheet8.1!$B$8:$B$193,Sheet8!$B27)</f>
        <v>0</v>
      </c>
    </row>
    <row r="28" spans="2:30" x14ac:dyDescent="0.2">
      <c r="B28" s="205">
        <v>22</v>
      </c>
      <c r="C28" s="194"/>
      <c r="D28" s="194"/>
      <c r="E28" s="206">
        <f t="shared" si="0"/>
        <v>0</v>
      </c>
      <c r="F28" s="194"/>
      <c r="G28" s="194"/>
      <c r="H28" s="206">
        <f t="shared" si="1"/>
        <v>0</v>
      </c>
      <c r="I28" s="194"/>
      <c r="J28" s="194"/>
      <c r="K28" s="206">
        <f t="shared" si="2"/>
        <v>0</v>
      </c>
      <c r="L28" s="194"/>
      <c r="M28" s="194"/>
      <c r="N28" s="206">
        <f t="shared" si="3"/>
        <v>0</v>
      </c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207">
        <f>IF(ABS(SUM(Q28:AC28)-(E28+H28+K28+N28))&lt;2,Q28*0%+R28*10%+S28*20%+T28*30%+U28*50%+V28*75%+W28*100%+X28*110%+Y28*150%+Z28*225%+AA28*400%+AB28*800%+AC28*830%,"Error")+SUMIFS(Sheet8.1!$K$8:$K$193,Sheet8.1!$B$8:$B$193,Sheet8!$B28)</f>
        <v>0</v>
      </c>
    </row>
    <row r="29" spans="2:30" x14ac:dyDescent="0.2">
      <c r="B29" s="205">
        <v>23</v>
      </c>
      <c r="C29" s="194"/>
      <c r="D29" s="194"/>
      <c r="E29" s="206">
        <f t="shared" si="0"/>
        <v>0</v>
      </c>
      <c r="F29" s="194"/>
      <c r="G29" s="194"/>
      <c r="H29" s="206">
        <f t="shared" si="1"/>
        <v>0</v>
      </c>
      <c r="I29" s="194"/>
      <c r="J29" s="194"/>
      <c r="K29" s="206">
        <f t="shared" si="2"/>
        <v>0</v>
      </c>
      <c r="L29" s="194"/>
      <c r="M29" s="194"/>
      <c r="N29" s="206">
        <f t="shared" si="3"/>
        <v>0</v>
      </c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207">
        <f>IF(ABS(SUM(Q29:AC29)-(E29+H29+K29+N29))&lt;2,Q29*0%+R29*10%+S29*20%+T29*30%+U29*50%+V29*75%+W29*100%+X29*110%+Y29*150%+Z29*225%+AA29*400%+AB29*800%+AC29*830%,"Error")+SUMIFS(Sheet8.1!$K$8:$K$193,Sheet8.1!$B$8:$B$193,Sheet8!$B29)</f>
        <v>0</v>
      </c>
    </row>
    <row r="30" spans="2:30" x14ac:dyDescent="0.2">
      <c r="B30" s="205">
        <v>24</v>
      </c>
      <c r="C30" s="194"/>
      <c r="D30" s="194"/>
      <c r="E30" s="206">
        <f t="shared" si="0"/>
        <v>0</v>
      </c>
      <c r="F30" s="194"/>
      <c r="G30" s="194"/>
      <c r="H30" s="206">
        <f t="shared" si="1"/>
        <v>0</v>
      </c>
      <c r="I30" s="194"/>
      <c r="J30" s="194"/>
      <c r="K30" s="206">
        <f t="shared" si="2"/>
        <v>0</v>
      </c>
      <c r="L30" s="194"/>
      <c r="M30" s="194"/>
      <c r="N30" s="206">
        <f t="shared" si="3"/>
        <v>0</v>
      </c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207">
        <f>IF(ABS(SUM(Q30:AC30)-(E30+H30+K30+N30))&lt;2,Q30*0%+R30*10%+S30*20%+T30*30%+U30*50%+V30*75%+W30*100%+X30*110%+Y30*150%+Z30*225%+AA30*400%+AB30*800%+AC30*830%,"Error")+SUMIFS(Sheet8.1!$K$8:$K$193,Sheet8.1!$B$8:$B$193,Sheet8!$B30)</f>
        <v>0</v>
      </c>
    </row>
    <row r="31" spans="2:30" x14ac:dyDescent="0.2">
      <c r="B31" s="205">
        <v>25</v>
      </c>
      <c r="C31" s="194"/>
      <c r="D31" s="194"/>
      <c r="E31" s="206">
        <f t="shared" si="0"/>
        <v>0</v>
      </c>
      <c r="F31" s="194"/>
      <c r="G31" s="194"/>
      <c r="H31" s="206">
        <f t="shared" si="1"/>
        <v>0</v>
      </c>
      <c r="I31" s="194"/>
      <c r="J31" s="194"/>
      <c r="K31" s="206">
        <f t="shared" si="2"/>
        <v>0</v>
      </c>
      <c r="L31" s="194"/>
      <c r="M31" s="194"/>
      <c r="N31" s="206">
        <f t="shared" si="3"/>
        <v>0</v>
      </c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207">
        <f>IF(ABS(SUM(Q31:AC31)-(E31+H31+K31+N31))&lt;2,Q31*0%+R31*10%+S31*20%+T31*30%+U31*50%+V31*75%+W31*100%+X31*110%+Y31*150%+Z31*225%+AA31*400%+AB31*800%+AC31*830%,"Error")+SUMIFS(Sheet8.1!$K$8:$K$193,Sheet8.1!$B$8:$B$193,Sheet8!$B31)</f>
        <v>0</v>
      </c>
    </row>
    <row r="32" spans="2:30" x14ac:dyDescent="0.2">
      <c r="B32" s="205">
        <v>26</v>
      </c>
      <c r="C32" s="194"/>
      <c r="D32" s="194"/>
      <c r="E32" s="206">
        <f t="shared" si="0"/>
        <v>0</v>
      </c>
      <c r="F32" s="194"/>
      <c r="G32" s="194"/>
      <c r="H32" s="206">
        <f t="shared" si="1"/>
        <v>0</v>
      </c>
      <c r="I32" s="194"/>
      <c r="J32" s="194"/>
      <c r="K32" s="206">
        <f t="shared" si="2"/>
        <v>0</v>
      </c>
      <c r="L32" s="194"/>
      <c r="M32" s="194"/>
      <c r="N32" s="206">
        <f t="shared" si="3"/>
        <v>0</v>
      </c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207">
        <f>IF(ABS(SUM(Q32:AC32)-(E32+H32+K32+N32))&lt;2,Q32*0%+R32*10%+S32*20%+T32*30%+U32*50%+V32*75%+W32*100%+X32*110%+Y32*150%+Z32*225%+AA32*400%+AB32*800%+AC32*830%,"Error")+SUMIFS(Sheet8.1!$K$8:$K$193,Sheet8.1!$B$8:$B$193,Sheet8!$B32)</f>
        <v>0</v>
      </c>
    </row>
    <row r="33" spans="2:30" x14ac:dyDescent="0.2">
      <c r="B33" s="205">
        <v>27</v>
      </c>
      <c r="C33" s="194"/>
      <c r="D33" s="194"/>
      <c r="E33" s="206">
        <f t="shared" si="0"/>
        <v>0</v>
      </c>
      <c r="F33" s="194"/>
      <c r="G33" s="194"/>
      <c r="H33" s="206">
        <f t="shared" si="1"/>
        <v>0</v>
      </c>
      <c r="I33" s="194"/>
      <c r="J33" s="194"/>
      <c r="K33" s="206">
        <f t="shared" si="2"/>
        <v>0</v>
      </c>
      <c r="L33" s="194"/>
      <c r="M33" s="194"/>
      <c r="N33" s="206">
        <f t="shared" si="3"/>
        <v>0</v>
      </c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207">
        <f>IF(ABS(SUM(Q33:AC33)-(E33+H33+K33+N33))&lt;2,Q33*0%+R33*10%+S33*20%+T33*30%+U33*50%+V33*75%+W33*100%+X33*110%+Y33*150%+Z33*225%+AA33*400%+AB33*800%+AC33*830%,"Error")+SUMIFS(Sheet8.1!$K$8:$K$193,Sheet8.1!$B$8:$B$193,Sheet8!$B33)</f>
        <v>0</v>
      </c>
    </row>
    <row r="34" spans="2:30" x14ac:dyDescent="0.2">
      <c r="B34" s="205">
        <v>28</v>
      </c>
      <c r="C34" s="194"/>
      <c r="D34" s="194"/>
      <c r="E34" s="206">
        <f t="shared" si="0"/>
        <v>0</v>
      </c>
      <c r="F34" s="194"/>
      <c r="G34" s="194"/>
      <c r="H34" s="206">
        <f t="shared" si="1"/>
        <v>0</v>
      </c>
      <c r="I34" s="194"/>
      <c r="J34" s="194"/>
      <c r="K34" s="206">
        <f t="shared" si="2"/>
        <v>0</v>
      </c>
      <c r="L34" s="194"/>
      <c r="M34" s="194"/>
      <c r="N34" s="206">
        <f t="shared" si="3"/>
        <v>0</v>
      </c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207">
        <f>IF(ABS(SUM(Q34:AC34)-(E34+H34+K34+N34))&lt;2,Q34*0%+R34*10%+S34*20%+T34*30%+U34*50%+V34*75%+W34*100%+X34*110%+Y34*150%+Z34*225%+AA34*400%+AB34*800%+AC34*830%,"Error")+SUMIFS(Sheet8.1!$K$8:$K$193,Sheet8.1!$B$8:$B$193,Sheet8!$B34)</f>
        <v>0</v>
      </c>
    </row>
    <row r="35" spans="2:30" x14ac:dyDescent="0.2">
      <c r="B35" s="205">
        <v>29</v>
      </c>
      <c r="C35" s="194"/>
      <c r="D35" s="194"/>
      <c r="E35" s="206">
        <f t="shared" si="0"/>
        <v>0</v>
      </c>
      <c r="F35" s="194"/>
      <c r="G35" s="194"/>
      <c r="H35" s="206">
        <f t="shared" si="1"/>
        <v>0</v>
      </c>
      <c r="I35" s="194"/>
      <c r="J35" s="194"/>
      <c r="K35" s="206">
        <f t="shared" si="2"/>
        <v>0</v>
      </c>
      <c r="L35" s="194"/>
      <c r="M35" s="194"/>
      <c r="N35" s="206">
        <f t="shared" si="3"/>
        <v>0</v>
      </c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207">
        <f>IF(ABS(SUM(Q35:AC35)-(E35+H35+K35+N35))&lt;2,Q35*0%+R35*10%+S35*20%+T35*30%+U35*50%+V35*75%+W35*100%+X35*110%+Y35*150%+Z35*225%+AA35*400%+AB35*800%+AC35*830%,"Error")+SUMIFS(Sheet8.1!$K$8:$K$193,Sheet8.1!$B$8:$B$193,Sheet8!$B35)</f>
        <v>0</v>
      </c>
    </row>
    <row r="36" spans="2:30" x14ac:dyDescent="0.2">
      <c r="B36" s="205">
        <v>30</v>
      </c>
      <c r="C36" s="194"/>
      <c r="D36" s="194"/>
      <c r="E36" s="206">
        <f t="shared" si="0"/>
        <v>0</v>
      </c>
      <c r="F36" s="194"/>
      <c r="G36" s="194"/>
      <c r="H36" s="206">
        <f t="shared" si="1"/>
        <v>0</v>
      </c>
      <c r="I36" s="194"/>
      <c r="J36" s="194"/>
      <c r="K36" s="206">
        <f t="shared" si="2"/>
        <v>0</v>
      </c>
      <c r="L36" s="194"/>
      <c r="M36" s="194"/>
      <c r="N36" s="206">
        <f t="shared" si="3"/>
        <v>0</v>
      </c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207">
        <f>IF(ABS(SUM(Q36:AC36)-(E36+H36+K36+N36))&lt;2,Q36*0%+R36*10%+S36*20%+T36*30%+U36*50%+V36*75%+W36*100%+X36*110%+Y36*150%+Z36*225%+AA36*400%+AB36*800%+AC36*830%,"Error")+SUMIFS(Sheet8.1!$K$8:$K$193,Sheet8.1!$B$8:$B$193,Sheet8!$B36)</f>
        <v>0</v>
      </c>
    </row>
    <row r="37" spans="2:30" x14ac:dyDescent="0.2">
      <c r="B37" s="208">
        <v>31</v>
      </c>
      <c r="C37" s="195"/>
      <c r="D37" s="195"/>
      <c r="E37" s="209">
        <f t="shared" si="0"/>
        <v>0</v>
      </c>
      <c r="F37" s="195"/>
      <c r="G37" s="195"/>
      <c r="H37" s="209">
        <f t="shared" si="1"/>
        <v>0</v>
      </c>
      <c r="I37" s="195"/>
      <c r="J37" s="195"/>
      <c r="K37" s="209">
        <f t="shared" si="2"/>
        <v>0</v>
      </c>
      <c r="L37" s="195"/>
      <c r="M37" s="195"/>
      <c r="N37" s="209">
        <f t="shared" si="3"/>
        <v>0</v>
      </c>
      <c r="O37" s="195"/>
      <c r="P37" s="195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5"/>
      <c r="AC37" s="195"/>
      <c r="AD37" s="210">
        <f>IF(ABS(SUM(Q37:AC37)-(E37+H37+K37+N37))&lt;2,Q37*0%+R37*10%+S37*20%+T37*30%+U37*50%+V37*75%+W37*100%+X37*110%+Y37*150%+Z37*225%+AA37*400%+AB37*800%+AC37*830%,"Error")+SUMIFS(Sheet8.1!$K$8:$K$193,Sheet8.1!$B$8:$B$193,Sheet8!$B37)</f>
        <v>0</v>
      </c>
    </row>
    <row r="38" spans="2:30" x14ac:dyDescent="0.2">
      <c r="B38" s="211" t="s">
        <v>6</v>
      </c>
      <c r="C38" s="192" t="e">
        <f t="shared" ref="C38:AD38" si="4">SUM(C7:C37)/DAY(Date)</f>
        <v>#DIV/0!</v>
      </c>
      <c r="D38" s="192" t="e">
        <f t="shared" si="4"/>
        <v>#DIV/0!</v>
      </c>
      <c r="E38" s="192" t="e">
        <f t="shared" si="4"/>
        <v>#DIV/0!</v>
      </c>
      <c r="F38" s="192" t="e">
        <f t="shared" si="4"/>
        <v>#DIV/0!</v>
      </c>
      <c r="G38" s="192" t="e">
        <f t="shared" si="4"/>
        <v>#DIV/0!</v>
      </c>
      <c r="H38" s="192" t="e">
        <f t="shared" si="4"/>
        <v>#DIV/0!</v>
      </c>
      <c r="I38" s="192" t="e">
        <f t="shared" si="4"/>
        <v>#DIV/0!</v>
      </c>
      <c r="J38" s="192" t="e">
        <f t="shared" si="4"/>
        <v>#DIV/0!</v>
      </c>
      <c r="K38" s="192" t="e">
        <f t="shared" si="4"/>
        <v>#DIV/0!</v>
      </c>
      <c r="L38" s="192" t="e">
        <f t="shared" si="4"/>
        <v>#DIV/0!</v>
      </c>
      <c r="M38" s="192" t="e">
        <f t="shared" si="4"/>
        <v>#DIV/0!</v>
      </c>
      <c r="N38" s="192" t="e">
        <f t="shared" si="4"/>
        <v>#DIV/0!</v>
      </c>
      <c r="O38" s="192" t="e">
        <f t="shared" si="4"/>
        <v>#DIV/0!</v>
      </c>
      <c r="P38" s="192" t="e">
        <f t="shared" si="4"/>
        <v>#DIV/0!</v>
      </c>
      <c r="Q38" s="192" t="e">
        <f t="shared" si="4"/>
        <v>#DIV/0!</v>
      </c>
      <c r="R38" s="192" t="e">
        <f t="shared" si="4"/>
        <v>#DIV/0!</v>
      </c>
      <c r="S38" s="192" t="e">
        <f t="shared" si="4"/>
        <v>#DIV/0!</v>
      </c>
      <c r="T38" s="192" t="e">
        <f t="shared" si="4"/>
        <v>#DIV/0!</v>
      </c>
      <c r="U38" s="192" t="e">
        <f t="shared" si="4"/>
        <v>#DIV/0!</v>
      </c>
      <c r="V38" s="192" t="e">
        <f t="shared" si="4"/>
        <v>#DIV/0!</v>
      </c>
      <c r="W38" s="192" t="e">
        <f t="shared" si="4"/>
        <v>#DIV/0!</v>
      </c>
      <c r="X38" s="192" t="e">
        <f t="shared" si="4"/>
        <v>#DIV/0!</v>
      </c>
      <c r="Y38" s="192" t="e">
        <f t="shared" si="4"/>
        <v>#DIV/0!</v>
      </c>
      <c r="Z38" s="192" t="e">
        <f t="shared" si="4"/>
        <v>#DIV/0!</v>
      </c>
      <c r="AA38" s="192" t="e">
        <f t="shared" si="4"/>
        <v>#DIV/0!</v>
      </c>
      <c r="AB38" s="192" t="e">
        <f t="shared" si="4"/>
        <v>#DIV/0!</v>
      </c>
      <c r="AC38" s="192" t="e">
        <f t="shared" si="4"/>
        <v>#DIV/0!</v>
      </c>
      <c r="AD38" s="192" t="e">
        <f t="shared" si="4"/>
        <v>#DIV/0!</v>
      </c>
    </row>
    <row r="39" spans="2:30" x14ac:dyDescent="0.2">
      <c r="B39" s="344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345"/>
      <c r="U39" s="345"/>
      <c r="V39" s="345"/>
      <c r="W39" s="345"/>
      <c r="X39" s="345"/>
      <c r="Y39" s="345"/>
      <c r="Z39" s="345"/>
      <c r="AA39" s="345"/>
      <c r="AB39" s="345"/>
      <c r="AC39" s="345"/>
      <c r="AD39" s="345"/>
    </row>
    <row r="40" spans="2:30" x14ac:dyDescent="0.2"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N40" s="212"/>
    </row>
    <row r="41" spans="2:30" s="115" customFormat="1" ht="12.75" customHeight="1" x14ac:dyDescent="0.2">
      <c r="D41" s="116"/>
      <c r="E41" s="116"/>
      <c r="H41" s="118"/>
      <c r="I41" s="118"/>
      <c r="O41" s="117" t="s">
        <v>20</v>
      </c>
      <c r="P41" s="170">
        <f>Sheet1!F44</f>
        <v>0</v>
      </c>
    </row>
    <row r="42" spans="2:30" s="115" customFormat="1" x14ac:dyDescent="0.2">
      <c r="H42" s="119"/>
      <c r="I42" s="119"/>
      <c r="O42" s="117" t="s">
        <v>13</v>
      </c>
      <c r="P42" s="120"/>
    </row>
    <row r="43" spans="2:30" s="115" customFormat="1" x14ac:dyDescent="0.2">
      <c r="C43" s="120"/>
      <c r="F43" s="119"/>
      <c r="G43" s="119"/>
      <c r="H43" s="119"/>
      <c r="I43" s="119"/>
      <c r="O43" s="117"/>
      <c r="P43" s="120"/>
    </row>
    <row r="44" spans="2:30" s="115" customFormat="1" x14ac:dyDescent="0.2">
      <c r="F44" s="119"/>
      <c r="G44" s="169"/>
      <c r="H44" s="118"/>
      <c r="I44" s="118"/>
      <c r="O44" s="117" t="s">
        <v>21</v>
      </c>
      <c r="P44" s="170">
        <f>Sheet1!F47</f>
        <v>0</v>
      </c>
    </row>
    <row r="45" spans="2:30" s="115" customFormat="1" x14ac:dyDescent="0.2">
      <c r="C45" s="120"/>
      <c r="F45" s="119"/>
      <c r="G45" s="119"/>
      <c r="H45" s="119"/>
      <c r="I45" s="119"/>
    </row>
    <row r="46" spans="2:30" x14ac:dyDescent="0.2">
      <c r="F46" s="95"/>
      <c r="G46" s="95"/>
      <c r="H46" s="95"/>
      <c r="I46" s="95"/>
      <c r="O46" s="277" t="s">
        <v>177</v>
      </c>
      <c r="P46" s="138">
        <f>Sheet1!F49</f>
        <v>0</v>
      </c>
    </row>
    <row r="47" spans="2:30" x14ac:dyDescent="0.2">
      <c r="F47" s="95"/>
      <c r="G47" s="95"/>
      <c r="H47" s="95"/>
      <c r="I47" s="95"/>
      <c r="P47" s="278"/>
    </row>
    <row r="48" spans="2:30" x14ac:dyDescent="0.2">
      <c r="F48" s="95"/>
      <c r="G48" s="95"/>
      <c r="H48" s="95"/>
      <c r="I48" s="95"/>
    </row>
  </sheetData>
  <sheetProtection password="FC0B" sheet="1" objects="1" scenarios="1"/>
  <mergeCells count="3">
    <mergeCell ref="B1:D1"/>
    <mergeCell ref="B3:AD3"/>
    <mergeCell ref="B4:AD4"/>
  </mergeCells>
  <pageMargins left="0.17" right="0.17" top="0.24" bottom="0.37" header="0.24" footer="0.32"/>
  <pageSetup scale="85" orientation="landscape" r:id="rId1"/>
  <headerFooter alignWithMargins="0"/>
  <colBreaks count="2" manualBreakCount="2">
    <brk id="12" max="1048575" man="1"/>
    <brk id="23" max="1048575" man="1"/>
  </colBreaks>
  <ignoredErrors>
    <ignoredError sqref="C38:AD38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205"/>
  <sheetViews>
    <sheetView workbookViewId="0">
      <selection activeCell="G6" sqref="G6"/>
    </sheetView>
  </sheetViews>
  <sheetFormatPr defaultRowHeight="12.75" x14ac:dyDescent="0.2"/>
  <cols>
    <col min="1" max="1" width="9.140625" style="289"/>
    <col min="2" max="2" width="7.28515625" style="289" customWidth="1"/>
    <col min="3" max="3" width="14.7109375" style="289" customWidth="1"/>
    <col min="4" max="4" width="21" style="289" customWidth="1"/>
    <col min="5" max="5" width="19.7109375" style="289" customWidth="1"/>
    <col min="6" max="6" width="26.140625" style="289" customWidth="1"/>
    <col min="7" max="7" width="31.28515625" style="289" customWidth="1"/>
    <col min="8" max="8" width="16.5703125" style="288" customWidth="1"/>
    <col min="9" max="9" width="9.140625" style="288"/>
    <col min="10" max="10" width="11.28515625" style="288" customWidth="1"/>
    <col min="11" max="12" width="9.140625" style="288"/>
    <col min="13" max="16384" width="9.140625" style="289"/>
  </cols>
  <sheetData>
    <row r="2" spans="1:12" ht="41.25" customHeight="1" x14ac:dyDescent="0.3">
      <c r="A2" s="287"/>
      <c r="B2" s="1226" t="s">
        <v>273</v>
      </c>
      <c r="C2" s="1226"/>
      <c r="D2" s="1226"/>
      <c r="E2" s="1226"/>
      <c r="F2" s="1226"/>
      <c r="G2" s="1226"/>
    </row>
    <row r="3" spans="1:12" ht="41.25" customHeight="1" x14ac:dyDescent="0.3">
      <c r="A3" s="287"/>
      <c r="B3" s="323"/>
      <c r="C3" s="323"/>
      <c r="D3" s="323"/>
      <c r="E3" s="323"/>
      <c r="F3" s="323"/>
      <c r="G3" s="323"/>
    </row>
    <row r="4" spans="1:12" ht="17.25" x14ac:dyDescent="0.3">
      <c r="A4" s="287"/>
      <c r="B4" s="287"/>
      <c r="C4" s="287"/>
      <c r="D4" s="287"/>
      <c r="E4" s="287"/>
      <c r="F4" s="287"/>
      <c r="G4" s="180" t="s">
        <v>271</v>
      </c>
    </row>
    <row r="5" spans="1:12" ht="18" thickBot="1" x14ac:dyDescent="0.35">
      <c r="A5" s="287"/>
      <c r="B5" s="287"/>
      <c r="C5" s="287"/>
      <c r="D5" s="287"/>
      <c r="E5" s="287"/>
      <c r="F5" s="287"/>
      <c r="G5" s="322" t="s">
        <v>51</v>
      </c>
    </row>
    <row r="6" spans="1:12" ht="124.5" customHeight="1" x14ac:dyDescent="0.3">
      <c r="A6" s="287"/>
      <c r="B6" s="290" t="s">
        <v>3</v>
      </c>
      <c r="C6" s="291" t="s">
        <v>270</v>
      </c>
      <c r="D6" s="291" t="s">
        <v>274</v>
      </c>
      <c r="E6" s="291" t="s">
        <v>275</v>
      </c>
      <c r="F6" s="291" t="s">
        <v>276</v>
      </c>
      <c r="G6" s="292" t="s">
        <v>277</v>
      </c>
      <c r="H6" s="293"/>
      <c r="I6" s="293"/>
    </row>
    <row r="7" spans="1:12" x14ac:dyDescent="0.2">
      <c r="B7" s="294">
        <v>1</v>
      </c>
      <c r="C7" s="295">
        <f>B7+1</f>
        <v>2</v>
      </c>
      <c r="D7" s="295">
        <f>C7+1</f>
        <v>3</v>
      </c>
      <c r="E7" s="295">
        <f>D7+1</f>
        <v>4</v>
      </c>
      <c r="F7" s="295">
        <f>E7+1</f>
        <v>5</v>
      </c>
      <c r="G7" s="296">
        <f>F7+1</f>
        <v>6</v>
      </c>
      <c r="H7" s="297"/>
      <c r="I7" s="297"/>
      <c r="J7" s="297"/>
      <c r="L7" s="324"/>
    </row>
    <row r="8" spans="1:12" x14ac:dyDescent="0.2">
      <c r="B8" s="298"/>
      <c r="C8" s="299"/>
      <c r="D8" s="300"/>
      <c r="E8" s="300"/>
      <c r="F8" s="300"/>
      <c r="G8" s="301"/>
      <c r="H8" s="302">
        <f t="shared" ref="H8:H39" si="0">C8*D8</f>
        <v>0</v>
      </c>
      <c r="I8" s="303">
        <f t="shared" ref="I8:I39" si="1">E8*C8</f>
        <v>0</v>
      </c>
      <c r="J8" s="304">
        <f t="shared" ref="J8:J39" si="2">F8*C8</f>
        <v>0</v>
      </c>
      <c r="K8" s="305">
        <f t="shared" ref="K8:K39" si="3">G8*C8</f>
        <v>0</v>
      </c>
      <c r="L8" s="325"/>
    </row>
    <row r="9" spans="1:12" x14ac:dyDescent="0.2">
      <c r="B9" s="298"/>
      <c r="C9" s="299"/>
      <c r="D9" s="300"/>
      <c r="E9" s="300"/>
      <c r="F9" s="300"/>
      <c r="G9" s="301"/>
      <c r="H9" s="302">
        <f t="shared" si="0"/>
        <v>0</v>
      </c>
      <c r="I9" s="303">
        <f t="shared" si="1"/>
        <v>0</v>
      </c>
      <c r="J9" s="304">
        <f t="shared" si="2"/>
        <v>0</v>
      </c>
      <c r="K9" s="305">
        <f t="shared" si="3"/>
        <v>0</v>
      </c>
      <c r="L9" s="325"/>
    </row>
    <row r="10" spans="1:12" x14ac:dyDescent="0.2">
      <c r="B10" s="298"/>
      <c r="C10" s="299"/>
      <c r="D10" s="300"/>
      <c r="E10" s="300"/>
      <c r="F10" s="300"/>
      <c r="G10" s="301"/>
      <c r="H10" s="302">
        <f t="shared" si="0"/>
        <v>0</v>
      </c>
      <c r="I10" s="303">
        <f t="shared" si="1"/>
        <v>0</v>
      </c>
      <c r="J10" s="304">
        <f t="shared" si="2"/>
        <v>0</v>
      </c>
      <c r="K10" s="305">
        <f t="shared" si="3"/>
        <v>0</v>
      </c>
      <c r="L10" s="325"/>
    </row>
    <row r="11" spans="1:12" x14ac:dyDescent="0.2">
      <c r="B11" s="298"/>
      <c r="C11" s="299"/>
      <c r="D11" s="300"/>
      <c r="E11" s="300"/>
      <c r="F11" s="300"/>
      <c r="G11" s="301"/>
      <c r="H11" s="302">
        <f t="shared" si="0"/>
        <v>0</v>
      </c>
      <c r="I11" s="303">
        <f t="shared" si="1"/>
        <v>0</v>
      </c>
      <c r="J11" s="304">
        <f t="shared" si="2"/>
        <v>0</v>
      </c>
      <c r="K11" s="305">
        <f t="shared" si="3"/>
        <v>0</v>
      </c>
      <c r="L11" s="325"/>
    </row>
    <row r="12" spans="1:12" x14ac:dyDescent="0.2">
      <c r="B12" s="298"/>
      <c r="C12" s="299"/>
      <c r="D12" s="300"/>
      <c r="E12" s="300"/>
      <c r="F12" s="300"/>
      <c r="G12" s="301"/>
      <c r="H12" s="302">
        <f t="shared" si="0"/>
        <v>0</v>
      </c>
      <c r="I12" s="303">
        <f t="shared" si="1"/>
        <v>0</v>
      </c>
      <c r="J12" s="304">
        <f t="shared" si="2"/>
        <v>0</v>
      </c>
      <c r="K12" s="305">
        <f t="shared" si="3"/>
        <v>0</v>
      </c>
      <c r="L12" s="325"/>
    </row>
    <row r="13" spans="1:12" x14ac:dyDescent="0.2">
      <c r="B13" s="298"/>
      <c r="C13" s="299"/>
      <c r="D13" s="300"/>
      <c r="E13" s="300"/>
      <c r="F13" s="300"/>
      <c r="G13" s="301"/>
      <c r="H13" s="302">
        <f t="shared" si="0"/>
        <v>0</v>
      </c>
      <c r="I13" s="303">
        <f t="shared" si="1"/>
        <v>0</v>
      </c>
      <c r="J13" s="304">
        <f t="shared" si="2"/>
        <v>0</v>
      </c>
      <c r="K13" s="305">
        <f t="shared" si="3"/>
        <v>0</v>
      </c>
      <c r="L13" s="325"/>
    </row>
    <row r="14" spans="1:12" x14ac:dyDescent="0.2">
      <c r="B14" s="298"/>
      <c r="C14" s="299"/>
      <c r="D14" s="300"/>
      <c r="E14" s="300"/>
      <c r="F14" s="300"/>
      <c r="G14" s="301"/>
      <c r="H14" s="302">
        <f t="shared" si="0"/>
        <v>0</v>
      </c>
      <c r="I14" s="303">
        <f t="shared" si="1"/>
        <v>0</v>
      </c>
      <c r="J14" s="304">
        <f t="shared" si="2"/>
        <v>0</v>
      </c>
      <c r="K14" s="305">
        <f t="shared" si="3"/>
        <v>0</v>
      </c>
      <c r="L14" s="325"/>
    </row>
    <row r="15" spans="1:12" x14ac:dyDescent="0.2">
      <c r="B15" s="298"/>
      <c r="C15" s="299"/>
      <c r="D15" s="300"/>
      <c r="E15" s="300"/>
      <c r="F15" s="300"/>
      <c r="G15" s="301"/>
      <c r="H15" s="302">
        <f t="shared" si="0"/>
        <v>0</v>
      </c>
      <c r="I15" s="303">
        <f t="shared" si="1"/>
        <v>0</v>
      </c>
      <c r="J15" s="304">
        <f t="shared" si="2"/>
        <v>0</v>
      </c>
      <c r="K15" s="305">
        <f t="shared" si="3"/>
        <v>0</v>
      </c>
      <c r="L15" s="325"/>
    </row>
    <row r="16" spans="1:12" x14ac:dyDescent="0.2">
      <c r="B16" s="298"/>
      <c r="C16" s="299"/>
      <c r="D16" s="300"/>
      <c r="E16" s="300"/>
      <c r="F16" s="300"/>
      <c r="G16" s="301"/>
      <c r="H16" s="302">
        <f t="shared" si="0"/>
        <v>0</v>
      </c>
      <c r="I16" s="303">
        <f t="shared" si="1"/>
        <v>0</v>
      </c>
      <c r="J16" s="304">
        <f t="shared" si="2"/>
        <v>0</v>
      </c>
      <c r="K16" s="305">
        <f t="shared" si="3"/>
        <v>0</v>
      </c>
      <c r="L16" s="325"/>
    </row>
    <row r="17" spans="2:12" x14ac:dyDescent="0.2">
      <c r="B17" s="298"/>
      <c r="C17" s="299"/>
      <c r="D17" s="300"/>
      <c r="E17" s="300"/>
      <c r="F17" s="300"/>
      <c r="G17" s="301"/>
      <c r="H17" s="302">
        <f t="shared" si="0"/>
        <v>0</v>
      </c>
      <c r="I17" s="303">
        <f t="shared" si="1"/>
        <v>0</v>
      </c>
      <c r="J17" s="304">
        <f t="shared" si="2"/>
        <v>0</v>
      </c>
      <c r="K17" s="305">
        <f t="shared" si="3"/>
        <v>0</v>
      </c>
      <c r="L17" s="325"/>
    </row>
    <row r="18" spans="2:12" x14ac:dyDescent="0.2">
      <c r="B18" s="298"/>
      <c r="C18" s="299"/>
      <c r="D18" s="300"/>
      <c r="E18" s="300"/>
      <c r="F18" s="300"/>
      <c r="G18" s="301"/>
      <c r="H18" s="302">
        <f t="shared" si="0"/>
        <v>0</v>
      </c>
      <c r="I18" s="303">
        <f t="shared" si="1"/>
        <v>0</v>
      </c>
      <c r="J18" s="304">
        <f t="shared" si="2"/>
        <v>0</v>
      </c>
      <c r="K18" s="305">
        <f t="shared" si="3"/>
        <v>0</v>
      </c>
      <c r="L18" s="325"/>
    </row>
    <row r="19" spans="2:12" x14ac:dyDescent="0.2">
      <c r="B19" s="298"/>
      <c r="C19" s="299"/>
      <c r="D19" s="300"/>
      <c r="E19" s="300"/>
      <c r="F19" s="300"/>
      <c r="G19" s="301"/>
      <c r="H19" s="302">
        <f t="shared" si="0"/>
        <v>0</v>
      </c>
      <c r="I19" s="303">
        <f t="shared" si="1"/>
        <v>0</v>
      </c>
      <c r="J19" s="304">
        <f t="shared" si="2"/>
        <v>0</v>
      </c>
      <c r="K19" s="305">
        <f t="shared" si="3"/>
        <v>0</v>
      </c>
      <c r="L19" s="325"/>
    </row>
    <row r="20" spans="2:12" x14ac:dyDescent="0.2">
      <c r="B20" s="298"/>
      <c r="C20" s="299"/>
      <c r="D20" s="300"/>
      <c r="E20" s="300"/>
      <c r="F20" s="300"/>
      <c r="G20" s="301"/>
      <c r="H20" s="302">
        <f t="shared" si="0"/>
        <v>0</v>
      </c>
      <c r="I20" s="303">
        <f t="shared" si="1"/>
        <v>0</v>
      </c>
      <c r="J20" s="304">
        <f t="shared" si="2"/>
        <v>0</v>
      </c>
      <c r="K20" s="305">
        <f t="shared" si="3"/>
        <v>0</v>
      </c>
      <c r="L20" s="325"/>
    </row>
    <row r="21" spans="2:12" x14ac:dyDescent="0.2">
      <c r="B21" s="298"/>
      <c r="C21" s="299"/>
      <c r="D21" s="300"/>
      <c r="E21" s="300"/>
      <c r="F21" s="300"/>
      <c r="G21" s="301"/>
      <c r="H21" s="302">
        <f t="shared" si="0"/>
        <v>0</v>
      </c>
      <c r="I21" s="303">
        <f t="shared" si="1"/>
        <v>0</v>
      </c>
      <c r="J21" s="304">
        <f t="shared" si="2"/>
        <v>0</v>
      </c>
      <c r="K21" s="305">
        <f t="shared" si="3"/>
        <v>0</v>
      </c>
      <c r="L21" s="325"/>
    </row>
    <row r="22" spans="2:12" x14ac:dyDescent="0.2">
      <c r="B22" s="298"/>
      <c r="C22" s="299"/>
      <c r="D22" s="300"/>
      <c r="E22" s="300"/>
      <c r="F22" s="300"/>
      <c r="G22" s="301"/>
      <c r="H22" s="302">
        <f t="shared" si="0"/>
        <v>0</v>
      </c>
      <c r="I22" s="303">
        <f t="shared" si="1"/>
        <v>0</v>
      </c>
      <c r="J22" s="304">
        <f t="shared" si="2"/>
        <v>0</v>
      </c>
      <c r="K22" s="305">
        <f t="shared" si="3"/>
        <v>0</v>
      </c>
      <c r="L22" s="325"/>
    </row>
    <row r="23" spans="2:12" x14ac:dyDescent="0.2">
      <c r="B23" s="298"/>
      <c r="C23" s="299"/>
      <c r="D23" s="300"/>
      <c r="E23" s="300"/>
      <c r="F23" s="300"/>
      <c r="G23" s="301"/>
      <c r="H23" s="302">
        <f t="shared" si="0"/>
        <v>0</v>
      </c>
      <c r="I23" s="303">
        <f t="shared" si="1"/>
        <v>0</v>
      </c>
      <c r="J23" s="304">
        <f t="shared" si="2"/>
        <v>0</v>
      </c>
      <c r="K23" s="305">
        <f t="shared" si="3"/>
        <v>0</v>
      </c>
      <c r="L23" s="325"/>
    </row>
    <row r="24" spans="2:12" x14ac:dyDescent="0.2">
      <c r="B24" s="298"/>
      <c r="C24" s="299"/>
      <c r="D24" s="300"/>
      <c r="E24" s="300"/>
      <c r="F24" s="300"/>
      <c r="G24" s="301"/>
      <c r="H24" s="302">
        <f t="shared" si="0"/>
        <v>0</v>
      </c>
      <c r="I24" s="303">
        <f t="shared" si="1"/>
        <v>0</v>
      </c>
      <c r="J24" s="304">
        <f t="shared" si="2"/>
        <v>0</v>
      </c>
      <c r="K24" s="305">
        <f t="shared" si="3"/>
        <v>0</v>
      </c>
      <c r="L24" s="325"/>
    </row>
    <row r="25" spans="2:12" x14ac:dyDescent="0.2">
      <c r="B25" s="298"/>
      <c r="C25" s="299"/>
      <c r="D25" s="300"/>
      <c r="E25" s="300"/>
      <c r="F25" s="300"/>
      <c r="G25" s="301"/>
      <c r="H25" s="302">
        <f t="shared" si="0"/>
        <v>0</v>
      </c>
      <c r="I25" s="303">
        <f t="shared" si="1"/>
        <v>0</v>
      </c>
      <c r="J25" s="304">
        <f t="shared" si="2"/>
        <v>0</v>
      </c>
      <c r="K25" s="305">
        <f t="shared" si="3"/>
        <v>0</v>
      </c>
      <c r="L25" s="325"/>
    </row>
    <row r="26" spans="2:12" x14ac:dyDescent="0.2">
      <c r="B26" s="298"/>
      <c r="C26" s="299"/>
      <c r="D26" s="300"/>
      <c r="E26" s="300"/>
      <c r="F26" s="300"/>
      <c r="G26" s="301"/>
      <c r="H26" s="302">
        <f t="shared" si="0"/>
        <v>0</v>
      </c>
      <c r="I26" s="303">
        <f t="shared" si="1"/>
        <v>0</v>
      </c>
      <c r="J26" s="304">
        <f t="shared" si="2"/>
        <v>0</v>
      </c>
      <c r="K26" s="305">
        <f t="shared" si="3"/>
        <v>0</v>
      </c>
      <c r="L26" s="325"/>
    </row>
    <row r="27" spans="2:12" x14ac:dyDescent="0.2">
      <c r="B27" s="298"/>
      <c r="C27" s="299"/>
      <c r="D27" s="300"/>
      <c r="E27" s="300"/>
      <c r="F27" s="300"/>
      <c r="G27" s="301"/>
      <c r="H27" s="302">
        <f t="shared" si="0"/>
        <v>0</v>
      </c>
      <c r="I27" s="303">
        <f t="shared" si="1"/>
        <v>0</v>
      </c>
      <c r="J27" s="304">
        <f t="shared" si="2"/>
        <v>0</v>
      </c>
      <c r="K27" s="305">
        <f t="shared" si="3"/>
        <v>0</v>
      </c>
      <c r="L27" s="325"/>
    </row>
    <row r="28" spans="2:12" x14ac:dyDescent="0.2">
      <c r="B28" s="298"/>
      <c r="C28" s="299"/>
      <c r="D28" s="300"/>
      <c r="E28" s="300"/>
      <c r="F28" s="300"/>
      <c r="G28" s="301"/>
      <c r="H28" s="302">
        <f t="shared" si="0"/>
        <v>0</v>
      </c>
      <c r="I28" s="303">
        <f t="shared" si="1"/>
        <v>0</v>
      </c>
      <c r="J28" s="304">
        <f t="shared" si="2"/>
        <v>0</v>
      </c>
      <c r="K28" s="305">
        <f t="shared" si="3"/>
        <v>0</v>
      </c>
      <c r="L28" s="325"/>
    </row>
    <row r="29" spans="2:12" x14ac:dyDescent="0.2">
      <c r="B29" s="298"/>
      <c r="C29" s="299"/>
      <c r="D29" s="300"/>
      <c r="E29" s="300"/>
      <c r="F29" s="300"/>
      <c r="G29" s="301"/>
      <c r="H29" s="302">
        <f t="shared" si="0"/>
        <v>0</v>
      </c>
      <c r="I29" s="303">
        <f t="shared" si="1"/>
        <v>0</v>
      </c>
      <c r="J29" s="304">
        <f t="shared" si="2"/>
        <v>0</v>
      </c>
      <c r="K29" s="305">
        <f t="shared" si="3"/>
        <v>0</v>
      </c>
      <c r="L29" s="325"/>
    </row>
    <row r="30" spans="2:12" x14ac:dyDescent="0.2">
      <c r="B30" s="298"/>
      <c r="C30" s="299"/>
      <c r="D30" s="300"/>
      <c r="E30" s="300"/>
      <c r="F30" s="300"/>
      <c r="G30" s="301"/>
      <c r="H30" s="302">
        <f t="shared" si="0"/>
        <v>0</v>
      </c>
      <c r="I30" s="303">
        <f t="shared" si="1"/>
        <v>0</v>
      </c>
      <c r="J30" s="304">
        <f t="shared" si="2"/>
        <v>0</v>
      </c>
      <c r="K30" s="305">
        <f t="shared" si="3"/>
        <v>0</v>
      </c>
      <c r="L30" s="325"/>
    </row>
    <row r="31" spans="2:12" x14ac:dyDescent="0.2">
      <c r="B31" s="298"/>
      <c r="C31" s="299"/>
      <c r="D31" s="300"/>
      <c r="E31" s="300"/>
      <c r="F31" s="300"/>
      <c r="G31" s="301"/>
      <c r="H31" s="302">
        <f t="shared" si="0"/>
        <v>0</v>
      </c>
      <c r="I31" s="303">
        <f t="shared" si="1"/>
        <v>0</v>
      </c>
      <c r="J31" s="304">
        <f t="shared" si="2"/>
        <v>0</v>
      </c>
      <c r="K31" s="305">
        <f t="shared" si="3"/>
        <v>0</v>
      </c>
      <c r="L31" s="325"/>
    </row>
    <row r="32" spans="2:12" x14ac:dyDescent="0.2">
      <c r="B32" s="298"/>
      <c r="C32" s="299"/>
      <c r="D32" s="300"/>
      <c r="E32" s="300"/>
      <c r="F32" s="300"/>
      <c r="G32" s="301"/>
      <c r="H32" s="302">
        <f t="shared" si="0"/>
        <v>0</v>
      </c>
      <c r="I32" s="303">
        <f t="shared" si="1"/>
        <v>0</v>
      </c>
      <c r="J32" s="304">
        <f t="shared" si="2"/>
        <v>0</v>
      </c>
      <c r="K32" s="305">
        <f t="shared" si="3"/>
        <v>0</v>
      </c>
      <c r="L32" s="325"/>
    </row>
    <row r="33" spans="2:12" x14ac:dyDescent="0.2">
      <c r="B33" s="298"/>
      <c r="C33" s="299"/>
      <c r="D33" s="300"/>
      <c r="E33" s="300"/>
      <c r="F33" s="300"/>
      <c r="G33" s="301"/>
      <c r="H33" s="302">
        <f t="shared" si="0"/>
        <v>0</v>
      </c>
      <c r="I33" s="303">
        <f t="shared" si="1"/>
        <v>0</v>
      </c>
      <c r="J33" s="304">
        <f t="shared" si="2"/>
        <v>0</v>
      </c>
      <c r="K33" s="305">
        <f t="shared" si="3"/>
        <v>0</v>
      </c>
      <c r="L33" s="325"/>
    </row>
    <row r="34" spans="2:12" x14ac:dyDescent="0.2">
      <c r="B34" s="298"/>
      <c r="C34" s="299"/>
      <c r="D34" s="300"/>
      <c r="E34" s="300"/>
      <c r="F34" s="300"/>
      <c r="G34" s="301"/>
      <c r="H34" s="302">
        <f t="shared" si="0"/>
        <v>0</v>
      </c>
      <c r="I34" s="303">
        <f t="shared" si="1"/>
        <v>0</v>
      </c>
      <c r="J34" s="304">
        <f t="shared" si="2"/>
        <v>0</v>
      </c>
      <c r="K34" s="305">
        <f t="shared" si="3"/>
        <v>0</v>
      </c>
      <c r="L34" s="325"/>
    </row>
    <row r="35" spans="2:12" x14ac:dyDescent="0.2">
      <c r="B35" s="298"/>
      <c r="C35" s="299"/>
      <c r="D35" s="300"/>
      <c r="E35" s="300"/>
      <c r="F35" s="300"/>
      <c r="G35" s="301"/>
      <c r="H35" s="302">
        <f t="shared" si="0"/>
        <v>0</v>
      </c>
      <c r="I35" s="303">
        <f t="shared" si="1"/>
        <v>0</v>
      </c>
      <c r="J35" s="304">
        <f t="shared" si="2"/>
        <v>0</v>
      </c>
      <c r="K35" s="305">
        <f t="shared" si="3"/>
        <v>0</v>
      </c>
      <c r="L35" s="325"/>
    </row>
    <row r="36" spans="2:12" x14ac:dyDescent="0.2">
      <c r="B36" s="298"/>
      <c r="C36" s="299"/>
      <c r="D36" s="300"/>
      <c r="E36" s="300"/>
      <c r="F36" s="300"/>
      <c r="G36" s="301"/>
      <c r="H36" s="302">
        <f t="shared" si="0"/>
        <v>0</v>
      </c>
      <c r="I36" s="303">
        <f t="shared" si="1"/>
        <v>0</v>
      </c>
      <c r="J36" s="304">
        <f t="shared" si="2"/>
        <v>0</v>
      </c>
      <c r="K36" s="305">
        <f t="shared" si="3"/>
        <v>0</v>
      </c>
      <c r="L36" s="325"/>
    </row>
    <row r="37" spans="2:12" x14ac:dyDescent="0.2">
      <c r="B37" s="298"/>
      <c r="C37" s="299"/>
      <c r="D37" s="300"/>
      <c r="E37" s="300"/>
      <c r="F37" s="300"/>
      <c r="G37" s="301"/>
      <c r="H37" s="302">
        <f t="shared" si="0"/>
        <v>0</v>
      </c>
      <c r="I37" s="303">
        <f t="shared" si="1"/>
        <v>0</v>
      </c>
      <c r="J37" s="304">
        <f t="shared" si="2"/>
        <v>0</v>
      </c>
      <c r="K37" s="305">
        <f t="shared" si="3"/>
        <v>0</v>
      </c>
      <c r="L37" s="325"/>
    </row>
    <row r="38" spans="2:12" x14ac:dyDescent="0.2">
      <c r="B38" s="298"/>
      <c r="C38" s="299"/>
      <c r="D38" s="300"/>
      <c r="E38" s="300"/>
      <c r="F38" s="300"/>
      <c r="G38" s="301"/>
      <c r="H38" s="302">
        <f t="shared" si="0"/>
        <v>0</v>
      </c>
      <c r="I38" s="303">
        <f t="shared" si="1"/>
        <v>0</v>
      </c>
      <c r="J38" s="304">
        <f t="shared" si="2"/>
        <v>0</v>
      </c>
      <c r="K38" s="305">
        <f t="shared" si="3"/>
        <v>0</v>
      </c>
      <c r="L38" s="325"/>
    </row>
    <row r="39" spans="2:12" x14ac:dyDescent="0.2">
      <c r="B39" s="298"/>
      <c r="C39" s="299"/>
      <c r="D39" s="300"/>
      <c r="E39" s="300"/>
      <c r="F39" s="300"/>
      <c r="G39" s="301"/>
      <c r="H39" s="302">
        <f t="shared" si="0"/>
        <v>0</v>
      </c>
      <c r="I39" s="303">
        <f t="shared" si="1"/>
        <v>0</v>
      </c>
      <c r="J39" s="304">
        <f t="shared" si="2"/>
        <v>0</v>
      </c>
      <c r="K39" s="305">
        <f t="shared" si="3"/>
        <v>0</v>
      </c>
      <c r="L39" s="325"/>
    </row>
    <row r="40" spans="2:12" x14ac:dyDescent="0.2">
      <c r="B40" s="298"/>
      <c r="C40" s="299"/>
      <c r="D40" s="300"/>
      <c r="E40" s="300"/>
      <c r="F40" s="300"/>
      <c r="G40" s="301"/>
      <c r="H40" s="302">
        <f t="shared" ref="H40:H71" si="4">C40*D40</f>
        <v>0</v>
      </c>
      <c r="I40" s="303">
        <f t="shared" ref="I40:I71" si="5">E40*C40</f>
        <v>0</v>
      </c>
      <c r="J40" s="304">
        <f t="shared" ref="J40:J71" si="6">F40*C40</f>
        <v>0</v>
      </c>
      <c r="K40" s="305">
        <f t="shared" ref="K40:K71" si="7">G40*C40</f>
        <v>0</v>
      </c>
      <c r="L40" s="325"/>
    </row>
    <row r="41" spans="2:12" x14ac:dyDescent="0.2">
      <c r="B41" s="298"/>
      <c r="C41" s="299"/>
      <c r="D41" s="300"/>
      <c r="E41" s="300"/>
      <c r="F41" s="300"/>
      <c r="G41" s="301"/>
      <c r="H41" s="302">
        <f t="shared" si="4"/>
        <v>0</v>
      </c>
      <c r="I41" s="303">
        <f t="shared" si="5"/>
        <v>0</v>
      </c>
      <c r="J41" s="304">
        <f t="shared" si="6"/>
        <v>0</v>
      </c>
      <c r="K41" s="305">
        <f t="shared" si="7"/>
        <v>0</v>
      </c>
      <c r="L41" s="325"/>
    </row>
    <row r="42" spans="2:12" x14ac:dyDescent="0.2">
      <c r="B42" s="298"/>
      <c r="C42" s="299"/>
      <c r="D42" s="300"/>
      <c r="E42" s="300"/>
      <c r="F42" s="300"/>
      <c r="G42" s="301"/>
      <c r="H42" s="302">
        <f t="shared" si="4"/>
        <v>0</v>
      </c>
      <c r="I42" s="303">
        <f t="shared" si="5"/>
        <v>0</v>
      </c>
      <c r="J42" s="304">
        <f t="shared" si="6"/>
        <v>0</v>
      </c>
      <c r="K42" s="305">
        <f t="shared" si="7"/>
        <v>0</v>
      </c>
      <c r="L42" s="325"/>
    </row>
    <row r="43" spans="2:12" x14ac:dyDescent="0.2">
      <c r="B43" s="298"/>
      <c r="C43" s="299"/>
      <c r="D43" s="300"/>
      <c r="E43" s="300"/>
      <c r="F43" s="300"/>
      <c r="G43" s="301"/>
      <c r="H43" s="302">
        <f t="shared" si="4"/>
        <v>0</v>
      </c>
      <c r="I43" s="303">
        <f t="shared" si="5"/>
        <v>0</v>
      </c>
      <c r="J43" s="304">
        <f t="shared" si="6"/>
        <v>0</v>
      </c>
      <c r="K43" s="305">
        <f t="shared" si="7"/>
        <v>0</v>
      </c>
      <c r="L43" s="325"/>
    </row>
    <row r="44" spans="2:12" x14ac:dyDescent="0.2">
      <c r="B44" s="298"/>
      <c r="C44" s="299"/>
      <c r="D44" s="300"/>
      <c r="E44" s="300"/>
      <c r="F44" s="300"/>
      <c r="G44" s="301"/>
      <c r="H44" s="302">
        <f t="shared" si="4"/>
        <v>0</v>
      </c>
      <c r="I44" s="303">
        <f t="shared" si="5"/>
        <v>0</v>
      </c>
      <c r="J44" s="304">
        <f t="shared" si="6"/>
        <v>0</v>
      </c>
      <c r="K44" s="305">
        <f t="shared" si="7"/>
        <v>0</v>
      </c>
      <c r="L44" s="325"/>
    </row>
    <row r="45" spans="2:12" x14ac:dyDescent="0.2">
      <c r="B45" s="298"/>
      <c r="C45" s="299"/>
      <c r="D45" s="300"/>
      <c r="E45" s="300"/>
      <c r="F45" s="300"/>
      <c r="G45" s="301"/>
      <c r="H45" s="302">
        <f t="shared" si="4"/>
        <v>0</v>
      </c>
      <c r="I45" s="303">
        <f t="shared" si="5"/>
        <v>0</v>
      </c>
      <c r="J45" s="304">
        <f t="shared" si="6"/>
        <v>0</v>
      </c>
      <c r="K45" s="305">
        <f t="shared" si="7"/>
        <v>0</v>
      </c>
      <c r="L45" s="325"/>
    </row>
    <row r="46" spans="2:12" x14ac:dyDescent="0.2">
      <c r="B46" s="298"/>
      <c r="C46" s="299"/>
      <c r="D46" s="300"/>
      <c r="E46" s="300"/>
      <c r="F46" s="300"/>
      <c r="G46" s="301"/>
      <c r="H46" s="302">
        <f t="shared" si="4"/>
        <v>0</v>
      </c>
      <c r="I46" s="303">
        <f t="shared" si="5"/>
        <v>0</v>
      </c>
      <c r="J46" s="304">
        <f t="shared" si="6"/>
        <v>0</v>
      </c>
      <c r="K46" s="305">
        <f t="shared" si="7"/>
        <v>0</v>
      </c>
      <c r="L46" s="325"/>
    </row>
    <row r="47" spans="2:12" x14ac:dyDescent="0.2">
      <c r="B47" s="298"/>
      <c r="C47" s="299"/>
      <c r="D47" s="300"/>
      <c r="E47" s="300"/>
      <c r="F47" s="300"/>
      <c r="G47" s="301"/>
      <c r="H47" s="302">
        <f t="shared" si="4"/>
        <v>0</v>
      </c>
      <c r="I47" s="303">
        <f t="shared" si="5"/>
        <v>0</v>
      </c>
      <c r="J47" s="304">
        <f t="shared" si="6"/>
        <v>0</v>
      </c>
      <c r="K47" s="305">
        <f t="shared" si="7"/>
        <v>0</v>
      </c>
      <c r="L47" s="325"/>
    </row>
    <row r="48" spans="2:12" x14ac:dyDescent="0.2">
      <c r="B48" s="298"/>
      <c r="C48" s="299"/>
      <c r="D48" s="300"/>
      <c r="E48" s="300"/>
      <c r="F48" s="300"/>
      <c r="G48" s="301"/>
      <c r="H48" s="302">
        <f t="shared" si="4"/>
        <v>0</v>
      </c>
      <c r="I48" s="303">
        <f t="shared" si="5"/>
        <v>0</v>
      </c>
      <c r="J48" s="304">
        <f t="shared" si="6"/>
        <v>0</v>
      </c>
      <c r="K48" s="305">
        <f t="shared" si="7"/>
        <v>0</v>
      </c>
      <c r="L48" s="325"/>
    </row>
    <row r="49" spans="2:12" x14ac:dyDescent="0.2">
      <c r="B49" s="298"/>
      <c r="C49" s="299"/>
      <c r="D49" s="300"/>
      <c r="E49" s="300"/>
      <c r="F49" s="300"/>
      <c r="G49" s="301"/>
      <c r="H49" s="302">
        <f t="shared" si="4"/>
        <v>0</v>
      </c>
      <c r="I49" s="303">
        <f t="shared" si="5"/>
        <v>0</v>
      </c>
      <c r="J49" s="304">
        <f t="shared" si="6"/>
        <v>0</v>
      </c>
      <c r="K49" s="305">
        <f t="shared" si="7"/>
        <v>0</v>
      </c>
      <c r="L49" s="325"/>
    </row>
    <row r="50" spans="2:12" x14ac:dyDescent="0.2">
      <c r="B50" s="298"/>
      <c r="C50" s="299"/>
      <c r="D50" s="300"/>
      <c r="E50" s="300"/>
      <c r="F50" s="300"/>
      <c r="G50" s="301"/>
      <c r="H50" s="302">
        <f t="shared" si="4"/>
        <v>0</v>
      </c>
      <c r="I50" s="303">
        <f t="shared" si="5"/>
        <v>0</v>
      </c>
      <c r="J50" s="304">
        <f t="shared" si="6"/>
        <v>0</v>
      </c>
      <c r="K50" s="305">
        <f t="shared" si="7"/>
        <v>0</v>
      </c>
      <c r="L50" s="325"/>
    </row>
    <row r="51" spans="2:12" x14ac:dyDescent="0.2">
      <c r="B51" s="298"/>
      <c r="C51" s="299"/>
      <c r="D51" s="300"/>
      <c r="E51" s="300"/>
      <c r="F51" s="300"/>
      <c r="G51" s="301"/>
      <c r="H51" s="302">
        <f t="shared" si="4"/>
        <v>0</v>
      </c>
      <c r="I51" s="303">
        <f t="shared" si="5"/>
        <v>0</v>
      </c>
      <c r="J51" s="304">
        <f t="shared" si="6"/>
        <v>0</v>
      </c>
      <c r="K51" s="305">
        <f t="shared" si="7"/>
        <v>0</v>
      </c>
      <c r="L51" s="325"/>
    </row>
    <row r="52" spans="2:12" x14ac:dyDescent="0.2">
      <c r="B52" s="298"/>
      <c r="C52" s="299"/>
      <c r="D52" s="300"/>
      <c r="E52" s="300"/>
      <c r="F52" s="300"/>
      <c r="G52" s="301"/>
      <c r="H52" s="302">
        <f t="shared" si="4"/>
        <v>0</v>
      </c>
      <c r="I52" s="303">
        <f t="shared" si="5"/>
        <v>0</v>
      </c>
      <c r="J52" s="304">
        <f t="shared" si="6"/>
        <v>0</v>
      </c>
      <c r="K52" s="305">
        <f t="shared" si="7"/>
        <v>0</v>
      </c>
      <c r="L52" s="325"/>
    </row>
    <row r="53" spans="2:12" x14ac:dyDescent="0.2">
      <c r="B53" s="298"/>
      <c r="C53" s="299"/>
      <c r="D53" s="300"/>
      <c r="E53" s="300"/>
      <c r="F53" s="300"/>
      <c r="G53" s="301"/>
      <c r="H53" s="302">
        <f t="shared" si="4"/>
        <v>0</v>
      </c>
      <c r="I53" s="303">
        <f t="shared" si="5"/>
        <v>0</v>
      </c>
      <c r="J53" s="304">
        <f t="shared" si="6"/>
        <v>0</v>
      </c>
      <c r="K53" s="305">
        <f t="shared" si="7"/>
        <v>0</v>
      </c>
      <c r="L53" s="325"/>
    </row>
    <row r="54" spans="2:12" x14ac:dyDescent="0.2">
      <c r="B54" s="298"/>
      <c r="C54" s="299"/>
      <c r="D54" s="300"/>
      <c r="E54" s="300"/>
      <c r="F54" s="300"/>
      <c r="G54" s="301"/>
      <c r="H54" s="302">
        <f t="shared" si="4"/>
        <v>0</v>
      </c>
      <c r="I54" s="303">
        <f t="shared" si="5"/>
        <v>0</v>
      </c>
      <c r="J54" s="304">
        <f t="shared" si="6"/>
        <v>0</v>
      </c>
      <c r="K54" s="305">
        <f t="shared" si="7"/>
        <v>0</v>
      </c>
      <c r="L54" s="325"/>
    </row>
    <row r="55" spans="2:12" x14ac:dyDescent="0.2">
      <c r="B55" s="298"/>
      <c r="C55" s="299"/>
      <c r="D55" s="300"/>
      <c r="E55" s="300"/>
      <c r="F55" s="300"/>
      <c r="G55" s="301"/>
      <c r="H55" s="302">
        <f t="shared" si="4"/>
        <v>0</v>
      </c>
      <c r="I55" s="303">
        <f t="shared" si="5"/>
        <v>0</v>
      </c>
      <c r="J55" s="304">
        <f t="shared" si="6"/>
        <v>0</v>
      </c>
      <c r="K55" s="305">
        <f t="shared" si="7"/>
        <v>0</v>
      </c>
      <c r="L55" s="325"/>
    </row>
    <row r="56" spans="2:12" x14ac:dyDescent="0.2">
      <c r="B56" s="298"/>
      <c r="C56" s="299"/>
      <c r="D56" s="300"/>
      <c r="E56" s="300"/>
      <c r="F56" s="300"/>
      <c r="G56" s="301"/>
      <c r="H56" s="302">
        <f t="shared" si="4"/>
        <v>0</v>
      </c>
      <c r="I56" s="303">
        <f t="shared" si="5"/>
        <v>0</v>
      </c>
      <c r="J56" s="304">
        <f t="shared" si="6"/>
        <v>0</v>
      </c>
      <c r="K56" s="305">
        <f t="shared" si="7"/>
        <v>0</v>
      </c>
      <c r="L56" s="325"/>
    </row>
    <row r="57" spans="2:12" x14ac:dyDescent="0.2">
      <c r="B57" s="298"/>
      <c r="C57" s="299"/>
      <c r="D57" s="300"/>
      <c r="E57" s="300"/>
      <c r="F57" s="300"/>
      <c r="G57" s="301"/>
      <c r="H57" s="302">
        <f t="shared" si="4"/>
        <v>0</v>
      </c>
      <c r="I57" s="303">
        <f t="shared" si="5"/>
        <v>0</v>
      </c>
      <c r="J57" s="304">
        <f t="shared" si="6"/>
        <v>0</v>
      </c>
      <c r="K57" s="305">
        <f t="shared" si="7"/>
        <v>0</v>
      </c>
      <c r="L57" s="325"/>
    </row>
    <row r="58" spans="2:12" x14ac:dyDescent="0.2">
      <c r="B58" s="298"/>
      <c r="C58" s="299"/>
      <c r="D58" s="300"/>
      <c r="E58" s="300"/>
      <c r="F58" s="300"/>
      <c r="G58" s="301"/>
      <c r="H58" s="302">
        <f t="shared" si="4"/>
        <v>0</v>
      </c>
      <c r="I58" s="303">
        <f t="shared" si="5"/>
        <v>0</v>
      </c>
      <c r="J58" s="304">
        <f t="shared" si="6"/>
        <v>0</v>
      </c>
      <c r="K58" s="305">
        <f t="shared" si="7"/>
        <v>0</v>
      </c>
      <c r="L58" s="325"/>
    </row>
    <row r="59" spans="2:12" x14ac:dyDescent="0.2">
      <c r="B59" s="298"/>
      <c r="C59" s="299"/>
      <c r="D59" s="300"/>
      <c r="E59" s="300"/>
      <c r="F59" s="300"/>
      <c r="G59" s="301"/>
      <c r="H59" s="302">
        <f t="shared" si="4"/>
        <v>0</v>
      </c>
      <c r="I59" s="303">
        <f t="shared" si="5"/>
        <v>0</v>
      </c>
      <c r="J59" s="304">
        <f t="shared" si="6"/>
        <v>0</v>
      </c>
      <c r="K59" s="305">
        <f t="shared" si="7"/>
        <v>0</v>
      </c>
      <c r="L59" s="325"/>
    </row>
    <row r="60" spans="2:12" x14ac:dyDescent="0.2">
      <c r="B60" s="298"/>
      <c r="C60" s="299"/>
      <c r="D60" s="300"/>
      <c r="E60" s="300"/>
      <c r="F60" s="300"/>
      <c r="G60" s="301"/>
      <c r="H60" s="302">
        <f t="shared" si="4"/>
        <v>0</v>
      </c>
      <c r="I60" s="303">
        <f t="shared" si="5"/>
        <v>0</v>
      </c>
      <c r="J60" s="304">
        <f t="shared" si="6"/>
        <v>0</v>
      </c>
      <c r="K60" s="305">
        <f t="shared" si="7"/>
        <v>0</v>
      </c>
      <c r="L60" s="325"/>
    </row>
    <row r="61" spans="2:12" x14ac:dyDescent="0.2">
      <c r="B61" s="298"/>
      <c r="C61" s="299"/>
      <c r="D61" s="300"/>
      <c r="E61" s="300"/>
      <c r="F61" s="300"/>
      <c r="G61" s="301"/>
      <c r="H61" s="302">
        <f t="shared" si="4"/>
        <v>0</v>
      </c>
      <c r="I61" s="303">
        <f t="shared" si="5"/>
        <v>0</v>
      </c>
      <c r="J61" s="304">
        <f t="shared" si="6"/>
        <v>0</v>
      </c>
      <c r="K61" s="305">
        <f t="shared" si="7"/>
        <v>0</v>
      </c>
      <c r="L61" s="325"/>
    </row>
    <row r="62" spans="2:12" x14ac:dyDescent="0.2">
      <c r="B62" s="298"/>
      <c r="C62" s="299"/>
      <c r="D62" s="300"/>
      <c r="E62" s="300"/>
      <c r="F62" s="300"/>
      <c r="G62" s="301"/>
      <c r="H62" s="302">
        <f t="shared" si="4"/>
        <v>0</v>
      </c>
      <c r="I62" s="303">
        <f t="shared" si="5"/>
        <v>0</v>
      </c>
      <c r="J62" s="304">
        <f t="shared" si="6"/>
        <v>0</v>
      </c>
      <c r="K62" s="305">
        <f t="shared" si="7"/>
        <v>0</v>
      </c>
      <c r="L62" s="325"/>
    </row>
    <row r="63" spans="2:12" x14ac:dyDescent="0.2">
      <c r="B63" s="298"/>
      <c r="C63" s="299"/>
      <c r="D63" s="300"/>
      <c r="E63" s="300"/>
      <c r="F63" s="300"/>
      <c r="G63" s="301"/>
      <c r="H63" s="302">
        <f t="shared" si="4"/>
        <v>0</v>
      </c>
      <c r="I63" s="303">
        <f t="shared" si="5"/>
        <v>0</v>
      </c>
      <c r="J63" s="304">
        <f t="shared" si="6"/>
        <v>0</v>
      </c>
      <c r="K63" s="305">
        <f t="shared" si="7"/>
        <v>0</v>
      </c>
      <c r="L63" s="325"/>
    </row>
    <row r="64" spans="2:12" x14ac:dyDescent="0.2">
      <c r="B64" s="298"/>
      <c r="C64" s="299"/>
      <c r="D64" s="300"/>
      <c r="E64" s="300"/>
      <c r="F64" s="300"/>
      <c r="G64" s="301"/>
      <c r="H64" s="302">
        <f t="shared" si="4"/>
        <v>0</v>
      </c>
      <c r="I64" s="303">
        <f t="shared" si="5"/>
        <v>0</v>
      </c>
      <c r="J64" s="304">
        <f t="shared" si="6"/>
        <v>0</v>
      </c>
      <c r="K64" s="305">
        <f t="shared" si="7"/>
        <v>0</v>
      </c>
      <c r="L64" s="325"/>
    </row>
    <row r="65" spans="2:12" x14ac:dyDescent="0.2">
      <c r="B65" s="298"/>
      <c r="C65" s="299"/>
      <c r="D65" s="300"/>
      <c r="E65" s="300"/>
      <c r="F65" s="300"/>
      <c r="G65" s="301"/>
      <c r="H65" s="302">
        <f t="shared" si="4"/>
        <v>0</v>
      </c>
      <c r="I65" s="303">
        <f t="shared" si="5"/>
        <v>0</v>
      </c>
      <c r="J65" s="304">
        <f t="shared" si="6"/>
        <v>0</v>
      </c>
      <c r="K65" s="305">
        <f t="shared" si="7"/>
        <v>0</v>
      </c>
      <c r="L65" s="325"/>
    </row>
    <row r="66" spans="2:12" x14ac:dyDescent="0.2">
      <c r="B66" s="298"/>
      <c r="C66" s="299"/>
      <c r="D66" s="300"/>
      <c r="E66" s="300"/>
      <c r="F66" s="300"/>
      <c r="G66" s="301"/>
      <c r="H66" s="302">
        <f t="shared" si="4"/>
        <v>0</v>
      </c>
      <c r="I66" s="303">
        <f t="shared" si="5"/>
        <v>0</v>
      </c>
      <c r="J66" s="304">
        <f t="shared" si="6"/>
        <v>0</v>
      </c>
      <c r="K66" s="305">
        <f t="shared" si="7"/>
        <v>0</v>
      </c>
      <c r="L66" s="325"/>
    </row>
    <row r="67" spans="2:12" x14ac:dyDescent="0.2">
      <c r="B67" s="298"/>
      <c r="C67" s="299"/>
      <c r="D67" s="300"/>
      <c r="E67" s="300"/>
      <c r="F67" s="300"/>
      <c r="G67" s="301"/>
      <c r="H67" s="302">
        <f t="shared" si="4"/>
        <v>0</v>
      </c>
      <c r="I67" s="303">
        <f t="shared" si="5"/>
        <v>0</v>
      </c>
      <c r="J67" s="304">
        <f t="shared" si="6"/>
        <v>0</v>
      </c>
      <c r="K67" s="305">
        <f t="shared" si="7"/>
        <v>0</v>
      </c>
      <c r="L67" s="325"/>
    </row>
    <row r="68" spans="2:12" x14ac:dyDescent="0.2">
      <c r="B68" s="298"/>
      <c r="C68" s="299"/>
      <c r="D68" s="300"/>
      <c r="E68" s="300"/>
      <c r="F68" s="300"/>
      <c r="G68" s="301"/>
      <c r="H68" s="302">
        <f t="shared" si="4"/>
        <v>0</v>
      </c>
      <c r="I68" s="303">
        <f t="shared" si="5"/>
        <v>0</v>
      </c>
      <c r="J68" s="304">
        <f t="shared" si="6"/>
        <v>0</v>
      </c>
      <c r="K68" s="305">
        <f t="shared" si="7"/>
        <v>0</v>
      </c>
      <c r="L68" s="325"/>
    </row>
    <row r="69" spans="2:12" x14ac:dyDescent="0.2">
      <c r="B69" s="298"/>
      <c r="C69" s="299"/>
      <c r="D69" s="300"/>
      <c r="E69" s="300"/>
      <c r="F69" s="300"/>
      <c r="G69" s="301"/>
      <c r="H69" s="302">
        <f t="shared" si="4"/>
        <v>0</v>
      </c>
      <c r="I69" s="303">
        <f t="shared" si="5"/>
        <v>0</v>
      </c>
      <c r="J69" s="304">
        <f t="shared" si="6"/>
        <v>0</v>
      </c>
      <c r="K69" s="305">
        <f t="shared" si="7"/>
        <v>0</v>
      </c>
      <c r="L69" s="325"/>
    </row>
    <row r="70" spans="2:12" x14ac:dyDescent="0.2">
      <c r="B70" s="298"/>
      <c r="C70" s="299"/>
      <c r="D70" s="300"/>
      <c r="E70" s="300"/>
      <c r="F70" s="300"/>
      <c r="G70" s="301"/>
      <c r="H70" s="302">
        <f t="shared" si="4"/>
        <v>0</v>
      </c>
      <c r="I70" s="303">
        <f t="shared" si="5"/>
        <v>0</v>
      </c>
      <c r="J70" s="304">
        <f t="shared" si="6"/>
        <v>0</v>
      </c>
      <c r="K70" s="305">
        <f t="shared" si="7"/>
        <v>0</v>
      </c>
      <c r="L70" s="325"/>
    </row>
    <row r="71" spans="2:12" x14ac:dyDescent="0.2">
      <c r="B71" s="298"/>
      <c r="C71" s="299"/>
      <c r="D71" s="300"/>
      <c r="E71" s="300"/>
      <c r="F71" s="300"/>
      <c r="G71" s="301"/>
      <c r="H71" s="302">
        <f t="shared" si="4"/>
        <v>0</v>
      </c>
      <c r="I71" s="303">
        <f t="shared" si="5"/>
        <v>0</v>
      </c>
      <c r="J71" s="304">
        <f t="shared" si="6"/>
        <v>0</v>
      </c>
      <c r="K71" s="305">
        <f t="shared" si="7"/>
        <v>0</v>
      </c>
      <c r="L71" s="325"/>
    </row>
    <row r="72" spans="2:12" x14ac:dyDescent="0.2">
      <c r="B72" s="298"/>
      <c r="C72" s="299"/>
      <c r="D72" s="300"/>
      <c r="E72" s="300"/>
      <c r="F72" s="300"/>
      <c r="G72" s="301"/>
      <c r="H72" s="302">
        <f t="shared" ref="H72:H103" si="8">C72*D72</f>
        <v>0</v>
      </c>
      <c r="I72" s="303">
        <f t="shared" ref="I72:I103" si="9">E72*C72</f>
        <v>0</v>
      </c>
      <c r="J72" s="304">
        <f t="shared" ref="J72:J103" si="10">F72*C72</f>
        <v>0</v>
      </c>
      <c r="K72" s="305">
        <f t="shared" ref="K72:K103" si="11">G72*C72</f>
        <v>0</v>
      </c>
      <c r="L72" s="325"/>
    </row>
    <row r="73" spans="2:12" x14ac:dyDescent="0.2">
      <c r="B73" s="298"/>
      <c r="C73" s="299"/>
      <c r="D73" s="300"/>
      <c r="E73" s="300"/>
      <c r="F73" s="300"/>
      <c r="G73" s="301"/>
      <c r="H73" s="302">
        <f t="shared" si="8"/>
        <v>0</v>
      </c>
      <c r="I73" s="303">
        <f t="shared" si="9"/>
        <v>0</v>
      </c>
      <c r="J73" s="304">
        <f t="shared" si="10"/>
        <v>0</v>
      </c>
      <c r="K73" s="305">
        <f t="shared" si="11"/>
        <v>0</v>
      </c>
      <c r="L73" s="325"/>
    </row>
    <row r="74" spans="2:12" x14ac:dyDescent="0.2">
      <c r="B74" s="298"/>
      <c r="C74" s="299"/>
      <c r="D74" s="300"/>
      <c r="E74" s="300"/>
      <c r="F74" s="300"/>
      <c r="G74" s="301"/>
      <c r="H74" s="302">
        <f t="shared" si="8"/>
        <v>0</v>
      </c>
      <c r="I74" s="303">
        <f t="shared" si="9"/>
        <v>0</v>
      </c>
      <c r="J74" s="304">
        <f t="shared" si="10"/>
        <v>0</v>
      </c>
      <c r="K74" s="305">
        <f t="shared" si="11"/>
        <v>0</v>
      </c>
      <c r="L74" s="325"/>
    </row>
    <row r="75" spans="2:12" x14ac:dyDescent="0.2">
      <c r="B75" s="298"/>
      <c r="C75" s="299"/>
      <c r="D75" s="300"/>
      <c r="E75" s="300"/>
      <c r="F75" s="300"/>
      <c r="G75" s="301"/>
      <c r="H75" s="302">
        <f t="shared" si="8"/>
        <v>0</v>
      </c>
      <c r="I75" s="303">
        <f t="shared" si="9"/>
        <v>0</v>
      </c>
      <c r="J75" s="304">
        <f t="shared" si="10"/>
        <v>0</v>
      </c>
      <c r="K75" s="305">
        <f t="shared" si="11"/>
        <v>0</v>
      </c>
      <c r="L75" s="325"/>
    </row>
    <row r="76" spans="2:12" x14ac:dyDescent="0.2">
      <c r="B76" s="298"/>
      <c r="C76" s="299"/>
      <c r="D76" s="300"/>
      <c r="E76" s="300"/>
      <c r="F76" s="300"/>
      <c r="G76" s="301"/>
      <c r="H76" s="302">
        <f t="shared" si="8"/>
        <v>0</v>
      </c>
      <c r="I76" s="303">
        <f t="shared" si="9"/>
        <v>0</v>
      </c>
      <c r="J76" s="304">
        <f t="shared" si="10"/>
        <v>0</v>
      </c>
      <c r="K76" s="305">
        <f t="shared" si="11"/>
        <v>0</v>
      </c>
      <c r="L76" s="325"/>
    </row>
    <row r="77" spans="2:12" x14ac:dyDescent="0.2">
      <c r="B77" s="298"/>
      <c r="C77" s="299"/>
      <c r="D77" s="300"/>
      <c r="E77" s="300"/>
      <c r="F77" s="300"/>
      <c r="G77" s="301"/>
      <c r="H77" s="302">
        <f t="shared" si="8"/>
        <v>0</v>
      </c>
      <c r="I77" s="303">
        <f t="shared" si="9"/>
        <v>0</v>
      </c>
      <c r="J77" s="304">
        <f t="shared" si="10"/>
        <v>0</v>
      </c>
      <c r="K77" s="305">
        <f t="shared" si="11"/>
        <v>0</v>
      </c>
      <c r="L77" s="325"/>
    </row>
    <row r="78" spans="2:12" x14ac:dyDescent="0.2">
      <c r="B78" s="298"/>
      <c r="C78" s="299"/>
      <c r="D78" s="300"/>
      <c r="E78" s="300"/>
      <c r="F78" s="300"/>
      <c r="G78" s="301"/>
      <c r="H78" s="302">
        <f t="shared" si="8"/>
        <v>0</v>
      </c>
      <c r="I78" s="303">
        <f t="shared" si="9"/>
        <v>0</v>
      </c>
      <c r="J78" s="304">
        <f t="shared" si="10"/>
        <v>0</v>
      </c>
      <c r="K78" s="305">
        <f t="shared" si="11"/>
        <v>0</v>
      </c>
      <c r="L78" s="325"/>
    </row>
    <row r="79" spans="2:12" x14ac:dyDescent="0.2">
      <c r="B79" s="298"/>
      <c r="C79" s="299"/>
      <c r="D79" s="300"/>
      <c r="E79" s="300"/>
      <c r="F79" s="300"/>
      <c r="G79" s="301"/>
      <c r="H79" s="302">
        <f t="shared" si="8"/>
        <v>0</v>
      </c>
      <c r="I79" s="303">
        <f t="shared" si="9"/>
        <v>0</v>
      </c>
      <c r="J79" s="304">
        <f t="shared" si="10"/>
        <v>0</v>
      </c>
      <c r="K79" s="305">
        <f t="shared" si="11"/>
        <v>0</v>
      </c>
      <c r="L79" s="325"/>
    </row>
    <row r="80" spans="2:12" x14ac:dyDescent="0.2">
      <c r="B80" s="298"/>
      <c r="C80" s="299"/>
      <c r="D80" s="300"/>
      <c r="E80" s="300"/>
      <c r="F80" s="300"/>
      <c r="G80" s="301"/>
      <c r="H80" s="302">
        <f t="shared" si="8"/>
        <v>0</v>
      </c>
      <c r="I80" s="303">
        <f t="shared" si="9"/>
        <v>0</v>
      </c>
      <c r="J80" s="304">
        <f t="shared" si="10"/>
        <v>0</v>
      </c>
      <c r="K80" s="305">
        <f t="shared" si="11"/>
        <v>0</v>
      </c>
      <c r="L80" s="325"/>
    </row>
    <row r="81" spans="2:12" x14ac:dyDescent="0.2">
      <c r="B81" s="298"/>
      <c r="C81" s="299"/>
      <c r="D81" s="300"/>
      <c r="E81" s="300"/>
      <c r="F81" s="300"/>
      <c r="G81" s="301"/>
      <c r="H81" s="302">
        <f t="shared" si="8"/>
        <v>0</v>
      </c>
      <c r="I81" s="303">
        <f t="shared" si="9"/>
        <v>0</v>
      </c>
      <c r="J81" s="304">
        <f t="shared" si="10"/>
        <v>0</v>
      </c>
      <c r="K81" s="305">
        <f t="shared" si="11"/>
        <v>0</v>
      </c>
      <c r="L81" s="325"/>
    </row>
    <row r="82" spans="2:12" x14ac:dyDescent="0.2">
      <c r="B82" s="298"/>
      <c r="C82" s="299"/>
      <c r="D82" s="300"/>
      <c r="E82" s="300"/>
      <c r="F82" s="300"/>
      <c r="G82" s="301"/>
      <c r="H82" s="302">
        <f t="shared" si="8"/>
        <v>0</v>
      </c>
      <c r="I82" s="303">
        <f t="shared" si="9"/>
        <v>0</v>
      </c>
      <c r="J82" s="304">
        <f t="shared" si="10"/>
        <v>0</v>
      </c>
      <c r="K82" s="305">
        <f t="shared" si="11"/>
        <v>0</v>
      </c>
      <c r="L82" s="325"/>
    </row>
    <row r="83" spans="2:12" x14ac:dyDescent="0.2">
      <c r="B83" s="298"/>
      <c r="C83" s="299"/>
      <c r="D83" s="300"/>
      <c r="E83" s="300"/>
      <c r="F83" s="300"/>
      <c r="G83" s="301"/>
      <c r="H83" s="302">
        <f t="shared" si="8"/>
        <v>0</v>
      </c>
      <c r="I83" s="303">
        <f t="shared" si="9"/>
        <v>0</v>
      </c>
      <c r="J83" s="304">
        <f t="shared" si="10"/>
        <v>0</v>
      </c>
      <c r="K83" s="305">
        <f t="shared" si="11"/>
        <v>0</v>
      </c>
      <c r="L83" s="325"/>
    </row>
    <row r="84" spans="2:12" x14ac:dyDescent="0.2">
      <c r="B84" s="298"/>
      <c r="C84" s="299"/>
      <c r="D84" s="300"/>
      <c r="E84" s="300"/>
      <c r="F84" s="300"/>
      <c r="G84" s="301"/>
      <c r="H84" s="302">
        <f t="shared" si="8"/>
        <v>0</v>
      </c>
      <c r="I84" s="303">
        <f t="shared" si="9"/>
        <v>0</v>
      </c>
      <c r="J84" s="304">
        <f t="shared" si="10"/>
        <v>0</v>
      </c>
      <c r="K84" s="305">
        <f t="shared" si="11"/>
        <v>0</v>
      </c>
      <c r="L84" s="325"/>
    </row>
    <row r="85" spans="2:12" x14ac:dyDescent="0.2">
      <c r="B85" s="298"/>
      <c r="C85" s="299"/>
      <c r="D85" s="300"/>
      <c r="E85" s="300"/>
      <c r="F85" s="300"/>
      <c r="G85" s="301"/>
      <c r="H85" s="302">
        <f t="shared" si="8"/>
        <v>0</v>
      </c>
      <c r="I85" s="303">
        <f t="shared" si="9"/>
        <v>0</v>
      </c>
      <c r="J85" s="304">
        <f t="shared" si="10"/>
        <v>0</v>
      </c>
      <c r="K85" s="305">
        <f t="shared" si="11"/>
        <v>0</v>
      </c>
      <c r="L85" s="325"/>
    </row>
    <row r="86" spans="2:12" x14ac:dyDescent="0.2">
      <c r="B86" s="298"/>
      <c r="C86" s="299"/>
      <c r="D86" s="300"/>
      <c r="E86" s="300"/>
      <c r="F86" s="300"/>
      <c r="G86" s="301"/>
      <c r="H86" s="302">
        <f t="shared" si="8"/>
        <v>0</v>
      </c>
      <c r="I86" s="303">
        <f t="shared" si="9"/>
        <v>0</v>
      </c>
      <c r="J86" s="304">
        <f t="shared" si="10"/>
        <v>0</v>
      </c>
      <c r="K86" s="305">
        <f t="shared" si="11"/>
        <v>0</v>
      </c>
      <c r="L86" s="325"/>
    </row>
    <row r="87" spans="2:12" x14ac:dyDescent="0.2">
      <c r="B87" s="298"/>
      <c r="C87" s="299"/>
      <c r="D87" s="300"/>
      <c r="E87" s="300"/>
      <c r="F87" s="300"/>
      <c r="G87" s="301"/>
      <c r="H87" s="302">
        <f t="shared" si="8"/>
        <v>0</v>
      </c>
      <c r="I87" s="303">
        <f t="shared" si="9"/>
        <v>0</v>
      </c>
      <c r="J87" s="304">
        <f t="shared" si="10"/>
        <v>0</v>
      </c>
      <c r="K87" s="305">
        <f t="shared" si="11"/>
        <v>0</v>
      </c>
      <c r="L87" s="325"/>
    </row>
    <row r="88" spans="2:12" x14ac:dyDescent="0.2">
      <c r="B88" s="298"/>
      <c r="C88" s="299"/>
      <c r="D88" s="300"/>
      <c r="E88" s="300"/>
      <c r="F88" s="300"/>
      <c r="G88" s="301"/>
      <c r="H88" s="302">
        <f t="shared" si="8"/>
        <v>0</v>
      </c>
      <c r="I88" s="303">
        <f t="shared" si="9"/>
        <v>0</v>
      </c>
      <c r="J88" s="304">
        <f t="shared" si="10"/>
        <v>0</v>
      </c>
      <c r="K88" s="305">
        <f t="shared" si="11"/>
        <v>0</v>
      </c>
      <c r="L88" s="325"/>
    </row>
    <row r="89" spans="2:12" x14ac:dyDescent="0.2">
      <c r="B89" s="298"/>
      <c r="C89" s="299"/>
      <c r="D89" s="300"/>
      <c r="E89" s="300"/>
      <c r="F89" s="300"/>
      <c r="G89" s="301"/>
      <c r="H89" s="302">
        <f t="shared" si="8"/>
        <v>0</v>
      </c>
      <c r="I89" s="303">
        <f t="shared" si="9"/>
        <v>0</v>
      </c>
      <c r="J89" s="304">
        <f t="shared" si="10"/>
        <v>0</v>
      </c>
      <c r="K89" s="305">
        <f t="shared" si="11"/>
        <v>0</v>
      </c>
      <c r="L89" s="325"/>
    </row>
    <row r="90" spans="2:12" x14ac:dyDescent="0.2">
      <c r="B90" s="298"/>
      <c r="C90" s="299"/>
      <c r="D90" s="300"/>
      <c r="E90" s="300"/>
      <c r="F90" s="300"/>
      <c r="G90" s="301"/>
      <c r="H90" s="302">
        <f t="shared" si="8"/>
        <v>0</v>
      </c>
      <c r="I90" s="303">
        <f t="shared" si="9"/>
        <v>0</v>
      </c>
      <c r="J90" s="304">
        <f t="shared" si="10"/>
        <v>0</v>
      </c>
      <c r="K90" s="305">
        <f t="shared" si="11"/>
        <v>0</v>
      </c>
      <c r="L90" s="325"/>
    </row>
    <row r="91" spans="2:12" x14ac:dyDescent="0.2">
      <c r="B91" s="298"/>
      <c r="C91" s="299"/>
      <c r="D91" s="300"/>
      <c r="E91" s="300"/>
      <c r="F91" s="300"/>
      <c r="G91" s="301"/>
      <c r="H91" s="302">
        <f t="shared" si="8"/>
        <v>0</v>
      </c>
      <c r="I91" s="303">
        <f t="shared" si="9"/>
        <v>0</v>
      </c>
      <c r="J91" s="304">
        <f t="shared" si="10"/>
        <v>0</v>
      </c>
      <c r="K91" s="305">
        <f t="shared" si="11"/>
        <v>0</v>
      </c>
      <c r="L91" s="325"/>
    </row>
    <row r="92" spans="2:12" x14ac:dyDescent="0.2">
      <c r="B92" s="298"/>
      <c r="C92" s="299"/>
      <c r="D92" s="300"/>
      <c r="E92" s="300"/>
      <c r="F92" s="300"/>
      <c r="G92" s="301"/>
      <c r="H92" s="302">
        <f t="shared" si="8"/>
        <v>0</v>
      </c>
      <c r="I92" s="303">
        <f t="shared" si="9"/>
        <v>0</v>
      </c>
      <c r="J92" s="304">
        <f t="shared" si="10"/>
        <v>0</v>
      </c>
      <c r="K92" s="305">
        <f t="shared" si="11"/>
        <v>0</v>
      </c>
      <c r="L92" s="325"/>
    </row>
    <row r="93" spans="2:12" x14ac:dyDescent="0.2">
      <c r="B93" s="298"/>
      <c r="C93" s="299"/>
      <c r="D93" s="300"/>
      <c r="E93" s="300"/>
      <c r="F93" s="300"/>
      <c r="G93" s="301"/>
      <c r="H93" s="302">
        <f t="shared" si="8"/>
        <v>0</v>
      </c>
      <c r="I93" s="303">
        <f t="shared" si="9"/>
        <v>0</v>
      </c>
      <c r="J93" s="304">
        <f t="shared" si="10"/>
        <v>0</v>
      </c>
      <c r="K93" s="305">
        <f t="shared" si="11"/>
        <v>0</v>
      </c>
      <c r="L93" s="325"/>
    </row>
    <row r="94" spans="2:12" x14ac:dyDescent="0.2">
      <c r="B94" s="298"/>
      <c r="C94" s="299"/>
      <c r="D94" s="300"/>
      <c r="E94" s="300"/>
      <c r="F94" s="300"/>
      <c r="G94" s="301"/>
      <c r="H94" s="302">
        <f t="shared" si="8"/>
        <v>0</v>
      </c>
      <c r="I94" s="303">
        <f t="shared" si="9"/>
        <v>0</v>
      </c>
      <c r="J94" s="304">
        <f t="shared" si="10"/>
        <v>0</v>
      </c>
      <c r="K94" s="305">
        <f t="shared" si="11"/>
        <v>0</v>
      </c>
      <c r="L94" s="325"/>
    </row>
    <row r="95" spans="2:12" x14ac:dyDescent="0.2">
      <c r="B95" s="298"/>
      <c r="C95" s="299"/>
      <c r="D95" s="300"/>
      <c r="E95" s="300"/>
      <c r="F95" s="300"/>
      <c r="G95" s="301"/>
      <c r="H95" s="302">
        <f t="shared" si="8"/>
        <v>0</v>
      </c>
      <c r="I95" s="303">
        <f t="shared" si="9"/>
        <v>0</v>
      </c>
      <c r="J95" s="304">
        <f t="shared" si="10"/>
        <v>0</v>
      </c>
      <c r="K95" s="305">
        <f t="shared" si="11"/>
        <v>0</v>
      </c>
      <c r="L95" s="325"/>
    </row>
    <row r="96" spans="2:12" x14ac:dyDescent="0.2">
      <c r="B96" s="298"/>
      <c r="C96" s="299"/>
      <c r="D96" s="300"/>
      <c r="E96" s="300"/>
      <c r="F96" s="300"/>
      <c r="G96" s="301"/>
      <c r="H96" s="302">
        <f t="shared" si="8"/>
        <v>0</v>
      </c>
      <c r="I96" s="303">
        <f t="shared" si="9"/>
        <v>0</v>
      </c>
      <c r="J96" s="304">
        <f t="shared" si="10"/>
        <v>0</v>
      </c>
      <c r="K96" s="305">
        <f t="shared" si="11"/>
        <v>0</v>
      </c>
      <c r="L96" s="325"/>
    </row>
    <row r="97" spans="2:12" x14ac:dyDescent="0.2">
      <c r="B97" s="298"/>
      <c r="C97" s="299"/>
      <c r="D97" s="300"/>
      <c r="E97" s="300"/>
      <c r="F97" s="300"/>
      <c r="G97" s="301"/>
      <c r="H97" s="302">
        <f t="shared" si="8"/>
        <v>0</v>
      </c>
      <c r="I97" s="303">
        <f t="shared" si="9"/>
        <v>0</v>
      </c>
      <c r="J97" s="304">
        <f t="shared" si="10"/>
        <v>0</v>
      </c>
      <c r="K97" s="305">
        <f t="shared" si="11"/>
        <v>0</v>
      </c>
      <c r="L97" s="325"/>
    </row>
    <row r="98" spans="2:12" x14ac:dyDescent="0.2">
      <c r="B98" s="298"/>
      <c r="C98" s="299"/>
      <c r="D98" s="300"/>
      <c r="E98" s="300"/>
      <c r="F98" s="300"/>
      <c r="G98" s="301"/>
      <c r="H98" s="302">
        <f t="shared" si="8"/>
        <v>0</v>
      </c>
      <c r="I98" s="303">
        <f t="shared" si="9"/>
        <v>0</v>
      </c>
      <c r="J98" s="304">
        <f t="shared" si="10"/>
        <v>0</v>
      </c>
      <c r="K98" s="305">
        <f t="shared" si="11"/>
        <v>0</v>
      </c>
      <c r="L98" s="325"/>
    </row>
    <row r="99" spans="2:12" x14ac:dyDescent="0.2">
      <c r="B99" s="298"/>
      <c r="C99" s="299"/>
      <c r="D99" s="300"/>
      <c r="E99" s="300"/>
      <c r="F99" s="300"/>
      <c r="G99" s="301"/>
      <c r="H99" s="302">
        <f t="shared" si="8"/>
        <v>0</v>
      </c>
      <c r="I99" s="303">
        <f t="shared" si="9"/>
        <v>0</v>
      </c>
      <c r="J99" s="304">
        <f t="shared" si="10"/>
        <v>0</v>
      </c>
      <c r="K99" s="305">
        <f t="shared" si="11"/>
        <v>0</v>
      </c>
      <c r="L99" s="325"/>
    </row>
    <row r="100" spans="2:12" x14ac:dyDescent="0.2">
      <c r="B100" s="298"/>
      <c r="C100" s="299"/>
      <c r="D100" s="300"/>
      <c r="E100" s="300"/>
      <c r="F100" s="300"/>
      <c r="G100" s="301"/>
      <c r="H100" s="302">
        <f t="shared" si="8"/>
        <v>0</v>
      </c>
      <c r="I100" s="303">
        <f t="shared" si="9"/>
        <v>0</v>
      </c>
      <c r="J100" s="304">
        <f t="shared" si="10"/>
        <v>0</v>
      </c>
      <c r="K100" s="305">
        <f t="shared" si="11"/>
        <v>0</v>
      </c>
      <c r="L100" s="325"/>
    </row>
    <row r="101" spans="2:12" x14ac:dyDescent="0.2">
      <c r="B101" s="298"/>
      <c r="C101" s="299"/>
      <c r="D101" s="300"/>
      <c r="E101" s="300"/>
      <c r="F101" s="300"/>
      <c r="G101" s="301"/>
      <c r="H101" s="302">
        <f t="shared" si="8"/>
        <v>0</v>
      </c>
      <c r="I101" s="303">
        <f t="shared" si="9"/>
        <v>0</v>
      </c>
      <c r="J101" s="304">
        <f t="shared" si="10"/>
        <v>0</v>
      </c>
      <c r="K101" s="305">
        <f t="shared" si="11"/>
        <v>0</v>
      </c>
      <c r="L101" s="325"/>
    </row>
    <row r="102" spans="2:12" x14ac:dyDescent="0.2">
      <c r="B102" s="298"/>
      <c r="C102" s="299"/>
      <c r="D102" s="300"/>
      <c r="E102" s="300"/>
      <c r="F102" s="300"/>
      <c r="G102" s="301"/>
      <c r="H102" s="302">
        <f t="shared" si="8"/>
        <v>0</v>
      </c>
      <c r="I102" s="303">
        <f t="shared" si="9"/>
        <v>0</v>
      </c>
      <c r="J102" s="304">
        <f t="shared" si="10"/>
        <v>0</v>
      </c>
      <c r="K102" s="305">
        <f t="shared" si="11"/>
        <v>0</v>
      </c>
      <c r="L102" s="325"/>
    </row>
    <row r="103" spans="2:12" x14ac:dyDescent="0.2">
      <c r="B103" s="298"/>
      <c r="C103" s="299"/>
      <c r="D103" s="300"/>
      <c r="E103" s="300"/>
      <c r="F103" s="300"/>
      <c r="G103" s="301"/>
      <c r="H103" s="302">
        <f t="shared" si="8"/>
        <v>0</v>
      </c>
      <c r="I103" s="303">
        <f t="shared" si="9"/>
        <v>0</v>
      </c>
      <c r="J103" s="304">
        <f t="shared" si="10"/>
        <v>0</v>
      </c>
      <c r="K103" s="305">
        <f t="shared" si="11"/>
        <v>0</v>
      </c>
      <c r="L103" s="325"/>
    </row>
    <row r="104" spans="2:12" x14ac:dyDescent="0.2">
      <c r="B104" s="298"/>
      <c r="C104" s="299"/>
      <c r="D104" s="300"/>
      <c r="E104" s="300"/>
      <c r="F104" s="300"/>
      <c r="G104" s="301"/>
      <c r="H104" s="302">
        <f t="shared" ref="H104:H135" si="12">C104*D104</f>
        <v>0</v>
      </c>
      <c r="I104" s="303">
        <f t="shared" ref="I104:I135" si="13">E104*C104</f>
        <v>0</v>
      </c>
      <c r="J104" s="304">
        <f t="shared" ref="J104:J135" si="14">F104*C104</f>
        <v>0</v>
      </c>
      <c r="K104" s="305">
        <f t="shared" ref="K104:K135" si="15">G104*C104</f>
        <v>0</v>
      </c>
      <c r="L104" s="325"/>
    </row>
    <row r="105" spans="2:12" x14ac:dyDescent="0.2">
      <c r="B105" s="298"/>
      <c r="C105" s="299"/>
      <c r="D105" s="300"/>
      <c r="E105" s="300"/>
      <c r="F105" s="300"/>
      <c r="G105" s="301"/>
      <c r="H105" s="302">
        <f t="shared" si="12"/>
        <v>0</v>
      </c>
      <c r="I105" s="303">
        <f t="shared" si="13"/>
        <v>0</v>
      </c>
      <c r="J105" s="304">
        <f t="shared" si="14"/>
        <v>0</v>
      </c>
      <c r="K105" s="305">
        <f t="shared" si="15"/>
        <v>0</v>
      </c>
      <c r="L105" s="325"/>
    </row>
    <row r="106" spans="2:12" x14ac:dyDescent="0.2">
      <c r="B106" s="298"/>
      <c r="C106" s="299"/>
      <c r="D106" s="300"/>
      <c r="E106" s="300"/>
      <c r="F106" s="300"/>
      <c r="G106" s="301"/>
      <c r="H106" s="302">
        <f t="shared" si="12"/>
        <v>0</v>
      </c>
      <c r="I106" s="303">
        <f t="shared" si="13"/>
        <v>0</v>
      </c>
      <c r="J106" s="304">
        <f t="shared" si="14"/>
        <v>0</v>
      </c>
      <c r="K106" s="305">
        <f t="shared" si="15"/>
        <v>0</v>
      </c>
      <c r="L106" s="325"/>
    </row>
    <row r="107" spans="2:12" x14ac:dyDescent="0.2">
      <c r="B107" s="298"/>
      <c r="C107" s="299"/>
      <c r="D107" s="300"/>
      <c r="E107" s="300"/>
      <c r="F107" s="300"/>
      <c r="G107" s="301"/>
      <c r="H107" s="302">
        <f t="shared" si="12"/>
        <v>0</v>
      </c>
      <c r="I107" s="303">
        <f t="shared" si="13"/>
        <v>0</v>
      </c>
      <c r="J107" s="304">
        <f t="shared" si="14"/>
        <v>0</v>
      </c>
      <c r="K107" s="305">
        <f t="shared" si="15"/>
        <v>0</v>
      </c>
      <c r="L107" s="325"/>
    </row>
    <row r="108" spans="2:12" x14ac:dyDescent="0.2">
      <c r="B108" s="298"/>
      <c r="C108" s="299"/>
      <c r="D108" s="300"/>
      <c r="E108" s="300"/>
      <c r="F108" s="300"/>
      <c r="G108" s="301"/>
      <c r="H108" s="302">
        <f t="shared" si="12"/>
        <v>0</v>
      </c>
      <c r="I108" s="303">
        <f t="shared" si="13"/>
        <v>0</v>
      </c>
      <c r="J108" s="304">
        <f t="shared" si="14"/>
        <v>0</v>
      </c>
      <c r="K108" s="305">
        <f t="shared" si="15"/>
        <v>0</v>
      </c>
      <c r="L108" s="325"/>
    </row>
    <row r="109" spans="2:12" x14ac:dyDescent="0.2">
      <c r="B109" s="298"/>
      <c r="C109" s="299"/>
      <c r="D109" s="300"/>
      <c r="E109" s="300"/>
      <c r="F109" s="300"/>
      <c r="G109" s="301"/>
      <c r="H109" s="302">
        <f t="shared" si="12"/>
        <v>0</v>
      </c>
      <c r="I109" s="303">
        <f t="shared" si="13"/>
        <v>0</v>
      </c>
      <c r="J109" s="304">
        <f t="shared" si="14"/>
        <v>0</v>
      </c>
      <c r="K109" s="305">
        <f t="shared" si="15"/>
        <v>0</v>
      </c>
      <c r="L109" s="325"/>
    </row>
    <row r="110" spans="2:12" x14ac:dyDescent="0.2">
      <c r="B110" s="298"/>
      <c r="C110" s="299"/>
      <c r="D110" s="300"/>
      <c r="E110" s="300"/>
      <c r="F110" s="300"/>
      <c r="G110" s="301"/>
      <c r="H110" s="302">
        <f t="shared" si="12"/>
        <v>0</v>
      </c>
      <c r="I110" s="303">
        <f t="shared" si="13"/>
        <v>0</v>
      </c>
      <c r="J110" s="304">
        <f t="shared" si="14"/>
        <v>0</v>
      </c>
      <c r="K110" s="305">
        <f t="shared" si="15"/>
        <v>0</v>
      </c>
      <c r="L110" s="325"/>
    </row>
    <row r="111" spans="2:12" x14ac:dyDescent="0.2">
      <c r="B111" s="298"/>
      <c r="C111" s="299"/>
      <c r="D111" s="300"/>
      <c r="E111" s="300"/>
      <c r="F111" s="300"/>
      <c r="G111" s="301"/>
      <c r="H111" s="302">
        <f t="shared" si="12"/>
        <v>0</v>
      </c>
      <c r="I111" s="303">
        <f t="shared" si="13"/>
        <v>0</v>
      </c>
      <c r="J111" s="304">
        <f t="shared" si="14"/>
        <v>0</v>
      </c>
      <c r="K111" s="305">
        <f t="shared" si="15"/>
        <v>0</v>
      </c>
      <c r="L111" s="325"/>
    </row>
    <row r="112" spans="2:12" x14ac:dyDescent="0.2">
      <c r="B112" s="298"/>
      <c r="C112" s="299"/>
      <c r="D112" s="300"/>
      <c r="E112" s="300"/>
      <c r="F112" s="300"/>
      <c r="G112" s="301"/>
      <c r="H112" s="302">
        <f t="shared" si="12"/>
        <v>0</v>
      </c>
      <c r="I112" s="303">
        <f t="shared" si="13"/>
        <v>0</v>
      </c>
      <c r="J112" s="304">
        <f t="shared" si="14"/>
        <v>0</v>
      </c>
      <c r="K112" s="305">
        <f t="shared" si="15"/>
        <v>0</v>
      </c>
      <c r="L112" s="325"/>
    </row>
    <row r="113" spans="2:12" x14ac:dyDescent="0.2">
      <c r="B113" s="298"/>
      <c r="C113" s="299"/>
      <c r="D113" s="300"/>
      <c r="E113" s="300"/>
      <c r="F113" s="300"/>
      <c r="G113" s="301"/>
      <c r="H113" s="302">
        <f t="shared" si="12"/>
        <v>0</v>
      </c>
      <c r="I113" s="303">
        <f t="shared" si="13"/>
        <v>0</v>
      </c>
      <c r="J113" s="304">
        <f t="shared" si="14"/>
        <v>0</v>
      </c>
      <c r="K113" s="305">
        <f t="shared" si="15"/>
        <v>0</v>
      </c>
      <c r="L113" s="325"/>
    </row>
    <row r="114" spans="2:12" x14ac:dyDescent="0.2">
      <c r="B114" s="298"/>
      <c r="C114" s="299"/>
      <c r="D114" s="300"/>
      <c r="E114" s="300"/>
      <c r="F114" s="300"/>
      <c r="G114" s="301"/>
      <c r="H114" s="302">
        <f t="shared" si="12"/>
        <v>0</v>
      </c>
      <c r="I114" s="303">
        <f t="shared" si="13"/>
        <v>0</v>
      </c>
      <c r="J114" s="304">
        <f t="shared" si="14"/>
        <v>0</v>
      </c>
      <c r="K114" s="305">
        <f t="shared" si="15"/>
        <v>0</v>
      </c>
      <c r="L114" s="325"/>
    </row>
    <row r="115" spans="2:12" x14ac:dyDescent="0.2">
      <c r="B115" s="298"/>
      <c r="C115" s="299"/>
      <c r="D115" s="300"/>
      <c r="E115" s="300"/>
      <c r="F115" s="300"/>
      <c r="G115" s="301"/>
      <c r="H115" s="302">
        <f t="shared" si="12"/>
        <v>0</v>
      </c>
      <c r="I115" s="303">
        <f t="shared" si="13"/>
        <v>0</v>
      </c>
      <c r="J115" s="304">
        <f t="shared" si="14"/>
        <v>0</v>
      </c>
      <c r="K115" s="305">
        <f t="shared" si="15"/>
        <v>0</v>
      </c>
      <c r="L115" s="325"/>
    </row>
    <row r="116" spans="2:12" x14ac:dyDescent="0.2">
      <c r="B116" s="298"/>
      <c r="C116" s="299"/>
      <c r="D116" s="300"/>
      <c r="E116" s="300"/>
      <c r="F116" s="300"/>
      <c r="G116" s="301"/>
      <c r="H116" s="302">
        <f t="shared" si="12"/>
        <v>0</v>
      </c>
      <c r="I116" s="303">
        <f t="shared" si="13"/>
        <v>0</v>
      </c>
      <c r="J116" s="304">
        <f t="shared" si="14"/>
        <v>0</v>
      </c>
      <c r="K116" s="305">
        <f t="shared" si="15"/>
        <v>0</v>
      </c>
      <c r="L116" s="325"/>
    </row>
    <row r="117" spans="2:12" x14ac:dyDescent="0.2">
      <c r="B117" s="298"/>
      <c r="C117" s="299"/>
      <c r="D117" s="300"/>
      <c r="E117" s="300"/>
      <c r="F117" s="300"/>
      <c r="G117" s="301"/>
      <c r="H117" s="302">
        <f t="shared" si="12"/>
        <v>0</v>
      </c>
      <c r="I117" s="303">
        <f t="shared" si="13"/>
        <v>0</v>
      </c>
      <c r="J117" s="304">
        <f t="shared" si="14"/>
        <v>0</v>
      </c>
      <c r="K117" s="305">
        <f t="shared" si="15"/>
        <v>0</v>
      </c>
      <c r="L117" s="325"/>
    </row>
    <row r="118" spans="2:12" x14ac:dyDescent="0.2">
      <c r="B118" s="298"/>
      <c r="C118" s="299"/>
      <c r="D118" s="300"/>
      <c r="E118" s="300"/>
      <c r="F118" s="300"/>
      <c r="G118" s="301"/>
      <c r="H118" s="302">
        <f t="shared" si="12"/>
        <v>0</v>
      </c>
      <c r="I118" s="303">
        <f t="shared" si="13"/>
        <v>0</v>
      </c>
      <c r="J118" s="304">
        <f t="shared" si="14"/>
        <v>0</v>
      </c>
      <c r="K118" s="305">
        <f t="shared" si="15"/>
        <v>0</v>
      </c>
      <c r="L118" s="325"/>
    </row>
    <row r="119" spans="2:12" x14ac:dyDescent="0.2">
      <c r="B119" s="298"/>
      <c r="C119" s="299"/>
      <c r="D119" s="300"/>
      <c r="E119" s="300"/>
      <c r="F119" s="300"/>
      <c r="G119" s="301"/>
      <c r="H119" s="302">
        <f t="shared" si="12"/>
        <v>0</v>
      </c>
      <c r="I119" s="303">
        <f t="shared" si="13"/>
        <v>0</v>
      </c>
      <c r="J119" s="304">
        <f t="shared" si="14"/>
        <v>0</v>
      </c>
      <c r="K119" s="305">
        <f t="shared" si="15"/>
        <v>0</v>
      </c>
      <c r="L119" s="325"/>
    </row>
    <row r="120" spans="2:12" x14ac:dyDescent="0.2">
      <c r="B120" s="298"/>
      <c r="C120" s="299"/>
      <c r="D120" s="300"/>
      <c r="E120" s="300"/>
      <c r="F120" s="300"/>
      <c r="G120" s="301"/>
      <c r="H120" s="302">
        <f t="shared" si="12"/>
        <v>0</v>
      </c>
      <c r="I120" s="303">
        <f t="shared" si="13"/>
        <v>0</v>
      </c>
      <c r="J120" s="304">
        <f t="shared" si="14"/>
        <v>0</v>
      </c>
      <c r="K120" s="305">
        <f t="shared" si="15"/>
        <v>0</v>
      </c>
      <c r="L120" s="325"/>
    </row>
    <row r="121" spans="2:12" x14ac:dyDescent="0.2">
      <c r="B121" s="298"/>
      <c r="C121" s="299"/>
      <c r="D121" s="300"/>
      <c r="E121" s="300"/>
      <c r="F121" s="300"/>
      <c r="G121" s="301"/>
      <c r="H121" s="302">
        <f t="shared" si="12"/>
        <v>0</v>
      </c>
      <c r="I121" s="303">
        <f t="shared" si="13"/>
        <v>0</v>
      </c>
      <c r="J121" s="304">
        <f t="shared" si="14"/>
        <v>0</v>
      </c>
      <c r="K121" s="305">
        <f t="shared" si="15"/>
        <v>0</v>
      </c>
      <c r="L121" s="325"/>
    </row>
    <row r="122" spans="2:12" x14ac:dyDescent="0.2">
      <c r="B122" s="298"/>
      <c r="C122" s="299"/>
      <c r="D122" s="300"/>
      <c r="E122" s="300"/>
      <c r="F122" s="300"/>
      <c r="G122" s="301"/>
      <c r="H122" s="302">
        <f t="shared" si="12"/>
        <v>0</v>
      </c>
      <c r="I122" s="303">
        <f t="shared" si="13"/>
        <v>0</v>
      </c>
      <c r="J122" s="304">
        <f t="shared" si="14"/>
        <v>0</v>
      </c>
      <c r="K122" s="305">
        <f t="shared" si="15"/>
        <v>0</v>
      </c>
      <c r="L122" s="325"/>
    </row>
    <row r="123" spans="2:12" x14ac:dyDescent="0.2">
      <c r="B123" s="298"/>
      <c r="C123" s="299"/>
      <c r="D123" s="300"/>
      <c r="E123" s="300"/>
      <c r="F123" s="300"/>
      <c r="G123" s="301"/>
      <c r="H123" s="302">
        <f t="shared" si="12"/>
        <v>0</v>
      </c>
      <c r="I123" s="303">
        <f t="shared" si="13"/>
        <v>0</v>
      </c>
      <c r="J123" s="304">
        <f t="shared" si="14"/>
        <v>0</v>
      </c>
      <c r="K123" s="305">
        <f t="shared" si="15"/>
        <v>0</v>
      </c>
      <c r="L123" s="325"/>
    </row>
    <row r="124" spans="2:12" x14ac:dyDescent="0.2">
      <c r="B124" s="298"/>
      <c r="C124" s="299"/>
      <c r="D124" s="300"/>
      <c r="E124" s="300"/>
      <c r="F124" s="300"/>
      <c r="G124" s="301"/>
      <c r="H124" s="302">
        <f t="shared" si="12"/>
        <v>0</v>
      </c>
      <c r="I124" s="303">
        <f t="shared" si="13"/>
        <v>0</v>
      </c>
      <c r="J124" s="304">
        <f t="shared" si="14"/>
        <v>0</v>
      </c>
      <c r="K124" s="305">
        <f t="shared" si="15"/>
        <v>0</v>
      </c>
      <c r="L124" s="325"/>
    </row>
    <row r="125" spans="2:12" x14ac:dyDescent="0.2">
      <c r="B125" s="298"/>
      <c r="C125" s="299"/>
      <c r="D125" s="300"/>
      <c r="E125" s="300"/>
      <c r="F125" s="300"/>
      <c r="G125" s="301"/>
      <c r="H125" s="302">
        <f t="shared" si="12"/>
        <v>0</v>
      </c>
      <c r="I125" s="303">
        <f t="shared" si="13"/>
        <v>0</v>
      </c>
      <c r="J125" s="304">
        <f t="shared" si="14"/>
        <v>0</v>
      </c>
      <c r="K125" s="305">
        <f t="shared" si="15"/>
        <v>0</v>
      </c>
      <c r="L125" s="325"/>
    </row>
    <row r="126" spans="2:12" x14ac:dyDescent="0.2">
      <c r="B126" s="298"/>
      <c r="C126" s="299"/>
      <c r="D126" s="300"/>
      <c r="E126" s="300"/>
      <c r="F126" s="300"/>
      <c r="G126" s="301"/>
      <c r="H126" s="302">
        <f t="shared" si="12"/>
        <v>0</v>
      </c>
      <c r="I126" s="303">
        <f t="shared" si="13"/>
        <v>0</v>
      </c>
      <c r="J126" s="304">
        <f t="shared" si="14"/>
        <v>0</v>
      </c>
      <c r="K126" s="305">
        <f t="shared" si="15"/>
        <v>0</v>
      </c>
      <c r="L126" s="325"/>
    </row>
    <row r="127" spans="2:12" x14ac:dyDescent="0.2">
      <c r="B127" s="298"/>
      <c r="C127" s="299"/>
      <c r="D127" s="300"/>
      <c r="E127" s="300"/>
      <c r="F127" s="300"/>
      <c r="G127" s="301"/>
      <c r="H127" s="302">
        <f t="shared" si="12"/>
        <v>0</v>
      </c>
      <c r="I127" s="303">
        <f t="shared" si="13"/>
        <v>0</v>
      </c>
      <c r="J127" s="304">
        <f t="shared" si="14"/>
        <v>0</v>
      </c>
      <c r="K127" s="305">
        <f t="shared" si="15"/>
        <v>0</v>
      </c>
      <c r="L127" s="325"/>
    </row>
    <row r="128" spans="2:12" x14ac:dyDescent="0.2">
      <c r="B128" s="298"/>
      <c r="C128" s="299"/>
      <c r="D128" s="300"/>
      <c r="E128" s="300"/>
      <c r="F128" s="300"/>
      <c r="G128" s="301"/>
      <c r="H128" s="302">
        <f t="shared" si="12"/>
        <v>0</v>
      </c>
      <c r="I128" s="303">
        <f t="shared" si="13"/>
        <v>0</v>
      </c>
      <c r="J128" s="304">
        <f t="shared" si="14"/>
        <v>0</v>
      </c>
      <c r="K128" s="305">
        <f t="shared" si="15"/>
        <v>0</v>
      </c>
      <c r="L128" s="325"/>
    </row>
    <row r="129" spans="2:12" x14ac:dyDescent="0.2">
      <c r="B129" s="298"/>
      <c r="C129" s="299"/>
      <c r="D129" s="300"/>
      <c r="E129" s="300"/>
      <c r="F129" s="300"/>
      <c r="G129" s="301"/>
      <c r="H129" s="302">
        <f t="shared" si="12"/>
        <v>0</v>
      </c>
      <c r="I129" s="303">
        <f t="shared" si="13"/>
        <v>0</v>
      </c>
      <c r="J129" s="304">
        <f t="shared" si="14"/>
        <v>0</v>
      </c>
      <c r="K129" s="305">
        <f t="shared" si="15"/>
        <v>0</v>
      </c>
      <c r="L129" s="325"/>
    </row>
    <row r="130" spans="2:12" x14ac:dyDescent="0.2">
      <c r="B130" s="298"/>
      <c r="C130" s="299"/>
      <c r="D130" s="300"/>
      <c r="E130" s="300"/>
      <c r="F130" s="300"/>
      <c r="G130" s="301"/>
      <c r="H130" s="302">
        <f t="shared" si="12"/>
        <v>0</v>
      </c>
      <c r="I130" s="303">
        <f t="shared" si="13"/>
        <v>0</v>
      </c>
      <c r="J130" s="304">
        <f t="shared" si="14"/>
        <v>0</v>
      </c>
      <c r="K130" s="305">
        <f t="shared" si="15"/>
        <v>0</v>
      </c>
      <c r="L130" s="325"/>
    </row>
    <row r="131" spans="2:12" x14ac:dyDescent="0.2">
      <c r="B131" s="298"/>
      <c r="C131" s="299"/>
      <c r="D131" s="300"/>
      <c r="E131" s="300"/>
      <c r="F131" s="300"/>
      <c r="G131" s="301"/>
      <c r="H131" s="302">
        <f t="shared" si="12"/>
        <v>0</v>
      </c>
      <c r="I131" s="303">
        <f t="shared" si="13"/>
        <v>0</v>
      </c>
      <c r="J131" s="304">
        <f t="shared" si="14"/>
        <v>0</v>
      </c>
      <c r="K131" s="305">
        <f t="shared" si="15"/>
        <v>0</v>
      </c>
      <c r="L131" s="325"/>
    </row>
    <row r="132" spans="2:12" x14ac:dyDescent="0.2">
      <c r="B132" s="298"/>
      <c r="C132" s="299"/>
      <c r="D132" s="300"/>
      <c r="E132" s="300"/>
      <c r="F132" s="300"/>
      <c r="G132" s="301"/>
      <c r="H132" s="302">
        <f t="shared" si="12"/>
        <v>0</v>
      </c>
      <c r="I132" s="303">
        <f t="shared" si="13"/>
        <v>0</v>
      </c>
      <c r="J132" s="304">
        <f t="shared" si="14"/>
        <v>0</v>
      </c>
      <c r="K132" s="305">
        <f t="shared" si="15"/>
        <v>0</v>
      </c>
      <c r="L132" s="325"/>
    </row>
    <row r="133" spans="2:12" x14ac:dyDescent="0.2">
      <c r="B133" s="298"/>
      <c r="C133" s="299"/>
      <c r="D133" s="300"/>
      <c r="E133" s="300"/>
      <c r="F133" s="300"/>
      <c r="G133" s="301"/>
      <c r="H133" s="302">
        <f t="shared" si="12"/>
        <v>0</v>
      </c>
      <c r="I133" s="303">
        <f t="shared" si="13"/>
        <v>0</v>
      </c>
      <c r="J133" s="304">
        <f t="shared" si="14"/>
        <v>0</v>
      </c>
      <c r="K133" s="305">
        <f t="shared" si="15"/>
        <v>0</v>
      </c>
      <c r="L133" s="325"/>
    </row>
    <row r="134" spans="2:12" x14ac:dyDescent="0.2">
      <c r="B134" s="298"/>
      <c r="C134" s="299"/>
      <c r="D134" s="300"/>
      <c r="E134" s="300"/>
      <c r="F134" s="300"/>
      <c r="G134" s="301"/>
      <c r="H134" s="302">
        <f t="shared" si="12"/>
        <v>0</v>
      </c>
      <c r="I134" s="303">
        <f t="shared" si="13"/>
        <v>0</v>
      </c>
      <c r="J134" s="304">
        <f t="shared" si="14"/>
        <v>0</v>
      </c>
      <c r="K134" s="305">
        <f t="shared" si="15"/>
        <v>0</v>
      </c>
      <c r="L134" s="325"/>
    </row>
    <row r="135" spans="2:12" x14ac:dyDescent="0.2">
      <c r="B135" s="298"/>
      <c r="C135" s="299"/>
      <c r="D135" s="300"/>
      <c r="E135" s="300"/>
      <c r="F135" s="300"/>
      <c r="G135" s="301"/>
      <c r="H135" s="302">
        <f t="shared" si="12"/>
        <v>0</v>
      </c>
      <c r="I135" s="303">
        <f t="shared" si="13"/>
        <v>0</v>
      </c>
      <c r="J135" s="304">
        <f t="shared" si="14"/>
        <v>0</v>
      </c>
      <c r="K135" s="305">
        <f t="shared" si="15"/>
        <v>0</v>
      </c>
      <c r="L135" s="325"/>
    </row>
    <row r="136" spans="2:12" x14ac:dyDescent="0.2">
      <c r="B136" s="298"/>
      <c r="C136" s="299"/>
      <c r="D136" s="300"/>
      <c r="E136" s="300"/>
      <c r="F136" s="300"/>
      <c r="G136" s="301"/>
      <c r="H136" s="302">
        <f t="shared" ref="H136:H167" si="16">C136*D136</f>
        <v>0</v>
      </c>
      <c r="I136" s="303">
        <f t="shared" ref="I136:I167" si="17">E136*C136</f>
        <v>0</v>
      </c>
      <c r="J136" s="304">
        <f t="shared" ref="J136:J167" si="18">F136*C136</f>
        <v>0</v>
      </c>
      <c r="K136" s="305">
        <f t="shared" ref="K136:K167" si="19">G136*C136</f>
        <v>0</v>
      </c>
      <c r="L136" s="325"/>
    </row>
    <row r="137" spans="2:12" x14ac:dyDescent="0.2">
      <c r="B137" s="298"/>
      <c r="C137" s="299"/>
      <c r="D137" s="300"/>
      <c r="E137" s="300"/>
      <c r="F137" s="300"/>
      <c r="G137" s="301"/>
      <c r="H137" s="302">
        <f t="shared" si="16"/>
        <v>0</v>
      </c>
      <c r="I137" s="303">
        <f t="shared" si="17"/>
        <v>0</v>
      </c>
      <c r="J137" s="304">
        <f t="shared" si="18"/>
        <v>0</v>
      </c>
      <c r="K137" s="305">
        <f t="shared" si="19"/>
        <v>0</v>
      </c>
      <c r="L137" s="325"/>
    </row>
    <row r="138" spans="2:12" x14ac:dyDescent="0.2">
      <c r="B138" s="298"/>
      <c r="C138" s="299"/>
      <c r="D138" s="300"/>
      <c r="E138" s="300"/>
      <c r="F138" s="300"/>
      <c r="G138" s="301"/>
      <c r="H138" s="302">
        <f t="shared" si="16"/>
        <v>0</v>
      </c>
      <c r="I138" s="303">
        <f t="shared" si="17"/>
        <v>0</v>
      </c>
      <c r="J138" s="304">
        <f t="shared" si="18"/>
        <v>0</v>
      </c>
      <c r="K138" s="305">
        <f t="shared" si="19"/>
        <v>0</v>
      </c>
      <c r="L138" s="325"/>
    </row>
    <row r="139" spans="2:12" x14ac:dyDescent="0.2">
      <c r="B139" s="298"/>
      <c r="C139" s="299"/>
      <c r="D139" s="300"/>
      <c r="E139" s="300"/>
      <c r="F139" s="300"/>
      <c r="G139" s="301"/>
      <c r="H139" s="302">
        <f t="shared" si="16"/>
        <v>0</v>
      </c>
      <c r="I139" s="303">
        <f t="shared" si="17"/>
        <v>0</v>
      </c>
      <c r="J139" s="304">
        <f t="shared" si="18"/>
        <v>0</v>
      </c>
      <c r="K139" s="305">
        <f t="shared" si="19"/>
        <v>0</v>
      </c>
      <c r="L139" s="325"/>
    </row>
    <row r="140" spans="2:12" x14ac:dyDescent="0.2">
      <c r="B140" s="298"/>
      <c r="C140" s="299"/>
      <c r="D140" s="300"/>
      <c r="E140" s="300"/>
      <c r="F140" s="300"/>
      <c r="G140" s="301"/>
      <c r="H140" s="302">
        <f t="shared" si="16"/>
        <v>0</v>
      </c>
      <c r="I140" s="303">
        <f t="shared" si="17"/>
        <v>0</v>
      </c>
      <c r="J140" s="304">
        <f t="shared" si="18"/>
        <v>0</v>
      </c>
      <c r="K140" s="305">
        <f t="shared" si="19"/>
        <v>0</v>
      </c>
      <c r="L140" s="325"/>
    </row>
    <row r="141" spans="2:12" x14ac:dyDescent="0.2">
      <c r="B141" s="298"/>
      <c r="C141" s="299"/>
      <c r="D141" s="300"/>
      <c r="E141" s="300"/>
      <c r="F141" s="300"/>
      <c r="G141" s="301"/>
      <c r="H141" s="302">
        <f t="shared" si="16"/>
        <v>0</v>
      </c>
      <c r="I141" s="303">
        <f t="shared" si="17"/>
        <v>0</v>
      </c>
      <c r="J141" s="304">
        <f t="shared" si="18"/>
        <v>0</v>
      </c>
      <c r="K141" s="305">
        <f t="shared" si="19"/>
        <v>0</v>
      </c>
      <c r="L141" s="325"/>
    </row>
    <row r="142" spans="2:12" x14ac:dyDescent="0.2">
      <c r="B142" s="298"/>
      <c r="C142" s="299"/>
      <c r="D142" s="300"/>
      <c r="E142" s="300"/>
      <c r="F142" s="300"/>
      <c r="G142" s="301"/>
      <c r="H142" s="302">
        <f t="shared" si="16"/>
        <v>0</v>
      </c>
      <c r="I142" s="303">
        <f t="shared" si="17"/>
        <v>0</v>
      </c>
      <c r="J142" s="304">
        <f t="shared" si="18"/>
        <v>0</v>
      </c>
      <c r="K142" s="305">
        <f t="shared" si="19"/>
        <v>0</v>
      </c>
      <c r="L142" s="325"/>
    </row>
    <row r="143" spans="2:12" x14ac:dyDescent="0.2">
      <c r="B143" s="298"/>
      <c r="C143" s="299"/>
      <c r="D143" s="300"/>
      <c r="E143" s="300"/>
      <c r="F143" s="300"/>
      <c r="G143" s="301"/>
      <c r="H143" s="302">
        <f t="shared" si="16"/>
        <v>0</v>
      </c>
      <c r="I143" s="303">
        <f t="shared" si="17"/>
        <v>0</v>
      </c>
      <c r="J143" s="304">
        <f t="shared" si="18"/>
        <v>0</v>
      </c>
      <c r="K143" s="305">
        <f t="shared" si="19"/>
        <v>0</v>
      </c>
      <c r="L143" s="325"/>
    </row>
    <row r="144" spans="2:12" x14ac:dyDescent="0.2">
      <c r="B144" s="298"/>
      <c r="C144" s="299"/>
      <c r="D144" s="300"/>
      <c r="E144" s="300"/>
      <c r="F144" s="300"/>
      <c r="G144" s="301"/>
      <c r="H144" s="302">
        <f t="shared" si="16"/>
        <v>0</v>
      </c>
      <c r="I144" s="303">
        <f t="shared" si="17"/>
        <v>0</v>
      </c>
      <c r="J144" s="304">
        <f t="shared" si="18"/>
        <v>0</v>
      </c>
      <c r="K144" s="305">
        <f t="shared" si="19"/>
        <v>0</v>
      </c>
      <c r="L144" s="325"/>
    </row>
    <row r="145" spans="2:12" x14ac:dyDescent="0.2">
      <c r="B145" s="298"/>
      <c r="C145" s="299"/>
      <c r="D145" s="300"/>
      <c r="E145" s="300"/>
      <c r="F145" s="300"/>
      <c r="G145" s="301"/>
      <c r="H145" s="302">
        <f t="shared" si="16"/>
        <v>0</v>
      </c>
      <c r="I145" s="303">
        <f t="shared" si="17"/>
        <v>0</v>
      </c>
      <c r="J145" s="304">
        <f t="shared" si="18"/>
        <v>0</v>
      </c>
      <c r="K145" s="305">
        <f t="shared" si="19"/>
        <v>0</v>
      </c>
      <c r="L145" s="325"/>
    </row>
    <row r="146" spans="2:12" x14ac:dyDescent="0.2">
      <c r="B146" s="298"/>
      <c r="C146" s="299"/>
      <c r="D146" s="300"/>
      <c r="E146" s="300"/>
      <c r="F146" s="300"/>
      <c r="G146" s="301"/>
      <c r="H146" s="302">
        <f t="shared" si="16"/>
        <v>0</v>
      </c>
      <c r="I146" s="303">
        <f t="shared" si="17"/>
        <v>0</v>
      </c>
      <c r="J146" s="304">
        <f t="shared" si="18"/>
        <v>0</v>
      </c>
      <c r="K146" s="305">
        <f t="shared" si="19"/>
        <v>0</v>
      </c>
      <c r="L146" s="325"/>
    </row>
    <row r="147" spans="2:12" x14ac:dyDescent="0.2">
      <c r="B147" s="298"/>
      <c r="C147" s="299"/>
      <c r="D147" s="300"/>
      <c r="E147" s="300"/>
      <c r="F147" s="300"/>
      <c r="G147" s="301"/>
      <c r="H147" s="302">
        <f t="shared" si="16"/>
        <v>0</v>
      </c>
      <c r="I147" s="303">
        <f t="shared" si="17"/>
        <v>0</v>
      </c>
      <c r="J147" s="304">
        <f t="shared" si="18"/>
        <v>0</v>
      </c>
      <c r="K147" s="305">
        <f t="shared" si="19"/>
        <v>0</v>
      </c>
      <c r="L147" s="325"/>
    </row>
    <row r="148" spans="2:12" x14ac:dyDescent="0.2">
      <c r="B148" s="298"/>
      <c r="C148" s="299"/>
      <c r="D148" s="300"/>
      <c r="E148" s="300"/>
      <c r="F148" s="300"/>
      <c r="G148" s="301"/>
      <c r="H148" s="302">
        <f t="shared" si="16"/>
        <v>0</v>
      </c>
      <c r="I148" s="303">
        <f t="shared" si="17"/>
        <v>0</v>
      </c>
      <c r="J148" s="304">
        <f t="shared" si="18"/>
        <v>0</v>
      </c>
      <c r="K148" s="305">
        <f t="shared" si="19"/>
        <v>0</v>
      </c>
      <c r="L148" s="325"/>
    </row>
    <row r="149" spans="2:12" x14ac:dyDescent="0.2">
      <c r="B149" s="298"/>
      <c r="C149" s="299"/>
      <c r="D149" s="300"/>
      <c r="E149" s="300"/>
      <c r="F149" s="300"/>
      <c r="G149" s="301"/>
      <c r="H149" s="302">
        <f t="shared" si="16"/>
        <v>0</v>
      </c>
      <c r="I149" s="303">
        <f t="shared" si="17"/>
        <v>0</v>
      </c>
      <c r="J149" s="304">
        <f t="shared" si="18"/>
        <v>0</v>
      </c>
      <c r="K149" s="305">
        <f t="shared" si="19"/>
        <v>0</v>
      </c>
      <c r="L149" s="325"/>
    </row>
    <row r="150" spans="2:12" x14ac:dyDescent="0.2">
      <c r="B150" s="298"/>
      <c r="C150" s="299"/>
      <c r="D150" s="300"/>
      <c r="E150" s="300"/>
      <c r="F150" s="300"/>
      <c r="G150" s="301"/>
      <c r="H150" s="302">
        <f t="shared" si="16"/>
        <v>0</v>
      </c>
      <c r="I150" s="303">
        <f t="shared" si="17"/>
        <v>0</v>
      </c>
      <c r="J150" s="304">
        <f t="shared" si="18"/>
        <v>0</v>
      </c>
      <c r="K150" s="305">
        <f t="shared" si="19"/>
        <v>0</v>
      </c>
      <c r="L150" s="325"/>
    </row>
    <row r="151" spans="2:12" x14ac:dyDescent="0.2">
      <c r="B151" s="298"/>
      <c r="C151" s="299"/>
      <c r="D151" s="300"/>
      <c r="E151" s="300"/>
      <c r="F151" s="300"/>
      <c r="G151" s="301"/>
      <c r="H151" s="302">
        <f t="shared" si="16"/>
        <v>0</v>
      </c>
      <c r="I151" s="303">
        <f t="shared" si="17"/>
        <v>0</v>
      </c>
      <c r="J151" s="304">
        <f t="shared" si="18"/>
        <v>0</v>
      </c>
      <c r="K151" s="305">
        <f t="shared" si="19"/>
        <v>0</v>
      </c>
      <c r="L151" s="325"/>
    </row>
    <row r="152" spans="2:12" x14ac:dyDescent="0.2">
      <c r="B152" s="298"/>
      <c r="C152" s="299"/>
      <c r="D152" s="300"/>
      <c r="E152" s="300"/>
      <c r="F152" s="300"/>
      <c r="G152" s="301"/>
      <c r="H152" s="302">
        <f t="shared" si="16"/>
        <v>0</v>
      </c>
      <c r="I152" s="303">
        <f t="shared" si="17"/>
        <v>0</v>
      </c>
      <c r="J152" s="304">
        <f t="shared" si="18"/>
        <v>0</v>
      </c>
      <c r="K152" s="305">
        <f t="shared" si="19"/>
        <v>0</v>
      </c>
      <c r="L152" s="325"/>
    </row>
    <row r="153" spans="2:12" x14ac:dyDescent="0.2">
      <c r="B153" s="298"/>
      <c r="C153" s="299"/>
      <c r="D153" s="300"/>
      <c r="E153" s="300"/>
      <c r="F153" s="300"/>
      <c r="G153" s="301"/>
      <c r="H153" s="302">
        <f t="shared" si="16"/>
        <v>0</v>
      </c>
      <c r="I153" s="303">
        <f t="shared" si="17"/>
        <v>0</v>
      </c>
      <c r="J153" s="304">
        <f t="shared" si="18"/>
        <v>0</v>
      </c>
      <c r="K153" s="305">
        <f t="shared" si="19"/>
        <v>0</v>
      </c>
      <c r="L153" s="325"/>
    </row>
    <row r="154" spans="2:12" x14ac:dyDescent="0.2">
      <c r="B154" s="306"/>
      <c r="C154" s="307"/>
      <c r="D154" s="308"/>
      <c r="E154" s="308"/>
      <c r="F154" s="308"/>
      <c r="G154" s="309"/>
      <c r="H154" s="302">
        <f t="shared" si="16"/>
        <v>0</v>
      </c>
      <c r="I154" s="303">
        <f t="shared" si="17"/>
        <v>0</v>
      </c>
      <c r="J154" s="304">
        <f t="shared" si="18"/>
        <v>0</v>
      </c>
      <c r="K154" s="305">
        <f t="shared" si="19"/>
        <v>0</v>
      </c>
      <c r="L154" s="325"/>
    </row>
    <row r="155" spans="2:12" x14ac:dyDescent="0.2">
      <c r="B155" s="298"/>
      <c r="C155" s="307"/>
      <c r="D155" s="308"/>
      <c r="E155" s="308"/>
      <c r="F155" s="308"/>
      <c r="G155" s="309"/>
      <c r="H155" s="302">
        <f t="shared" si="16"/>
        <v>0</v>
      </c>
      <c r="I155" s="303">
        <f t="shared" si="17"/>
        <v>0</v>
      </c>
      <c r="J155" s="304">
        <f t="shared" si="18"/>
        <v>0</v>
      </c>
      <c r="K155" s="305">
        <f t="shared" si="19"/>
        <v>0</v>
      </c>
      <c r="L155" s="325"/>
    </row>
    <row r="156" spans="2:12" x14ac:dyDescent="0.2">
      <c r="B156" s="306"/>
      <c r="C156" s="307"/>
      <c r="D156" s="308"/>
      <c r="E156" s="308"/>
      <c r="F156" s="308"/>
      <c r="G156" s="309"/>
      <c r="H156" s="302">
        <f t="shared" si="16"/>
        <v>0</v>
      </c>
      <c r="I156" s="303">
        <f t="shared" si="17"/>
        <v>0</v>
      </c>
      <c r="J156" s="304">
        <f t="shared" si="18"/>
        <v>0</v>
      </c>
      <c r="K156" s="305">
        <f t="shared" si="19"/>
        <v>0</v>
      </c>
      <c r="L156" s="325"/>
    </row>
    <row r="157" spans="2:12" ht="19.899999999999999" customHeight="1" x14ac:dyDescent="0.2">
      <c r="B157" s="298"/>
      <c r="C157" s="307"/>
      <c r="D157" s="308"/>
      <c r="E157" s="308"/>
      <c r="F157" s="308"/>
      <c r="G157" s="309"/>
      <c r="H157" s="302">
        <f t="shared" si="16"/>
        <v>0</v>
      </c>
      <c r="I157" s="303">
        <f t="shared" si="17"/>
        <v>0</v>
      </c>
      <c r="J157" s="304">
        <f t="shared" si="18"/>
        <v>0</v>
      </c>
      <c r="K157" s="305">
        <f t="shared" si="19"/>
        <v>0</v>
      </c>
      <c r="L157" s="325"/>
    </row>
    <row r="158" spans="2:12" x14ac:dyDescent="0.2">
      <c r="B158" s="306"/>
      <c r="C158" s="307"/>
      <c r="D158" s="308"/>
      <c r="E158" s="308"/>
      <c r="F158" s="308"/>
      <c r="G158" s="309"/>
      <c r="H158" s="302">
        <f t="shared" si="16"/>
        <v>0</v>
      </c>
      <c r="I158" s="303">
        <f t="shared" si="17"/>
        <v>0</v>
      </c>
      <c r="J158" s="304">
        <f t="shared" si="18"/>
        <v>0</v>
      </c>
      <c r="K158" s="305">
        <f t="shared" si="19"/>
        <v>0</v>
      </c>
      <c r="L158" s="325"/>
    </row>
    <row r="159" spans="2:12" x14ac:dyDescent="0.2">
      <c r="B159" s="298"/>
      <c r="C159" s="307"/>
      <c r="D159" s="308"/>
      <c r="E159" s="308"/>
      <c r="F159" s="308"/>
      <c r="G159" s="309"/>
      <c r="H159" s="302">
        <f t="shared" si="16"/>
        <v>0</v>
      </c>
      <c r="I159" s="303">
        <f t="shared" si="17"/>
        <v>0</v>
      </c>
      <c r="J159" s="304">
        <f t="shared" si="18"/>
        <v>0</v>
      </c>
      <c r="K159" s="305">
        <f t="shared" si="19"/>
        <v>0</v>
      </c>
      <c r="L159" s="325"/>
    </row>
    <row r="160" spans="2:12" x14ac:dyDescent="0.2">
      <c r="B160" s="306"/>
      <c r="C160" s="307"/>
      <c r="D160" s="308"/>
      <c r="E160" s="308"/>
      <c r="F160" s="308"/>
      <c r="G160" s="309"/>
      <c r="H160" s="302">
        <f t="shared" si="16"/>
        <v>0</v>
      </c>
      <c r="I160" s="303">
        <f t="shared" si="17"/>
        <v>0</v>
      </c>
      <c r="J160" s="304">
        <f t="shared" si="18"/>
        <v>0</v>
      </c>
      <c r="K160" s="305">
        <f t="shared" si="19"/>
        <v>0</v>
      </c>
      <c r="L160" s="325"/>
    </row>
    <row r="161" spans="2:12" x14ac:dyDescent="0.2">
      <c r="B161" s="298"/>
      <c r="C161" s="307"/>
      <c r="D161" s="308"/>
      <c r="E161" s="308"/>
      <c r="F161" s="308"/>
      <c r="G161" s="309"/>
      <c r="H161" s="302">
        <f t="shared" si="16"/>
        <v>0</v>
      </c>
      <c r="I161" s="303">
        <f t="shared" si="17"/>
        <v>0</v>
      </c>
      <c r="J161" s="304">
        <f t="shared" si="18"/>
        <v>0</v>
      </c>
      <c r="K161" s="305">
        <f t="shared" si="19"/>
        <v>0</v>
      </c>
      <c r="L161" s="325"/>
    </row>
    <row r="162" spans="2:12" x14ac:dyDescent="0.2">
      <c r="B162" s="306"/>
      <c r="C162" s="307"/>
      <c r="D162" s="308"/>
      <c r="E162" s="308"/>
      <c r="F162" s="308"/>
      <c r="G162" s="309"/>
      <c r="H162" s="302">
        <f t="shared" si="16"/>
        <v>0</v>
      </c>
      <c r="I162" s="303">
        <f t="shared" si="17"/>
        <v>0</v>
      </c>
      <c r="J162" s="304">
        <f t="shared" si="18"/>
        <v>0</v>
      </c>
      <c r="K162" s="305">
        <f t="shared" si="19"/>
        <v>0</v>
      </c>
      <c r="L162" s="325"/>
    </row>
    <row r="163" spans="2:12" x14ac:dyDescent="0.2">
      <c r="B163" s="298"/>
      <c r="C163" s="307"/>
      <c r="D163" s="308"/>
      <c r="E163" s="308"/>
      <c r="F163" s="308"/>
      <c r="G163" s="309"/>
      <c r="H163" s="302">
        <f t="shared" si="16"/>
        <v>0</v>
      </c>
      <c r="I163" s="303">
        <f t="shared" si="17"/>
        <v>0</v>
      </c>
      <c r="J163" s="304">
        <f t="shared" si="18"/>
        <v>0</v>
      </c>
      <c r="K163" s="305">
        <f t="shared" si="19"/>
        <v>0</v>
      </c>
      <c r="L163" s="325"/>
    </row>
    <row r="164" spans="2:12" x14ac:dyDescent="0.2">
      <c r="B164" s="298"/>
      <c r="C164" s="307"/>
      <c r="D164" s="308"/>
      <c r="E164" s="308"/>
      <c r="F164" s="308"/>
      <c r="G164" s="309"/>
      <c r="H164" s="302">
        <f t="shared" si="16"/>
        <v>0</v>
      </c>
      <c r="I164" s="303">
        <f t="shared" si="17"/>
        <v>0</v>
      </c>
      <c r="J164" s="304">
        <f t="shared" si="18"/>
        <v>0</v>
      </c>
      <c r="K164" s="305">
        <f t="shared" si="19"/>
        <v>0</v>
      </c>
      <c r="L164" s="325"/>
    </row>
    <row r="165" spans="2:12" x14ac:dyDescent="0.2">
      <c r="B165" s="298"/>
      <c r="C165" s="307"/>
      <c r="D165" s="308"/>
      <c r="E165" s="308"/>
      <c r="F165" s="308"/>
      <c r="G165" s="309"/>
      <c r="H165" s="302">
        <f t="shared" si="16"/>
        <v>0</v>
      </c>
      <c r="I165" s="303">
        <f t="shared" si="17"/>
        <v>0</v>
      </c>
      <c r="J165" s="304">
        <f t="shared" si="18"/>
        <v>0</v>
      </c>
      <c r="K165" s="305">
        <f t="shared" si="19"/>
        <v>0</v>
      </c>
      <c r="L165" s="325"/>
    </row>
    <row r="166" spans="2:12" x14ac:dyDescent="0.2">
      <c r="B166" s="298"/>
      <c r="C166" s="307"/>
      <c r="D166" s="308"/>
      <c r="E166" s="308"/>
      <c r="F166" s="308"/>
      <c r="G166" s="309"/>
      <c r="H166" s="302">
        <f t="shared" si="16"/>
        <v>0</v>
      </c>
      <c r="I166" s="303">
        <f t="shared" si="17"/>
        <v>0</v>
      </c>
      <c r="J166" s="304">
        <f t="shared" si="18"/>
        <v>0</v>
      </c>
      <c r="K166" s="305">
        <f t="shared" si="19"/>
        <v>0</v>
      </c>
      <c r="L166" s="325"/>
    </row>
    <row r="167" spans="2:12" x14ac:dyDescent="0.2">
      <c r="B167" s="298"/>
      <c r="C167" s="307"/>
      <c r="D167" s="308"/>
      <c r="E167" s="308"/>
      <c r="F167" s="308"/>
      <c r="G167" s="309"/>
      <c r="H167" s="302">
        <f t="shared" si="16"/>
        <v>0</v>
      </c>
      <c r="I167" s="303">
        <f t="shared" si="17"/>
        <v>0</v>
      </c>
      <c r="J167" s="304">
        <f t="shared" si="18"/>
        <v>0</v>
      </c>
      <c r="K167" s="305">
        <f t="shared" si="19"/>
        <v>0</v>
      </c>
      <c r="L167" s="325"/>
    </row>
    <row r="168" spans="2:12" x14ac:dyDescent="0.2">
      <c r="B168" s="298"/>
      <c r="C168" s="307"/>
      <c r="D168" s="308"/>
      <c r="E168" s="308"/>
      <c r="F168" s="308"/>
      <c r="G168" s="309"/>
      <c r="H168" s="302">
        <f t="shared" ref="H168:H193" si="20">C168*D168</f>
        <v>0</v>
      </c>
      <c r="I168" s="303">
        <f t="shared" ref="I168:I193" si="21">E168*C168</f>
        <v>0</v>
      </c>
      <c r="J168" s="304">
        <f t="shared" ref="J168:J193" si="22">F168*C168</f>
        <v>0</v>
      </c>
      <c r="K168" s="305">
        <f t="shared" ref="K168:K193" si="23">G168*C168</f>
        <v>0</v>
      </c>
      <c r="L168" s="325"/>
    </row>
    <row r="169" spans="2:12" x14ac:dyDescent="0.2">
      <c r="B169" s="298"/>
      <c r="C169" s="307"/>
      <c r="D169" s="308"/>
      <c r="E169" s="308"/>
      <c r="F169" s="308"/>
      <c r="G169" s="309"/>
      <c r="H169" s="302">
        <f t="shared" si="20"/>
        <v>0</v>
      </c>
      <c r="I169" s="303">
        <f t="shared" si="21"/>
        <v>0</v>
      </c>
      <c r="J169" s="304">
        <f t="shared" si="22"/>
        <v>0</v>
      </c>
      <c r="K169" s="305">
        <f t="shared" si="23"/>
        <v>0</v>
      </c>
      <c r="L169" s="325"/>
    </row>
    <row r="170" spans="2:12" x14ac:dyDescent="0.2">
      <c r="B170" s="298"/>
      <c r="C170" s="307"/>
      <c r="D170" s="308"/>
      <c r="E170" s="308"/>
      <c r="F170" s="308"/>
      <c r="G170" s="309"/>
      <c r="H170" s="302">
        <f t="shared" si="20"/>
        <v>0</v>
      </c>
      <c r="I170" s="303">
        <f t="shared" si="21"/>
        <v>0</v>
      </c>
      <c r="J170" s="304">
        <f t="shared" si="22"/>
        <v>0</v>
      </c>
      <c r="K170" s="305">
        <f t="shared" si="23"/>
        <v>0</v>
      </c>
      <c r="L170" s="325"/>
    </row>
    <row r="171" spans="2:12" x14ac:dyDescent="0.2">
      <c r="B171" s="298"/>
      <c r="C171" s="307"/>
      <c r="D171" s="308"/>
      <c r="E171" s="308"/>
      <c r="F171" s="308"/>
      <c r="G171" s="309"/>
      <c r="H171" s="302">
        <f t="shared" si="20"/>
        <v>0</v>
      </c>
      <c r="I171" s="303">
        <f t="shared" si="21"/>
        <v>0</v>
      </c>
      <c r="J171" s="304">
        <f t="shared" si="22"/>
        <v>0</v>
      </c>
      <c r="K171" s="305">
        <f t="shared" si="23"/>
        <v>0</v>
      </c>
      <c r="L171" s="325"/>
    </row>
    <row r="172" spans="2:12" x14ac:dyDescent="0.2">
      <c r="B172" s="298"/>
      <c r="C172" s="307"/>
      <c r="D172" s="308"/>
      <c r="E172" s="308"/>
      <c r="F172" s="308"/>
      <c r="G172" s="309"/>
      <c r="H172" s="302">
        <f t="shared" si="20"/>
        <v>0</v>
      </c>
      <c r="I172" s="303">
        <f t="shared" si="21"/>
        <v>0</v>
      </c>
      <c r="J172" s="304">
        <f t="shared" si="22"/>
        <v>0</v>
      </c>
      <c r="K172" s="305">
        <f t="shared" si="23"/>
        <v>0</v>
      </c>
      <c r="L172" s="325"/>
    </row>
    <row r="173" spans="2:12" x14ac:dyDescent="0.2">
      <c r="B173" s="298"/>
      <c r="C173" s="307"/>
      <c r="D173" s="308"/>
      <c r="E173" s="308"/>
      <c r="F173" s="308"/>
      <c r="G173" s="309"/>
      <c r="H173" s="302">
        <f t="shared" si="20"/>
        <v>0</v>
      </c>
      <c r="I173" s="303">
        <f t="shared" si="21"/>
        <v>0</v>
      </c>
      <c r="J173" s="304">
        <f t="shared" si="22"/>
        <v>0</v>
      </c>
      <c r="K173" s="305">
        <f t="shared" si="23"/>
        <v>0</v>
      </c>
      <c r="L173" s="325"/>
    </row>
    <row r="174" spans="2:12" x14ac:dyDescent="0.2">
      <c r="B174" s="298"/>
      <c r="C174" s="307"/>
      <c r="D174" s="308"/>
      <c r="E174" s="308"/>
      <c r="F174" s="308"/>
      <c r="G174" s="309"/>
      <c r="H174" s="302">
        <f t="shared" si="20"/>
        <v>0</v>
      </c>
      <c r="I174" s="303">
        <f t="shared" si="21"/>
        <v>0</v>
      </c>
      <c r="J174" s="304">
        <f t="shared" si="22"/>
        <v>0</v>
      </c>
      <c r="K174" s="305">
        <f t="shared" si="23"/>
        <v>0</v>
      </c>
      <c r="L174" s="325"/>
    </row>
    <row r="175" spans="2:12" x14ac:dyDescent="0.2">
      <c r="B175" s="298"/>
      <c r="C175" s="307"/>
      <c r="D175" s="308"/>
      <c r="E175" s="308"/>
      <c r="F175" s="308"/>
      <c r="G175" s="309"/>
      <c r="H175" s="302">
        <f t="shared" si="20"/>
        <v>0</v>
      </c>
      <c r="I175" s="303">
        <f t="shared" si="21"/>
        <v>0</v>
      </c>
      <c r="J175" s="304">
        <f t="shared" si="22"/>
        <v>0</v>
      </c>
      <c r="K175" s="305">
        <f t="shared" si="23"/>
        <v>0</v>
      </c>
      <c r="L175" s="325"/>
    </row>
    <row r="176" spans="2:12" x14ac:dyDescent="0.2">
      <c r="B176" s="298"/>
      <c r="C176" s="307"/>
      <c r="D176" s="308"/>
      <c r="E176" s="308"/>
      <c r="F176" s="308"/>
      <c r="G176" s="309"/>
      <c r="H176" s="302">
        <f t="shared" si="20"/>
        <v>0</v>
      </c>
      <c r="I176" s="303">
        <f t="shared" si="21"/>
        <v>0</v>
      </c>
      <c r="J176" s="304">
        <f t="shared" si="22"/>
        <v>0</v>
      </c>
      <c r="K176" s="305">
        <f t="shared" si="23"/>
        <v>0</v>
      </c>
      <c r="L176" s="325"/>
    </row>
    <row r="177" spans="2:12" x14ac:dyDescent="0.2">
      <c r="B177" s="298"/>
      <c r="C177" s="307"/>
      <c r="D177" s="308"/>
      <c r="E177" s="308"/>
      <c r="F177" s="308"/>
      <c r="G177" s="309"/>
      <c r="H177" s="302">
        <f t="shared" si="20"/>
        <v>0</v>
      </c>
      <c r="I177" s="303">
        <f t="shared" si="21"/>
        <v>0</v>
      </c>
      <c r="J177" s="304">
        <f t="shared" si="22"/>
        <v>0</v>
      </c>
      <c r="K177" s="305">
        <f t="shared" si="23"/>
        <v>0</v>
      </c>
      <c r="L177" s="325"/>
    </row>
    <row r="178" spans="2:12" x14ac:dyDescent="0.2">
      <c r="B178" s="298"/>
      <c r="C178" s="307"/>
      <c r="D178" s="308"/>
      <c r="E178" s="308"/>
      <c r="F178" s="308"/>
      <c r="G178" s="309"/>
      <c r="H178" s="302">
        <f t="shared" si="20"/>
        <v>0</v>
      </c>
      <c r="I178" s="303">
        <f t="shared" si="21"/>
        <v>0</v>
      </c>
      <c r="J178" s="304">
        <f t="shared" si="22"/>
        <v>0</v>
      </c>
      <c r="K178" s="305">
        <f t="shared" si="23"/>
        <v>0</v>
      </c>
      <c r="L178" s="325"/>
    </row>
    <row r="179" spans="2:12" x14ac:dyDescent="0.2">
      <c r="B179" s="298"/>
      <c r="C179" s="307"/>
      <c r="D179" s="308"/>
      <c r="E179" s="308"/>
      <c r="F179" s="308"/>
      <c r="G179" s="309"/>
      <c r="H179" s="302">
        <f t="shared" si="20"/>
        <v>0</v>
      </c>
      <c r="I179" s="303">
        <f t="shared" si="21"/>
        <v>0</v>
      </c>
      <c r="J179" s="304">
        <f t="shared" si="22"/>
        <v>0</v>
      </c>
      <c r="K179" s="305">
        <f t="shared" si="23"/>
        <v>0</v>
      </c>
      <c r="L179" s="325"/>
    </row>
    <row r="180" spans="2:12" x14ac:dyDescent="0.2">
      <c r="B180" s="298"/>
      <c r="C180" s="307"/>
      <c r="D180" s="308"/>
      <c r="E180" s="308"/>
      <c r="F180" s="308"/>
      <c r="G180" s="309"/>
      <c r="H180" s="302">
        <f t="shared" si="20"/>
        <v>0</v>
      </c>
      <c r="I180" s="303">
        <f t="shared" si="21"/>
        <v>0</v>
      </c>
      <c r="J180" s="304">
        <f t="shared" si="22"/>
        <v>0</v>
      </c>
      <c r="K180" s="305">
        <f t="shared" si="23"/>
        <v>0</v>
      </c>
      <c r="L180" s="325"/>
    </row>
    <row r="181" spans="2:12" x14ac:dyDescent="0.2">
      <c r="B181" s="298"/>
      <c r="C181" s="307"/>
      <c r="D181" s="308"/>
      <c r="E181" s="308"/>
      <c r="F181" s="308"/>
      <c r="G181" s="309"/>
      <c r="H181" s="302">
        <f t="shared" si="20"/>
        <v>0</v>
      </c>
      <c r="I181" s="303">
        <f t="shared" si="21"/>
        <v>0</v>
      </c>
      <c r="J181" s="304">
        <f t="shared" si="22"/>
        <v>0</v>
      </c>
      <c r="K181" s="305">
        <f t="shared" si="23"/>
        <v>0</v>
      </c>
      <c r="L181" s="325"/>
    </row>
    <row r="182" spans="2:12" x14ac:dyDescent="0.2">
      <c r="B182" s="298"/>
      <c r="C182" s="307"/>
      <c r="D182" s="308"/>
      <c r="E182" s="308"/>
      <c r="F182" s="308"/>
      <c r="G182" s="309"/>
      <c r="H182" s="302">
        <f t="shared" si="20"/>
        <v>0</v>
      </c>
      <c r="I182" s="303">
        <f t="shared" si="21"/>
        <v>0</v>
      </c>
      <c r="J182" s="304">
        <f t="shared" si="22"/>
        <v>0</v>
      </c>
      <c r="K182" s="305">
        <f t="shared" si="23"/>
        <v>0</v>
      </c>
      <c r="L182" s="325"/>
    </row>
    <row r="183" spans="2:12" x14ac:dyDescent="0.2">
      <c r="B183" s="298"/>
      <c r="C183" s="307"/>
      <c r="D183" s="308"/>
      <c r="E183" s="308"/>
      <c r="F183" s="308"/>
      <c r="G183" s="309"/>
      <c r="H183" s="302">
        <f t="shared" si="20"/>
        <v>0</v>
      </c>
      <c r="I183" s="303">
        <f t="shared" si="21"/>
        <v>0</v>
      </c>
      <c r="J183" s="304">
        <f t="shared" si="22"/>
        <v>0</v>
      </c>
      <c r="K183" s="305">
        <f t="shared" si="23"/>
        <v>0</v>
      </c>
      <c r="L183" s="325"/>
    </row>
    <row r="184" spans="2:12" x14ac:dyDescent="0.2">
      <c r="B184" s="298"/>
      <c r="C184" s="307"/>
      <c r="D184" s="308"/>
      <c r="E184" s="308"/>
      <c r="F184" s="308"/>
      <c r="G184" s="309"/>
      <c r="H184" s="302">
        <f t="shared" si="20"/>
        <v>0</v>
      </c>
      <c r="I184" s="303">
        <f t="shared" si="21"/>
        <v>0</v>
      </c>
      <c r="J184" s="304">
        <f t="shared" si="22"/>
        <v>0</v>
      </c>
      <c r="K184" s="305">
        <f t="shared" si="23"/>
        <v>0</v>
      </c>
      <c r="L184" s="325"/>
    </row>
    <row r="185" spans="2:12" x14ac:dyDescent="0.2">
      <c r="B185" s="298"/>
      <c r="C185" s="307"/>
      <c r="D185" s="308"/>
      <c r="E185" s="308"/>
      <c r="F185" s="308"/>
      <c r="G185" s="309"/>
      <c r="H185" s="302">
        <f t="shared" si="20"/>
        <v>0</v>
      </c>
      <c r="I185" s="303">
        <f t="shared" si="21"/>
        <v>0</v>
      </c>
      <c r="J185" s="304">
        <f t="shared" si="22"/>
        <v>0</v>
      </c>
      <c r="K185" s="305">
        <f t="shared" si="23"/>
        <v>0</v>
      </c>
      <c r="L185" s="325"/>
    </row>
    <row r="186" spans="2:12" x14ac:dyDescent="0.2">
      <c r="B186" s="298"/>
      <c r="C186" s="307"/>
      <c r="D186" s="308"/>
      <c r="E186" s="308"/>
      <c r="F186" s="308"/>
      <c r="G186" s="309"/>
      <c r="H186" s="302">
        <f t="shared" si="20"/>
        <v>0</v>
      </c>
      <c r="I186" s="303">
        <f t="shared" si="21"/>
        <v>0</v>
      </c>
      <c r="J186" s="304">
        <f t="shared" si="22"/>
        <v>0</v>
      </c>
      <c r="K186" s="305">
        <f t="shared" si="23"/>
        <v>0</v>
      </c>
      <c r="L186" s="325"/>
    </row>
    <row r="187" spans="2:12" x14ac:dyDescent="0.2">
      <c r="B187" s="298"/>
      <c r="C187" s="307"/>
      <c r="D187" s="308"/>
      <c r="E187" s="308"/>
      <c r="F187" s="308"/>
      <c r="G187" s="309"/>
      <c r="H187" s="302">
        <f t="shared" si="20"/>
        <v>0</v>
      </c>
      <c r="I187" s="303">
        <f t="shared" si="21"/>
        <v>0</v>
      </c>
      <c r="J187" s="304">
        <f t="shared" si="22"/>
        <v>0</v>
      </c>
      <c r="K187" s="305">
        <f t="shared" si="23"/>
        <v>0</v>
      </c>
      <c r="L187" s="325"/>
    </row>
    <row r="188" spans="2:12" x14ac:dyDescent="0.2">
      <c r="B188" s="298"/>
      <c r="C188" s="307"/>
      <c r="D188" s="308"/>
      <c r="E188" s="308"/>
      <c r="F188" s="308"/>
      <c r="G188" s="309"/>
      <c r="H188" s="302">
        <f t="shared" si="20"/>
        <v>0</v>
      </c>
      <c r="I188" s="303">
        <f t="shared" si="21"/>
        <v>0</v>
      </c>
      <c r="J188" s="304">
        <f t="shared" si="22"/>
        <v>0</v>
      </c>
      <c r="K188" s="305">
        <f t="shared" si="23"/>
        <v>0</v>
      </c>
      <c r="L188" s="325"/>
    </row>
    <row r="189" spans="2:12" x14ac:dyDescent="0.2">
      <c r="B189" s="298"/>
      <c r="C189" s="307"/>
      <c r="D189" s="308"/>
      <c r="E189" s="308"/>
      <c r="F189" s="308"/>
      <c r="G189" s="309"/>
      <c r="H189" s="302">
        <f t="shared" si="20"/>
        <v>0</v>
      </c>
      <c r="I189" s="303">
        <f t="shared" si="21"/>
        <v>0</v>
      </c>
      <c r="J189" s="304">
        <f t="shared" si="22"/>
        <v>0</v>
      </c>
      <c r="K189" s="305">
        <f t="shared" si="23"/>
        <v>0</v>
      </c>
      <c r="L189" s="325"/>
    </row>
    <row r="190" spans="2:12" x14ac:dyDescent="0.2">
      <c r="B190" s="298"/>
      <c r="C190" s="307"/>
      <c r="D190" s="308"/>
      <c r="E190" s="308"/>
      <c r="F190" s="308"/>
      <c r="G190" s="309"/>
      <c r="H190" s="302">
        <f t="shared" si="20"/>
        <v>0</v>
      </c>
      <c r="I190" s="303">
        <f t="shared" si="21"/>
        <v>0</v>
      </c>
      <c r="J190" s="304">
        <f t="shared" si="22"/>
        <v>0</v>
      </c>
      <c r="K190" s="305">
        <f t="shared" si="23"/>
        <v>0</v>
      </c>
      <c r="L190" s="325"/>
    </row>
    <row r="191" spans="2:12" x14ac:dyDescent="0.2">
      <c r="B191" s="298"/>
      <c r="C191" s="307"/>
      <c r="D191" s="308"/>
      <c r="E191" s="308"/>
      <c r="F191" s="308"/>
      <c r="G191" s="309"/>
      <c r="H191" s="302">
        <f t="shared" si="20"/>
        <v>0</v>
      </c>
      <c r="I191" s="303">
        <f t="shared" si="21"/>
        <v>0</v>
      </c>
      <c r="J191" s="304">
        <f t="shared" si="22"/>
        <v>0</v>
      </c>
      <c r="K191" s="305">
        <f t="shared" si="23"/>
        <v>0</v>
      </c>
      <c r="L191" s="325"/>
    </row>
    <row r="192" spans="2:12" x14ac:dyDescent="0.2">
      <c r="B192" s="298"/>
      <c r="C192" s="307"/>
      <c r="D192" s="308"/>
      <c r="E192" s="308"/>
      <c r="F192" s="308"/>
      <c r="G192" s="309"/>
      <c r="H192" s="302">
        <f t="shared" si="20"/>
        <v>0</v>
      </c>
      <c r="I192" s="303">
        <f t="shared" si="21"/>
        <v>0</v>
      </c>
      <c r="J192" s="304">
        <f t="shared" si="22"/>
        <v>0</v>
      </c>
      <c r="K192" s="305">
        <f t="shared" si="23"/>
        <v>0</v>
      </c>
      <c r="L192" s="325"/>
    </row>
    <row r="193" spans="2:12" ht="13.5" thickBot="1" x14ac:dyDescent="0.25">
      <c r="B193" s="310"/>
      <c r="C193" s="311"/>
      <c r="D193" s="312"/>
      <c r="E193" s="312"/>
      <c r="F193" s="312"/>
      <c r="G193" s="326"/>
      <c r="H193" s="302">
        <f t="shared" si="20"/>
        <v>0</v>
      </c>
      <c r="I193" s="303">
        <f t="shared" si="21"/>
        <v>0</v>
      </c>
      <c r="J193" s="304">
        <f t="shared" si="22"/>
        <v>0</v>
      </c>
      <c r="K193" s="305">
        <f t="shared" si="23"/>
        <v>0</v>
      </c>
      <c r="L193" s="325"/>
    </row>
    <row r="194" spans="2:12" x14ac:dyDescent="0.2">
      <c r="B194" s="313"/>
      <c r="C194" s="313"/>
      <c r="D194" s="314"/>
      <c r="E194" s="314"/>
      <c r="F194" s="314"/>
      <c r="G194" s="315"/>
      <c r="H194" s="293"/>
      <c r="I194" s="293"/>
      <c r="J194" s="293"/>
      <c r="L194" s="324"/>
    </row>
    <row r="198" spans="2:12" x14ac:dyDescent="0.2">
      <c r="D198" s="324"/>
      <c r="E198" s="324"/>
      <c r="F198" s="327" t="s">
        <v>20</v>
      </c>
      <c r="G198" s="328">
        <f>Sheet8!P41</f>
        <v>0</v>
      </c>
    </row>
    <row r="199" spans="2:12" x14ac:dyDescent="0.2">
      <c r="D199" s="324"/>
      <c r="E199" s="324"/>
      <c r="F199" s="327" t="s">
        <v>13</v>
      </c>
      <c r="G199" s="329"/>
    </row>
    <row r="200" spans="2:12" x14ac:dyDescent="0.2">
      <c r="D200" s="324"/>
      <c r="E200" s="324"/>
      <c r="F200" s="327"/>
      <c r="G200" s="329"/>
    </row>
    <row r="201" spans="2:12" x14ac:dyDescent="0.2">
      <c r="D201" s="324"/>
      <c r="E201" s="324"/>
      <c r="F201" s="327" t="s">
        <v>21</v>
      </c>
      <c r="G201" s="328">
        <f>Sheet8!P44</f>
        <v>0</v>
      </c>
    </row>
    <row r="202" spans="2:12" x14ac:dyDescent="0.2">
      <c r="D202" s="324"/>
      <c r="E202" s="324"/>
      <c r="F202" s="324"/>
      <c r="G202" s="324"/>
    </row>
    <row r="203" spans="2:12" x14ac:dyDescent="0.2">
      <c r="D203" s="330"/>
      <c r="E203" s="330"/>
      <c r="F203" s="331" t="s">
        <v>177</v>
      </c>
      <c r="G203" s="332">
        <f>Sheet8!P46</f>
        <v>0</v>
      </c>
    </row>
    <row r="204" spans="2:12" x14ac:dyDescent="0.2">
      <c r="D204" s="330"/>
      <c r="E204" s="330"/>
      <c r="F204" s="330"/>
      <c r="G204" s="333"/>
    </row>
    <row r="205" spans="2:12" x14ac:dyDescent="0.2">
      <c r="D205" s="330"/>
      <c r="E205" s="330"/>
      <c r="F205" s="330"/>
      <c r="G205" s="330"/>
    </row>
  </sheetData>
  <sheetProtection password="FC0B" sheet="1" objects="1" scenarios="1"/>
  <mergeCells count="1">
    <mergeCell ref="B2:G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45"/>
  <sheetViews>
    <sheetView showGridLines="0" zoomScale="90" zoomScaleNormal="90" zoomScaleSheetLayoutView="100" workbookViewId="0">
      <selection activeCell="E11" sqref="E11"/>
    </sheetView>
  </sheetViews>
  <sheetFormatPr defaultRowHeight="12.75" x14ac:dyDescent="0.2"/>
  <cols>
    <col min="1" max="1" width="8" style="611" customWidth="1"/>
    <col min="2" max="5" width="30.7109375" style="611" customWidth="1"/>
    <col min="6" max="7" width="9.140625" style="611"/>
    <col min="8" max="8" width="0" style="611" hidden="1" customWidth="1"/>
    <col min="9" max="16384" width="9.140625" style="611"/>
  </cols>
  <sheetData>
    <row r="1" spans="1:8" x14ac:dyDescent="0.2">
      <c r="A1" s="503"/>
      <c r="B1" s="503"/>
      <c r="C1" s="503"/>
      <c r="D1" s="503"/>
      <c r="E1" s="503"/>
    </row>
    <row r="2" spans="1:8" ht="14.25" x14ac:dyDescent="0.2">
      <c r="A2" s="494"/>
      <c r="B2" s="612" t="s">
        <v>474</v>
      </c>
      <c r="C2" s="39"/>
      <c r="D2" s="39"/>
      <c r="E2" s="39"/>
      <c r="H2" s="503">
        <v>2.0000000000000002E-5</v>
      </c>
    </row>
    <row r="3" spans="1:8" x14ac:dyDescent="0.2">
      <c r="A3" s="503"/>
      <c r="B3" s="503"/>
      <c r="C3" s="503"/>
      <c r="D3" s="503"/>
      <c r="E3" s="503"/>
      <c r="H3" s="503">
        <v>1E-4</v>
      </c>
    </row>
    <row r="4" spans="1:8" x14ac:dyDescent="0.2">
      <c r="A4" s="494"/>
      <c r="B4" s="495" t="s">
        <v>12</v>
      </c>
      <c r="C4" s="534">
        <f>Company</f>
        <v>0</v>
      </c>
      <c r="D4" s="500"/>
      <c r="E4" s="494"/>
      <c r="H4" s="503">
        <v>5.0000000000000001E-4</v>
      </c>
    </row>
    <row r="5" spans="1:8" x14ac:dyDescent="0.2">
      <c r="A5" s="494"/>
      <c r="B5" s="494"/>
      <c r="C5" s="535"/>
      <c r="D5" s="535"/>
      <c r="E5" s="494"/>
      <c r="H5" s="503">
        <v>2.3999999999999998E-3</v>
      </c>
    </row>
    <row r="6" spans="1:8" x14ac:dyDescent="0.2">
      <c r="A6" s="494"/>
      <c r="B6" s="495" t="s">
        <v>19</v>
      </c>
      <c r="C6" s="991">
        <f>Date</f>
        <v>0</v>
      </c>
      <c r="D6" s="500"/>
      <c r="E6" s="494"/>
      <c r="H6" s="503">
        <v>5.0000000000000001E-3</v>
      </c>
    </row>
    <row r="7" spans="1:8" ht="13.5" thickBot="1" x14ac:dyDescent="0.25">
      <c r="A7" s="494"/>
      <c r="B7" s="495"/>
      <c r="C7" s="536"/>
      <c r="D7" s="500"/>
      <c r="E7" s="494"/>
      <c r="H7" s="503">
        <v>1.2E-2</v>
      </c>
    </row>
    <row r="8" spans="1:8" ht="38.25" x14ac:dyDescent="0.2">
      <c r="A8" s="537"/>
      <c r="B8" s="539" t="s">
        <v>385</v>
      </c>
      <c r="C8" s="540" t="s">
        <v>386</v>
      </c>
      <c r="D8" s="537"/>
      <c r="E8" s="494"/>
      <c r="H8" s="503">
        <v>4.2000000000000003E-2</v>
      </c>
    </row>
    <row r="9" spans="1:8" ht="18" thickBot="1" x14ac:dyDescent="0.3">
      <c r="A9" s="537"/>
      <c r="B9" s="613">
        <f>IFERROR(SQRT(SUM(Sheet26!C10:E12)),"")</f>
        <v>0</v>
      </c>
      <c r="C9" s="614">
        <f>IFERROR(0.25*SUMPRODUCT(C13:C37,E13:E37),0)</f>
        <v>0</v>
      </c>
      <c r="D9" s="537"/>
      <c r="E9" s="615"/>
    </row>
    <row r="10" spans="1:8" ht="13.5" thickBot="1" x14ac:dyDescent="0.25">
      <c r="A10" s="550"/>
      <c r="B10" s="616"/>
      <c r="C10" s="538"/>
      <c r="D10" s="538"/>
      <c r="E10" s="504" t="s">
        <v>9</v>
      </c>
    </row>
    <row r="11" spans="1:8" ht="102" x14ac:dyDescent="0.2">
      <c r="A11" s="617"/>
      <c r="B11" s="618" t="s">
        <v>387</v>
      </c>
      <c r="C11" s="618" t="s">
        <v>388</v>
      </c>
      <c r="D11" s="618" t="s">
        <v>475</v>
      </c>
      <c r="E11" s="619" t="s">
        <v>389</v>
      </c>
    </row>
    <row r="12" spans="1:8" x14ac:dyDescent="0.2">
      <c r="A12" s="620"/>
      <c r="B12" s="620">
        <v>1</v>
      </c>
      <c r="C12" s="620">
        <v>2</v>
      </c>
      <c r="D12" s="620">
        <v>3</v>
      </c>
      <c r="E12" s="621">
        <v>4</v>
      </c>
      <c r="F12" s="622"/>
    </row>
    <row r="13" spans="1:8" x14ac:dyDescent="0.2">
      <c r="A13" s="623">
        <v>1</v>
      </c>
      <c r="B13" s="624"/>
      <c r="C13" s="624"/>
      <c r="D13" s="625"/>
      <c r="E13" s="626">
        <f>IFERROR(D13-$B$9,"")</f>
        <v>0</v>
      </c>
    </row>
    <row r="14" spans="1:8" x14ac:dyDescent="0.2">
      <c r="A14" s="627">
        <v>2</v>
      </c>
      <c r="B14" s="628"/>
      <c r="C14" s="629"/>
      <c r="D14" s="630"/>
      <c r="E14" s="631">
        <f t="shared" ref="E14:E37" si="0">IFERROR(D14-$B$9,"")</f>
        <v>0</v>
      </c>
    </row>
    <row r="15" spans="1:8" x14ac:dyDescent="0.2">
      <c r="A15" s="632">
        <v>3</v>
      </c>
      <c r="B15" s="633"/>
      <c r="C15" s="629"/>
      <c r="D15" s="634"/>
      <c r="E15" s="631">
        <f t="shared" si="0"/>
        <v>0</v>
      </c>
    </row>
    <row r="16" spans="1:8" x14ac:dyDescent="0.2">
      <c r="A16" s="632">
        <v>4</v>
      </c>
      <c r="B16" s="633"/>
      <c r="C16" s="629"/>
      <c r="D16" s="634"/>
      <c r="E16" s="631">
        <f t="shared" si="0"/>
        <v>0</v>
      </c>
    </row>
    <row r="17" spans="1:5" x14ac:dyDescent="0.2">
      <c r="A17" s="635">
        <v>5</v>
      </c>
      <c r="B17" s="636"/>
      <c r="C17" s="629"/>
      <c r="D17" s="634"/>
      <c r="E17" s="631">
        <f t="shared" si="0"/>
        <v>0</v>
      </c>
    </row>
    <row r="18" spans="1:5" x14ac:dyDescent="0.2">
      <c r="A18" s="637">
        <v>6</v>
      </c>
      <c r="B18" s="638"/>
      <c r="C18" s="629"/>
      <c r="D18" s="634"/>
      <c r="E18" s="631">
        <f t="shared" si="0"/>
        <v>0</v>
      </c>
    </row>
    <row r="19" spans="1:5" x14ac:dyDescent="0.2">
      <c r="A19" s="632">
        <v>7</v>
      </c>
      <c r="B19" s="639"/>
      <c r="C19" s="629"/>
      <c r="D19" s="634"/>
      <c r="E19" s="631">
        <f t="shared" si="0"/>
        <v>0</v>
      </c>
    </row>
    <row r="20" spans="1:5" x14ac:dyDescent="0.2">
      <c r="A20" s="632">
        <v>8</v>
      </c>
      <c r="B20" s="633"/>
      <c r="C20" s="629"/>
      <c r="D20" s="634"/>
      <c r="E20" s="631">
        <f t="shared" si="0"/>
        <v>0</v>
      </c>
    </row>
    <row r="21" spans="1:5" x14ac:dyDescent="0.2">
      <c r="A21" s="632">
        <v>9</v>
      </c>
      <c r="B21" s="633"/>
      <c r="C21" s="629"/>
      <c r="D21" s="634"/>
      <c r="E21" s="631">
        <f t="shared" si="0"/>
        <v>0</v>
      </c>
    </row>
    <row r="22" spans="1:5" x14ac:dyDescent="0.2">
      <c r="A22" s="632">
        <v>10</v>
      </c>
      <c r="B22" s="633"/>
      <c r="C22" s="629"/>
      <c r="D22" s="634"/>
      <c r="E22" s="631">
        <f t="shared" si="0"/>
        <v>0</v>
      </c>
    </row>
    <row r="23" spans="1:5" x14ac:dyDescent="0.2">
      <c r="A23" s="632">
        <v>11</v>
      </c>
      <c r="B23" s="633"/>
      <c r="C23" s="629"/>
      <c r="D23" s="634"/>
      <c r="E23" s="631">
        <f t="shared" si="0"/>
        <v>0</v>
      </c>
    </row>
    <row r="24" spans="1:5" x14ac:dyDescent="0.2">
      <c r="A24" s="632">
        <v>12</v>
      </c>
      <c r="B24" s="633"/>
      <c r="C24" s="629"/>
      <c r="D24" s="634"/>
      <c r="E24" s="631">
        <f t="shared" si="0"/>
        <v>0</v>
      </c>
    </row>
    <row r="25" spans="1:5" x14ac:dyDescent="0.2">
      <c r="A25" s="632">
        <v>13</v>
      </c>
      <c r="B25" s="633"/>
      <c r="C25" s="629"/>
      <c r="D25" s="634"/>
      <c r="E25" s="631">
        <f t="shared" si="0"/>
        <v>0</v>
      </c>
    </row>
    <row r="26" spans="1:5" x14ac:dyDescent="0.2">
      <c r="A26" s="632">
        <v>14</v>
      </c>
      <c r="B26" s="633"/>
      <c r="C26" s="629"/>
      <c r="D26" s="634"/>
      <c r="E26" s="631">
        <f t="shared" si="0"/>
        <v>0</v>
      </c>
    </row>
    <row r="27" spans="1:5" x14ac:dyDescent="0.2">
      <c r="A27" s="632">
        <v>15</v>
      </c>
      <c r="B27" s="633"/>
      <c r="C27" s="629"/>
      <c r="D27" s="634"/>
      <c r="E27" s="631">
        <f t="shared" si="0"/>
        <v>0</v>
      </c>
    </row>
    <row r="28" spans="1:5" x14ac:dyDescent="0.2">
      <c r="A28" s="632">
        <v>16</v>
      </c>
      <c r="B28" s="633"/>
      <c r="C28" s="629"/>
      <c r="D28" s="634"/>
      <c r="E28" s="631">
        <f t="shared" si="0"/>
        <v>0</v>
      </c>
    </row>
    <row r="29" spans="1:5" x14ac:dyDescent="0.2">
      <c r="A29" s="632">
        <v>17</v>
      </c>
      <c r="B29" s="633"/>
      <c r="C29" s="629"/>
      <c r="D29" s="634"/>
      <c r="E29" s="631">
        <f t="shared" si="0"/>
        <v>0</v>
      </c>
    </row>
    <row r="30" spans="1:5" x14ac:dyDescent="0.2">
      <c r="A30" s="632">
        <v>18</v>
      </c>
      <c r="B30" s="633"/>
      <c r="C30" s="629"/>
      <c r="D30" s="634"/>
      <c r="E30" s="631">
        <f t="shared" si="0"/>
        <v>0</v>
      </c>
    </row>
    <row r="31" spans="1:5" x14ac:dyDescent="0.2">
      <c r="A31" s="632">
        <v>19</v>
      </c>
      <c r="B31" s="633"/>
      <c r="C31" s="629"/>
      <c r="D31" s="634"/>
      <c r="E31" s="631">
        <f t="shared" si="0"/>
        <v>0</v>
      </c>
    </row>
    <row r="32" spans="1:5" x14ac:dyDescent="0.2">
      <c r="A32" s="632">
        <v>20</v>
      </c>
      <c r="B32" s="633"/>
      <c r="C32" s="629"/>
      <c r="D32" s="634"/>
      <c r="E32" s="631">
        <f t="shared" si="0"/>
        <v>0</v>
      </c>
    </row>
    <row r="33" spans="1:5" x14ac:dyDescent="0.2">
      <c r="A33" s="632">
        <v>21</v>
      </c>
      <c r="B33" s="633"/>
      <c r="C33" s="629"/>
      <c r="D33" s="634"/>
      <c r="E33" s="631">
        <f t="shared" si="0"/>
        <v>0</v>
      </c>
    </row>
    <row r="34" spans="1:5" x14ac:dyDescent="0.2">
      <c r="A34" s="632">
        <v>22</v>
      </c>
      <c r="B34" s="633"/>
      <c r="C34" s="629"/>
      <c r="D34" s="634"/>
      <c r="E34" s="631">
        <f t="shared" si="0"/>
        <v>0</v>
      </c>
    </row>
    <row r="35" spans="1:5" x14ac:dyDescent="0.2">
      <c r="A35" s="632">
        <v>23</v>
      </c>
      <c r="B35" s="633"/>
      <c r="C35" s="629"/>
      <c r="D35" s="634"/>
      <c r="E35" s="631">
        <f t="shared" si="0"/>
        <v>0</v>
      </c>
    </row>
    <row r="36" spans="1:5" x14ac:dyDescent="0.2">
      <c r="A36" s="632">
        <v>24</v>
      </c>
      <c r="B36" s="633"/>
      <c r="C36" s="629"/>
      <c r="D36" s="634"/>
      <c r="E36" s="631">
        <f t="shared" si="0"/>
        <v>0</v>
      </c>
    </row>
    <row r="37" spans="1:5" ht="13.5" thickBot="1" x14ac:dyDescent="0.25">
      <c r="A37" s="640">
        <v>25</v>
      </c>
      <c r="B37" s="641"/>
      <c r="C37" s="642"/>
      <c r="D37" s="643"/>
      <c r="E37" s="644">
        <f t="shared" si="0"/>
        <v>0</v>
      </c>
    </row>
    <row r="38" spans="1:5" x14ac:dyDescent="0.2">
      <c r="A38" s="645"/>
      <c r="B38" s="551"/>
      <c r="C38" s="578"/>
      <c r="D38" s="646"/>
      <c r="E38" s="647"/>
    </row>
    <row r="40" spans="1:5" x14ac:dyDescent="0.2">
      <c r="C40" s="648" t="s">
        <v>20</v>
      </c>
      <c r="D40" s="529">
        <f>Sheet1!F44</f>
        <v>0</v>
      </c>
    </row>
    <row r="41" spans="1:5" x14ac:dyDescent="0.2">
      <c r="C41" s="648" t="s">
        <v>13</v>
      </c>
      <c r="D41" s="423"/>
    </row>
    <row r="42" spans="1:5" x14ac:dyDescent="0.2">
      <c r="C42" s="648"/>
      <c r="D42" s="423"/>
    </row>
    <row r="43" spans="1:5" x14ac:dyDescent="0.2">
      <c r="C43" s="648" t="s">
        <v>21</v>
      </c>
      <c r="D43" s="529">
        <f>Sheet1!F47</f>
        <v>0</v>
      </c>
    </row>
    <row r="44" spans="1:5" x14ac:dyDescent="0.2">
      <c r="C44" s="649"/>
      <c r="D44" s="405"/>
    </row>
    <row r="45" spans="1:5" x14ac:dyDescent="0.2">
      <c r="C45" s="650" t="s">
        <v>177</v>
      </c>
      <c r="D45" s="529">
        <f>Sheet1!F49</f>
        <v>0</v>
      </c>
    </row>
  </sheetData>
  <sheetProtection password="FC0B" sheet="1" objects="1" scenarios="1"/>
  <dataValidations count="1">
    <dataValidation type="list" allowBlank="1" showInputMessage="1" showErrorMessage="1" sqref="C13:C38">
      <formula1>$H$2:$H$8</formula1>
    </dataValidation>
  </dataValidations>
  <pageMargins left="0.75" right="0.75" top="1" bottom="1" header="0.5" footer="0.5"/>
  <pageSetup scale="8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I46"/>
  <sheetViews>
    <sheetView showGridLines="0" zoomScaleSheetLayoutView="100" workbookViewId="0">
      <selection activeCell="B4" sqref="B4:F4"/>
    </sheetView>
  </sheetViews>
  <sheetFormatPr defaultRowHeight="12.75" x14ac:dyDescent="0.2"/>
  <cols>
    <col min="1" max="1" width="9.140625" style="653"/>
    <col min="2" max="2" width="15.28515625" style="611" customWidth="1"/>
    <col min="3" max="3" width="16.42578125" style="611" customWidth="1"/>
    <col min="4" max="4" width="18.5703125" style="611" customWidth="1"/>
    <col min="5" max="5" width="24.5703125" style="611" customWidth="1"/>
    <col min="6" max="6" width="17.140625" style="611" customWidth="1"/>
    <col min="7" max="16384" width="9.140625" style="653"/>
  </cols>
  <sheetData>
    <row r="1" spans="2:6" ht="22.5" customHeight="1" x14ac:dyDescent="0.2">
      <c r="B1" s="651"/>
      <c r="C1" s="652"/>
      <c r="D1" s="652"/>
      <c r="E1" s="652"/>
      <c r="F1" s="652"/>
    </row>
    <row r="2" spans="2:6" x14ac:dyDescent="0.2">
      <c r="B2" s="1227"/>
      <c r="C2" s="1227"/>
      <c r="F2" s="2" t="s">
        <v>462</v>
      </c>
    </row>
    <row r="3" spans="2:6" x14ac:dyDescent="0.2">
      <c r="F3" s="125" t="s">
        <v>9</v>
      </c>
    </row>
    <row r="4" spans="2:6" ht="36" customHeight="1" x14ac:dyDescent="0.2">
      <c r="B4" s="1228" t="s">
        <v>524</v>
      </c>
      <c r="C4" s="1229"/>
      <c r="D4" s="1229"/>
      <c r="E4" s="1229"/>
      <c r="F4" s="1230"/>
    </row>
    <row r="5" spans="2:6" ht="100.5" customHeight="1" x14ac:dyDescent="0.2">
      <c r="B5" s="1010"/>
      <c r="C5" s="1012" t="s">
        <v>120</v>
      </c>
      <c r="D5" s="1017" t="s">
        <v>119</v>
      </c>
      <c r="E5" s="1019" t="s">
        <v>261</v>
      </c>
      <c r="F5" s="1018" t="s">
        <v>476</v>
      </c>
    </row>
    <row r="6" spans="2:6" s="654" customFormat="1" x14ac:dyDescent="0.2">
      <c r="B6" s="1011" t="s">
        <v>65</v>
      </c>
      <c r="C6" s="1013">
        <v>1</v>
      </c>
      <c r="D6" s="1016">
        <v>2</v>
      </c>
      <c r="E6" s="1016">
        <v>3</v>
      </c>
      <c r="F6" s="1014">
        <v>4</v>
      </c>
    </row>
    <row r="7" spans="2:6" x14ac:dyDescent="0.2">
      <c r="B7" s="655">
        <v>1</v>
      </c>
      <c r="C7" s="1004"/>
      <c r="D7" s="1004"/>
      <c r="E7" s="1004"/>
      <c r="F7" s="1015">
        <f>SUM(C7:E7)</f>
        <v>0</v>
      </c>
    </row>
    <row r="8" spans="2:6" x14ac:dyDescent="0.2">
      <c r="B8" s="655">
        <v>2</v>
      </c>
      <c r="C8" s="1005"/>
      <c r="D8" s="1005"/>
      <c r="E8" s="1005"/>
      <c r="F8" s="1009">
        <f t="shared" ref="F8:F37" si="0">SUM(C8:E8)</f>
        <v>0</v>
      </c>
    </row>
    <row r="9" spans="2:6" x14ac:dyDescent="0.2">
      <c r="B9" s="655">
        <v>3</v>
      </c>
      <c r="C9" s="1005"/>
      <c r="D9" s="1005"/>
      <c r="E9" s="1005"/>
      <c r="F9" s="1009">
        <f t="shared" si="0"/>
        <v>0</v>
      </c>
    </row>
    <row r="10" spans="2:6" x14ac:dyDescent="0.2">
      <c r="B10" s="655">
        <v>4</v>
      </c>
      <c r="C10" s="1005"/>
      <c r="D10" s="1005"/>
      <c r="E10" s="1005"/>
      <c r="F10" s="1009">
        <f t="shared" si="0"/>
        <v>0</v>
      </c>
    </row>
    <row r="11" spans="2:6" x14ac:dyDescent="0.2">
      <c r="B11" s="655">
        <v>5</v>
      </c>
      <c r="C11" s="1005"/>
      <c r="D11" s="1005"/>
      <c r="E11" s="1005"/>
      <c r="F11" s="1009">
        <f t="shared" si="0"/>
        <v>0</v>
      </c>
    </row>
    <row r="12" spans="2:6" x14ac:dyDescent="0.2">
      <c r="B12" s="655">
        <v>6</v>
      </c>
      <c r="C12" s="1005"/>
      <c r="D12" s="1005"/>
      <c r="E12" s="1005"/>
      <c r="F12" s="1009">
        <f t="shared" si="0"/>
        <v>0</v>
      </c>
    </row>
    <row r="13" spans="2:6" x14ac:dyDescent="0.2">
      <c r="B13" s="655">
        <v>7</v>
      </c>
      <c r="C13" s="1005"/>
      <c r="D13" s="1005"/>
      <c r="E13" s="1005"/>
      <c r="F13" s="1009">
        <f t="shared" si="0"/>
        <v>0</v>
      </c>
    </row>
    <row r="14" spans="2:6" x14ac:dyDescent="0.2">
      <c r="B14" s="655">
        <v>8</v>
      </c>
      <c r="C14" s="1005"/>
      <c r="D14" s="1005"/>
      <c r="E14" s="1005"/>
      <c r="F14" s="1009">
        <f t="shared" si="0"/>
        <v>0</v>
      </c>
    </row>
    <row r="15" spans="2:6" x14ac:dyDescent="0.2">
      <c r="B15" s="655">
        <v>9</v>
      </c>
      <c r="C15" s="1005"/>
      <c r="D15" s="1005"/>
      <c r="E15" s="1005"/>
      <c r="F15" s="1009">
        <f t="shared" si="0"/>
        <v>0</v>
      </c>
    </row>
    <row r="16" spans="2:6" x14ac:dyDescent="0.2">
      <c r="B16" s="655">
        <v>10</v>
      </c>
      <c r="C16" s="1005"/>
      <c r="D16" s="1004"/>
      <c r="E16" s="1005"/>
      <c r="F16" s="1009">
        <f t="shared" si="0"/>
        <v>0</v>
      </c>
    </row>
    <row r="17" spans="2:6" x14ac:dyDescent="0.2">
      <c r="B17" s="655">
        <v>11</v>
      </c>
      <c r="C17" s="1005"/>
      <c r="D17" s="1007"/>
      <c r="E17" s="1005"/>
      <c r="F17" s="1009">
        <f t="shared" si="0"/>
        <v>0</v>
      </c>
    </row>
    <row r="18" spans="2:6" x14ac:dyDescent="0.2">
      <c r="B18" s="655">
        <v>12</v>
      </c>
      <c r="C18" s="1005"/>
      <c r="D18" s="1007"/>
      <c r="E18" s="1004"/>
      <c r="F18" s="1009">
        <f t="shared" si="0"/>
        <v>0</v>
      </c>
    </row>
    <row r="19" spans="2:6" x14ac:dyDescent="0.2">
      <c r="B19" s="655">
        <v>13</v>
      </c>
      <c r="C19" s="1005"/>
      <c r="D19" s="1007"/>
      <c r="E19" s="1005"/>
      <c r="F19" s="1009">
        <f t="shared" si="0"/>
        <v>0</v>
      </c>
    </row>
    <row r="20" spans="2:6" x14ac:dyDescent="0.2">
      <c r="B20" s="655">
        <v>14</v>
      </c>
      <c r="C20" s="1004"/>
      <c r="D20" s="1007"/>
      <c r="E20" s="1005"/>
      <c r="F20" s="1009">
        <f t="shared" si="0"/>
        <v>0</v>
      </c>
    </row>
    <row r="21" spans="2:6" x14ac:dyDescent="0.2">
      <c r="B21" s="655">
        <v>15</v>
      </c>
      <c r="C21" s="1005"/>
      <c r="D21" s="1007"/>
      <c r="E21" s="1005"/>
      <c r="F21" s="1009">
        <f t="shared" si="0"/>
        <v>0</v>
      </c>
    </row>
    <row r="22" spans="2:6" x14ac:dyDescent="0.2">
      <c r="B22" s="655">
        <v>16</v>
      </c>
      <c r="C22" s="1005"/>
      <c r="D22" s="1007"/>
      <c r="E22" s="1005"/>
      <c r="F22" s="1009">
        <f t="shared" si="0"/>
        <v>0</v>
      </c>
    </row>
    <row r="23" spans="2:6" x14ac:dyDescent="0.2">
      <c r="B23" s="655">
        <v>17</v>
      </c>
      <c r="C23" s="1005"/>
      <c r="D23" s="1007"/>
      <c r="E23" s="1005"/>
      <c r="F23" s="1009">
        <f t="shared" si="0"/>
        <v>0</v>
      </c>
    </row>
    <row r="24" spans="2:6" x14ac:dyDescent="0.2">
      <c r="B24" s="655">
        <v>18</v>
      </c>
      <c r="C24" s="1005"/>
      <c r="D24" s="1007"/>
      <c r="E24" s="1005"/>
      <c r="F24" s="1009">
        <f t="shared" si="0"/>
        <v>0</v>
      </c>
    </row>
    <row r="25" spans="2:6" x14ac:dyDescent="0.2">
      <c r="B25" s="655">
        <v>19</v>
      </c>
      <c r="C25" s="1005"/>
      <c r="D25" s="1007"/>
      <c r="E25" s="1005"/>
      <c r="F25" s="1009">
        <f t="shared" si="0"/>
        <v>0</v>
      </c>
    </row>
    <row r="26" spans="2:6" x14ac:dyDescent="0.2">
      <c r="B26" s="655">
        <v>20</v>
      </c>
      <c r="C26" s="1005"/>
      <c r="D26" s="1007"/>
      <c r="E26" s="1005"/>
      <c r="F26" s="1009">
        <f t="shared" si="0"/>
        <v>0</v>
      </c>
    </row>
    <row r="27" spans="2:6" x14ac:dyDescent="0.2">
      <c r="B27" s="655">
        <v>21</v>
      </c>
      <c r="C27" s="1005"/>
      <c r="D27" s="1007"/>
      <c r="E27" s="1005"/>
      <c r="F27" s="1009">
        <f t="shared" si="0"/>
        <v>0</v>
      </c>
    </row>
    <row r="28" spans="2:6" x14ac:dyDescent="0.2">
      <c r="B28" s="655">
        <v>22</v>
      </c>
      <c r="C28" s="1005"/>
      <c r="D28" s="1007"/>
      <c r="E28" s="1005"/>
      <c r="F28" s="1009">
        <f t="shared" si="0"/>
        <v>0</v>
      </c>
    </row>
    <row r="29" spans="2:6" x14ac:dyDescent="0.2">
      <c r="B29" s="655">
        <v>23</v>
      </c>
      <c r="C29" s="1005"/>
      <c r="D29" s="1007"/>
      <c r="E29" s="1005"/>
      <c r="F29" s="1009">
        <f t="shared" si="0"/>
        <v>0</v>
      </c>
    </row>
    <row r="30" spans="2:6" x14ac:dyDescent="0.2">
      <c r="B30" s="655">
        <v>24</v>
      </c>
      <c r="C30" s="1005"/>
      <c r="D30" s="1007"/>
      <c r="E30" s="1005"/>
      <c r="F30" s="1009">
        <f t="shared" si="0"/>
        <v>0</v>
      </c>
    </row>
    <row r="31" spans="2:6" x14ac:dyDescent="0.2">
      <c r="B31" s="655">
        <v>25</v>
      </c>
      <c r="C31" s="1005"/>
      <c r="D31" s="1007"/>
      <c r="E31" s="1005"/>
      <c r="F31" s="1009">
        <f t="shared" si="0"/>
        <v>0</v>
      </c>
    </row>
    <row r="32" spans="2:6" x14ac:dyDescent="0.2">
      <c r="B32" s="655">
        <v>26</v>
      </c>
      <c r="C32" s="1005"/>
      <c r="D32" s="1007"/>
      <c r="E32" s="1005"/>
      <c r="F32" s="1009">
        <f t="shared" si="0"/>
        <v>0</v>
      </c>
    </row>
    <row r="33" spans="2:9" x14ac:dyDescent="0.2">
      <c r="B33" s="655">
        <v>27</v>
      </c>
      <c r="C33" s="1005"/>
      <c r="D33" s="1007"/>
      <c r="E33" s="1005"/>
      <c r="F33" s="1009">
        <f t="shared" si="0"/>
        <v>0</v>
      </c>
    </row>
    <row r="34" spans="2:9" x14ac:dyDescent="0.2">
      <c r="B34" s="655">
        <v>28</v>
      </c>
      <c r="C34" s="1005"/>
      <c r="D34" s="1007"/>
      <c r="E34" s="1005"/>
      <c r="F34" s="1009">
        <f t="shared" si="0"/>
        <v>0</v>
      </c>
    </row>
    <row r="35" spans="2:9" x14ac:dyDescent="0.2">
      <c r="B35" s="655">
        <v>29</v>
      </c>
      <c r="C35" s="1005"/>
      <c r="D35" s="1007"/>
      <c r="E35" s="1005"/>
      <c r="F35" s="1009">
        <f t="shared" si="0"/>
        <v>0</v>
      </c>
    </row>
    <row r="36" spans="2:9" x14ac:dyDescent="0.2">
      <c r="B36" s="655">
        <v>30</v>
      </c>
      <c r="C36" s="1005"/>
      <c r="D36" s="1007"/>
      <c r="E36" s="1005"/>
      <c r="F36" s="1009">
        <f t="shared" si="0"/>
        <v>0</v>
      </c>
    </row>
    <row r="37" spans="2:9" x14ac:dyDescent="0.2">
      <c r="B37" s="656">
        <v>31</v>
      </c>
      <c r="C37" s="1006"/>
      <c r="D37" s="1008"/>
      <c r="E37" s="1006"/>
      <c r="F37" s="1009">
        <f t="shared" si="0"/>
        <v>0</v>
      </c>
    </row>
    <row r="38" spans="2:9" s="654" customFormat="1" ht="63" customHeight="1" x14ac:dyDescent="0.2">
      <c r="B38" s="657" t="s">
        <v>384</v>
      </c>
      <c r="C38" s="658" t="s">
        <v>25</v>
      </c>
      <c r="D38" s="658" t="s">
        <v>25</v>
      </c>
      <c r="E38" s="659" t="s">
        <v>25</v>
      </c>
      <c r="F38" s="659">
        <f>0.25*MAX(F7:F37)</f>
        <v>0</v>
      </c>
    </row>
    <row r="39" spans="2:9" x14ac:dyDescent="0.2">
      <c r="B39" s="660"/>
    </row>
    <row r="40" spans="2:9" ht="15.75" customHeight="1" x14ac:dyDescent="0.2"/>
    <row r="41" spans="2:9" s="611" customFormat="1" ht="12.75" customHeight="1" x14ac:dyDescent="0.2">
      <c r="D41" s="661" t="s">
        <v>20</v>
      </c>
      <c r="H41" s="662"/>
      <c r="I41" s="662"/>
    </row>
    <row r="42" spans="2:9" s="611" customFormat="1" x14ac:dyDescent="0.2">
      <c r="D42" s="661" t="s">
        <v>13</v>
      </c>
      <c r="E42" s="663">
        <f>Sheet1!F44</f>
        <v>0</v>
      </c>
      <c r="H42" s="664"/>
      <c r="I42" s="664"/>
    </row>
    <row r="43" spans="2:9" s="611" customFormat="1" x14ac:dyDescent="0.2">
      <c r="B43" s="665"/>
      <c r="D43" s="661"/>
      <c r="E43" s="666"/>
      <c r="H43" s="664"/>
      <c r="I43" s="664"/>
    </row>
    <row r="44" spans="2:9" s="611" customFormat="1" x14ac:dyDescent="0.2">
      <c r="D44" s="661" t="s">
        <v>21</v>
      </c>
      <c r="E44" s="663">
        <f>Sheet1!F47</f>
        <v>0</v>
      </c>
      <c r="H44" s="662"/>
      <c r="I44" s="662"/>
    </row>
    <row r="45" spans="2:9" s="611" customFormat="1" x14ac:dyDescent="0.2">
      <c r="B45" s="665"/>
    </row>
    <row r="46" spans="2:9" x14ac:dyDescent="0.2">
      <c r="D46" s="531" t="s">
        <v>177</v>
      </c>
      <c r="E46" s="529">
        <f>Sheet1!F49</f>
        <v>0</v>
      </c>
    </row>
  </sheetData>
  <sheetProtection password="FC0B" sheet="1" objects="1" scenarios="1"/>
  <mergeCells count="2">
    <mergeCell ref="B2:C2"/>
    <mergeCell ref="B4:F4"/>
  </mergeCells>
  <pageMargins left="0.17" right="0.17" top="0.24" bottom="0.34" header="0.24" footer="0.25"/>
  <pageSetup orientation="portrait" r:id="rId1"/>
  <headerFooter alignWithMargins="0"/>
  <ignoredErrors>
    <ignoredError sqref="F7:F37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E37"/>
  <sheetViews>
    <sheetView showGridLines="0" topLeftCell="A2" zoomScaleSheetLayoutView="100" workbookViewId="0">
      <selection activeCell="C2" sqref="C2"/>
    </sheetView>
  </sheetViews>
  <sheetFormatPr defaultRowHeight="12.75" x14ac:dyDescent="0.2"/>
  <cols>
    <col min="1" max="1" width="4" style="115" customWidth="1"/>
    <col min="2" max="2" width="6.5703125" style="115" customWidth="1"/>
    <col min="3" max="3" width="50.85546875" style="115" customWidth="1"/>
    <col min="4" max="10" width="11.140625" style="115" customWidth="1"/>
    <col min="11" max="11" width="15.28515625" style="115" customWidth="1"/>
    <col min="12" max="12" width="13.7109375" style="115" customWidth="1"/>
    <col min="13" max="14" width="11.140625" style="115" customWidth="1"/>
    <col min="15" max="15" width="13" style="115" customWidth="1"/>
    <col min="16" max="16" width="14" style="115" customWidth="1"/>
    <col min="17" max="17" width="15" style="115" customWidth="1"/>
    <col min="18" max="19" width="13" style="115" customWidth="1"/>
    <col min="20" max="20" width="11.140625" style="115" customWidth="1"/>
    <col min="21" max="21" width="14.7109375" style="115" customWidth="1"/>
    <col min="22" max="22" width="11.140625" style="115" customWidth="1"/>
    <col min="23" max="23" width="16.42578125" style="115" customWidth="1"/>
    <col min="24" max="24" width="13" style="115" customWidth="1"/>
    <col min="25" max="25" width="11.140625" style="115" customWidth="1"/>
    <col min="26" max="26" width="13.28515625" style="115" customWidth="1"/>
    <col min="27" max="27" width="11.140625" style="115" customWidth="1"/>
    <col min="28" max="28" width="12.85546875" style="115" customWidth="1"/>
    <col min="29" max="29" width="11.140625" style="115" customWidth="1"/>
    <col min="30" max="30" width="12.7109375" style="115" customWidth="1"/>
    <col min="31" max="31" width="13.42578125" style="115" customWidth="1"/>
    <col min="32" max="34" width="11.140625" style="115" customWidth="1"/>
    <col min="35" max="35" width="13.85546875" style="115" customWidth="1"/>
    <col min="36" max="36" width="11.140625" style="115" customWidth="1"/>
    <col min="37" max="37" width="15.7109375" style="115" customWidth="1"/>
    <col min="38" max="38" width="13.7109375" style="115" customWidth="1"/>
    <col min="39" max="39" width="12.7109375" style="115" customWidth="1"/>
    <col min="40" max="43" width="11.140625" style="115" customWidth="1"/>
    <col min="44" max="44" width="12.28515625" style="115" customWidth="1"/>
    <col min="45" max="45" width="12.42578125" style="115" customWidth="1"/>
    <col min="46" max="46" width="11.85546875" style="115" customWidth="1"/>
    <col min="47" max="47" width="11.5703125" style="115" customWidth="1"/>
    <col min="48" max="48" width="11.7109375" style="115" customWidth="1"/>
    <col min="49" max="49" width="12.85546875" style="115" customWidth="1"/>
    <col min="50" max="50" width="11.7109375" style="115" customWidth="1"/>
    <col min="51" max="51" width="17.85546875" style="115" customWidth="1"/>
    <col min="52" max="53" width="16.7109375" style="115" customWidth="1"/>
    <col min="54" max="54" width="12.5703125" style="115" customWidth="1"/>
    <col min="55" max="55" width="16.5703125" style="115" customWidth="1"/>
    <col min="56" max="56" width="16.85546875" style="115" customWidth="1"/>
    <col min="57" max="57" width="16.7109375" style="115" customWidth="1"/>
    <col min="58" max="16384" width="9.140625" style="115"/>
  </cols>
  <sheetData>
    <row r="2" spans="2:57" x14ac:dyDescent="0.2">
      <c r="C2" s="115" t="s">
        <v>249</v>
      </c>
    </row>
    <row r="4" spans="2:57" x14ac:dyDescent="0.2">
      <c r="C4" s="123"/>
      <c r="D4" s="123"/>
      <c r="E4" s="117" t="s">
        <v>12</v>
      </c>
      <c r="F4" s="214">
        <f>Company</f>
        <v>0</v>
      </c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</row>
    <row r="5" spans="2:57" x14ac:dyDescent="0.2">
      <c r="C5" s="123"/>
      <c r="D5" s="123"/>
      <c r="E5" s="123"/>
      <c r="F5" s="213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</row>
    <row r="6" spans="2:57" x14ac:dyDescent="0.2">
      <c r="C6" s="123"/>
      <c r="D6" s="123"/>
      <c r="E6" s="117" t="s">
        <v>19</v>
      </c>
      <c r="F6" s="215">
        <f>Date</f>
        <v>0</v>
      </c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</row>
    <row r="7" spans="2:57" x14ac:dyDescent="0.2">
      <c r="C7" s="123"/>
      <c r="D7" s="123"/>
      <c r="E7" s="117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</row>
    <row r="8" spans="2:57" x14ac:dyDescent="0.2">
      <c r="BE8" s="125" t="s">
        <v>9</v>
      </c>
    </row>
    <row r="9" spans="2:57" ht="51" x14ac:dyDescent="0.2">
      <c r="B9" s="217"/>
      <c r="C9" s="273" t="s">
        <v>121</v>
      </c>
      <c r="D9" s="274" t="s">
        <v>178</v>
      </c>
      <c r="E9" s="275" t="s">
        <v>179</v>
      </c>
      <c r="F9" s="275" t="s">
        <v>180</v>
      </c>
      <c r="G9" s="275" t="s">
        <v>181</v>
      </c>
      <c r="H9" s="275" t="s">
        <v>182</v>
      </c>
      <c r="I9" s="275" t="s">
        <v>183</v>
      </c>
      <c r="J9" s="275" t="s">
        <v>184</v>
      </c>
      <c r="K9" s="275" t="s">
        <v>185</v>
      </c>
      <c r="L9" s="275" t="s">
        <v>186</v>
      </c>
      <c r="M9" s="275" t="s">
        <v>187</v>
      </c>
      <c r="N9" s="275" t="s">
        <v>188</v>
      </c>
      <c r="O9" s="275" t="s">
        <v>189</v>
      </c>
      <c r="P9" s="275" t="s">
        <v>190</v>
      </c>
      <c r="Q9" s="275" t="s">
        <v>191</v>
      </c>
      <c r="R9" s="275" t="s">
        <v>192</v>
      </c>
      <c r="S9" s="275" t="s">
        <v>193</v>
      </c>
      <c r="T9" s="275" t="s">
        <v>194</v>
      </c>
      <c r="U9" s="275" t="s">
        <v>195</v>
      </c>
      <c r="V9" s="275" t="s">
        <v>196</v>
      </c>
      <c r="W9" s="275" t="s">
        <v>197</v>
      </c>
      <c r="X9" s="275" t="s">
        <v>198</v>
      </c>
      <c r="Y9" s="275" t="s">
        <v>199</v>
      </c>
      <c r="Z9" s="275" t="s">
        <v>200</v>
      </c>
      <c r="AA9" s="275" t="s">
        <v>201</v>
      </c>
      <c r="AB9" s="275" t="s">
        <v>202</v>
      </c>
      <c r="AC9" s="275" t="s">
        <v>203</v>
      </c>
      <c r="AD9" s="275" t="s">
        <v>204</v>
      </c>
      <c r="AE9" s="275" t="s">
        <v>205</v>
      </c>
      <c r="AF9" s="275" t="s">
        <v>206</v>
      </c>
      <c r="AG9" s="275" t="s">
        <v>207</v>
      </c>
      <c r="AH9" s="275" t="s">
        <v>208</v>
      </c>
      <c r="AI9" s="275" t="s">
        <v>209</v>
      </c>
      <c r="AJ9" s="275" t="s">
        <v>210</v>
      </c>
      <c r="AK9" s="275" t="s">
        <v>211</v>
      </c>
      <c r="AL9" s="275" t="s">
        <v>212</v>
      </c>
      <c r="AM9" s="275" t="s">
        <v>213</v>
      </c>
      <c r="AN9" s="275" t="s">
        <v>214</v>
      </c>
      <c r="AO9" s="275" t="s">
        <v>215</v>
      </c>
      <c r="AP9" s="275" t="s">
        <v>216</v>
      </c>
      <c r="AQ9" s="276" t="s">
        <v>217</v>
      </c>
      <c r="AR9" s="275" t="s">
        <v>218</v>
      </c>
      <c r="AS9" s="275" t="s">
        <v>219</v>
      </c>
      <c r="AT9" s="275" t="s">
        <v>220</v>
      </c>
      <c r="AU9" s="275" t="s">
        <v>221</v>
      </c>
      <c r="AV9" s="275" t="s">
        <v>222</v>
      </c>
      <c r="AW9" s="275" t="s">
        <v>223</v>
      </c>
      <c r="AX9" s="275" t="s">
        <v>224</v>
      </c>
      <c r="AY9" s="275" t="s">
        <v>225</v>
      </c>
      <c r="AZ9" s="275" t="s">
        <v>226</v>
      </c>
      <c r="BA9" s="275" t="s">
        <v>239</v>
      </c>
      <c r="BB9" s="275" t="s">
        <v>240</v>
      </c>
      <c r="BC9" s="250" t="s">
        <v>227</v>
      </c>
      <c r="BD9" s="250" t="s">
        <v>228</v>
      </c>
      <c r="BE9" s="251" t="s">
        <v>229</v>
      </c>
    </row>
    <row r="10" spans="2:57" x14ac:dyDescent="0.2">
      <c r="B10" s="218">
        <v>1</v>
      </c>
      <c r="C10" s="219" t="s">
        <v>122</v>
      </c>
      <c r="D10" s="254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5"/>
      <c r="P10" s="25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/>
      <c r="AJ10" s="255"/>
      <c r="AK10" s="255"/>
      <c r="AL10" s="255"/>
      <c r="AM10" s="255"/>
      <c r="AN10" s="255"/>
      <c r="AO10" s="255"/>
      <c r="AP10" s="255"/>
      <c r="AQ10" s="256"/>
      <c r="AR10" s="255"/>
      <c r="AS10" s="255"/>
      <c r="AT10" s="255"/>
      <c r="AU10" s="255"/>
      <c r="AV10" s="255"/>
      <c r="AW10" s="255"/>
      <c r="AX10" s="255"/>
      <c r="AY10" s="255"/>
      <c r="AZ10" s="255"/>
      <c r="BA10" s="255"/>
      <c r="BB10" s="255"/>
      <c r="BC10" s="255"/>
      <c r="BD10" s="255"/>
      <c r="BE10" s="256"/>
    </row>
    <row r="11" spans="2:57" x14ac:dyDescent="0.2">
      <c r="B11" s="220" t="s">
        <v>123</v>
      </c>
      <c r="C11" s="221" t="s">
        <v>124</v>
      </c>
      <c r="D11" s="257"/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  <c r="R11" s="258"/>
      <c r="S11" s="258"/>
      <c r="T11" s="258"/>
      <c r="U11" s="258"/>
      <c r="V11" s="258"/>
      <c r="W11" s="258"/>
      <c r="X11" s="258"/>
      <c r="Y11" s="258"/>
      <c r="Z11" s="258"/>
      <c r="AA11" s="258"/>
      <c r="AB11" s="258"/>
      <c r="AC11" s="258"/>
      <c r="AD11" s="258"/>
      <c r="AE11" s="258"/>
      <c r="AF11" s="258"/>
      <c r="AG11" s="258"/>
      <c r="AH11" s="258"/>
      <c r="AI11" s="258"/>
      <c r="AJ11" s="258"/>
      <c r="AK11" s="258"/>
      <c r="AL11" s="258"/>
      <c r="AM11" s="258"/>
      <c r="AN11" s="258"/>
      <c r="AO11" s="258"/>
      <c r="AP11" s="258"/>
      <c r="AQ11" s="259"/>
      <c r="AR11" s="258"/>
      <c r="AS11" s="258"/>
      <c r="AT11" s="258"/>
      <c r="AU11" s="258"/>
      <c r="AV11" s="258"/>
      <c r="AW11" s="258"/>
      <c r="AX11" s="258"/>
      <c r="AY11" s="258"/>
      <c r="AZ11" s="258"/>
      <c r="BA11" s="258"/>
      <c r="BB11" s="258"/>
      <c r="BC11" s="258"/>
      <c r="BD11" s="258"/>
      <c r="BE11" s="259"/>
    </row>
    <row r="12" spans="2:57" ht="25.5" x14ac:dyDescent="0.2">
      <c r="B12" s="222" t="s">
        <v>125</v>
      </c>
      <c r="C12" s="223" t="s">
        <v>126</v>
      </c>
      <c r="D12" s="260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2"/>
      <c r="AR12" s="261"/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261"/>
      <c r="BE12" s="262"/>
    </row>
    <row r="13" spans="2:57" ht="25.5" x14ac:dyDescent="0.2">
      <c r="B13" s="222" t="s">
        <v>127</v>
      </c>
      <c r="C13" s="223" t="s">
        <v>128</v>
      </c>
      <c r="D13" s="260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1"/>
      <c r="AG13" s="261"/>
      <c r="AH13" s="261"/>
      <c r="AI13" s="261"/>
      <c r="AJ13" s="261"/>
      <c r="AK13" s="261"/>
      <c r="AL13" s="261"/>
      <c r="AM13" s="261"/>
      <c r="AN13" s="261"/>
      <c r="AO13" s="261"/>
      <c r="AP13" s="261"/>
      <c r="AQ13" s="262"/>
      <c r="AR13" s="261"/>
      <c r="AS13" s="261"/>
      <c r="AT13" s="261"/>
      <c r="AU13" s="261"/>
      <c r="AV13" s="261"/>
      <c r="AW13" s="261"/>
      <c r="AX13" s="261"/>
      <c r="AY13" s="261"/>
      <c r="AZ13" s="261"/>
      <c r="BA13" s="261"/>
      <c r="BB13" s="261"/>
      <c r="BC13" s="261"/>
      <c r="BD13" s="261"/>
      <c r="BE13" s="262"/>
    </row>
    <row r="14" spans="2:57" ht="25.5" x14ac:dyDescent="0.2">
      <c r="B14" s="222" t="s">
        <v>129</v>
      </c>
      <c r="C14" s="223" t="s">
        <v>130</v>
      </c>
      <c r="D14" s="260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1"/>
      <c r="AG14" s="261"/>
      <c r="AH14" s="261"/>
      <c r="AI14" s="261"/>
      <c r="AJ14" s="261"/>
      <c r="AK14" s="261"/>
      <c r="AL14" s="261"/>
      <c r="AM14" s="261"/>
      <c r="AN14" s="261"/>
      <c r="AO14" s="261"/>
      <c r="AP14" s="261"/>
      <c r="AQ14" s="262"/>
      <c r="AR14" s="261"/>
      <c r="AS14" s="261"/>
      <c r="AT14" s="261"/>
      <c r="AU14" s="261"/>
      <c r="AV14" s="261"/>
      <c r="AW14" s="261"/>
      <c r="AX14" s="261"/>
      <c r="AY14" s="261"/>
      <c r="AZ14" s="261"/>
      <c r="BA14" s="261"/>
      <c r="BB14" s="261"/>
      <c r="BC14" s="261"/>
      <c r="BD14" s="261"/>
      <c r="BE14" s="262"/>
    </row>
    <row r="15" spans="2:57" ht="25.5" x14ac:dyDescent="0.2">
      <c r="B15" s="222" t="s">
        <v>131</v>
      </c>
      <c r="C15" s="223" t="s">
        <v>132</v>
      </c>
      <c r="D15" s="260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261"/>
      <c r="AE15" s="261"/>
      <c r="AF15" s="261"/>
      <c r="AG15" s="261"/>
      <c r="AH15" s="261"/>
      <c r="AI15" s="261"/>
      <c r="AJ15" s="261"/>
      <c r="AK15" s="261"/>
      <c r="AL15" s="261"/>
      <c r="AM15" s="261"/>
      <c r="AN15" s="261"/>
      <c r="AO15" s="261"/>
      <c r="AP15" s="261"/>
      <c r="AQ15" s="262"/>
      <c r="AR15" s="261"/>
      <c r="AS15" s="261"/>
      <c r="AT15" s="261"/>
      <c r="AU15" s="261"/>
      <c r="AV15" s="261"/>
      <c r="AW15" s="261"/>
      <c r="AX15" s="261"/>
      <c r="AY15" s="261"/>
      <c r="AZ15" s="261"/>
      <c r="BA15" s="261"/>
      <c r="BB15" s="261"/>
      <c r="BC15" s="261"/>
      <c r="BD15" s="261"/>
      <c r="BE15" s="262"/>
    </row>
    <row r="16" spans="2:57" ht="25.5" x14ac:dyDescent="0.2">
      <c r="B16" s="222" t="s">
        <v>133</v>
      </c>
      <c r="C16" s="223" t="s">
        <v>134</v>
      </c>
      <c r="D16" s="260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261"/>
      <c r="AE16" s="261"/>
      <c r="AF16" s="261"/>
      <c r="AG16" s="261"/>
      <c r="AH16" s="261"/>
      <c r="AI16" s="261"/>
      <c r="AJ16" s="261"/>
      <c r="AK16" s="261"/>
      <c r="AL16" s="261"/>
      <c r="AM16" s="261"/>
      <c r="AN16" s="261"/>
      <c r="AO16" s="261"/>
      <c r="AP16" s="261"/>
      <c r="AQ16" s="262"/>
      <c r="AR16" s="261"/>
      <c r="AS16" s="261"/>
      <c r="AT16" s="261"/>
      <c r="AU16" s="261"/>
      <c r="AV16" s="261"/>
      <c r="AW16" s="261"/>
      <c r="AX16" s="261"/>
      <c r="AY16" s="261"/>
      <c r="AZ16" s="261"/>
      <c r="BA16" s="261"/>
      <c r="BB16" s="261"/>
      <c r="BC16" s="261"/>
      <c r="BD16" s="261"/>
      <c r="BE16" s="262"/>
    </row>
    <row r="17" spans="2:57" ht="25.5" x14ac:dyDescent="0.2">
      <c r="B17" s="224" t="s">
        <v>135</v>
      </c>
      <c r="C17" s="225" t="s">
        <v>136</v>
      </c>
      <c r="D17" s="263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264"/>
      <c r="P17" s="264"/>
      <c r="Q17" s="264"/>
      <c r="R17" s="264"/>
      <c r="S17" s="264"/>
      <c r="T17" s="264"/>
      <c r="U17" s="264"/>
      <c r="V17" s="264"/>
      <c r="W17" s="264"/>
      <c r="X17" s="264"/>
      <c r="Y17" s="264"/>
      <c r="Z17" s="264"/>
      <c r="AA17" s="264"/>
      <c r="AB17" s="264"/>
      <c r="AC17" s="264"/>
      <c r="AD17" s="264"/>
      <c r="AE17" s="264"/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5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5"/>
    </row>
    <row r="18" spans="2:57" x14ac:dyDescent="0.2">
      <c r="B18" s="218">
        <v>2</v>
      </c>
      <c r="C18" s="219" t="s">
        <v>137</v>
      </c>
      <c r="D18" s="254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  <c r="AA18" s="255"/>
      <c r="AB18" s="255"/>
      <c r="AC18" s="255"/>
      <c r="AD18" s="255"/>
      <c r="AE18" s="255"/>
      <c r="AF18" s="255"/>
      <c r="AG18" s="255"/>
      <c r="AH18" s="255"/>
      <c r="AI18" s="255"/>
      <c r="AJ18" s="255"/>
      <c r="AK18" s="255"/>
      <c r="AL18" s="255"/>
      <c r="AM18" s="255"/>
      <c r="AN18" s="255"/>
      <c r="AO18" s="255"/>
      <c r="AP18" s="255"/>
      <c r="AQ18" s="256"/>
      <c r="AR18" s="255"/>
      <c r="AS18" s="255"/>
      <c r="AT18" s="255"/>
      <c r="AU18" s="255"/>
      <c r="AV18" s="255"/>
      <c r="AW18" s="255"/>
      <c r="AX18" s="255"/>
      <c r="AY18" s="255"/>
      <c r="AZ18" s="255"/>
      <c r="BA18" s="255"/>
      <c r="BB18" s="255"/>
      <c r="BC18" s="255"/>
      <c r="BD18" s="255"/>
      <c r="BE18" s="256"/>
    </row>
    <row r="19" spans="2:57" ht="25.5" x14ac:dyDescent="0.2">
      <c r="B19" s="220" t="s">
        <v>138</v>
      </c>
      <c r="C19" s="221" t="s">
        <v>139</v>
      </c>
      <c r="D19" s="257"/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258"/>
      <c r="AE19" s="258"/>
      <c r="AF19" s="258"/>
      <c r="AG19" s="258"/>
      <c r="AH19" s="258"/>
      <c r="AI19" s="258"/>
      <c r="AJ19" s="258"/>
      <c r="AK19" s="258"/>
      <c r="AL19" s="258"/>
      <c r="AM19" s="258"/>
      <c r="AN19" s="258"/>
      <c r="AO19" s="258"/>
      <c r="AP19" s="258"/>
      <c r="AQ19" s="259"/>
      <c r="AR19" s="258"/>
      <c r="AS19" s="258"/>
      <c r="AT19" s="258"/>
      <c r="AU19" s="258"/>
      <c r="AV19" s="258"/>
      <c r="AW19" s="258"/>
      <c r="AX19" s="258"/>
      <c r="AY19" s="258"/>
      <c r="AZ19" s="258"/>
      <c r="BA19" s="258"/>
      <c r="BB19" s="258"/>
      <c r="BC19" s="258"/>
      <c r="BD19" s="258"/>
      <c r="BE19" s="259"/>
    </row>
    <row r="20" spans="2:57" ht="25.5" x14ac:dyDescent="0.2">
      <c r="B20" s="222" t="s">
        <v>140</v>
      </c>
      <c r="C20" s="223" t="s">
        <v>141</v>
      </c>
      <c r="D20" s="260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261"/>
      <c r="AF20" s="261"/>
      <c r="AG20" s="261"/>
      <c r="AH20" s="261"/>
      <c r="AI20" s="261"/>
      <c r="AJ20" s="261"/>
      <c r="AK20" s="261"/>
      <c r="AL20" s="261"/>
      <c r="AM20" s="261"/>
      <c r="AN20" s="261"/>
      <c r="AO20" s="261"/>
      <c r="AP20" s="261"/>
      <c r="AQ20" s="262"/>
      <c r="AR20" s="261"/>
      <c r="AS20" s="261"/>
      <c r="AT20" s="261"/>
      <c r="AU20" s="261"/>
      <c r="AV20" s="261"/>
      <c r="AW20" s="261"/>
      <c r="AX20" s="261"/>
      <c r="AY20" s="261"/>
      <c r="AZ20" s="261"/>
      <c r="BA20" s="261"/>
      <c r="BB20" s="261"/>
      <c r="BC20" s="261"/>
      <c r="BD20" s="261"/>
      <c r="BE20" s="262"/>
    </row>
    <row r="21" spans="2:57" ht="25.5" x14ac:dyDescent="0.2">
      <c r="B21" s="222" t="s">
        <v>142</v>
      </c>
      <c r="C21" s="223" t="s">
        <v>143</v>
      </c>
      <c r="D21" s="260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1"/>
      <c r="AE21" s="261"/>
      <c r="AF21" s="261"/>
      <c r="AG21" s="261"/>
      <c r="AH21" s="261"/>
      <c r="AI21" s="261"/>
      <c r="AJ21" s="261"/>
      <c r="AK21" s="261"/>
      <c r="AL21" s="261"/>
      <c r="AM21" s="261"/>
      <c r="AN21" s="261"/>
      <c r="AO21" s="261"/>
      <c r="AP21" s="261"/>
      <c r="AQ21" s="262"/>
      <c r="AR21" s="261"/>
      <c r="AS21" s="261"/>
      <c r="AT21" s="261"/>
      <c r="AU21" s="261"/>
      <c r="AV21" s="261"/>
      <c r="AW21" s="261"/>
      <c r="AX21" s="261"/>
      <c r="AY21" s="261"/>
      <c r="AZ21" s="261"/>
      <c r="BA21" s="261"/>
      <c r="BB21" s="261"/>
      <c r="BC21" s="261"/>
      <c r="BD21" s="261"/>
      <c r="BE21" s="262"/>
    </row>
    <row r="22" spans="2:57" ht="25.5" x14ac:dyDescent="0.2">
      <c r="B22" s="222" t="s">
        <v>144</v>
      </c>
      <c r="C22" s="223" t="s">
        <v>145</v>
      </c>
      <c r="D22" s="260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261"/>
      <c r="AE22" s="261"/>
      <c r="AF22" s="261"/>
      <c r="AG22" s="261"/>
      <c r="AH22" s="261"/>
      <c r="AI22" s="261"/>
      <c r="AJ22" s="261"/>
      <c r="AK22" s="261"/>
      <c r="AL22" s="261"/>
      <c r="AM22" s="261"/>
      <c r="AN22" s="261"/>
      <c r="AO22" s="261"/>
      <c r="AP22" s="261"/>
      <c r="AQ22" s="262"/>
      <c r="AR22" s="261"/>
      <c r="AS22" s="261"/>
      <c r="AT22" s="261"/>
      <c r="AU22" s="261"/>
      <c r="AV22" s="261"/>
      <c r="AW22" s="261"/>
      <c r="AX22" s="261"/>
      <c r="AY22" s="261"/>
      <c r="AZ22" s="261"/>
      <c r="BA22" s="261"/>
      <c r="BB22" s="261"/>
      <c r="BC22" s="261"/>
      <c r="BD22" s="261"/>
      <c r="BE22" s="262"/>
    </row>
    <row r="23" spans="2:57" ht="25.5" x14ac:dyDescent="0.2">
      <c r="B23" s="222" t="s">
        <v>146</v>
      </c>
      <c r="C23" s="223" t="s">
        <v>147</v>
      </c>
      <c r="D23" s="260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1"/>
      <c r="AP23" s="261"/>
      <c r="AQ23" s="262"/>
      <c r="AR23" s="261"/>
      <c r="AS23" s="261"/>
      <c r="AT23" s="261"/>
      <c r="AU23" s="261"/>
      <c r="AV23" s="261"/>
      <c r="AW23" s="261"/>
      <c r="AX23" s="261"/>
      <c r="AY23" s="261"/>
      <c r="AZ23" s="261"/>
      <c r="BA23" s="261"/>
      <c r="BB23" s="261"/>
      <c r="BC23" s="261"/>
      <c r="BD23" s="261"/>
      <c r="BE23" s="262"/>
    </row>
    <row r="24" spans="2:57" x14ac:dyDescent="0.2">
      <c r="B24" s="226" t="s">
        <v>148</v>
      </c>
      <c r="C24" s="227" t="s">
        <v>149</v>
      </c>
      <c r="D24" s="266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  <c r="R24" s="267"/>
      <c r="S24" s="267"/>
      <c r="T24" s="267"/>
      <c r="U24" s="267"/>
      <c r="V24" s="267"/>
      <c r="W24" s="267"/>
      <c r="X24" s="267"/>
      <c r="Y24" s="267"/>
      <c r="Z24" s="267"/>
      <c r="AA24" s="267"/>
      <c r="AB24" s="267"/>
      <c r="AC24" s="267"/>
      <c r="AD24" s="267"/>
      <c r="AE24" s="267"/>
      <c r="AF24" s="267"/>
      <c r="AG24" s="267"/>
      <c r="AH24" s="267"/>
      <c r="AI24" s="267"/>
      <c r="AJ24" s="267"/>
      <c r="AK24" s="267"/>
      <c r="AL24" s="267"/>
      <c r="AM24" s="267"/>
      <c r="AN24" s="267"/>
      <c r="AO24" s="267"/>
      <c r="AP24" s="267"/>
      <c r="AQ24" s="268"/>
      <c r="AR24" s="267"/>
      <c r="AS24" s="267"/>
      <c r="AT24" s="267"/>
      <c r="AU24" s="267"/>
      <c r="AV24" s="267"/>
      <c r="AW24" s="267"/>
      <c r="AX24" s="267"/>
      <c r="AY24" s="267"/>
      <c r="AZ24" s="267"/>
      <c r="BA24" s="267"/>
      <c r="BB24" s="267"/>
      <c r="BC24" s="267"/>
      <c r="BD24" s="267"/>
      <c r="BE24" s="268"/>
    </row>
    <row r="25" spans="2:57" ht="25.5" x14ac:dyDescent="0.2">
      <c r="B25" s="218">
        <v>3</v>
      </c>
      <c r="C25" s="219" t="s">
        <v>150</v>
      </c>
      <c r="D25" s="254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  <c r="AA25" s="255"/>
      <c r="AB25" s="255"/>
      <c r="AC25" s="255"/>
      <c r="AD25" s="255"/>
      <c r="AE25" s="255"/>
      <c r="AF25" s="255"/>
      <c r="AG25" s="255"/>
      <c r="AH25" s="255"/>
      <c r="AI25" s="255"/>
      <c r="AJ25" s="255"/>
      <c r="AK25" s="255"/>
      <c r="AL25" s="255"/>
      <c r="AM25" s="255"/>
      <c r="AN25" s="255"/>
      <c r="AO25" s="255"/>
      <c r="AP25" s="255"/>
      <c r="AQ25" s="256"/>
      <c r="AR25" s="255"/>
      <c r="AS25" s="255"/>
      <c r="AT25" s="255"/>
      <c r="AU25" s="255"/>
      <c r="AV25" s="255"/>
      <c r="AW25" s="255"/>
      <c r="AX25" s="255"/>
      <c r="AY25" s="255"/>
      <c r="AZ25" s="255"/>
      <c r="BA25" s="255"/>
      <c r="BB25" s="255"/>
      <c r="BC25" s="255"/>
      <c r="BD25" s="255"/>
      <c r="BE25" s="256"/>
    </row>
    <row r="26" spans="2:57" x14ac:dyDescent="0.2">
      <c r="B26" s="220" t="s">
        <v>151</v>
      </c>
      <c r="C26" s="221" t="s">
        <v>152</v>
      </c>
      <c r="D26" s="257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258"/>
      <c r="AE26" s="258"/>
      <c r="AF26" s="258"/>
      <c r="AG26" s="258"/>
      <c r="AH26" s="258"/>
      <c r="AI26" s="258"/>
      <c r="AJ26" s="258"/>
      <c r="AK26" s="258"/>
      <c r="AL26" s="258"/>
      <c r="AM26" s="258"/>
      <c r="AN26" s="258"/>
      <c r="AO26" s="258"/>
      <c r="AP26" s="258"/>
      <c r="AQ26" s="259"/>
      <c r="AR26" s="258"/>
      <c r="AS26" s="258"/>
      <c r="AT26" s="258"/>
      <c r="AU26" s="258"/>
      <c r="AV26" s="258"/>
      <c r="AW26" s="258"/>
      <c r="AX26" s="258"/>
      <c r="AY26" s="258"/>
      <c r="AZ26" s="258"/>
      <c r="BA26" s="258"/>
      <c r="BB26" s="258"/>
      <c r="BC26" s="258"/>
      <c r="BD26" s="258"/>
      <c r="BE26" s="259"/>
    </row>
    <row r="27" spans="2:57" x14ac:dyDescent="0.2">
      <c r="B27" s="228" t="s">
        <v>153</v>
      </c>
      <c r="C27" s="282" t="s">
        <v>154</v>
      </c>
      <c r="D27" s="269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0"/>
      <c r="T27" s="270"/>
      <c r="U27" s="270"/>
      <c r="V27" s="270"/>
      <c r="W27" s="270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1"/>
      <c r="AR27" s="270"/>
      <c r="AS27" s="270"/>
      <c r="AT27" s="270"/>
      <c r="AU27" s="270"/>
      <c r="AV27" s="270"/>
      <c r="AW27" s="270"/>
      <c r="AX27" s="270"/>
      <c r="AY27" s="270"/>
      <c r="AZ27" s="270"/>
      <c r="BA27" s="270"/>
      <c r="BB27" s="270"/>
      <c r="BC27" s="270"/>
      <c r="BD27" s="270"/>
      <c r="BE27" s="271"/>
    </row>
    <row r="28" spans="2:57" ht="25.5" x14ac:dyDescent="0.2">
      <c r="B28" s="222" t="s">
        <v>155</v>
      </c>
      <c r="C28" s="223" t="s">
        <v>156</v>
      </c>
      <c r="D28" s="283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K28" s="284"/>
      <c r="AL28" s="284"/>
      <c r="AM28" s="284"/>
      <c r="AN28" s="284"/>
      <c r="AO28" s="284"/>
      <c r="AP28" s="284"/>
      <c r="AQ28" s="285"/>
      <c r="AR28" s="284"/>
      <c r="AS28" s="284"/>
      <c r="AT28" s="284"/>
      <c r="AU28" s="284"/>
      <c r="AV28" s="284"/>
      <c r="AW28" s="284"/>
      <c r="AX28" s="284"/>
      <c r="AY28" s="284"/>
      <c r="AZ28" s="284"/>
      <c r="BA28" s="284"/>
      <c r="BB28" s="284"/>
      <c r="BC28" s="284"/>
      <c r="BD28" s="284"/>
      <c r="BE28" s="285"/>
    </row>
    <row r="29" spans="2:57" x14ac:dyDescent="0.2">
      <c r="B29" s="226">
        <v>3.4</v>
      </c>
      <c r="C29" s="227" t="s">
        <v>257</v>
      </c>
      <c r="D29" s="263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4"/>
      <c r="AE29" s="264"/>
      <c r="AF29" s="264"/>
      <c r="AG29" s="264"/>
      <c r="AH29" s="264"/>
      <c r="AI29" s="264"/>
      <c r="AJ29" s="264"/>
      <c r="AK29" s="264"/>
      <c r="AL29" s="264"/>
      <c r="AM29" s="264"/>
      <c r="AN29" s="264"/>
      <c r="AO29" s="264"/>
      <c r="AP29" s="264"/>
      <c r="AQ29" s="265"/>
      <c r="AR29" s="264"/>
      <c r="AS29" s="264"/>
      <c r="AT29" s="264"/>
      <c r="AU29" s="264"/>
      <c r="AV29" s="264"/>
      <c r="AW29" s="264"/>
      <c r="AX29" s="264"/>
      <c r="AY29" s="264"/>
      <c r="AZ29" s="264"/>
      <c r="BA29" s="264"/>
      <c r="BB29" s="264"/>
      <c r="BC29" s="264"/>
      <c r="BD29" s="264"/>
      <c r="BE29" s="265"/>
    </row>
    <row r="30" spans="2:57" x14ac:dyDescent="0.2">
      <c r="B30" s="124"/>
      <c r="C30" s="252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</row>
    <row r="32" spans="2:57" x14ac:dyDescent="0.2">
      <c r="F32" s="126" t="s">
        <v>20</v>
      </c>
      <c r="G32" s="216">
        <f>Sheet1!F44</f>
        <v>0</v>
      </c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7"/>
      <c r="AR32" s="126"/>
      <c r="AS32" s="126"/>
      <c r="AT32" s="126"/>
      <c r="AU32" s="126"/>
      <c r="AV32" s="126"/>
      <c r="AW32" s="126"/>
      <c r="AX32" s="126"/>
      <c r="AY32" s="126"/>
      <c r="AZ32" s="126"/>
      <c r="BA32" s="126"/>
      <c r="BB32" s="126"/>
      <c r="BC32" s="126"/>
      <c r="BD32" s="126"/>
      <c r="BE32" s="126"/>
    </row>
    <row r="33" spans="5:57" x14ac:dyDescent="0.2">
      <c r="F33" s="126" t="s">
        <v>13</v>
      </c>
      <c r="G33" s="129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7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</row>
    <row r="34" spans="5:57" x14ac:dyDescent="0.2">
      <c r="F34" s="126"/>
      <c r="G34" s="129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7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</row>
    <row r="35" spans="5:57" x14ac:dyDescent="0.2">
      <c r="F35" s="126" t="s">
        <v>21</v>
      </c>
      <c r="G35" s="216">
        <f>Sheet1!F47</f>
        <v>0</v>
      </c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7"/>
      <c r="AR35" s="126"/>
      <c r="AS35" s="126"/>
      <c r="AT35" s="126"/>
      <c r="AU35" s="126"/>
      <c r="AV35" s="126"/>
      <c r="AW35" s="126"/>
      <c r="AX35" s="126"/>
      <c r="AY35" s="126"/>
      <c r="AZ35" s="126"/>
      <c r="BA35" s="126"/>
      <c r="BB35" s="126"/>
      <c r="BC35" s="126"/>
      <c r="BD35" s="126"/>
      <c r="BE35" s="126"/>
    </row>
    <row r="36" spans="5:57" x14ac:dyDescent="0.2"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9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</row>
    <row r="37" spans="5:57" x14ac:dyDescent="0.2">
      <c r="E37" s="122"/>
      <c r="F37" s="277" t="s">
        <v>177</v>
      </c>
      <c r="G37" s="138">
        <f>Sheet1!F49</f>
        <v>0</v>
      </c>
    </row>
  </sheetData>
  <sheetProtection password="FC0B" sheet="1" objects="1" scenarios="1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F6">
      <formula1>1</formula1>
    </dataValidation>
  </dataValidations>
  <pageMargins left="0.75" right="0.75" top="1" bottom="1" header="0.5" footer="0.5"/>
  <pageSetup scale="75" orientation="landscape" r:id="rId1"/>
  <headerFooter alignWithMargins="0"/>
  <ignoredErrors>
    <ignoredError sqref="F4:F6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31"/>
  <sheetViews>
    <sheetView zoomScale="80" zoomScaleNormal="80" workbookViewId="0">
      <selection activeCell="E13" sqref="E13"/>
    </sheetView>
  </sheetViews>
  <sheetFormatPr defaultRowHeight="12.75" x14ac:dyDescent="0.2"/>
  <cols>
    <col min="1" max="1" width="51.28515625" style="649" customWidth="1"/>
    <col min="2" max="6" width="20.140625" style="649" customWidth="1"/>
    <col min="7" max="7" width="13.140625" style="649" customWidth="1"/>
    <col min="8" max="9" width="11.42578125" style="649" customWidth="1"/>
    <col min="10" max="10" width="14" style="649" customWidth="1"/>
    <col min="11" max="12" width="20.140625" style="649" customWidth="1"/>
    <col min="13" max="16384" width="9.140625" style="649"/>
  </cols>
  <sheetData>
    <row r="2" spans="1:12" s="667" customFormat="1" x14ac:dyDescent="0.2">
      <c r="A2" s="1231" t="s">
        <v>466</v>
      </c>
      <c r="B2" s="1231"/>
      <c r="C2" s="1231"/>
      <c r="D2" s="1231"/>
      <c r="E2" s="1231"/>
      <c r="F2" s="1231"/>
      <c r="G2" s="1231"/>
      <c r="H2" s="1231"/>
      <c r="I2" s="1231"/>
      <c r="J2" s="1231"/>
      <c r="K2" s="1231"/>
      <c r="L2" s="1231"/>
    </row>
    <row r="3" spans="1:12" s="668" customFormat="1" x14ac:dyDescent="0.2"/>
    <row r="4" spans="1:12" s="668" customFormat="1" ht="12.75" customHeight="1" x14ac:dyDescent="0.2">
      <c r="C4" s="648" t="s">
        <v>12</v>
      </c>
      <c r="D4" s="669">
        <f>Company</f>
        <v>0</v>
      </c>
      <c r="E4" s="670"/>
      <c r="F4" s="670"/>
    </row>
    <row r="5" spans="1:12" s="672" customFormat="1" x14ac:dyDescent="0.2">
      <c r="A5" s="671"/>
      <c r="B5" s="671"/>
      <c r="D5" s="673"/>
      <c r="E5" s="670"/>
      <c r="F5" s="674">
        <f>WEEKDAY(D6,2)</f>
        <v>6</v>
      </c>
    </row>
    <row r="6" spans="1:12" s="668" customFormat="1" ht="12.75" customHeight="1" x14ac:dyDescent="0.2">
      <c r="C6" s="648" t="s">
        <v>19</v>
      </c>
      <c r="D6" s="675">
        <f>Date</f>
        <v>0</v>
      </c>
      <c r="E6" s="670"/>
      <c r="F6" s="670"/>
    </row>
    <row r="7" spans="1:12" s="668" customFormat="1" ht="12.75" customHeight="1" x14ac:dyDescent="0.2">
      <c r="C7" s="648"/>
      <c r="D7" s="676"/>
      <c r="E7" s="670"/>
      <c r="F7" s="670"/>
    </row>
    <row r="8" spans="1:12" s="668" customFormat="1" ht="12.75" customHeight="1" thickBot="1" x14ac:dyDescent="0.25">
      <c r="C8" s="648"/>
      <c r="D8" s="676"/>
      <c r="E8" s="670"/>
      <c r="F8" s="670"/>
    </row>
    <row r="9" spans="1:12" s="668" customFormat="1" ht="12.75" customHeight="1" x14ac:dyDescent="0.2">
      <c r="A9" s="677" t="s">
        <v>483</v>
      </c>
      <c r="B9" s="678">
        <f>SUM($J$15:$J$23)</f>
        <v>0</v>
      </c>
      <c r="C9" s="648"/>
      <c r="D9" s="676"/>
      <c r="E9" s="670"/>
      <c r="F9" s="670"/>
    </row>
    <row r="10" spans="1:12" s="668" customFormat="1" ht="12.75" customHeight="1" x14ac:dyDescent="0.2">
      <c r="A10" s="679" t="s">
        <v>278</v>
      </c>
      <c r="B10" s="680">
        <f>IFERROR(SQRT(SUM(Sheet25!B18:J26))/B9,0)</f>
        <v>0</v>
      </c>
      <c r="C10" s="648"/>
      <c r="D10" s="676"/>
      <c r="E10" s="670"/>
      <c r="F10" s="670"/>
    </row>
    <row r="11" spans="1:12" s="668" customFormat="1" ht="38.25" customHeight="1" thickBot="1" x14ac:dyDescent="0.25">
      <c r="A11" s="681" t="s">
        <v>279</v>
      </c>
      <c r="B11" s="682">
        <f>IFERROR(3*B9*B10,"0")</f>
        <v>0</v>
      </c>
      <c r="C11" s="648"/>
      <c r="D11" s="676"/>
      <c r="E11" s="670"/>
      <c r="F11" s="670"/>
    </row>
    <row r="12" spans="1:12" s="668" customFormat="1" ht="12.75" customHeight="1" thickBot="1" x14ac:dyDescent="0.25">
      <c r="A12" s="493"/>
      <c r="B12" s="493"/>
      <c r="C12" s="648"/>
      <c r="D12" s="676"/>
      <c r="E12" s="670"/>
      <c r="F12" s="670"/>
      <c r="L12" s="683" t="s">
        <v>9</v>
      </c>
    </row>
    <row r="13" spans="1:12" s="684" customFormat="1" ht="93" customHeight="1" x14ac:dyDescent="0.2">
      <c r="A13" s="1136" t="s">
        <v>364</v>
      </c>
      <c r="B13" s="429" t="s">
        <v>291</v>
      </c>
      <c r="C13" s="429" t="s">
        <v>292</v>
      </c>
      <c r="D13" s="429" t="s">
        <v>293</v>
      </c>
      <c r="E13" s="429" t="s">
        <v>294</v>
      </c>
      <c r="F13" s="429" t="s">
        <v>295</v>
      </c>
      <c r="G13" s="429" t="s">
        <v>296</v>
      </c>
      <c r="H13" s="429" t="s">
        <v>297</v>
      </c>
      <c r="I13" s="429" t="s">
        <v>467</v>
      </c>
      <c r="J13" s="429" t="s">
        <v>298</v>
      </c>
      <c r="K13" s="429" t="s">
        <v>299</v>
      </c>
      <c r="L13" s="593" t="s">
        <v>300</v>
      </c>
    </row>
    <row r="14" spans="1:12" ht="14.25" customHeight="1" x14ac:dyDescent="0.2">
      <c r="A14" s="26">
        <v>1</v>
      </c>
      <c r="B14" s="26">
        <v>2</v>
      </c>
      <c r="C14" s="26">
        <v>3</v>
      </c>
      <c r="D14" s="26">
        <v>4</v>
      </c>
      <c r="E14" s="26">
        <v>5</v>
      </c>
      <c r="F14" s="26">
        <v>6</v>
      </c>
      <c r="G14" s="26">
        <v>7</v>
      </c>
      <c r="H14" s="26">
        <v>8</v>
      </c>
      <c r="I14" s="26">
        <v>9</v>
      </c>
      <c r="J14" s="26">
        <v>10</v>
      </c>
      <c r="K14" s="26">
        <v>11</v>
      </c>
      <c r="L14" s="25">
        <v>12</v>
      </c>
    </row>
    <row r="15" spans="1:12" ht="38.25" x14ac:dyDescent="0.2">
      <c r="A15" s="685" t="s">
        <v>282</v>
      </c>
      <c r="B15" s="686"/>
      <c r="C15" s="990"/>
      <c r="D15" s="686"/>
      <c r="E15" s="990"/>
      <c r="F15" s="687">
        <f>MAX(B15,C15)+D15+E15</f>
        <v>0</v>
      </c>
      <c r="G15" s="1188"/>
      <c r="H15" s="983">
        <v>0.1</v>
      </c>
      <c r="I15" s="984">
        <v>0.09</v>
      </c>
      <c r="J15" s="687">
        <f>F15+G15</f>
        <v>0</v>
      </c>
      <c r="K15" s="688" t="str">
        <f>IFERROR(SQRT((H15*F15)^2+H15*F15*G15*I15+(I15*G15)^2)/(F15+G15),"")</f>
        <v/>
      </c>
      <c r="L15" s="689">
        <f>IFERROR(J15*K15,0)</f>
        <v>0</v>
      </c>
    </row>
    <row r="16" spans="1:12" ht="25.5" x14ac:dyDescent="0.2">
      <c r="A16" s="685" t="s">
        <v>283</v>
      </c>
      <c r="B16" s="690"/>
      <c r="C16" s="690"/>
      <c r="D16" s="690"/>
      <c r="E16" s="690"/>
      <c r="F16" s="687">
        <f t="shared" ref="F16:F23" si="0">MAX(B16,C16)+D16+E16</f>
        <v>0</v>
      </c>
      <c r="G16" s="1188"/>
      <c r="H16" s="985">
        <v>0.08</v>
      </c>
      <c r="I16" s="985">
        <v>0.08</v>
      </c>
      <c r="J16" s="687">
        <f t="shared" ref="J16:J21" si="1">F16+G16</f>
        <v>0</v>
      </c>
      <c r="K16" s="688" t="str">
        <f t="shared" ref="K16:K23" si="2">IFERROR(SQRT((H16*F16)^2+H16*F16*G16*I16+(I16*G16)^2)/(F16+G16),"")</f>
        <v/>
      </c>
      <c r="L16" s="689">
        <f t="shared" ref="L16:L21" si="3">IFERROR(J16*K16,0)</f>
        <v>0</v>
      </c>
    </row>
    <row r="17" spans="1:12" ht="51" x14ac:dyDescent="0.2">
      <c r="A17" s="685" t="s">
        <v>284</v>
      </c>
      <c r="B17" s="690"/>
      <c r="C17" s="690"/>
      <c r="D17" s="690"/>
      <c r="E17" s="690"/>
      <c r="F17" s="687">
        <f>MAX(B17,C17)+D17+E17</f>
        <v>0</v>
      </c>
      <c r="G17" s="1188"/>
      <c r="H17" s="985">
        <v>0.15</v>
      </c>
      <c r="I17" s="985">
        <v>0.11</v>
      </c>
      <c r="J17" s="687">
        <f t="shared" si="1"/>
        <v>0</v>
      </c>
      <c r="K17" s="688" t="str">
        <f t="shared" si="2"/>
        <v/>
      </c>
      <c r="L17" s="689">
        <f t="shared" si="3"/>
        <v>0</v>
      </c>
    </row>
    <row r="18" spans="1:12" ht="25.5" x14ac:dyDescent="0.2">
      <c r="A18" s="685" t="s">
        <v>285</v>
      </c>
      <c r="B18" s="690"/>
      <c r="C18" s="690"/>
      <c r="D18" s="690"/>
      <c r="E18" s="690"/>
      <c r="F18" s="687">
        <f t="shared" si="0"/>
        <v>0</v>
      </c>
      <c r="G18" s="1188"/>
      <c r="H18" s="985">
        <v>0.08</v>
      </c>
      <c r="I18" s="985">
        <v>0.1</v>
      </c>
      <c r="J18" s="687">
        <f t="shared" si="1"/>
        <v>0</v>
      </c>
      <c r="K18" s="688" t="str">
        <f t="shared" si="2"/>
        <v/>
      </c>
      <c r="L18" s="689">
        <f t="shared" si="3"/>
        <v>0</v>
      </c>
    </row>
    <row r="19" spans="1:12" x14ac:dyDescent="0.2">
      <c r="A19" s="685" t="s">
        <v>286</v>
      </c>
      <c r="B19" s="690"/>
      <c r="C19" s="690"/>
      <c r="D19" s="690"/>
      <c r="E19" s="690"/>
      <c r="F19" s="687">
        <f t="shared" si="0"/>
        <v>0</v>
      </c>
      <c r="G19" s="1188"/>
      <c r="H19" s="985">
        <v>0.14000000000000001</v>
      </c>
      <c r="I19" s="985">
        <v>0.11</v>
      </c>
      <c r="J19" s="687">
        <f t="shared" si="1"/>
        <v>0</v>
      </c>
      <c r="K19" s="688" t="str">
        <f t="shared" si="2"/>
        <v/>
      </c>
      <c r="L19" s="689">
        <f t="shared" si="3"/>
        <v>0</v>
      </c>
    </row>
    <row r="20" spans="1:12" x14ac:dyDescent="0.2">
      <c r="A20" s="685" t="s">
        <v>287</v>
      </c>
      <c r="B20" s="690"/>
      <c r="C20" s="690"/>
      <c r="D20" s="690"/>
      <c r="E20" s="690"/>
      <c r="F20" s="687">
        <f t="shared" si="0"/>
        <v>0</v>
      </c>
      <c r="G20" s="1188"/>
      <c r="H20" s="985">
        <v>0.12</v>
      </c>
      <c r="I20" s="985">
        <v>0.19</v>
      </c>
      <c r="J20" s="687">
        <f t="shared" si="1"/>
        <v>0</v>
      </c>
      <c r="K20" s="688" t="str">
        <f t="shared" si="2"/>
        <v/>
      </c>
      <c r="L20" s="689">
        <f t="shared" si="3"/>
        <v>0</v>
      </c>
    </row>
    <row r="21" spans="1:12" ht="25.5" x14ac:dyDescent="0.2">
      <c r="A21" s="685" t="s">
        <v>288</v>
      </c>
      <c r="B21" s="690"/>
      <c r="C21" s="690"/>
      <c r="D21" s="690"/>
      <c r="E21" s="690"/>
      <c r="F21" s="687">
        <f t="shared" si="0"/>
        <v>0</v>
      </c>
      <c r="G21" s="1188"/>
      <c r="H21" s="985">
        <v>7.0000000000000007E-2</v>
      </c>
      <c r="I21" s="985">
        <v>0.12</v>
      </c>
      <c r="J21" s="687">
        <f t="shared" si="1"/>
        <v>0</v>
      </c>
      <c r="K21" s="688" t="str">
        <f t="shared" si="2"/>
        <v/>
      </c>
      <c r="L21" s="689">
        <f t="shared" si="3"/>
        <v>0</v>
      </c>
    </row>
    <row r="22" spans="1:12" s="692" customFormat="1" ht="14.25" x14ac:dyDescent="0.2">
      <c r="A22" s="685" t="s">
        <v>289</v>
      </c>
      <c r="B22" s="691"/>
      <c r="C22" s="691"/>
      <c r="D22" s="691"/>
      <c r="E22" s="691"/>
      <c r="F22" s="687">
        <f t="shared" si="0"/>
        <v>0</v>
      </c>
      <c r="G22" s="1188"/>
      <c r="H22" s="986">
        <v>0.09</v>
      </c>
      <c r="I22" s="986">
        <v>0.2</v>
      </c>
      <c r="J22" s="687">
        <f>F22+G22</f>
        <v>0</v>
      </c>
      <c r="K22" s="688" t="str">
        <f t="shared" si="2"/>
        <v/>
      </c>
      <c r="L22" s="689">
        <f>IFERROR(J22*K22,0)</f>
        <v>0</v>
      </c>
    </row>
    <row r="23" spans="1:12" ht="13.5" thickBot="1" x14ac:dyDescent="0.25">
      <c r="A23" s="693" t="s">
        <v>290</v>
      </c>
      <c r="B23" s="694"/>
      <c r="C23" s="694"/>
      <c r="D23" s="694"/>
      <c r="E23" s="694"/>
      <c r="F23" s="695">
        <f t="shared" si="0"/>
        <v>0</v>
      </c>
      <c r="G23" s="1189"/>
      <c r="H23" s="987">
        <v>0.13</v>
      </c>
      <c r="I23" s="988">
        <v>0.2</v>
      </c>
      <c r="J23" s="695">
        <f>F23+G23</f>
        <v>0</v>
      </c>
      <c r="K23" s="696" t="str">
        <f t="shared" si="2"/>
        <v/>
      </c>
      <c r="L23" s="697">
        <f>IFERROR(J23*K23,0)</f>
        <v>0</v>
      </c>
    </row>
    <row r="26" spans="1:12" x14ac:dyDescent="0.2">
      <c r="C26" s="648" t="s">
        <v>20</v>
      </c>
      <c r="D26" s="698">
        <f>Sheet1!F44</f>
        <v>0</v>
      </c>
      <c r="E26" s="672"/>
      <c r="F26" s="672"/>
    </row>
    <row r="27" spans="1:12" x14ac:dyDescent="0.2">
      <c r="C27" s="648" t="s">
        <v>13</v>
      </c>
      <c r="D27" s="699"/>
      <c r="E27" s="460"/>
      <c r="F27" s="460"/>
    </row>
    <row r="28" spans="1:12" x14ac:dyDescent="0.2">
      <c r="A28" s="667"/>
      <c r="C28" s="648"/>
      <c r="D28" s="699"/>
      <c r="E28" s="460"/>
      <c r="F28" s="460"/>
    </row>
    <row r="29" spans="1:12" x14ac:dyDescent="0.2">
      <c r="C29" s="648" t="s">
        <v>21</v>
      </c>
      <c r="D29" s="698">
        <f>Sheet1!F47</f>
        <v>0</v>
      </c>
      <c r="E29" s="672"/>
      <c r="F29" s="672"/>
    </row>
    <row r="30" spans="1:12" x14ac:dyDescent="0.2">
      <c r="D30" s="700"/>
    </row>
    <row r="31" spans="1:12" x14ac:dyDescent="0.2">
      <c r="C31" s="650" t="s">
        <v>177</v>
      </c>
      <c r="D31" s="701">
        <f>Sheet1!F49</f>
        <v>0</v>
      </c>
    </row>
  </sheetData>
  <sheetProtection password="FC0B" sheet="1" objects="1" scenarios="1"/>
  <mergeCells count="1">
    <mergeCell ref="A2:L2"/>
  </mergeCells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D6:D12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AF79"/>
  <sheetViews>
    <sheetView topLeftCell="G34" zoomScale="80" zoomScaleNormal="80" workbookViewId="0">
      <selection activeCell="R39" sqref="R39"/>
    </sheetView>
  </sheetViews>
  <sheetFormatPr defaultColWidth="8" defaultRowHeight="14.25" x14ac:dyDescent="0.2"/>
  <cols>
    <col min="1" max="1" width="54.28515625" style="702" bestFit="1" customWidth="1"/>
    <col min="2" max="2" width="25.42578125" style="702" customWidth="1"/>
    <col min="3" max="3" width="25.140625" style="702" bestFit="1" customWidth="1"/>
    <col min="4" max="4" width="22.28515625" style="702" customWidth="1"/>
    <col min="5" max="5" width="24.7109375" style="702" customWidth="1"/>
    <col min="6" max="6" width="21.140625" style="702" customWidth="1"/>
    <col min="7" max="7" width="19.42578125" style="702" bestFit="1" customWidth="1"/>
    <col min="8" max="8" width="22.7109375" style="702" bestFit="1" customWidth="1"/>
    <col min="9" max="9" width="27.7109375" style="702" customWidth="1"/>
    <col min="10" max="10" width="24.140625" style="702" bestFit="1" customWidth="1"/>
    <col min="11" max="32" width="16.42578125" style="702" customWidth="1"/>
    <col min="33" max="16384" width="8" style="702"/>
  </cols>
  <sheetData>
    <row r="2" spans="1:11" ht="14.25" customHeight="1" x14ac:dyDescent="0.2">
      <c r="A2" s="1234" t="s">
        <v>301</v>
      </c>
      <c r="B2" s="1234"/>
      <c r="C2" s="1234"/>
      <c r="D2" s="1234"/>
      <c r="E2" s="1234"/>
      <c r="F2" s="1234"/>
      <c r="G2" s="1234"/>
      <c r="H2" s="1234"/>
      <c r="I2" s="1234"/>
      <c r="J2" s="1234"/>
      <c r="K2" s="1234"/>
    </row>
    <row r="3" spans="1:11" x14ac:dyDescent="0.2">
      <c r="A3" s="703"/>
      <c r="B3" s="703"/>
      <c r="C3" s="703"/>
      <c r="D3" s="703"/>
      <c r="E3" s="703"/>
      <c r="F3" s="703"/>
    </row>
    <row r="4" spans="1:11" x14ac:dyDescent="0.2">
      <c r="A4" s="703"/>
      <c r="B4" s="703"/>
      <c r="C4" s="703"/>
      <c r="D4" s="703"/>
      <c r="E4" s="703"/>
      <c r="F4" s="703"/>
    </row>
    <row r="5" spans="1:11" x14ac:dyDescent="0.2">
      <c r="B5" s="648" t="s">
        <v>12</v>
      </c>
      <c r="C5" s="704">
        <f>Company</f>
        <v>0</v>
      </c>
    </row>
    <row r="6" spans="1:11" x14ac:dyDescent="0.2">
      <c r="B6" s="672"/>
      <c r="C6" s="670"/>
    </row>
    <row r="7" spans="1:11" x14ac:dyDescent="0.2">
      <c r="B7" s="648" t="s">
        <v>19</v>
      </c>
      <c r="C7" s="1020">
        <f>Date</f>
        <v>0</v>
      </c>
    </row>
    <row r="9" spans="1:11" ht="15" thickBot="1" x14ac:dyDescent="0.25"/>
    <row r="10" spans="1:11" ht="26.25" thickBot="1" x14ac:dyDescent="0.25">
      <c r="A10" s="705" t="s">
        <v>302</v>
      </c>
      <c r="B10" s="706">
        <f>IFERROR(SQRT(K22^2+K34^2+AF47^2+K59^2+E71^2),0)</f>
        <v>0</v>
      </c>
    </row>
    <row r="11" spans="1:11" x14ac:dyDescent="0.2">
      <c r="K11" s="707" t="s">
        <v>303</v>
      </c>
    </row>
    <row r="12" spans="1:11" ht="15" thickBot="1" x14ac:dyDescent="0.25">
      <c r="K12" s="708" t="s">
        <v>9</v>
      </c>
    </row>
    <row r="13" spans="1:11" s="712" customFormat="1" ht="12.75" x14ac:dyDescent="0.2">
      <c r="A13" s="709" t="s">
        <v>304</v>
      </c>
      <c r="B13" s="710" t="s">
        <v>305</v>
      </c>
      <c r="C13" s="710" t="s">
        <v>306</v>
      </c>
      <c r="D13" s="710" t="s">
        <v>307</v>
      </c>
      <c r="E13" s="710" t="s">
        <v>477</v>
      </c>
      <c r="F13" s="710" t="s">
        <v>308</v>
      </c>
      <c r="G13" s="710" t="s">
        <v>309</v>
      </c>
      <c r="H13" s="710" t="s">
        <v>310</v>
      </c>
      <c r="I13" s="710" t="s">
        <v>478</v>
      </c>
      <c r="J13" s="710" t="s">
        <v>311</v>
      </c>
      <c r="K13" s="711" t="s">
        <v>312</v>
      </c>
    </row>
    <row r="14" spans="1:11" s="716" customFormat="1" x14ac:dyDescent="0.2">
      <c r="A14" s="713">
        <v>1</v>
      </c>
      <c r="B14" s="714">
        <v>2</v>
      </c>
      <c r="C14" s="714">
        <v>3</v>
      </c>
      <c r="D14" s="714">
        <v>4</v>
      </c>
      <c r="E14" s="714">
        <v>5</v>
      </c>
      <c r="F14" s="714">
        <v>6</v>
      </c>
      <c r="G14" s="714">
        <v>7</v>
      </c>
      <c r="H14" s="714">
        <v>8</v>
      </c>
      <c r="I14" s="714">
        <v>9</v>
      </c>
      <c r="J14" s="714">
        <v>10</v>
      </c>
      <c r="K14" s="715">
        <v>11</v>
      </c>
    </row>
    <row r="15" spans="1:11" ht="15" x14ac:dyDescent="0.2">
      <c r="A15" s="717" t="s">
        <v>313</v>
      </c>
      <c r="B15" s="718"/>
      <c r="C15" s="718"/>
      <c r="D15" s="719">
        <f>1.75*MAX(B15,C15)</f>
        <v>0</v>
      </c>
      <c r="E15" s="720"/>
      <c r="F15" s="719" t="str">
        <f>IF(E15="","0",Sheet1!$C$16-Sheet13!E15)</f>
        <v>0</v>
      </c>
      <c r="G15" s="721"/>
      <c r="H15" s="719">
        <f>0.0008*G15</f>
        <v>0</v>
      </c>
      <c r="I15" s="720"/>
      <c r="J15" s="719" t="str">
        <f>IF(I15="","0",Sheet1!$C$16-Sheet13!I15)</f>
        <v>0</v>
      </c>
      <c r="K15" s="722">
        <f>SQRT(J15^2+F15^2)</f>
        <v>0</v>
      </c>
    </row>
    <row r="16" spans="1:11" ht="15" x14ac:dyDescent="0.2">
      <c r="A16" s="717" t="s">
        <v>314</v>
      </c>
      <c r="B16" s="718"/>
      <c r="C16" s="718"/>
      <c r="D16" s="719">
        <f t="shared" ref="D16:D21" si="0">1.75*MAX(B16,C16)</f>
        <v>0</v>
      </c>
      <c r="E16" s="720"/>
      <c r="F16" s="719" t="str">
        <f>IF(E16="","0",Sheet1!$C$16-Sheet13!E16)</f>
        <v>0</v>
      </c>
      <c r="G16" s="721"/>
      <c r="H16" s="719">
        <f t="shared" ref="H16:H21" si="1">0.0008*G16</f>
        <v>0</v>
      </c>
      <c r="I16" s="720"/>
      <c r="J16" s="719" t="str">
        <f>IF(I16="","0",Sheet1!$C$16-Sheet13!I16)</f>
        <v>0</v>
      </c>
      <c r="K16" s="722">
        <f>SQRT(J16^2+F16^2)</f>
        <v>0</v>
      </c>
    </row>
    <row r="17" spans="1:11" ht="15" x14ac:dyDescent="0.2">
      <c r="A17" s="717" t="s">
        <v>315</v>
      </c>
      <c r="B17" s="718"/>
      <c r="C17" s="718"/>
      <c r="D17" s="719">
        <f t="shared" si="0"/>
        <v>0</v>
      </c>
      <c r="E17" s="720"/>
      <c r="F17" s="719" t="str">
        <f>IF(E17="","0",Sheet1!$C$16-Sheet13!E17)</f>
        <v>0</v>
      </c>
      <c r="G17" s="721"/>
      <c r="H17" s="719">
        <f>0.0008*G17</f>
        <v>0</v>
      </c>
      <c r="I17" s="720"/>
      <c r="J17" s="719" t="str">
        <f>IF(I17="","0",Sheet1!$C$16-Sheet13!I17)</f>
        <v>0</v>
      </c>
      <c r="K17" s="722">
        <f t="shared" ref="K17:K21" si="2">SQRT(J17^2+F17^2)</f>
        <v>0</v>
      </c>
    </row>
    <row r="18" spans="1:11" ht="15" x14ac:dyDescent="0.2">
      <c r="A18" s="717" t="s">
        <v>316</v>
      </c>
      <c r="B18" s="718"/>
      <c r="C18" s="718"/>
      <c r="D18" s="719">
        <f t="shared" si="0"/>
        <v>0</v>
      </c>
      <c r="E18" s="720"/>
      <c r="F18" s="719" t="str">
        <f>IF(E18="","0",Sheet1!$C$16-Sheet13!E18)</f>
        <v>0</v>
      </c>
      <c r="G18" s="721"/>
      <c r="H18" s="719">
        <f>0.0008*G18</f>
        <v>0</v>
      </c>
      <c r="I18" s="720"/>
      <c r="J18" s="719" t="str">
        <f>IF(I18="","0",Sheet1!$C$16-Sheet13!I18)</f>
        <v>0</v>
      </c>
      <c r="K18" s="722">
        <f t="shared" si="2"/>
        <v>0</v>
      </c>
    </row>
    <row r="19" spans="1:11" ht="15" x14ac:dyDescent="0.2">
      <c r="A19" s="717" t="s">
        <v>317</v>
      </c>
      <c r="B19" s="718"/>
      <c r="C19" s="718"/>
      <c r="D19" s="719">
        <f t="shared" si="0"/>
        <v>0</v>
      </c>
      <c r="E19" s="720"/>
      <c r="F19" s="719" t="str">
        <f>IF(E19="","0",Sheet1!$C$16-Sheet13!E19)</f>
        <v>0</v>
      </c>
      <c r="G19" s="721"/>
      <c r="H19" s="719">
        <f t="shared" si="1"/>
        <v>0</v>
      </c>
      <c r="I19" s="720"/>
      <c r="J19" s="719" t="str">
        <f>IF(I19="","0",Sheet1!$C$16-Sheet13!I19)</f>
        <v>0</v>
      </c>
      <c r="K19" s="722">
        <f t="shared" si="2"/>
        <v>0</v>
      </c>
    </row>
    <row r="20" spans="1:11" ht="15" x14ac:dyDescent="0.2">
      <c r="A20" s="717" t="s">
        <v>318</v>
      </c>
      <c r="B20" s="718"/>
      <c r="C20" s="718"/>
      <c r="D20" s="719">
        <f t="shared" si="0"/>
        <v>0</v>
      </c>
      <c r="E20" s="720"/>
      <c r="F20" s="719" t="str">
        <f>IF(E20="","0",Sheet1!$C$16-Sheet13!E20)</f>
        <v>0</v>
      </c>
      <c r="G20" s="721"/>
      <c r="H20" s="719">
        <f t="shared" si="1"/>
        <v>0</v>
      </c>
      <c r="I20" s="720"/>
      <c r="J20" s="719" t="str">
        <f>IF(I20="","0",Sheet1!$C$16-Sheet13!I20)</f>
        <v>0</v>
      </c>
      <c r="K20" s="722">
        <f t="shared" si="2"/>
        <v>0</v>
      </c>
    </row>
    <row r="21" spans="1:11" ht="30.75" thickBot="1" x14ac:dyDescent="0.25">
      <c r="A21" s="723" t="s">
        <v>319</v>
      </c>
      <c r="B21" s="724"/>
      <c r="C21" s="724"/>
      <c r="D21" s="725">
        <f t="shared" si="0"/>
        <v>0</v>
      </c>
      <c r="E21" s="726"/>
      <c r="F21" s="725" t="str">
        <f>IF(E21="","0",Sheet1!$C$16-Sheet13!E21)</f>
        <v>0</v>
      </c>
      <c r="G21" s="727"/>
      <c r="H21" s="725">
        <f t="shared" si="1"/>
        <v>0</v>
      </c>
      <c r="I21" s="726"/>
      <c r="J21" s="725" t="str">
        <f>IF(I21="","0",Sheet1!$C$16-Sheet13!I21)</f>
        <v>0</v>
      </c>
      <c r="K21" s="728">
        <f t="shared" si="2"/>
        <v>0</v>
      </c>
    </row>
    <row r="22" spans="1:11" ht="15.75" thickBot="1" x14ac:dyDescent="0.25">
      <c r="A22" s="729"/>
      <c r="B22" s="730"/>
      <c r="C22" s="730"/>
      <c r="D22" s="730"/>
      <c r="E22" s="730"/>
      <c r="F22" s="731"/>
      <c r="G22" s="731"/>
      <c r="H22" s="731"/>
      <c r="I22" s="731"/>
      <c r="J22" s="731"/>
      <c r="K22" s="732">
        <f>IFERROR(SUM(K15:K21),0)</f>
        <v>0</v>
      </c>
    </row>
    <row r="23" spans="1:11" ht="15" x14ac:dyDescent="0.2">
      <c r="A23" s="729"/>
      <c r="B23" s="730"/>
      <c r="C23" s="730"/>
      <c r="D23" s="730"/>
      <c r="E23" s="730"/>
      <c r="F23" s="731"/>
      <c r="G23" s="731"/>
      <c r="H23" s="731"/>
      <c r="I23" s="731"/>
      <c r="J23" s="731"/>
      <c r="K23" s="707" t="s">
        <v>320</v>
      </c>
    </row>
    <row r="24" spans="1:11" ht="15" thickBot="1" x14ac:dyDescent="0.25">
      <c r="K24" s="708" t="s">
        <v>9</v>
      </c>
    </row>
    <row r="25" spans="1:11" s="712" customFormat="1" x14ac:dyDescent="0.2">
      <c r="A25" s="709" t="s">
        <v>321</v>
      </c>
      <c r="B25" s="710" t="s">
        <v>322</v>
      </c>
      <c r="C25" s="710" t="s">
        <v>323</v>
      </c>
      <c r="D25" s="710" t="s">
        <v>324</v>
      </c>
      <c r="E25" s="710" t="s">
        <v>479</v>
      </c>
      <c r="F25" s="710" t="s">
        <v>325</v>
      </c>
      <c r="G25" s="710" t="s">
        <v>326</v>
      </c>
      <c r="H25" s="710" t="s">
        <v>327</v>
      </c>
      <c r="I25" s="710" t="s">
        <v>484</v>
      </c>
      <c r="J25" s="710" t="s">
        <v>328</v>
      </c>
      <c r="K25" s="711" t="s">
        <v>329</v>
      </c>
    </row>
    <row r="26" spans="1:11" s="716" customFormat="1" x14ac:dyDescent="0.2">
      <c r="A26" s="713">
        <v>1</v>
      </c>
      <c r="B26" s="714">
        <v>2</v>
      </c>
      <c r="C26" s="714">
        <v>3</v>
      </c>
      <c r="D26" s="714">
        <v>4</v>
      </c>
      <c r="E26" s="714">
        <v>5</v>
      </c>
      <c r="F26" s="714">
        <v>6</v>
      </c>
      <c r="G26" s="714">
        <v>7</v>
      </c>
      <c r="H26" s="714">
        <v>8</v>
      </c>
      <c r="I26" s="714">
        <v>9</v>
      </c>
      <c r="J26" s="714">
        <v>10</v>
      </c>
      <c r="K26" s="715">
        <v>11</v>
      </c>
    </row>
    <row r="27" spans="1:11" ht="15" x14ac:dyDescent="0.2">
      <c r="A27" s="717" t="s">
        <v>313</v>
      </c>
      <c r="B27" s="733"/>
      <c r="C27" s="733"/>
      <c r="D27" s="719">
        <f>0.3*MAX(B27,C27)</f>
        <v>0</v>
      </c>
      <c r="E27" s="734"/>
      <c r="F27" s="719" t="str">
        <f>IF(E27="","0",Sheet1!$C$16-Sheet13!E27)</f>
        <v>0</v>
      </c>
      <c r="G27" s="733"/>
      <c r="H27" s="719">
        <f>0.001*G27</f>
        <v>0</v>
      </c>
      <c r="I27" s="734"/>
      <c r="J27" s="719" t="str">
        <f>IF(I27="","0",Sheet1!$C$16-Sheet13!I27)</f>
        <v>0</v>
      </c>
      <c r="K27" s="722">
        <f t="shared" ref="K27:K33" si="3">SQRT(J27^2+F27^2)</f>
        <v>0</v>
      </c>
    </row>
    <row r="28" spans="1:11" ht="15" x14ac:dyDescent="0.2">
      <c r="A28" s="717" t="s">
        <v>314</v>
      </c>
      <c r="B28" s="733"/>
      <c r="C28" s="733"/>
      <c r="D28" s="719">
        <f t="shared" ref="D28:D33" si="4">0.3*MAX(B28,C28)</f>
        <v>0</v>
      </c>
      <c r="E28" s="734"/>
      <c r="F28" s="719" t="str">
        <f>IF(E28="","0",Sheet1!$C$16-Sheet13!E28)</f>
        <v>0</v>
      </c>
      <c r="G28" s="733"/>
      <c r="H28" s="719">
        <f t="shared" ref="H28:H33" si="5">0.001*G28</f>
        <v>0</v>
      </c>
      <c r="I28" s="734"/>
      <c r="J28" s="719" t="str">
        <f>IF(I28="","0",Sheet1!$C$16-Sheet13!I28)</f>
        <v>0</v>
      </c>
      <c r="K28" s="722">
        <f t="shared" si="3"/>
        <v>0</v>
      </c>
    </row>
    <row r="29" spans="1:11" ht="15" x14ac:dyDescent="0.2">
      <c r="A29" s="717" t="s">
        <v>315</v>
      </c>
      <c r="B29" s="733"/>
      <c r="C29" s="733"/>
      <c r="D29" s="719">
        <f t="shared" si="4"/>
        <v>0</v>
      </c>
      <c r="E29" s="734"/>
      <c r="F29" s="719" t="str">
        <f>IF(E29="","0",Sheet1!$C$16-Sheet13!E29)</f>
        <v>0</v>
      </c>
      <c r="G29" s="733"/>
      <c r="H29" s="719">
        <f t="shared" si="5"/>
        <v>0</v>
      </c>
      <c r="I29" s="734"/>
      <c r="J29" s="719" t="str">
        <f>IF(I29="","0",Sheet1!$C$16-Sheet13!I29)</f>
        <v>0</v>
      </c>
      <c r="K29" s="722">
        <f t="shared" si="3"/>
        <v>0</v>
      </c>
    </row>
    <row r="30" spans="1:11" ht="15" x14ac:dyDescent="0.2">
      <c r="A30" s="717" t="s">
        <v>316</v>
      </c>
      <c r="B30" s="733"/>
      <c r="C30" s="733"/>
      <c r="D30" s="719">
        <f t="shared" si="4"/>
        <v>0</v>
      </c>
      <c r="E30" s="734"/>
      <c r="F30" s="719" t="str">
        <f>IF(E30="","0",Sheet1!$C$16-Sheet13!E30)</f>
        <v>0</v>
      </c>
      <c r="G30" s="733"/>
      <c r="H30" s="719">
        <f t="shared" si="5"/>
        <v>0</v>
      </c>
      <c r="I30" s="734"/>
      <c r="J30" s="719" t="str">
        <f>IF(I30="","0",Sheet1!$C$16-Sheet13!I30)</f>
        <v>0</v>
      </c>
      <c r="K30" s="722">
        <f t="shared" si="3"/>
        <v>0</v>
      </c>
    </row>
    <row r="31" spans="1:11" ht="15" x14ac:dyDescent="0.2">
      <c r="A31" s="717" t="s">
        <v>317</v>
      </c>
      <c r="B31" s="733"/>
      <c r="C31" s="733"/>
      <c r="D31" s="719">
        <f t="shared" si="4"/>
        <v>0</v>
      </c>
      <c r="E31" s="734"/>
      <c r="F31" s="719" t="str">
        <f>IF(E31="","0",Sheet1!$C$16-Sheet13!E31)</f>
        <v>0</v>
      </c>
      <c r="G31" s="733"/>
      <c r="H31" s="719">
        <f t="shared" si="5"/>
        <v>0</v>
      </c>
      <c r="I31" s="734"/>
      <c r="J31" s="719" t="str">
        <f>IF(I31="","0",Sheet1!$C$16-Sheet13!I31)</f>
        <v>0</v>
      </c>
      <c r="K31" s="722">
        <f t="shared" si="3"/>
        <v>0</v>
      </c>
    </row>
    <row r="32" spans="1:11" ht="15" x14ac:dyDescent="0.2">
      <c r="A32" s="717" t="s">
        <v>318</v>
      </c>
      <c r="B32" s="733"/>
      <c r="C32" s="733"/>
      <c r="D32" s="719">
        <f t="shared" si="4"/>
        <v>0</v>
      </c>
      <c r="E32" s="734"/>
      <c r="F32" s="719" t="str">
        <f>IF(E32="","0",Sheet1!$C$16-Sheet13!E32)</f>
        <v>0</v>
      </c>
      <c r="G32" s="733"/>
      <c r="H32" s="719">
        <f t="shared" si="5"/>
        <v>0</v>
      </c>
      <c r="I32" s="734"/>
      <c r="J32" s="719" t="str">
        <f>IF(I32="","0",Sheet1!$C$16-Sheet13!I32)</f>
        <v>0</v>
      </c>
      <c r="K32" s="722">
        <f t="shared" si="3"/>
        <v>0</v>
      </c>
    </row>
    <row r="33" spans="1:32" ht="30.75" thickBot="1" x14ac:dyDescent="0.25">
      <c r="A33" s="723" t="s">
        <v>319</v>
      </c>
      <c r="B33" s="735"/>
      <c r="C33" s="735"/>
      <c r="D33" s="725">
        <f t="shared" si="4"/>
        <v>0</v>
      </c>
      <c r="E33" s="736"/>
      <c r="F33" s="725" t="str">
        <f>IF(E33="","0",Sheet1!$C$16-Sheet13!E33)</f>
        <v>0</v>
      </c>
      <c r="G33" s="735"/>
      <c r="H33" s="725">
        <f t="shared" si="5"/>
        <v>0</v>
      </c>
      <c r="I33" s="736"/>
      <c r="J33" s="725" t="str">
        <f>IF(I33="","0",Sheet1!$C$16-Sheet13!I33)</f>
        <v>0</v>
      </c>
      <c r="K33" s="728">
        <f t="shared" si="3"/>
        <v>0</v>
      </c>
    </row>
    <row r="34" spans="1:32" ht="15.75" thickBot="1" x14ac:dyDescent="0.25">
      <c r="A34" s="729"/>
      <c r="B34" s="730"/>
      <c r="C34" s="730"/>
      <c r="D34" s="730"/>
      <c r="E34" s="730"/>
      <c r="F34" s="731"/>
      <c r="G34" s="731"/>
      <c r="H34" s="731"/>
      <c r="I34" s="731"/>
      <c r="J34" s="731"/>
      <c r="K34" s="732">
        <f>IFERROR(SUM(K27:K33),0)</f>
        <v>0</v>
      </c>
    </row>
    <row r="35" spans="1:32" ht="15" x14ac:dyDescent="0.2">
      <c r="A35" s="729"/>
      <c r="B35" s="730"/>
      <c r="C35" s="730"/>
      <c r="D35" s="730"/>
      <c r="E35" s="730"/>
      <c r="F35" s="731"/>
      <c r="G35" s="731"/>
      <c r="H35" s="731"/>
      <c r="I35" s="731"/>
      <c r="J35" s="731"/>
      <c r="K35" s="737"/>
      <c r="AF35" s="707" t="s">
        <v>330</v>
      </c>
    </row>
    <row r="36" spans="1:32" ht="15" thickBot="1" x14ac:dyDescent="0.25">
      <c r="AF36" s="708" t="s">
        <v>9</v>
      </c>
    </row>
    <row r="37" spans="1:32" s="712" customFormat="1" ht="12.75" x14ac:dyDescent="0.2">
      <c r="A37" s="1242" t="s">
        <v>331</v>
      </c>
      <c r="B37" s="1232" t="s">
        <v>332</v>
      </c>
      <c r="C37" s="1237" t="s">
        <v>333</v>
      </c>
      <c r="D37" s="1237" t="s">
        <v>334</v>
      </c>
      <c r="E37" s="1237" t="s">
        <v>485</v>
      </c>
      <c r="F37" s="1232" t="s">
        <v>335</v>
      </c>
      <c r="G37" s="1237" t="s">
        <v>336</v>
      </c>
      <c r="H37" s="1238"/>
      <c r="I37" s="1238"/>
      <c r="J37" s="1238"/>
      <c r="K37" s="1238"/>
      <c r="L37" s="1238"/>
      <c r="M37" s="1239" t="s">
        <v>337</v>
      </c>
      <c r="N37" s="1240"/>
      <c r="O37" s="1240"/>
      <c r="P37" s="1240"/>
      <c r="Q37" s="1240"/>
      <c r="R37" s="1240"/>
      <c r="S37" s="1239" t="s">
        <v>486</v>
      </c>
      <c r="T37" s="1240"/>
      <c r="U37" s="1240"/>
      <c r="V37" s="1240"/>
      <c r="W37" s="1240"/>
      <c r="X37" s="1240"/>
      <c r="Y37" s="1239" t="s">
        <v>338</v>
      </c>
      <c r="Z37" s="1240"/>
      <c r="AA37" s="1240"/>
      <c r="AB37" s="1240"/>
      <c r="AC37" s="1240"/>
      <c r="AD37" s="1240"/>
      <c r="AE37" s="1239" t="s">
        <v>339</v>
      </c>
      <c r="AF37" s="1235" t="s">
        <v>340</v>
      </c>
    </row>
    <row r="38" spans="1:32" s="712" customFormat="1" ht="12.75" x14ac:dyDescent="0.2">
      <c r="A38" s="1243"/>
      <c r="B38" s="1233"/>
      <c r="C38" s="1244"/>
      <c r="D38" s="1244"/>
      <c r="E38" s="1244"/>
      <c r="F38" s="1233"/>
      <c r="G38" s="738" t="s">
        <v>341</v>
      </c>
      <c r="H38" s="738" t="s">
        <v>342</v>
      </c>
      <c r="I38" s="738" t="s">
        <v>343</v>
      </c>
      <c r="J38" s="738" t="s">
        <v>344</v>
      </c>
      <c r="K38" s="738" t="s">
        <v>345</v>
      </c>
      <c r="L38" s="738" t="s">
        <v>346</v>
      </c>
      <c r="M38" s="738" t="s">
        <v>341</v>
      </c>
      <c r="N38" s="738" t="s">
        <v>342</v>
      </c>
      <c r="O38" s="738" t="s">
        <v>343</v>
      </c>
      <c r="P38" s="738" t="s">
        <v>344</v>
      </c>
      <c r="Q38" s="738" t="s">
        <v>345</v>
      </c>
      <c r="R38" s="738" t="s">
        <v>346</v>
      </c>
      <c r="S38" s="738" t="s">
        <v>341</v>
      </c>
      <c r="T38" s="738" t="s">
        <v>342</v>
      </c>
      <c r="U38" s="738" t="s">
        <v>343</v>
      </c>
      <c r="V38" s="738" t="s">
        <v>344</v>
      </c>
      <c r="W38" s="738" t="s">
        <v>345</v>
      </c>
      <c r="X38" s="738" t="s">
        <v>346</v>
      </c>
      <c r="Y38" s="738" t="s">
        <v>341</v>
      </c>
      <c r="Z38" s="738" t="s">
        <v>342</v>
      </c>
      <c r="AA38" s="738" t="s">
        <v>343</v>
      </c>
      <c r="AB38" s="738" t="s">
        <v>344</v>
      </c>
      <c r="AC38" s="738" t="s">
        <v>345</v>
      </c>
      <c r="AD38" s="738" t="s">
        <v>346</v>
      </c>
      <c r="AE38" s="1241"/>
      <c r="AF38" s="1236"/>
    </row>
    <row r="39" spans="1:32" s="716" customFormat="1" x14ac:dyDescent="0.2">
      <c r="A39" s="713">
        <v>1</v>
      </c>
      <c r="B39" s="714">
        <v>2</v>
      </c>
      <c r="C39" s="714">
        <v>3</v>
      </c>
      <c r="D39" s="714">
        <v>4</v>
      </c>
      <c r="E39" s="714">
        <v>5</v>
      </c>
      <c r="F39" s="714">
        <v>6</v>
      </c>
      <c r="G39" s="714">
        <v>7</v>
      </c>
      <c r="H39" s="714">
        <v>8</v>
      </c>
      <c r="I39" s="714">
        <v>9</v>
      </c>
      <c r="J39" s="714">
        <v>10</v>
      </c>
      <c r="K39" s="714">
        <f>+J39+1</f>
        <v>11</v>
      </c>
      <c r="L39" s="714">
        <f t="shared" ref="L39:AF39" si="6">+K39+1</f>
        <v>12</v>
      </c>
      <c r="M39" s="714">
        <f t="shared" si="6"/>
        <v>13</v>
      </c>
      <c r="N39" s="714">
        <f t="shared" si="6"/>
        <v>14</v>
      </c>
      <c r="O39" s="714">
        <f t="shared" si="6"/>
        <v>15</v>
      </c>
      <c r="P39" s="714">
        <f t="shared" si="6"/>
        <v>16</v>
      </c>
      <c r="Q39" s="714">
        <f t="shared" si="6"/>
        <v>17</v>
      </c>
      <c r="R39" s="714">
        <f t="shared" si="6"/>
        <v>18</v>
      </c>
      <c r="S39" s="714">
        <f t="shared" si="6"/>
        <v>19</v>
      </c>
      <c r="T39" s="714">
        <f t="shared" si="6"/>
        <v>20</v>
      </c>
      <c r="U39" s="714">
        <f t="shared" si="6"/>
        <v>21</v>
      </c>
      <c r="V39" s="714">
        <f t="shared" si="6"/>
        <v>22</v>
      </c>
      <c r="W39" s="714">
        <f t="shared" si="6"/>
        <v>23</v>
      </c>
      <c r="X39" s="714">
        <f t="shared" si="6"/>
        <v>24</v>
      </c>
      <c r="Y39" s="714">
        <f t="shared" si="6"/>
        <v>25</v>
      </c>
      <c r="Z39" s="714">
        <f t="shared" si="6"/>
        <v>26</v>
      </c>
      <c r="AA39" s="714">
        <f t="shared" si="6"/>
        <v>27</v>
      </c>
      <c r="AB39" s="714">
        <f t="shared" si="6"/>
        <v>28</v>
      </c>
      <c r="AC39" s="714">
        <f t="shared" si="6"/>
        <v>29</v>
      </c>
      <c r="AD39" s="714">
        <f t="shared" si="6"/>
        <v>30</v>
      </c>
      <c r="AE39" s="714">
        <f t="shared" si="6"/>
        <v>31</v>
      </c>
      <c r="AF39" s="715">
        <f t="shared" si="6"/>
        <v>32</v>
      </c>
    </row>
    <row r="40" spans="1:32" ht="15" x14ac:dyDescent="0.2">
      <c r="A40" s="717" t="s">
        <v>313</v>
      </c>
      <c r="B40" s="733"/>
      <c r="C40" s="733"/>
      <c r="D40" s="719">
        <f>1.2*MAX(B40,C40)</f>
        <v>0</v>
      </c>
      <c r="E40" s="734"/>
      <c r="F40" s="719" t="str">
        <f>IF(E40="","0",Sheet1!$C$16-Sheet13!E40)</f>
        <v>0</v>
      </c>
      <c r="G40" s="733"/>
      <c r="H40" s="739"/>
      <c r="I40" s="739"/>
      <c r="J40" s="739"/>
      <c r="K40" s="739"/>
      <c r="L40" s="739"/>
      <c r="M40" s="740">
        <f t="shared" ref="M40:R46" si="7">0.025*G40</f>
        <v>0</v>
      </c>
      <c r="N40" s="740">
        <f t="shared" si="7"/>
        <v>0</v>
      </c>
      <c r="O40" s="740">
        <f t="shared" si="7"/>
        <v>0</v>
      </c>
      <c r="P40" s="740">
        <f t="shared" si="7"/>
        <v>0</v>
      </c>
      <c r="Q40" s="740">
        <f t="shared" si="7"/>
        <v>0</v>
      </c>
      <c r="R40" s="740">
        <f t="shared" si="7"/>
        <v>0</v>
      </c>
      <c r="S40" s="734"/>
      <c r="T40" s="741"/>
      <c r="U40" s="741"/>
      <c r="V40" s="741"/>
      <c r="W40" s="741"/>
      <c r="X40" s="741"/>
      <c r="Y40" s="719" t="str">
        <f>IF(S40="","0",Sheet1!$C$16-Sheet13!S40)</f>
        <v>0</v>
      </c>
      <c r="Z40" s="719" t="str">
        <f>IF(T40="","0",Sheet1!$C$16-Sheet13!T40)</f>
        <v>0</v>
      </c>
      <c r="AA40" s="719" t="str">
        <f>IF(U40="","0",Sheet1!$C$16-Sheet13!U40)</f>
        <v>0</v>
      </c>
      <c r="AB40" s="719" t="str">
        <f>IF(V40="","0",Sheet1!$C$16-Sheet13!V40)</f>
        <v>0</v>
      </c>
      <c r="AC40" s="719" t="str">
        <f>IF(W40="","0",Sheet1!$C$16-Sheet13!W40)</f>
        <v>0</v>
      </c>
      <c r="AD40" s="719" t="str">
        <f>IF(X40="","0",Sheet1!$C$16-Sheet13!X40)</f>
        <v>0</v>
      </c>
      <c r="AE40" s="742">
        <f>SQRT(Y40^2+Z40^2+AA40^2+AB40^2+AC40^2+AD40^2)</f>
        <v>0</v>
      </c>
      <c r="AF40" s="722">
        <f>SQRT(AE40^2+F40^2)</f>
        <v>0</v>
      </c>
    </row>
    <row r="41" spans="1:32" ht="15" x14ac:dyDescent="0.2">
      <c r="A41" s="717" t="s">
        <v>314</v>
      </c>
      <c r="B41" s="733"/>
      <c r="C41" s="733"/>
      <c r="D41" s="719">
        <f t="shared" ref="D41:D46" si="8">1.2*MAX(B41,C41)</f>
        <v>0</v>
      </c>
      <c r="E41" s="734"/>
      <c r="F41" s="719" t="str">
        <f>IF(E41="","0",Sheet1!$C$16-Sheet13!E41)</f>
        <v>0</v>
      </c>
      <c r="G41" s="733"/>
      <c r="H41" s="739"/>
      <c r="I41" s="739"/>
      <c r="J41" s="739"/>
      <c r="K41" s="739"/>
      <c r="L41" s="739"/>
      <c r="M41" s="740">
        <f t="shared" si="7"/>
        <v>0</v>
      </c>
      <c r="N41" s="740">
        <f t="shared" si="7"/>
        <v>0</v>
      </c>
      <c r="O41" s="740">
        <f t="shared" si="7"/>
        <v>0</v>
      </c>
      <c r="P41" s="740">
        <f t="shared" si="7"/>
        <v>0</v>
      </c>
      <c r="Q41" s="740">
        <f t="shared" si="7"/>
        <v>0</v>
      </c>
      <c r="R41" s="740">
        <f t="shared" si="7"/>
        <v>0</v>
      </c>
      <c r="S41" s="734"/>
      <c r="T41" s="741"/>
      <c r="U41" s="741"/>
      <c r="V41" s="741"/>
      <c r="W41" s="741"/>
      <c r="X41" s="741"/>
      <c r="Y41" s="719" t="str">
        <f>IF(S41="","0",Sheet1!$C$16-Sheet13!S41)</f>
        <v>0</v>
      </c>
      <c r="Z41" s="719" t="str">
        <f>IF(T41="","0",Sheet1!$C$16-Sheet13!T41)</f>
        <v>0</v>
      </c>
      <c r="AA41" s="719" t="str">
        <f>IF(U41="","0",Sheet1!$C$16-Sheet13!U41)</f>
        <v>0</v>
      </c>
      <c r="AB41" s="719" t="str">
        <f>IF(V41="","0",Sheet1!$C$16-Sheet13!V41)</f>
        <v>0</v>
      </c>
      <c r="AC41" s="719" t="str">
        <f>IF(W41="","0",Sheet1!$C$16-Sheet13!W41)</f>
        <v>0</v>
      </c>
      <c r="AD41" s="719" t="str">
        <f>IF(X41="","0",Sheet1!$C$16-Sheet13!X41)</f>
        <v>0</v>
      </c>
      <c r="AE41" s="742">
        <f t="shared" ref="AE41:AE46" si="9">SQRT(Y41^2+Z41^2+AA41^2+AB41^2+AC41^2+AD41^2)</f>
        <v>0</v>
      </c>
      <c r="AF41" s="722">
        <f t="shared" ref="AF41:AF46" si="10">SQRT(AE41^2+F41^2)</f>
        <v>0</v>
      </c>
    </row>
    <row r="42" spans="1:32" ht="15" x14ac:dyDescent="0.2">
      <c r="A42" s="717" t="s">
        <v>315</v>
      </c>
      <c r="B42" s="733"/>
      <c r="C42" s="733"/>
      <c r="D42" s="719">
        <f>1.2*MAX(B42,C42)</f>
        <v>0</v>
      </c>
      <c r="E42" s="734"/>
      <c r="F42" s="719" t="str">
        <f>IF(E42="","0",Sheet1!$C$16-Sheet13!E42)</f>
        <v>0</v>
      </c>
      <c r="G42" s="733"/>
      <c r="H42" s="739"/>
      <c r="I42" s="739"/>
      <c r="J42" s="739"/>
      <c r="K42" s="739"/>
      <c r="L42" s="739"/>
      <c r="M42" s="740">
        <f t="shared" si="7"/>
        <v>0</v>
      </c>
      <c r="N42" s="740">
        <f t="shared" si="7"/>
        <v>0</v>
      </c>
      <c r="O42" s="740">
        <f t="shared" si="7"/>
        <v>0</v>
      </c>
      <c r="P42" s="740">
        <f t="shared" si="7"/>
        <v>0</v>
      </c>
      <c r="Q42" s="740">
        <f t="shared" si="7"/>
        <v>0</v>
      </c>
      <c r="R42" s="740">
        <f t="shared" si="7"/>
        <v>0</v>
      </c>
      <c r="S42" s="734"/>
      <c r="T42" s="741"/>
      <c r="U42" s="741"/>
      <c r="V42" s="741"/>
      <c r="W42" s="741"/>
      <c r="X42" s="741"/>
      <c r="Y42" s="719" t="str">
        <f>IF(S42="","0",Sheet1!$C$16-Sheet13!S42)</f>
        <v>0</v>
      </c>
      <c r="Z42" s="719" t="str">
        <f>IF(T42="","0",Sheet1!$C$16-Sheet13!T42)</f>
        <v>0</v>
      </c>
      <c r="AA42" s="719" t="str">
        <f>IF(U42="","0",Sheet1!$C$16-Sheet13!U42)</f>
        <v>0</v>
      </c>
      <c r="AB42" s="719" t="str">
        <f>IF(V42="","0",Sheet1!$C$16-Sheet13!V42)</f>
        <v>0</v>
      </c>
      <c r="AC42" s="719" t="str">
        <f>IF(W42="","0",Sheet1!$C$16-Sheet13!W42)</f>
        <v>0</v>
      </c>
      <c r="AD42" s="719" t="str">
        <f>IF(X42="","0",Sheet1!$C$16-Sheet13!X42)</f>
        <v>0</v>
      </c>
      <c r="AE42" s="742">
        <f t="shared" si="9"/>
        <v>0</v>
      </c>
      <c r="AF42" s="722">
        <f t="shared" si="10"/>
        <v>0</v>
      </c>
    </row>
    <row r="43" spans="1:32" ht="15" x14ac:dyDescent="0.2">
      <c r="A43" s="717" t="s">
        <v>316</v>
      </c>
      <c r="B43" s="733"/>
      <c r="C43" s="733"/>
      <c r="D43" s="719">
        <f t="shared" si="8"/>
        <v>0</v>
      </c>
      <c r="E43" s="734"/>
      <c r="F43" s="719" t="str">
        <f>IF(E43="","0",Sheet1!$C$16-Sheet13!E43)</f>
        <v>0</v>
      </c>
      <c r="G43" s="733"/>
      <c r="H43" s="739"/>
      <c r="I43" s="739"/>
      <c r="J43" s="739"/>
      <c r="K43" s="739"/>
      <c r="L43" s="739"/>
      <c r="M43" s="740">
        <f t="shared" si="7"/>
        <v>0</v>
      </c>
      <c r="N43" s="740">
        <f t="shared" si="7"/>
        <v>0</v>
      </c>
      <c r="O43" s="740">
        <f t="shared" si="7"/>
        <v>0</v>
      </c>
      <c r="P43" s="740">
        <f t="shared" si="7"/>
        <v>0</v>
      </c>
      <c r="Q43" s="740">
        <f t="shared" si="7"/>
        <v>0</v>
      </c>
      <c r="R43" s="740">
        <f t="shared" si="7"/>
        <v>0</v>
      </c>
      <c r="S43" s="734"/>
      <c r="T43" s="741"/>
      <c r="U43" s="741"/>
      <c r="V43" s="741"/>
      <c r="W43" s="741"/>
      <c r="X43" s="741"/>
      <c r="Y43" s="719" t="str">
        <f>IF(S43="","0",Sheet1!$C$16-Sheet13!S43)</f>
        <v>0</v>
      </c>
      <c r="Z43" s="719" t="str">
        <f>IF(T43="","0",Sheet1!$C$16-Sheet13!T43)</f>
        <v>0</v>
      </c>
      <c r="AA43" s="719" t="str">
        <f>IF(U43="","0",Sheet1!$C$16-Sheet13!U43)</f>
        <v>0</v>
      </c>
      <c r="AB43" s="719" t="str">
        <f>IF(V43="","0",Sheet1!$C$16-Sheet13!V43)</f>
        <v>0</v>
      </c>
      <c r="AC43" s="719" t="str">
        <f>IF(W43="","0",Sheet1!$C$16-Sheet13!W43)</f>
        <v>0</v>
      </c>
      <c r="AD43" s="719" t="str">
        <f>IF(X43="","0",Sheet1!$C$16-Sheet13!X43)</f>
        <v>0</v>
      </c>
      <c r="AE43" s="742">
        <f t="shared" si="9"/>
        <v>0</v>
      </c>
      <c r="AF43" s="722">
        <f t="shared" si="10"/>
        <v>0</v>
      </c>
    </row>
    <row r="44" spans="1:32" ht="15" x14ac:dyDescent="0.2">
      <c r="A44" s="717" t="s">
        <v>317</v>
      </c>
      <c r="B44" s="733"/>
      <c r="C44" s="733"/>
      <c r="D44" s="719">
        <f t="shared" si="8"/>
        <v>0</v>
      </c>
      <c r="E44" s="734"/>
      <c r="F44" s="719" t="str">
        <f>IF(E44="","0",Sheet1!$C$16-Sheet13!E44)</f>
        <v>0</v>
      </c>
      <c r="G44" s="733"/>
      <c r="H44" s="739"/>
      <c r="I44" s="739"/>
      <c r="J44" s="739"/>
      <c r="K44" s="739"/>
      <c r="L44" s="739"/>
      <c r="M44" s="740">
        <f t="shared" si="7"/>
        <v>0</v>
      </c>
      <c r="N44" s="740">
        <f t="shared" si="7"/>
        <v>0</v>
      </c>
      <c r="O44" s="740">
        <f t="shared" si="7"/>
        <v>0</v>
      </c>
      <c r="P44" s="740">
        <f t="shared" si="7"/>
        <v>0</v>
      </c>
      <c r="Q44" s="740">
        <f t="shared" si="7"/>
        <v>0</v>
      </c>
      <c r="R44" s="740">
        <f t="shared" si="7"/>
        <v>0</v>
      </c>
      <c r="S44" s="734"/>
      <c r="T44" s="741"/>
      <c r="U44" s="741"/>
      <c r="V44" s="741"/>
      <c r="W44" s="741"/>
      <c r="X44" s="741"/>
      <c r="Y44" s="719" t="str">
        <f>IF(S44="","0",Sheet1!$C$16-Sheet13!S44)</f>
        <v>0</v>
      </c>
      <c r="Z44" s="719" t="str">
        <f>IF(T44="","0",Sheet1!$C$16-Sheet13!T44)</f>
        <v>0</v>
      </c>
      <c r="AA44" s="719" t="str">
        <f>IF(U44="","0",Sheet1!$C$16-Sheet13!U44)</f>
        <v>0</v>
      </c>
      <c r="AB44" s="719" t="str">
        <f>IF(V44="","0",Sheet1!$C$16-Sheet13!V44)</f>
        <v>0</v>
      </c>
      <c r="AC44" s="719" t="str">
        <f>IF(W44="","0",Sheet1!$C$16-Sheet13!W44)</f>
        <v>0</v>
      </c>
      <c r="AD44" s="719" t="str">
        <f>IF(X44="","0",Sheet1!$C$16-Sheet13!X44)</f>
        <v>0</v>
      </c>
      <c r="AE44" s="742">
        <f t="shared" si="9"/>
        <v>0</v>
      </c>
      <c r="AF44" s="722">
        <f t="shared" si="10"/>
        <v>0</v>
      </c>
    </row>
    <row r="45" spans="1:32" ht="15" x14ac:dyDescent="0.2">
      <c r="A45" s="717" t="s">
        <v>318</v>
      </c>
      <c r="B45" s="733"/>
      <c r="C45" s="733"/>
      <c r="D45" s="719">
        <f t="shared" si="8"/>
        <v>0</v>
      </c>
      <c r="E45" s="734"/>
      <c r="F45" s="719" t="str">
        <f>IF(E45="","0",Sheet1!$C$16-Sheet13!E45)</f>
        <v>0</v>
      </c>
      <c r="G45" s="733"/>
      <c r="H45" s="739"/>
      <c r="I45" s="739"/>
      <c r="J45" s="739"/>
      <c r="K45" s="739"/>
      <c r="L45" s="739"/>
      <c r="M45" s="740">
        <f t="shared" si="7"/>
        <v>0</v>
      </c>
      <c r="N45" s="740">
        <f t="shared" si="7"/>
        <v>0</v>
      </c>
      <c r="O45" s="740">
        <f t="shared" si="7"/>
        <v>0</v>
      </c>
      <c r="P45" s="740">
        <f t="shared" si="7"/>
        <v>0</v>
      </c>
      <c r="Q45" s="740">
        <f t="shared" si="7"/>
        <v>0</v>
      </c>
      <c r="R45" s="740">
        <f t="shared" si="7"/>
        <v>0</v>
      </c>
      <c r="S45" s="734"/>
      <c r="T45" s="741"/>
      <c r="U45" s="741"/>
      <c r="V45" s="741"/>
      <c r="W45" s="741"/>
      <c r="X45" s="741"/>
      <c r="Y45" s="719" t="str">
        <f>IF(S45="","0",Sheet1!$C$16-Sheet13!S45)</f>
        <v>0</v>
      </c>
      <c r="Z45" s="719" t="str">
        <f>IF(T45="","0",Sheet1!$C$16-Sheet13!T45)</f>
        <v>0</v>
      </c>
      <c r="AA45" s="719" t="str">
        <f>IF(U45="","0",Sheet1!$C$16-Sheet13!U45)</f>
        <v>0</v>
      </c>
      <c r="AB45" s="719" t="str">
        <f>IF(V45="","0",Sheet1!$C$16-Sheet13!V45)</f>
        <v>0</v>
      </c>
      <c r="AC45" s="719" t="str">
        <f>IF(W45="","0",Sheet1!$C$16-Sheet13!W45)</f>
        <v>0</v>
      </c>
      <c r="AD45" s="719" t="str">
        <f>IF(X45="","0",Sheet1!$C$16-Sheet13!X45)</f>
        <v>0</v>
      </c>
      <c r="AE45" s="742">
        <f t="shared" si="9"/>
        <v>0</v>
      </c>
      <c r="AF45" s="722">
        <f t="shared" si="10"/>
        <v>0</v>
      </c>
    </row>
    <row r="46" spans="1:32" ht="30.75" thickBot="1" x14ac:dyDescent="0.25">
      <c r="A46" s="723" t="s">
        <v>319</v>
      </c>
      <c r="B46" s="735"/>
      <c r="C46" s="735"/>
      <c r="D46" s="725">
        <f t="shared" si="8"/>
        <v>0</v>
      </c>
      <c r="E46" s="736"/>
      <c r="F46" s="725" t="str">
        <f>IF(E46="","0",Sheet1!$C$16-Sheet13!E46)</f>
        <v>0</v>
      </c>
      <c r="G46" s="735"/>
      <c r="H46" s="743"/>
      <c r="I46" s="743"/>
      <c r="J46" s="743"/>
      <c r="K46" s="743"/>
      <c r="L46" s="743"/>
      <c r="M46" s="744">
        <f t="shared" si="7"/>
        <v>0</v>
      </c>
      <c r="N46" s="744">
        <f t="shared" si="7"/>
        <v>0</v>
      </c>
      <c r="O46" s="744">
        <f t="shared" si="7"/>
        <v>0</v>
      </c>
      <c r="P46" s="744">
        <f t="shared" si="7"/>
        <v>0</v>
      </c>
      <c r="Q46" s="744">
        <f t="shared" si="7"/>
        <v>0</v>
      </c>
      <c r="R46" s="744">
        <f t="shared" si="7"/>
        <v>0</v>
      </c>
      <c r="S46" s="736"/>
      <c r="T46" s="745"/>
      <c r="U46" s="745"/>
      <c r="V46" s="745"/>
      <c r="W46" s="745"/>
      <c r="X46" s="745"/>
      <c r="Y46" s="725" t="str">
        <f>IF(S46="","0",Sheet1!$C$16-Sheet13!S46)</f>
        <v>0</v>
      </c>
      <c r="Z46" s="725" t="str">
        <f>IF(T46="","0",Sheet1!$C$16-Sheet13!T46)</f>
        <v>0</v>
      </c>
      <c r="AA46" s="725" t="str">
        <f>IF(U46="","0",Sheet1!$C$16-Sheet13!U46)</f>
        <v>0</v>
      </c>
      <c r="AB46" s="725" t="str">
        <f>IF(V46="","0",Sheet1!$C$16-Sheet13!V46)</f>
        <v>0</v>
      </c>
      <c r="AC46" s="725" t="str">
        <f>IF(W46="","0",Sheet1!$C$16-Sheet13!W46)</f>
        <v>0</v>
      </c>
      <c r="AD46" s="725" t="str">
        <f>IF(X46="","0",Sheet1!$C$16-Sheet13!X46)</f>
        <v>0</v>
      </c>
      <c r="AE46" s="746">
        <f t="shared" si="9"/>
        <v>0</v>
      </c>
      <c r="AF46" s="747">
        <f t="shared" si="10"/>
        <v>0</v>
      </c>
    </row>
    <row r="47" spans="1:32" ht="15.75" thickBot="1" x14ac:dyDescent="0.25">
      <c r="A47" s="729"/>
      <c r="B47" s="730"/>
      <c r="C47" s="730"/>
      <c r="D47" s="730"/>
      <c r="E47" s="730"/>
      <c r="F47" s="731"/>
      <c r="G47" s="731"/>
      <c r="AE47" s="730"/>
      <c r="AF47" s="748">
        <f>IFERROR(SUM(AF40:AF46),0)</f>
        <v>0</v>
      </c>
    </row>
    <row r="48" spans="1:32" ht="15" x14ac:dyDescent="0.2">
      <c r="A48" s="729"/>
      <c r="B48" s="730"/>
      <c r="C48" s="730"/>
      <c r="D48" s="730"/>
      <c r="E48" s="730"/>
      <c r="F48" s="731"/>
      <c r="G48" s="731"/>
      <c r="K48" s="707" t="s">
        <v>347</v>
      </c>
      <c r="AE48" s="730"/>
      <c r="AF48" s="737"/>
    </row>
    <row r="49" spans="1:11" ht="15" thickBot="1" x14ac:dyDescent="0.25">
      <c r="K49" s="708" t="s">
        <v>9</v>
      </c>
    </row>
    <row r="50" spans="1:11" s="712" customFormat="1" x14ac:dyDescent="0.2">
      <c r="A50" s="709" t="s">
        <v>348</v>
      </c>
      <c r="B50" s="710" t="s">
        <v>349</v>
      </c>
      <c r="C50" s="710" t="s">
        <v>350</v>
      </c>
      <c r="D50" s="710" t="s">
        <v>351</v>
      </c>
      <c r="E50" s="710" t="s">
        <v>487</v>
      </c>
      <c r="F50" s="710" t="s">
        <v>352</v>
      </c>
      <c r="G50" s="710" t="s">
        <v>353</v>
      </c>
      <c r="H50" s="710" t="s">
        <v>354</v>
      </c>
      <c r="I50" s="710" t="s">
        <v>488</v>
      </c>
      <c r="J50" s="710" t="s">
        <v>355</v>
      </c>
      <c r="K50" s="711" t="s">
        <v>356</v>
      </c>
    </row>
    <row r="51" spans="1:11" s="716" customFormat="1" x14ac:dyDescent="0.2">
      <c r="A51" s="713">
        <v>1</v>
      </c>
      <c r="B51" s="714">
        <v>2</v>
      </c>
      <c r="C51" s="714">
        <v>3</v>
      </c>
      <c r="D51" s="714">
        <v>4</v>
      </c>
      <c r="E51" s="714">
        <v>5</v>
      </c>
      <c r="F51" s="714">
        <v>6</v>
      </c>
      <c r="G51" s="714">
        <v>7</v>
      </c>
      <c r="H51" s="714">
        <v>8</v>
      </c>
      <c r="I51" s="714">
        <v>9</v>
      </c>
      <c r="J51" s="714">
        <v>10</v>
      </c>
      <c r="K51" s="715">
        <v>11</v>
      </c>
    </row>
    <row r="52" spans="1:11" ht="15" x14ac:dyDescent="0.2">
      <c r="A52" s="717" t="s">
        <v>313</v>
      </c>
      <c r="B52" s="733"/>
      <c r="C52" s="733"/>
      <c r="D52" s="719">
        <f>1.1*MAX(B52,C52)</f>
        <v>0</v>
      </c>
      <c r="E52" s="734"/>
      <c r="F52" s="719" t="str">
        <f>IF(E52="","0",Sheet1!$C$16-Sheet13!E52)</f>
        <v>0</v>
      </c>
      <c r="G52" s="733"/>
      <c r="H52" s="719">
        <f>0.001*G52</f>
        <v>0</v>
      </c>
      <c r="I52" s="734"/>
      <c r="J52" s="719" t="str">
        <f>IF(I52="","0",Sheet1!$C$16-Sheet13!I52)</f>
        <v>0</v>
      </c>
      <c r="K52" s="722">
        <f t="shared" ref="K52:K58" si="11">SQRT(J52^2+F52^2)</f>
        <v>0</v>
      </c>
    </row>
    <row r="53" spans="1:11" ht="15" x14ac:dyDescent="0.2">
      <c r="A53" s="717" t="s">
        <v>314</v>
      </c>
      <c r="B53" s="733"/>
      <c r="C53" s="733"/>
      <c r="D53" s="719">
        <f t="shared" ref="D53:D58" si="12">1.1*MAX(B53,C53)</f>
        <v>0</v>
      </c>
      <c r="E53" s="734"/>
      <c r="F53" s="719" t="str">
        <f>IF(E53="","0",Sheet1!$C$16-Sheet13!E53)</f>
        <v>0</v>
      </c>
      <c r="G53" s="733"/>
      <c r="H53" s="719">
        <f t="shared" ref="H53:H58" si="13">0.001*G53</f>
        <v>0</v>
      </c>
      <c r="I53" s="734"/>
      <c r="J53" s="719" t="str">
        <f>IF(I53="","0",Sheet1!$C$16-Sheet13!I53)</f>
        <v>0</v>
      </c>
      <c r="K53" s="722">
        <f t="shared" si="11"/>
        <v>0</v>
      </c>
    </row>
    <row r="54" spans="1:11" ht="15" x14ac:dyDescent="0.2">
      <c r="A54" s="717" t="s">
        <v>315</v>
      </c>
      <c r="B54" s="733"/>
      <c r="C54" s="733"/>
      <c r="D54" s="719">
        <f>1.1*MAX(B54,C54)</f>
        <v>0</v>
      </c>
      <c r="E54" s="734"/>
      <c r="F54" s="719" t="str">
        <f>IF(E54="","0",Sheet1!$C$16-Sheet13!E54)</f>
        <v>0</v>
      </c>
      <c r="G54" s="733"/>
      <c r="H54" s="719">
        <f t="shared" si="13"/>
        <v>0</v>
      </c>
      <c r="I54" s="734"/>
      <c r="J54" s="719" t="str">
        <f>IF(I54="","0",Sheet1!$C$16-Sheet13!I54)</f>
        <v>0</v>
      </c>
      <c r="K54" s="722">
        <f t="shared" si="11"/>
        <v>0</v>
      </c>
    </row>
    <row r="55" spans="1:11" ht="15" x14ac:dyDescent="0.2">
      <c r="A55" s="717" t="s">
        <v>316</v>
      </c>
      <c r="B55" s="733"/>
      <c r="C55" s="733"/>
      <c r="D55" s="719">
        <f t="shared" si="12"/>
        <v>0</v>
      </c>
      <c r="E55" s="734"/>
      <c r="F55" s="719" t="str">
        <f>IF(E55="","0",Sheet1!$C$16-Sheet13!E55)</f>
        <v>0</v>
      </c>
      <c r="G55" s="733"/>
      <c r="H55" s="719">
        <f>0.001*G55</f>
        <v>0</v>
      </c>
      <c r="I55" s="734"/>
      <c r="J55" s="719" t="str">
        <f>IF(I55="","0",Sheet1!$C$16-Sheet13!I55)</f>
        <v>0</v>
      </c>
      <c r="K55" s="722">
        <f t="shared" si="11"/>
        <v>0</v>
      </c>
    </row>
    <row r="56" spans="1:11" ht="15" x14ac:dyDescent="0.2">
      <c r="A56" s="717" t="s">
        <v>317</v>
      </c>
      <c r="B56" s="733"/>
      <c r="C56" s="733"/>
      <c r="D56" s="719">
        <f t="shared" si="12"/>
        <v>0</v>
      </c>
      <c r="E56" s="734"/>
      <c r="F56" s="719" t="str">
        <f>IF(E56="","0",Sheet1!$C$16-Sheet13!E56)</f>
        <v>0</v>
      </c>
      <c r="G56" s="733"/>
      <c r="H56" s="719">
        <f t="shared" si="13"/>
        <v>0</v>
      </c>
      <c r="I56" s="734"/>
      <c r="J56" s="719" t="str">
        <f>IF(I56="","0",Sheet1!$C$16-Sheet13!I56)</f>
        <v>0</v>
      </c>
      <c r="K56" s="722">
        <f t="shared" si="11"/>
        <v>0</v>
      </c>
    </row>
    <row r="57" spans="1:11" ht="15" x14ac:dyDescent="0.2">
      <c r="A57" s="717" t="s">
        <v>318</v>
      </c>
      <c r="B57" s="733"/>
      <c r="C57" s="733"/>
      <c r="D57" s="719">
        <f t="shared" si="12"/>
        <v>0</v>
      </c>
      <c r="E57" s="734"/>
      <c r="F57" s="719" t="str">
        <f>IF(E57="","0",Sheet1!$C$16-Sheet13!E57)</f>
        <v>0</v>
      </c>
      <c r="G57" s="733"/>
      <c r="H57" s="719">
        <f t="shared" si="13"/>
        <v>0</v>
      </c>
      <c r="I57" s="734"/>
      <c r="J57" s="719" t="str">
        <f>IF(I57="","0",Sheet1!$C$16-Sheet13!I57)</f>
        <v>0</v>
      </c>
      <c r="K57" s="722">
        <f t="shared" si="11"/>
        <v>0</v>
      </c>
    </row>
    <row r="58" spans="1:11" ht="30.75" thickBot="1" x14ac:dyDescent="0.25">
      <c r="A58" s="723" t="s">
        <v>319</v>
      </c>
      <c r="B58" s="735"/>
      <c r="C58" s="735"/>
      <c r="D58" s="725">
        <f t="shared" si="12"/>
        <v>0</v>
      </c>
      <c r="E58" s="736"/>
      <c r="F58" s="725" t="str">
        <f>IF(E58="","0",Sheet1!$C$16-Sheet13!E58)</f>
        <v>0</v>
      </c>
      <c r="G58" s="735"/>
      <c r="H58" s="725">
        <f t="shared" si="13"/>
        <v>0</v>
      </c>
      <c r="I58" s="736"/>
      <c r="J58" s="725" t="str">
        <f>IF(I58="","0",Sheet1!$C$16-Sheet13!I58)</f>
        <v>0</v>
      </c>
      <c r="K58" s="728">
        <f t="shared" si="11"/>
        <v>0</v>
      </c>
    </row>
    <row r="59" spans="1:11" ht="15.75" thickBot="1" x14ac:dyDescent="0.25">
      <c r="A59" s="729"/>
      <c r="B59" s="730"/>
      <c r="C59" s="730"/>
      <c r="D59" s="730"/>
      <c r="E59" s="730"/>
      <c r="F59" s="731"/>
      <c r="G59" s="731"/>
      <c r="H59" s="731"/>
      <c r="I59" s="731"/>
      <c r="J59" s="731"/>
      <c r="K59" s="732">
        <f>IFERROR(SUM(K52:K58),0)</f>
        <v>0</v>
      </c>
    </row>
    <row r="60" spans="1:11" ht="15" x14ac:dyDescent="0.2">
      <c r="A60" s="729"/>
      <c r="B60" s="730"/>
      <c r="C60" s="730"/>
      <c r="D60" s="730"/>
      <c r="E60" s="707" t="s">
        <v>357</v>
      </c>
      <c r="F60" s="731"/>
      <c r="G60" s="731"/>
      <c r="H60" s="731"/>
      <c r="I60" s="731"/>
      <c r="J60" s="731"/>
      <c r="K60" s="737"/>
    </row>
    <row r="61" spans="1:11" ht="15" thickBot="1" x14ac:dyDescent="0.25">
      <c r="E61" s="708" t="s">
        <v>9</v>
      </c>
    </row>
    <row r="62" spans="1:11" s="712" customFormat="1" x14ac:dyDescent="0.2">
      <c r="A62" s="709" t="s">
        <v>358</v>
      </c>
      <c r="B62" s="710" t="s">
        <v>359</v>
      </c>
      <c r="C62" s="710" t="s">
        <v>360</v>
      </c>
      <c r="D62" s="710" t="s">
        <v>489</v>
      </c>
      <c r="E62" s="711" t="s">
        <v>361</v>
      </c>
    </row>
    <row r="63" spans="1:11" x14ac:dyDescent="0.2">
      <c r="A63" s="713">
        <v>1</v>
      </c>
      <c r="B63" s="714">
        <v>2</v>
      </c>
      <c r="C63" s="714">
        <v>3</v>
      </c>
      <c r="D63" s="714">
        <v>4</v>
      </c>
      <c r="E63" s="715">
        <v>5</v>
      </c>
    </row>
    <row r="64" spans="1:11" ht="15" x14ac:dyDescent="0.2">
      <c r="A64" s="717" t="s">
        <v>313</v>
      </c>
      <c r="B64" s="749"/>
      <c r="C64" s="750">
        <f t="shared" ref="C64:C70" si="14">0.0005*B64</f>
        <v>0</v>
      </c>
      <c r="D64" s="751"/>
      <c r="E64" s="752" t="str">
        <f>IF(D64="","0",Sheet1!$C$16-Sheet13!D64)</f>
        <v>0</v>
      </c>
    </row>
    <row r="65" spans="1:5" ht="15" x14ac:dyDescent="0.2">
      <c r="A65" s="717" t="s">
        <v>314</v>
      </c>
      <c r="B65" s="733"/>
      <c r="C65" s="753">
        <f t="shared" si="14"/>
        <v>0</v>
      </c>
      <c r="D65" s="754"/>
      <c r="E65" s="752" t="str">
        <f>IF(D65="","0",Sheet1!$C$16-Sheet13!D65)</f>
        <v>0</v>
      </c>
    </row>
    <row r="66" spans="1:5" ht="15" x14ac:dyDescent="0.2">
      <c r="A66" s="717" t="s">
        <v>315</v>
      </c>
      <c r="B66" s="733"/>
      <c r="C66" s="753">
        <f t="shared" si="14"/>
        <v>0</v>
      </c>
      <c r="D66" s="755"/>
      <c r="E66" s="752" t="str">
        <f>IF(D66="","0",Sheet1!$C$16-Sheet13!D66)</f>
        <v>0</v>
      </c>
    </row>
    <row r="67" spans="1:5" ht="15" x14ac:dyDescent="0.2">
      <c r="A67" s="717" t="s">
        <v>316</v>
      </c>
      <c r="B67" s="733"/>
      <c r="C67" s="753">
        <f t="shared" si="14"/>
        <v>0</v>
      </c>
      <c r="D67" s="755"/>
      <c r="E67" s="752" t="str">
        <f>IF(D67="","0",Sheet1!$C$16-Sheet13!D67)</f>
        <v>0</v>
      </c>
    </row>
    <row r="68" spans="1:5" ht="15" x14ac:dyDescent="0.2">
      <c r="A68" s="717" t="s">
        <v>317</v>
      </c>
      <c r="B68" s="749"/>
      <c r="C68" s="719">
        <f>0.0005*B68</f>
        <v>0</v>
      </c>
      <c r="D68" s="755"/>
      <c r="E68" s="752" t="str">
        <f>IF(D68="","0",Sheet1!$C$16-Sheet13!D68)</f>
        <v>0</v>
      </c>
    </row>
    <row r="69" spans="1:5" ht="15" x14ac:dyDescent="0.2">
      <c r="A69" s="717" t="s">
        <v>318</v>
      </c>
      <c r="B69" s="733"/>
      <c r="C69" s="719">
        <f t="shared" si="14"/>
        <v>0</v>
      </c>
      <c r="D69" s="755"/>
      <c r="E69" s="752" t="str">
        <f>IF(D69="","0",Sheet1!$C$16-Sheet13!D69)</f>
        <v>0</v>
      </c>
    </row>
    <row r="70" spans="1:5" ht="30.75" thickBot="1" x14ac:dyDescent="0.25">
      <c r="A70" s="723" t="s">
        <v>319</v>
      </c>
      <c r="B70" s="735"/>
      <c r="C70" s="725">
        <f t="shared" si="14"/>
        <v>0</v>
      </c>
      <c r="D70" s="756"/>
      <c r="E70" s="752" t="str">
        <f>IF(D70="","0",Sheet1!$C$16-Sheet13!D70)</f>
        <v>0</v>
      </c>
    </row>
    <row r="71" spans="1:5" ht="15.75" customHeight="1" thickBot="1" x14ac:dyDescent="0.25">
      <c r="A71" s="757"/>
      <c r="B71" s="737"/>
      <c r="C71" s="737"/>
      <c r="D71" s="758"/>
      <c r="E71" s="732">
        <f>IFERROR(SUM(E64:E70),0)</f>
        <v>0</v>
      </c>
    </row>
    <row r="72" spans="1:5" x14ac:dyDescent="0.2">
      <c r="A72" s="759"/>
      <c r="B72" s="759"/>
      <c r="C72" s="759"/>
    </row>
    <row r="74" spans="1:5" x14ac:dyDescent="0.2">
      <c r="B74" s="649"/>
      <c r="C74" s="648" t="s">
        <v>20</v>
      </c>
      <c r="D74" s="698">
        <f>Sheet1!F44</f>
        <v>0</v>
      </c>
    </row>
    <row r="75" spans="1:5" x14ac:dyDescent="0.2">
      <c r="B75" s="649"/>
      <c r="C75" s="648" t="s">
        <v>13</v>
      </c>
      <c r="D75" s="699"/>
    </row>
    <row r="76" spans="1:5" x14ac:dyDescent="0.2">
      <c r="B76" s="649"/>
      <c r="C76" s="648"/>
      <c r="D76" s="699"/>
    </row>
    <row r="77" spans="1:5" x14ac:dyDescent="0.2">
      <c r="B77" s="649"/>
      <c r="C77" s="648" t="s">
        <v>21</v>
      </c>
      <c r="D77" s="698">
        <f>Sheet1!F47</f>
        <v>0</v>
      </c>
    </row>
    <row r="78" spans="1:5" x14ac:dyDescent="0.2">
      <c r="C78" s="649"/>
      <c r="D78" s="700"/>
    </row>
    <row r="79" spans="1:5" x14ac:dyDescent="0.2">
      <c r="C79" s="650" t="s">
        <v>177</v>
      </c>
      <c r="D79" s="701">
        <f>Sheet1!F49</f>
        <v>0</v>
      </c>
    </row>
  </sheetData>
  <sheetProtection password="FC0B" sheet="1" objects="1" scenarios="1"/>
  <mergeCells count="13">
    <mergeCell ref="F37:F38"/>
    <mergeCell ref="A2:K2"/>
    <mergeCell ref="AF37:AF38"/>
    <mergeCell ref="G37:L37"/>
    <mergeCell ref="M37:R37"/>
    <mergeCell ref="S37:X37"/>
    <mergeCell ref="Y37:AD37"/>
    <mergeCell ref="AE37:AE38"/>
    <mergeCell ref="A37:A38"/>
    <mergeCell ref="B37:B38"/>
    <mergeCell ref="C37:C38"/>
    <mergeCell ref="D37:D38"/>
    <mergeCell ref="E37:E38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M56"/>
  <sheetViews>
    <sheetView zoomScale="80" zoomScaleNormal="80" workbookViewId="0">
      <selection activeCell="E47" sqref="E47"/>
    </sheetView>
  </sheetViews>
  <sheetFormatPr defaultRowHeight="14.25" x14ac:dyDescent="0.2"/>
  <cols>
    <col min="1" max="1" width="57.42578125" style="702" customWidth="1"/>
    <col min="2" max="3" width="27" style="702" bestFit="1" customWidth="1"/>
    <col min="4" max="4" width="24" style="702" bestFit="1" customWidth="1"/>
    <col min="5" max="5" width="16" style="702" bestFit="1" customWidth="1"/>
    <col min="6" max="6" width="14.85546875" style="702" bestFit="1" customWidth="1"/>
    <col min="7" max="7" width="24.7109375" style="702" bestFit="1" customWidth="1"/>
    <col min="8" max="8" width="16.28515625" style="702" customWidth="1"/>
    <col min="9" max="9" width="11.85546875" style="702" bestFit="1" customWidth="1"/>
    <col min="10" max="10" width="17.7109375" style="702" bestFit="1" customWidth="1"/>
    <col min="11" max="11" width="13.85546875" style="702" customWidth="1"/>
    <col min="12" max="12" width="12.140625" style="702" bestFit="1" customWidth="1"/>
    <col min="13" max="13" width="13.7109375" style="702" customWidth="1"/>
    <col min="14" max="16384" width="9.140625" style="702"/>
  </cols>
  <sheetData>
    <row r="2" spans="1:12" x14ac:dyDescent="0.2">
      <c r="A2" s="1245" t="s">
        <v>468</v>
      </c>
      <c r="B2" s="1245"/>
      <c r="C2" s="1245"/>
      <c r="D2" s="1245"/>
      <c r="E2" s="1245"/>
      <c r="F2" s="1245"/>
      <c r="G2" s="1245"/>
    </row>
    <row r="5" spans="1:12" x14ac:dyDescent="0.2">
      <c r="B5" s="760" t="s">
        <v>12</v>
      </c>
      <c r="C5" s="761">
        <f>Company</f>
        <v>0</v>
      </c>
    </row>
    <row r="6" spans="1:12" x14ac:dyDescent="0.2">
      <c r="B6" s="762"/>
      <c r="C6" s="763"/>
    </row>
    <row r="7" spans="1:12" x14ac:dyDescent="0.2">
      <c r="B7" s="760" t="s">
        <v>19</v>
      </c>
      <c r="C7" s="1021">
        <f>Date</f>
        <v>0</v>
      </c>
    </row>
    <row r="9" spans="1:12" ht="15" thickBot="1" x14ac:dyDescent="0.25"/>
    <row r="10" spans="1:12" ht="29.25" thickBot="1" x14ac:dyDescent="0.25">
      <c r="A10" s="1146" t="s">
        <v>525</v>
      </c>
      <c r="B10" s="764">
        <f>IFERROR(SQRT(F17^2+F23^2+F29^2+L36^2+F41^2+F47^2),0)</f>
        <v>0</v>
      </c>
    </row>
    <row r="11" spans="1:12" x14ac:dyDescent="0.2">
      <c r="A11" s="765"/>
      <c r="B11" s="766"/>
      <c r="F11" s="767" t="s">
        <v>362</v>
      </c>
    </row>
    <row r="12" spans="1:12" ht="15" thickBot="1" x14ac:dyDescent="0.25">
      <c r="F12" s="767" t="s">
        <v>9</v>
      </c>
    </row>
    <row r="13" spans="1:12" s="712" customFormat="1" ht="32.25" customHeight="1" x14ac:dyDescent="0.2">
      <c r="A13" s="1147" t="s">
        <v>526</v>
      </c>
      <c r="B13" s="1148" t="s">
        <v>527</v>
      </c>
      <c r="C13" s="1148" t="s">
        <v>528</v>
      </c>
      <c r="D13" s="1148" t="s">
        <v>529</v>
      </c>
      <c r="E13" s="1148" t="s">
        <v>614</v>
      </c>
      <c r="F13" s="1149" t="s">
        <v>530</v>
      </c>
      <c r="G13" s="768"/>
      <c r="H13" s="768"/>
      <c r="I13" s="768"/>
      <c r="J13" s="768"/>
      <c r="K13" s="768"/>
      <c r="L13" s="768"/>
    </row>
    <row r="14" spans="1:12" x14ac:dyDescent="0.2">
      <c r="A14" s="769">
        <v>1</v>
      </c>
      <c r="B14" s="770">
        <v>2</v>
      </c>
      <c r="C14" s="770">
        <v>3</v>
      </c>
      <c r="D14" s="770">
        <v>4</v>
      </c>
      <c r="E14" s="770">
        <v>5</v>
      </c>
      <c r="F14" s="771">
        <v>6</v>
      </c>
    </row>
    <row r="15" spans="1:12" x14ac:dyDescent="0.2">
      <c r="A15" s="1150" t="s">
        <v>315</v>
      </c>
      <c r="B15" s="772"/>
      <c r="C15" s="772"/>
      <c r="D15" s="773">
        <f>B15-C15</f>
        <v>0</v>
      </c>
      <c r="E15" s="772"/>
      <c r="F15" s="774" t="str">
        <f>IF(D15=0,"0",Sheet1!$C$16-Sheet14!E15)</f>
        <v>0</v>
      </c>
    </row>
    <row r="16" spans="1:12" ht="29.25" thickBot="1" x14ac:dyDescent="0.25">
      <c r="A16" s="1151" t="s">
        <v>531</v>
      </c>
      <c r="B16" s="775"/>
      <c r="C16" s="775"/>
      <c r="D16" s="776">
        <f>B16-C16</f>
        <v>0</v>
      </c>
      <c r="E16" s="777"/>
      <c r="F16" s="778" t="str">
        <f>IF(D16=0,"0",Sheet1!$C$16-Sheet14!E16)</f>
        <v>0</v>
      </c>
    </row>
    <row r="17" spans="1:13" ht="15" thickBot="1" x14ac:dyDescent="0.25">
      <c r="B17" s="731"/>
      <c r="C17" s="731"/>
      <c r="D17" s="731"/>
      <c r="E17" s="731"/>
      <c r="F17" s="779">
        <f>IFERROR(SUM(F15:F16),0)</f>
        <v>0</v>
      </c>
    </row>
    <row r="18" spans="1:13" x14ac:dyDescent="0.2">
      <c r="B18" s="731"/>
      <c r="C18" s="731"/>
      <c r="D18" s="731"/>
      <c r="E18" s="731"/>
      <c r="F18" s="766"/>
    </row>
    <row r="19" spans="1:13" x14ac:dyDescent="0.2">
      <c r="B19" s="731"/>
      <c r="C19" s="731"/>
      <c r="D19" s="731"/>
      <c r="E19" s="731"/>
      <c r="F19" s="1152" t="s">
        <v>532</v>
      </c>
    </row>
    <row r="20" spans="1:13" ht="15" thickBot="1" x14ac:dyDescent="0.25">
      <c r="F20" s="767" t="s">
        <v>9</v>
      </c>
    </row>
    <row r="21" spans="1:13" s="781" customFormat="1" ht="17.25" x14ac:dyDescent="0.2">
      <c r="A21" s="1147" t="s">
        <v>533</v>
      </c>
      <c r="B21" s="1148" t="s">
        <v>534</v>
      </c>
      <c r="C21" s="1148" t="s">
        <v>535</v>
      </c>
      <c r="D21" s="1148" t="s">
        <v>536</v>
      </c>
      <c r="E21" s="1148" t="s">
        <v>613</v>
      </c>
      <c r="F21" s="1149" t="s">
        <v>537</v>
      </c>
      <c r="G21" s="780"/>
      <c r="H21" s="780"/>
      <c r="I21" s="780"/>
      <c r="J21" s="780"/>
      <c r="K21" s="780"/>
      <c r="L21" s="780"/>
    </row>
    <row r="22" spans="1:13" x14ac:dyDescent="0.2">
      <c r="A22" s="769">
        <v>1</v>
      </c>
      <c r="B22" s="770">
        <v>2</v>
      </c>
      <c r="C22" s="770">
        <v>3</v>
      </c>
      <c r="D22" s="770">
        <v>4</v>
      </c>
      <c r="E22" s="770">
        <v>5</v>
      </c>
      <c r="F22" s="771">
        <v>6</v>
      </c>
    </row>
    <row r="23" spans="1:13" ht="15" thickBot="1" x14ac:dyDescent="0.25">
      <c r="A23" s="1151" t="s">
        <v>318</v>
      </c>
      <c r="B23" s="777"/>
      <c r="C23" s="777"/>
      <c r="D23" s="782">
        <f>B23-C23</f>
        <v>0</v>
      </c>
      <c r="E23" s="777"/>
      <c r="F23" s="783" t="str">
        <f>IF(D23=0,"0",Sheet1!$C$16-Sheet14!E23)</f>
        <v>0</v>
      </c>
    </row>
    <row r="24" spans="1:13" x14ac:dyDescent="0.2">
      <c r="A24" s="784"/>
      <c r="B24" s="766"/>
      <c r="C24" s="766"/>
      <c r="D24" s="766"/>
      <c r="E24" s="766"/>
      <c r="F24" s="766"/>
    </row>
    <row r="25" spans="1:13" ht="15" x14ac:dyDescent="0.2">
      <c r="B25" s="731"/>
      <c r="C25" s="731"/>
      <c r="D25" s="731"/>
      <c r="E25" s="731"/>
      <c r="F25" s="1152" t="s">
        <v>538</v>
      </c>
      <c r="G25" s="731"/>
      <c r="H25" s="731"/>
      <c r="I25" s="731"/>
      <c r="J25" s="731"/>
      <c r="K25" s="731"/>
      <c r="L25" s="731"/>
      <c r="M25" s="737"/>
    </row>
    <row r="26" spans="1:13" ht="15" thickBot="1" x14ac:dyDescent="0.25">
      <c r="F26" s="767" t="s">
        <v>9</v>
      </c>
    </row>
    <row r="27" spans="1:13" s="785" customFormat="1" x14ac:dyDescent="0.2">
      <c r="A27" s="1147" t="s">
        <v>539</v>
      </c>
      <c r="B27" s="1148" t="s">
        <v>540</v>
      </c>
      <c r="C27" s="1148" t="s">
        <v>541</v>
      </c>
      <c r="D27" s="1148" t="s">
        <v>542</v>
      </c>
      <c r="E27" s="1148" t="s">
        <v>543</v>
      </c>
      <c r="F27" s="1153" t="s">
        <v>544</v>
      </c>
      <c r="G27" s="702"/>
      <c r="H27" s="702"/>
      <c r="I27" s="702"/>
      <c r="J27" s="702"/>
      <c r="K27" s="702"/>
      <c r="L27" s="702"/>
    </row>
    <row r="28" spans="1:13" x14ac:dyDescent="0.2">
      <c r="A28" s="769">
        <v>1</v>
      </c>
      <c r="B28" s="770">
        <v>2</v>
      </c>
      <c r="C28" s="770">
        <v>3</v>
      </c>
      <c r="D28" s="770">
        <v>4</v>
      </c>
      <c r="E28" s="770">
        <v>5</v>
      </c>
      <c r="F28" s="786">
        <v>6</v>
      </c>
    </row>
    <row r="29" spans="1:13" ht="29.25" thickBot="1" x14ac:dyDescent="0.25">
      <c r="A29" s="1151" t="s">
        <v>414</v>
      </c>
      <c r="B29" s="777"/>
      <c r="C29" s="777"/>
      <c r="D29" s="782">
        <f>1.3*MAX(B29,C29)</f>
        <v>0</v>
      </c>
      <c r="E29" s="777"/>
      <c r="F29" s="787" t="str">
        <f>IF(D29=0,"0",Sheet1!$C$16-Sheet14!E29)</f>
        <v>0</v>
      </c>
    </row>
    <row r="30" spans="1:13" x14ac:dyDescent="0.2">
      <c r="L30" s="1152" t="s">
        <v>545</v>
      </c>
    </row>
    <row r="31" spans="1:13" ht="15" thickBot="1" x14ac:dyDescent="0.25">
      <c r="L31" s="767" t="s">
        <v>9</v>
      </c>
    </row>
    <row r="32" spans="1:13" s="712" customFormat="1" ht="17.25" x14ac:dyDescent="0.2">
      <c r="A32" s="1147" t="s">
        <v>546</v>
      </c>
      <c r="B32" s="1148" t="s">
        <v>547</v>
      </c>
      <c r="C32" s="1148" t="s">
        <v>548</v>
      </c>
      <c r="D32" s="1148" t="s">
        <v>549</v>
      </c>
      <c r="E32" s="1148" t="s">
        <v>550</v>
      </c>
      <c r="F32" s="1148" t="s">
        <v>551</v>
      </c>
      <c r="G32" s="1148" t="s">
        <v>552</v>
      </c>
      <c r="H32" s="1148" t="s">
        <v>553</v>
      </c>
      <c r="I32" s="1148" t="s">
        <v>554</v>
      </c>
      <c r="J32" s="1148" t="s">
        <v>555</v>
      </c>
      <c r="K32" s="1148" t="s">
        <v>556</v>
      </c>
      <c r="L32" s="1149" t="s">
        <v>557</v>
      </c>
    </row>
    <row r="33" spans="1:12" x14ac:dyDescent="0.2">
      <c r="A33" s="769">
        <v>1</v>
      </c>
      <c r="B33" s="770">
        <v>2</v>
      </c>
      <c r="C33" s="770">
        <v>3</v>
      </c>
      <c r="D33" s="770">
        <v>4</v>
      </c>
      <c r="E33" s="770">
        <v>5</v>
      </c>
      <c r="F33" s="770">
        <v>6</v>
      </c>
      <c r="G33" s="770">
        <v>7</v>
      </c>
      <c r="H33" s="770">
        <v>8</v>
      </c>
      <c r="I33" s="770">
        <v>9</v>
      </c>
      <c r="J33" s="770">
        <v>10</v>
      </c>
      <c r="K33" s="770">
        <v>11</v>
      </c>
      <c r="L33" s="771">
        <v>12</v>
      </c>
    </row>
    <row r="34" spans="1:12" x14ac:dyDescent="0.2">
      <c r="A34" s="1150" t="s">
        <v>416</v>
      </c>
      <c r="B34" s="788"/>
      <c r="C34" s="788"/>
      <c r="D34" s="789">
        <f>B34-C34</f>
        <v>0</v>
      </c>
      <c r="E34" s="772"/>
      <c r="F34" s="789" t="str">
        <f>IF(D34=0,"0",Sheet1!$C$16-Sheet14!E34)</f>
        <v>0</v>
      </c>
      <c r="G34" s="788"/>
      <c r="H34" s="788"/>
      <c r="I34" s="773">
        <f>MAX(G34,H34)</f>
        <v>0</v>
      </c>
      <c r="J34" s="772"/>
      <c r="K34" s="773" t="str">
        <f>IF(I34=0,"0",Sheet1!$C$16-Sheet14!J34)</f>
        <v>0</v>
      </c>
      <c r="L34" s="774">
        <f>SQRT(K34^2+F34^2)</f>
        <v>0</v>
      </c>
    </row>
    <row r="35" spans="1:12" ht="15" thickBot="1" x14ac:dyDescent="0.25">
      <c r="A35" s="1151" t="s">
        <v>418</v>
      </c>
      <c r="B35" s="790"/>
      <c r="C35" s="790"/>
      <c r="D35" s="791">
        <f>B35-C35</f>
        <v>0</v>
      </c>
      <c r="E35" s="777"/>
      <c r="F35" s="792" t="str">
        <f>IF(D35=0,"0",Sheet1!$C$16-Sheet14!E35)</f>
        <v>0</v>
      </c>
      <c r="G35" s="790"/>
      <c r="H35" s="790"/>
      <c r="I35" s="776">
        <f>MAX(G35,H35)</f>
        <v>0</v>
      </c>
      <c r="J35" s="790"/>
      <c r="K35" s="782" t="str">
        <f>IF(I35=0,"0",Sheet1!$C$16-Sheet14!J35)</f>
        <v>0</v>
      </c>
      <c r="L35" s="793">
        <f>SQRT(K35^2+F35^2)</f>
        <v>0</v>
      </c>
    </row>
    <row r="36" spans="1:12" ht="15" thickBot="1" x14ac:dyDescent="0.25">
      <c r="B36" s="731"/>
      <c r="C36" s="731"/>
      <c r="D36" s="731"/>
      <c r="E36" s="731"/>
      <c r="F36" s="731"/>
      <c r="G36" s="731"/>
      <c r="H36" s="731"/>
      <c r="I36" s="731"/>
      <c r="J36" s="731"/>
      <c r="K36" s="794"/>
      <c r="L36" s="795">
        <f>IFERROR(SUM(L34:L35),0)</f>
        <v>0</v>
      </c>
    </row>
    <row r="37" spans="1:12" x14ac:dyDescent="0.2">
      <c r="B37" s="731"/>
      <c r="C37" s="731"/>
      <c r="D37" s="731"/>
      <c r="E37" s="731"/>
      <c r="F37" s="1152" t="s">
        <v>558</v>
      </c>
      <c r="G37" s="731"/>
      <c r="H37" s="731"/>
      <c r="I37" s="731"/>
      <c r="J37" s="731"/>
      <c r="K37" s="794"/>
      <c r="L37" s="794"/>
    </row>
    <row r="38" spans="1:12" ht="15" thickBot="1" x14ac:dyDescent="0.25">
      <c r="F38" s="767" t="s">
        <v>9</v>
      </c>
    </row>
    <row r="39" spans="1:12" s="712" customFormat="1" x14ac:dyDescent="0.2">
      <c r="A39" s="1154" t="s">
        <v>559</v>
      </c>
      <c r="B39" s="1155" t="s">
        <v>560</v>
      </c>
      <c r="C39" s="1155" t="s">
        <v>561</v>
      </c>
      <c r="D39" s="1155" t="s">
        <v>562</v>
      </c>
      <c r="E39" s="1155" t="s">
        <v>563</v>
      </c>
      <c r="F39" s="1156" t="s">
        <v>564</v>
      </c>
      <c r="G39" s="768"/>
      <c r="H39" s="796"/>
      <c r="I39" s="796"/>
      <c r="J39" s="796"/>
      <c r="K39" s="796"/>
      <c r="L39" s="796"/>
    </row>
    <row r="40" spans="1:12" x14ac:dyDescent="0.2">
      <c r="A40" s="769">
        <v>1</v>
      </c>
      <c r="B40" s="770">
        <v>2</v>
      </c>
      <c r="C40" s="770">
        <v>3</v>
      </c>
      <c r="D40" s="770">
        <v>4</v>
      </c>
      <c r="E40" s="770">
        <v>5</v>
      </c>
      <c r="F40" s="771">
        <v>6</v>
      </c>
      <c r="H40" s="797"/>
      <c r="I40" s="797"/>
      <c r="J40" s="797"/>
      <c r="K40" s="797"/>
      <c r="L40" s="797"/>
    </row>
    <row r="41" spans="1:12" ht="15" thickBot="1" x14ac:dyDescent="0.25">
      <c r="A41" s="1157" t="s">
        <v>565</v>
      </c>
      <c r="B41" s="798"/>
      <c r="C41" s="798"/>
      <c r="D41" s="776">
        <f>MAX(B41,C41)</f>
        <v>0</v>
      </c>
      <c r="E41" s="798"/>
      <c r="F41" s="793" t="str">
        <f>IF(D41=0,"0",Sheet1!$C$16-Sheet14!E41)</f>
        <v>0</v>
      </c>
      <c r="H41" s="759"/>
      <c r="I41" s="759"/>
      <c r="J41" s="759"/>
      <c r="K41" s="759"/>
      <c r="L41" s="759"/>
    </row>
    <row r="42" spans="1:12" x14ac:dyDescent="0.2">
      <c r="A42" s="766"/>
      <c r="B42" s="766"/>
      <c r="C42" s="766"/>
      <c r="D42" s="766"/>
      <c r="E42" s="766"/>
      <c r="F42" s="766"/>
      <c r="H42" s="759"/>
      <c r="I42" s="759"/>
      <c r="J42" s="759"/>
      <c r="K42" s="759"/>
      <c r="L42" s="759"/>
    </row>
    <row r="43" spans="1:12" x14ac:dyDescent="0.2">
      <c r="F43" s="1158" t="s">
        <v>566</v>
      </c>
    </row>
    <row r="44" spans="1:12" ht="15" thickBot="1" x14ac:dyDescent="0.25">
      <c r="F44" s="767" t="s">
        <v>9</v>
      </c>
    </row>
    <row r="45" spans="1:12" s="785" customFormat="1" x14ac:dyDescent="0.2">
      <c r="A45" s="1154" t="s">
        <v>567</v>
      </c>
      <c r="B45" s="1155" t="s">
        <v>568</v>
      </c>
      <c r="C45" s="1155" t="s">
        <v>569</v>
      </c>
      <c r="D45" s="1155" t="s">
        <v>570</v>
      </c>
      <c r="E45" s="1155" t="s">
        <v>571</v>
      </c>
      <c r="F45" s="1156" t="s">
        <v>572</v>
      </c>
      <c r="G45" s="702"/>
      <c r="H45" s="702"/>
      <c r="I45" s="702"/>
      <c r="J45" s="702"/>
      <c r="K45" s="702"/>
      <c r="L45" s="702"/>
    </row>
    <row r="46" spans="1:12" x14ac:dyDescent="0.2">
      <c r="A46" s="769">
        <v>1</v>
      </c>
      <c r="B46" s="770">
        <v>2</v>
      </c>
      <c r="C46" s="770">
        <v>3</v>
      </c>
      <c r="D46" s="770">
        <v>4</v>
      </c>
      <c r="E46" s="770">
        <v>5</v>
      </c>
      <c r="F46" s="771">
        <v>6</v>
      </c>
    </row>
    <row r="47" spans="1:12" ht="15" thickBot="1" x14ac:dyDescent="0.25">
      <c r="A47" s="1159" t="s">
        <v>290</v>
      </c>
      <c r="B47" s="798"/>
      <c r="C47" s="798"/>
      <c r="D47" s="776">
        <f>0.4*MAX(B47,C47)</f>
        <v>0</v>
      </c>
      <c r="E47" s="798"/>
      <c r="F47" s="793" t="str">
        <f>IF(D47=0,"0",Sheet1!$C$16-Sheet14!E47)</f>
        <v>0</v>
      </c>
    </row>
    <row r="50" spans="2:4" x14ac:dyDescent="0.2">
      <c r="B50" s="668"/>
      <c r="C50" s="668"/>
      <c r="D50" s="668"/>
    </row>
    <row r="51" spans="2:4" x14ac:dyDescent="0.2">
      <c r="B51" s="668"/>
      <c r="C51" s="648" t="s">
        <v>20</v>
      </c>
      <c r="D51" s="698">
        <f>Sheet1!F44</f>
        <v>0</v>
      </c>
    </row>
    <row r="52" spans="2:4" x14ac:dyDescent="0.2">
      <c r="B52" s="668"/>
      <c r="C52" s="648" t="s">
        <v>13</v>
      </c>
      <c r="D52" s="699"/>
    </row>
    <row r="53" spans="2:4" x14ac:dyDescent="0.2">
      <c r="B53" s="668"/>
      <c r="C53" s="648"/>
      <c r="D53" s="699"/>
    </row>
    <row r="54" spans="2:4" x14ac:dyDescent="0.2">
      <c r="B54" s="668"/>
      <c r="C54" s="648" t="s">
        <v>21</v>
      </c>
      <c r="D54" s="698">
        <f>Sheet1!F47</f>
        <v>0</v>
      </c>
    </row>
    <row r="55" spans="2:4" x14ac:dyDescent="0.2">
      <c r="C55" s="649"/>
      <c r="D55" s="700"/>
    </row>
    <row r="56" spans="2:4" x14ac:dyDescent="0.2">
      <c r="C56" s="650" t="s">
        <v>177</v>
      </c>
      <c r="D56" s="701">
        <f>Sheet1!F49</f>
        <v>0</v>
      </c>
    </row>
  </sheetData>
  <sheetProtection password="FC0B" sheet="1" objects="1" scenarios="1"/>
  <mergeCells count="1">
    <mergeCell ref="A2:G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24"/>
  <sheetViews>
    <sheetView workbookViewId="0">
      <selection activeCell="L22" sqref="L21:L22"/>
    </sheetView>
  </sheetViews>
  <sheetFormatPr defaultRowHeight="12.75" x14ac:dyDescent="0.2"/>
  <cols>
    <col min="1" max="1" width="46.140625" style="649" customWidth="1"/>
    <col min="2" max="12" width="12.7109375" style="649" customWidth="1"/>
    <col min="13" max="16384" width="9.140625" style="649"/>
  </cols>
  <sheetData>
    <row r="2" spans="1:12" ht="29.25" customHeight="1" x14ac:dyDescent="0.2">
      <c r="A2" s="1245" t="s">
        <v>573</v>
      </c>
      <c r="B2" s="1245"/>
      <c r="C2" s="1245"/>
      <c r="D2" s="1245"/>
      <c r="E2" s="1245"/>
      <c r="F2" s="1245"/>
      <c r="G2" s="1245"/>
      <c r="H2" s="1245"/>
      <c r="I2" s="1245"/>
      <c r="J2" s="1245"/>
      <c r="K2" s="1245"/>
      <c r="L2" s="1245"/>
    </row>
    <row r="5" spans="1:12" x14ac:dyDescent="0.2">
      <c r="B5" s="648" t="s">
        <v>12</v>
      </c>
      <c r="C5" s="704">
        <f>Company</f>
        <v>0</v>
      </c>
    </row>
    <row r="6" spans="1:12" x14ac:dyDescent="0.2">
      <c r="B6" s="672"/>
      <c r="C6" s="670"/>
    </row>
    <row r="7" spans="1:12" x14ac:dyDescent="0.2">
      <c r="B7" s="648" t="s">
        <v>19</v>
      </c>
      <c r="C7" s="1020">
        <f>Date</f>
        <v>0</v>
      </c>
    </row>
    <row r="8" spans="1:12" ht="13.5" thickBot="1" x14ac:dyDescent="0.25"/>
    <row r="9" spans="1:12" x14ac:dyDescent="0.2">
      <c r="A9" s="799" t="s">
        <v>483</v>
      </c>
      <c r="B9" s="800">
        <f>SUM(J15:J16)</f>
        <v>0</v>
      </c>
    </row>
    <row r="10" spans="1:12" x14ac:dyDescent="0.2">
      <c r="A10" s="801" t="s">
        <v>278</v>
      </c>
      <c r="B10" s="802">
        <f>IFERROR(SQRT(SUM(Sheet25!K27:L28))/B9,0)</f>
        <v>0</v>
      </c>
    </row>
    <row r="11" spans="1:12" ht="39" thickBot="1" x14ac:dyDescent="0.25">
      <c r="A11" s="803" t="s">
        <v>363</v>
      </c>
      <c r="B11" s="804">
        <f>IFERROR(3*B10*B9,0)</f>
        <v>0</v>
      </c>
    </row>
    <row r="12" spans="1:12" ht="13.5" thickBot="1" x14ac:dyDescent="0.25">
      <c r="A12" s="785"/>
      <c r="B12" s="785"/>
      <c r="C12" s="785"/>
      <c r="D12" s="785"/>
      <c r="E12" s="785"/>
      <c r="F12" s="785"/>
      <c r="G12" s="785"/>
      <c r="H12" s="785"/>
      <c r="I12" s="785"/>
      <c r="J12" s="785"/>
      <c r="K12" s="785"/>
      <c r="L12" s="708" t="s">
        <v>9</v>
      </c>
    </row>
    <row r="13" spans="1:12" ht="38.25" x14ac:dyDescent="0.2">
      <c r="A13" s="805" t="s">
        <v>364</v>
      </c>
      <c r="B13" s="806" t="s">
        <v>291</v>
      </c>
      <c r="C13" s="806" t="s">
        <v>292</v>
      </c>
      <c r="D13" s="806" t="s">
        <v>365</v>
      </c>
      <c r="E13" s="806" t="s">
        <v>366</v>
      </c>
      <c r="F13" s="806" t="s">
        <v>367</v>
      </c>
      <c r="G13" s="806" t="s">
        <v>368</v>
      </c>
      <c r="H13" s="806" t="s">
        <v>369</v>
      </c>
      <c r="I13" s="806" t="s">
        <v>480</v>
      </c>
      <c r="J13" s="806" t="s">
        <v>370</v>
      </c>
      <c r="K13" s="806" t="s">
        <v>371</v>
      </c>
      <c r="L13" s="807" t="s">
        <v>496</v>
      </c>
    </row>
    <row r="14" spans="1:12" x14ac:dyDescent="0.2">
      <c r="A14" s="713">
        <v>1</v>
      </c>
      <c r="B14" s="714">
        <v>2</v>
      </c>
      <c r="C14" s="714">
        <v>3</v>
      </c>
      <c r="D14" s="714">
        <v>4</v>
      </c>
      <c r="E14" s="714">
        <v>5</v>
      </c>
      <c r="F14" s="714">
        <v>6</v>
      </c>
      <c r="G14" s="714">
        <v>7</v>
      </c>
      <c r="H14" s="714">
        <v>8</v>
      </c>
      <c r="I14" s="714">
        <v>9</v>
      </c>
      <c r="J14" s="714">
        <v>10</v>
      </c>
      <c r="K14" s="714">
        <v>11</v>
      </c>
      <c r="L14" s="715">
        <v>12</v>
      </c>
    </row>
    <row r="15" spans="1:12" x14ac:dyDescent="0.2">
      <c r="A15" s="1022" t="s">
        <v>372</v>
      </c>
      <c r="B15" s="1023"/>
      <c r="C15" s="1023"/>
      <c r="D15" s="1023"/>
      <c r="E15" s="1024"/>
      <c r="F15" s="1025">
        <f>MAX(B15,C15)+D15+E15</f>
        <v>0</v>
      </c>
      <c r="G15" s="1023"/>
      <c r="H15" s="1026">
        <v>7.0000000000000007E-2</v>
      </c>
      <c r="I15" s="1027">
        <v>0.1</v>
      </c>
      <c r="J15" s="1025">
        <f>F15+G15</f>
        <v>0</v>
      </c>
      <c r="K15" s="1028" t="str">
        <f>IFERROR(SQRT((H15*F15)^2+H15*F15*G15*I15+(I15*G15)^2)/(F15+G15),"")</f>
        <v/>
      </c>
      <c r="L15" s="1029">
        <f>IFERROR(J15*K15,0)</f>
        <v>0</v>
      </c>
    </row>
    <row r="16" spans="1:12" ht="13.5" thickBot="1" x14ac:dyDescent="0.25">
      <c r="A16" s="1030" t="s">
        <v>373</v>
      </c>
      <c r="B16" s="1031"/>
      <c r="C16" s="1031"/>
      <c r="D16" s="1032"/>
      <c r="E16" s="1033"/>
      <c r="F16" s="1034">
        <f>MAX(B16,C16)+D16+E16</f>
        <v>0</v>
      </c>
      <c r="G16" s="1031"/>
      <c r="H16" s="1035">
        <v>0.09</v>
      </c>
      <c r="I16" s="1036">
        <v>0.13</v>
      </c>
      <c r="J16" s="1034">
        <f>F16+G16</f>
        <v>0</v>
      </c>
      <c r="K16" s="1037" t="str">
        <f>IFERROR(SQRT((H16*F16)^2+H16*F16*G16*I16+(I16*G16)^2)/(F16+G16),"")</f>
        <v/>
      </c>
      <c r="L16" s="1038">
        <f>IFERROR(J16*K16,0)</f>
        <v>0</v>
      </c>
    </row>
    <row r="19" spans="5:6" x14ac:dyDescent="0.2">
      <c r="E19" s="648" t="s">
        <v>20</v>
      </c>
      <c r="F19" s="698">
        <f>Sheet1!F44</f>
        <v>0</v>
      </c>
    </row>
    <row r="20" spans="5:6" x14ac:dyDescent="0.2">
      <c r="E20" s="648" t="s">
        <v>13</v>
      </c>
      <c r="F20" s="699"/>
    </row>
    <row r="21" spans="5:6" x14ac:dyDescent="0.2">
      <c r="E21" s="648"/>
      <c r="F21" s="699"/>
    </row>
    <row r="22" spans="5:6" x14ac:dyDescent="0.2">
      <c r="E22" s="648" t="s">
        <v>21</v>
      </c>
      <c r="F22" s="698">
        <f>Sheet1!F47</f>
        <v>0</v>
      </c>
    </row>
    <row r="23" spans="5:6" x14ac:dyDescent="0.2">
      <c r="F23" s="700"/>
    </row>
    <row r="24" spans="5:6" x14ac:dyDescent="0.2">
      <c r="E24" s="650" t="s">
        <v>177</v>
      </c>
      <c r="F24" s="701">
        <f>Sheet1!F49</f>
        <v>0</v>
      </c>
    </row>
  </sheetData>
  <sheetProtection password="FC0B" sheet="1" objects="1" scenarios="1"/>
  <mergeCells count="1">
    <mergeCell ref="A2:L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M63"/>
  <sheetViews>
    <sheetView topLeftCell="A7" zoomScale="80" zoomScaleNormal="80" workbookViewId="0">
      <selection activeCell="D21" sqref="D21"/>
    </sheetView>
  </sheetViews>
  <sheetFormatPr defaultColWidth="8" defaultRowHeight="12.75" x14ac:dyDescent="0.2"/>
  <cols>
    <col min="1" max="1" width="105.85546875" style="785" bestFit="1" customWidth="1"/>
    <col min="2" max="2" width="7.85546875" style="785" bestFit="1" customWidth="1"/>
    <col min="3" max="3" width="8.42578125" style="785" bestFit="1" customWidth="1"/>
    <col min="4" max="4" width="20.7109375" style="785" customWidth="1"/>
    <col min="5" max="5" width="18.140625" style="785" customWidth="1"/>
    <col min="6" max="6" width="26.28515625" style="785" customWidth="1"/>
    <col min="7" max="7" width="16.7109375" style="785" customWidth="1"/>
    <col min="8" max="9" width="14" style="785" customWidth="1"/>
    <col min="10" max="10" width="16.42578125" style="785" customWidth="1"/>
    <col min="11" max="11" width="14.42578125" style="785" customWidth="1"/>
    <col min="12" max="16384" width="8" style="785"/>
  </cols>
  <sheetData>
    <row r="2" spans="1:13" ht="14.25" customHeight="1" x14ac:dyDescent="0.2">
      <c r="A2" s="1246" t="s">
        <v>574</v>
      </c>
      <c r="B2" s="1245"/>
      <c r="C2" s="1245"/>
      <c r="D2" s="1245"/>
      <c r="E2" s="1245"/>
      <c r="F2" s="1245"/>
      <c r="G2" s="1245"/>
      <c r="H2" s="1245"/>
      <c r="I2" s="1245"/>
      <c r="J2" s="1245"/>
      <c r="K2" s="1039"/>
      <c r="L2" s="1039"/>
      <c r="M2" s="1039"/>
    </row>
    <row r="4" spans="1:13" x14ac:dyDescent="0.2">
      <c r="D4" s="648" t="s">
        <v>12</v>
      </c>
      <c r="E4" s="704">
        <f>Company</f>
        <v>0</v>
      </c>
    </row>
    <row r="5" spans="1:13" x14ac:dyDescent="0.2">
      <c r="D5" s="672"/>
      <c r="E5" s="670"/>
    </row>
    <row r="6" spans="1:13" x14ac:dyDescent="0.2">
      <c r="D6" s="648" t="s">
        <v>19</v>
      </c>
      <c r="E6" s="1020">
        <f>Date</f>
        <v>0</v>
      </c>
    </row>
    <row r="9" spans="1:13" ht="13.5" thickBot="1" x14ac:dyDescent="0.25"/>
    <row r="10" spans="1:13" ht="26.25" thickBot="1" x14ac:dyDescent="0.25">
      <c r="A10" s="1162" t="s">
        <v>575</v>
      </c>
      <c r="B10" s="1040">
        <f>IFERROR(SQRT((F25+F15)^2+(J45+J35)^2+F55^2),0)</f>
        <v>0</v>
      </c>
    </row>
    <row r="11" spans="1:13" x14ac:dyDescent="0.2">
      <c r="A11" s="809"/>
      <c r="B11" s="1041"/>
      <c r="F11" s="1163" t="s">
        <v>576</v>
      </c>
    </row>
    <row r="12" spans="1:13" ht="13.5" thickBot="1" x14ac:dyDescent="0.25">
      <c r="A12" s="1164" t="s">
        <v>577</v>
      </c>
      <c r="F12" s="708" t="s">
        <v>9</v>
      </c>
    </row>
    <row r="13" spans="1:13" x14ac:dyDescent="0.2">
      <c r="A13" s="989" t="s">
        <v>578</v>
      </c>
      <c r="B13" s="1165" t="s">
        <v>371</v>
      </c>
      <c r="C13" s="1165" t="s">
        <v>579</v>
      </c>
      <c r="D13" s="1166" t="s">
        <v>580</v>
      </c>
      <c r="E13" s="1165" t="s">
        <v>581</v>
      </c>
      <c r="F13" s="1167" t="s">
        <v>582</v>
      </c>
      <c r="G13" s="1042"/>
      <c r="H13" s="1042"/>
    </row>
    <row r="14" spans="1:13" x14ac:dyDescent="0.2">
      <c r="A14" s="714">
        <v>1</v>
      </c>
      <c r="B14" s="714">
        <v>2</v>
      </c>
      <c r="C14" s="714">
        <v>3</v>
      </c>
      <c r="D14" s="812">
        <v>4</v>
      </c>
      <c r="E14" s="714">
        <v>5</v>
      </c>
      <c r="F14" s="715">
        <v>6</v>
      </c>
      <c r="G14" s="1042"/>
      <c r="H14" s="1042"/>
    </row>
    <row r="15" spans="1:13" ht="13.5" thickBot="1" x14ac:dyDescent="0.25">
      <c r="A15" s="1168" t="s">
        <v>583</v>
      </c>
      <c r="B15" s="1043">
        <v>0.1</v>
      </c>
      <c r="C15" s="1044"/>
      <c r="D15" s="1045">
        <f>0.0015*(B15*C15+B16*C16+B17*C17+B18*C18+B19*C19)</f>
        <v>0</v>
      </c>
      <c r="E15" s="1046"/>
      <c r="F15" s="1047" t="str">
        <f>IF(D15=0,"0",Sheet1!$C$16-E15)</f>
        <v>0</v>
      </c>
      <c r="G15" s="1042"/>
      <c r="H15" s="1042"/>
    </row>
    <row r="16" spans="1:13" x14ac:dyDescent="0.2">
      <c r="A16" s="1169" t="s">
        <v>584</v>
      </c>
      <c r="B16" s="1043">
        <v>1.4999999999999999E-2</v>
      </c>
      <c r="C16" s="1048"/>
      <c r="D16" s="1049"/>
      <c r="E16" s="1049"/>
      <c r="F16" s="1049"/>
      <c r="G16" s="1042"/>
      <c r="H16" s="1042"/>
    </row>
    <row r="17" spans="1:10" x14ac:dyDescent="0.2">
      <c r="A17" s="1169" t="s">
        <v>585</v>
      </c>
      <c r="B17" s="1043">
        <v>0.05</v>
      </c>
      <c r="C17" s="1050"/>
      <c r="D17" s="1051"/>
      <c r="E17" s="1049"/>
      <c r="F17" s="1049"/>
      <c r="G17" s="1042"/>
      <c r="H17" s="1042"/>
    </row>
    <row r="18" spans="1:10" x14ac:dyDescent="0.2">
      <c r="A18" s="1169" t="s">
        <v>586</v>
      </c>
      <c r="B18" s="1043">
        <v>0.13500000000000001</v>
      </c>
      <c r="C18" s="1050"/>
      <c r="D18" s="1051"/>
      <c r="E18" s="1049"/>
      <c r="F18" s="1049"/>
      <c r="G18" s="1042"/>
      <c r="H18" s="1042"/>
    </row>
    <row r="19" spans="1:10" ht="13.5" thickBot="1" x14ac:dyDescent="0.25">
      <c r="A19" s="1170" t="s">
        <v>587</v>
      </c>
      <c r="B19" s="1052">
        <v>0.3</v>
      </c>
      <c r="C19" s="1053"/>
      <c r="D19" s="1051"/>
      <c r="E19" s="1049"/>
      <c r="F19" s="1049"/>
      <c r="G19" s="1042"/>
      <c r="H19" s="1042"/>
    </row>
    <row r="20" spans="1:10" x14ac:dyDescent="0.2">
      <c r="A20" s="1054"/>
      <c r="B20" s="1055"/>
      <c r="C20" s="1056"/>
      <c r="D20" s="1057"/>
      <c r="E20" s="1057"/>
      <c r="F20" s="1057"/>
      <c r="G20" s="1042"/>
      <c r="H20" s="1042"/>
    </row>
    <row r="21" spans="1:10" x14ac:dyDescent="0.2">
      <c r="A21" s="1058"/>
      <c r="B21" s="1055"/>
      <c r="C21" s="1057"/>
      <c r="D21" s="1057"/>
      <c r="E21" s="1057"/>
      <c r="F21" s="1163" t="s">
        <v>588</v>
      </c>
      <c r="G21" s="1042"/>
      <c r="H21" s="1042"/>
    </row>
    <row r="22" spans="1:10" s="1063" customFormat="1" ht="16.5" customHeight="1" thickBot="1" x14ac:dyDescent="0.25">
      <c r="A22" s="1171" t="s">
        <v>589</v>
      </c>
      <c r="B22" s="1059"/>
      <c r="C22" s="1060"/>
      <c r="D22" s="1061"/>
      <c r="E22" s="1061"/>
      <c r="F22" s="813" t="s">
        <v>9</v>
      </c>
      <c r="G22" s="1057"/>
      <c r="H22" s="1062"/>
      <c r="I22" s="1062"/>
    </row>
    <row r="23" spans="1:10" x14ac:dyDescent="0.2">
      <c r="A23" s="989" t="s">
        <v>578</v>
      </c>
      <c r="B23" s="1165" t="s">
        <v>371</v>
      </c>
      <c r="C23" s="1165" t="s">
        <v>579</v>
      </c>
      <c r="D23" s="1166" t="s">
        <v>580</v>
      </c>
      <c r="E23" s="1165" t="s">
        <v>581</v>
      </c>
      <c r="F23" s="1167" t="s">
        <v>582</v>
      </c>
      <c r="G23" s="1042"/>
      <c r="H23" s="1042"/>
    </row>
    <row r="24" spans="1:10" x14ac:dyDescent="0.2">
      <c r="A24" s="714">
        <v>1</v>
      </c>
      <c r="B24" s="714">
        <v>2</v>
      </c>
      <c r="C24" s="714">
        <v>3</v>
      </c>
      <c r="D24" s="812">
        <v>4</v>
      </c>
      <c r="E24" s="714">
        <v>5</v>
      </c>
      <c r="F24" s="715">
        <v>6</v>
      </c>
      <c r="G24" s="1042"/>
      <c r="H24" s="1042"/>
    </row>
    <row r="25" spans="1:10" ht="13.5" thickBot="1" x14ac:dyDescent="0.25">
      <c r="A25" s="1168" t="s">
        <v>583</v>
      </c>
      <c r="B25" s="1043">
        <v>0.1</v>
      </c>
      <c r="C25" s="1044"/>
      <c r="D25" s="1096">
        <f>0.0015*(B25*C25+B26*C26+B27*C27+B28*C28+B29*C29)</f>
        <v>0</v>
      </c>
      <c r="E25" s="1046"/>
      <c r="F25" s="1038" t="str">
        <f>IF(D25=0,"0",Sheet1!$C$16-E25)</f>
        <v>0</v>
      </c>
      <c r="G25" s="1042"/>
      <c r="H25" s="1042"/>
    </row>
    <row r="26" spans="1:10" x14ac:dyDescent="0.2">
      <c r="A26" s="1169" t="s">
        <v>584</v>
      </c>
      <c r="B26" s="1043">
        <v>1.4999999999999999E-2</v>
      </c>
      <c r="C26" s="1050"/>
      <c r="D26" s="1064"/>
      <c r="E26" s="1065"/>
      <c r="F26" s="1066"/>
      <c r="G26" s="1042"/>
      <c r="H26" s="1042"/>
    </row>
    <row r="27" spans="1:10" x14ac:dyDescent="0.2">
      <c r="A27" s="1169" t="s">
        <v>585</v>
      </c>
      <c r="B27" s="1043">
        <v>0.05</v>
      </c>
      <c r="C27" s="1067"/>
      <c r="D27" s="1051"/>
      <c r="E27" s="1049"/>
      <c r="F27" s="1068"/>
      <c r="G27" s="1042"/>
      <c r="H27" s="1042"/>
    </row>
    <row r="28" spans="1:10" x14ac:dyDescent="0.2">
      <c r="A28" s="1169" t="s">
        <v>586</v>
      </c>
      <c r="B28" s="1043">
        <v>0.13500000000000001</v>
      </c>
      <c r="C28" s="1067"/>
      <c r="D28" s="1051"/>
      <c r="E28" s="1049"/>
      <c r="F28" s="1068"/>
      <c r="G28" s="708"/>
      <c r="H28" s="708"/>
    </row>
    <row r="29" spans="1:10" ht="13.5" thickBot="1" x14ac:dyDescent="0.25">
      <c r="A29" s="1170" t="s">
        <v>587</v>
      </c>
      <c r="B29" s="1052">
        <v>0.3</v>
      </c>
      <c r="C29" s="1069"/>
      <c r="D29" s="1051"/>
      <c r="E29" s="1049"/>
      <c r="F29" s="1068"/>
      <c r="G29" s="1042"/>
      <c r="H29" s="1042"/>
    </row>
    <row r="30" spans="1:10" x14ac:dyDescent="0.2">
      <c r="D30" s="1070"/>
      <c r="E30" s="1070"/>
      <c r="F30" s="1070"/>
    </row>
    <row r="31" spans="1:10" x14ac:dyDescent="0.2">
      <c r="D31" s="1071"/>
      <c r="E31" s="1071"/>
      <c r="F31" s="1071"/>
      <c r="G31" s="1070"/>
      <c r="J31" s="1163" t="s">
        <v>590</v>
      </c>
    </row>
    <row r="32" spans="1:10" ht="13.5" thickBot="1" x14ac:dyDescent="0.25">
      <c r="A32" s="1164" t="s">
        <v>591</v>
      </c>
      <c r="B32" s="1072"/>
      <c r="J32" s="708" t="s">
        <v>9</v>
      </c>
    </row>
    <row r="33" spans="1:11" x14ac:dyDescent="0.2">
      <c r="A33" s="989" t="s">
        <v>578</v>
      </c>
      <c r="B33" s="1165" t="s">
        <v>371</v>
      </c>
      <c r="C33" s="1165" t="s">
        <v>579</v>
      </c>
      <c r="D33" s="1165" t="s">
        <v>592</v>
      </c>
      <c r="E33" s="1165" t="s">
        <v>593</v>
      </c>
      <c r="F33" s="1165" t="s">
        <v>594</v>
      </c>
      <c r="G33" s="1166" t="s">
        <v>595</v>
      </c>
      <c r="H33" s="1166" t="s">
        <v>596</v>
      </c>
      <c r="I33" s="1165" t="s">
        <v>597</v>
      </c>
      <c r="J33" s="1167" t="s">
        <v>598</v>
      </c>
      <c r="K33" s="1042"/>
    </row>
    <row r="34" spans="1:11" x14ac:dyDescent="0.2">
      <c r="A34" s="714">
        <v>1</v>
      </c>
      <c r="B34" s="714">
        <v>2</v>
      </c>
      <c r="C34" s="714">
        <v>3</v>
      </c>
      <c r="D34" s="812">
        <v>4</v>
      </c>
      <c r="E34" s="714">
        <v>5</v>
      </c>
      <c r="F34" s="714">
        <v>6</v>
      </c>
      <c r="G34" s="812">
        <v>7</v>
      </c>
      <c r="H34" s="812">
        <v>8</v>
      </c>
      <c r="I34" s="814">
        <v>9</v>
      </c>
      <c r="J34" s="814">
        <v>10</v>
      </c>
      <c r="K34" s="1073"/>
    </row>
    <row r="35" spans="1:11" ht="13.5" thickBot="1" x14ac:dyDescent="0.25">
      <c r="A35" s="1168" t="s">
        <v>583</v>
      </c>
      <c r="B35" s="1043">
        <v>0.1</v>
      </c>
      <c r="C35" s="1044"/>
      <c r="D35" s="1044"/>
      <c r="E35" s="1044"/>
      <c r="F35" s="1074" t="str">
        <f>IFERROR((C35-D35)/E35,"0")</f>
        <v>0</v>
      </c>
      <c r="G35" s="1075"/>
      <c r="H35" s="1045">
        <f>IFERROR(G35*(B35*F35+B36*F36+B37*F37+B38*F38+B39*F39),"0")</f>
        <v>0</v>
      </c>
      <c r="I35" s="1046"/>
      <c r="J35" s="1076" t="str">
        <f>IF(H35=0,"0",Sheet1!$C$16-I35)</f>
        <v>0</v>
      </c>
      <c r="K35" s="1073"/>
    </row>
    <row r="36" spans="1:11" x14ac:dyDescent="0.2">
      <c r="A36" s="1169" t="s">
        <v>584</v>
      </c>
      <c r="B36" s="1043">
        <v>1.4999999999999999E-2</v>
      </c>
      <c r="C36" s="1044"/>
      <c r="D36" s="1044"/>
      <c r="E36" s="1044"/>
      <c r="F36" s="1077" t="str">
        <f>IFERROR((C36-D36)/E36,"0")</f>
        <v>0</v>
      </c>
      <c r="G36" s="1049"/>
      <c r="H36" s="1049"/>
      <c r="I36" s="1068"/>
    </row>
    <row r="37" spans="1:11" x14ac:dyDescent="0.2">
      <c r="A37" s="1169" t="s">
        <v>585</v>
      </c>
      <c r="B37" s="1043">
        <v>0.05</v>
      </c>
      <c r="C37" s="1044"/>
      <c r="D37" s="1044"/>
      <c r="E37" s="1044"/>
      <c r="F37" s="1078" t="str">
        <f>IFERROR((C37-D37)/E37,"0")</f>
        <v>0</v>
      </c>
      <c r="G37" s="1051"/>
      <c r="H37" s="1049"/>
      <c r="I37" s="1068"/>
    </row>
    <row r="38" spans="1:11" x14ac:dyDescent="0.2">
      <c r="A38" s="1169" t="s">
        <v>586</v>
      </c>
      <c r="B38" s="1043">
        <v>0.13500000000000001</v>
      </c>
      <c r="C38" s="1044"/>
      <c r="D38" s="1044"/>
      <c r="E38" s="1044"/>
      <c r="F38" s="1079" t="str">
        <f>IFERROR((C38-D38)/E38,"0")</f>
        <v>0</v>
      </c>
      <c r="G38" s="1051"/>
      <c r="H38" s="1049"/>
      <c r="I38" s="1068"/>
    </row>
    <row r="39" spans="1:11" ht="13.5" thickBot="1" x14ac:dyDescent="0.25">
      <c r="A39" s="1170" t="s">
        <v>587</v>
      </c>
      <c r="B39" s="1052">
        <v>0.3</v>
      </c>
      <c r="C39" s="1080"/>
      <c r="D39" s="1080"/>
      <c r="E39" s="1080"/>
      <c r="F39" s="1081" t="str">
        <f>IFERROR((C39-D39)/E39,"0")</f>
        <v>0</v>
      </c>
      <c r="G39" s="1051"/>
      <c r="H39" s="1049"/>
      <c r="I39" s="1068"/>
    </row>
    <row r="40" spans="1:11" s="1042" customFormat="1" x14ac:dyDescent="0.2">
      <c r="A40" s="1058"/>
      <c r="B40" s="1055"/>
      <c r="C40" s="1057"/>
      <c r="D40" s="1057"/>
      <c r="E40" s="1057"/>
      <c r="F40" s="1057"/>
      <c r="G40" s="1057"/>
      <c r="H40" s="1057"/>
      <c r="I40" s="1057"/>
      <c r="J40" s="1041"/>
    </row>
    <row r="41" spans="1:11" s="1042" customFormat="1" x14ac:dyDescent="0.2">
      <c r="A41" s="1058"/>
      <c r="B41" s="1055"/>
      <c r="C41" s="1057"/>
      <c r="D41" s="1057"/>
      <c r="E41" s="1057"/>
      <c r="F41" s="1057"/>
      <c r="G41" s="1057"/>
      <c r="H41" s="1057"/>
      <c r="I41" s="1057"/>
      <c r="J41" s="1172" t="s">
        <v>599</v>
      </c>
    </row>
    <row r="42" spans="1:11" s="1042" customFormat="1" ht="13.5" thickBot="1" x14ac:dyDescent="0.25">
      <c r="A42" s="1173" t="s">
        <v>600</v>
      </c>
      <c r="B42" s="1082"/>
      <c r="C42" s="1055"/>
      <c r="D42" s="1057"/>
      <c r="E42" s="1057"/>
      <c r="F42" s="1057"/>
      <c r="G42" s="1057"/>
      <c r="H42" s="1057"/>
      <c r="I42" s="1057"/>
      <c r="J42" s="815" t="s">
        <v>9</v>
      </c>
      <c r="K42" s="1041"/>
    </row>
    <row r="43" spans="1:11" x14ac:dyDescent="0.2">
      <c r="A43" s="989" t="s">
        <v>578</v>
      </c>
      <c r="B43" s="1165" t="s">
        <v>371</v>
      </c>
      <c r="C43" s="1165" t="s">
        <v>579</v>
      </c>
      <c r="D43" s="1165" t="s">
        <v>592</v>
      </c>
      <c r="E43" s="1165" t="s">
        <v>593</v>
      </c>
      <c r="F43" s="1165" t="s">
        <v>594</v>
      </c>
      <c r="G43" s="1165" t="s">
        <v>595</v>
      </c>
      <c r="H43" s="1165" t="s">
        <v>596</v>
      </c>
      <c r="I43" s="1165" t="s">
        <v>597</v>
      </c>
      <c r="J43" s="1167" t="s">
        <v>598</v>
      </c>
      <c r="K43" s="1073"/>
    </row>
    <row r="44" spans="1:11" x14ac:dyDescent="0.2">
      <c r="A44" s="714">
        <v>1</v>
      </c>
      <c r="B44" s="714">
        <v>2</v>
      </c>
      <c r="C44" s="714">
        <v>3</v>
      </c>
      <c r="D44" s="812">
        <v>4</v>
      </c>
      <c r="E44" s="714">
        <v>5</v>
      </c>
      <c r="F44" s="714">
        <v>6</v>
      </c>
      <c r="G44" s="812">
        <v>7</v>
      </c>
      <c r="H44" s="812">
        <v>8</v>
      </c>
      <c r="I44" s="814">
        <v>9</v>
      </c>
      <c r="J44" s="715">
        <v>10</v>
      </c>
    </row>
    <row r="45" spans="1:11" ht="13.5" thickBot="1" x14ac:dyDescent="0.25">
      <c r="A45" s="1168" t="s">
        <v>583</v>
      </c>
      <c r="B45" s="1043">
        <v>0.1</v>
      </c>
      <c r="C45" s="1083"/>
      <c r="D45" s="1083"/>
      <c r="E45" s="1044"/>
      <c r="F45" s="1074" t="str">
        <f>IFERROR((C45-D45)/E45,"0")</f>
        <v>0</v>
      </c>
      <c r="G45" s="1046"/>
      <c r="H45" s="1084">
        <f>IFERROR(G45*(B45*F45+B46*F46+B47*F47+B48*F48+B49*F49),"0")</f>
        <v>0</v>
      </c>
      <c r="I45" s="1085"/>
      <c r="J45" s="1086" t="str">
        <f>IF(H45=0,"0",Sheet1!$C$16-I45)</f>
        <v>0</v>
      </c>
    </row>
    <row r="46" spans="1:11" x14ac:dyDescent="0.2">
      <c r="A46" s="1169" t="s">
        <v>584</v>
      </c>
      <c r="B46" s="1043">
        <v>1.4999999999999999E-2</v>
      </c>
      <c r="C46" s="1083"/>
      <c r="D46" s="1083"/>
      <c r="E46" s="1044"/>
      <c r="F46" s="1077" t="str">
        <f>IFERROR((C46-D46)/E46,"0")</f>
        <v>0</v>
      </c>
      <c r="G46" s="1087"/>
      <c r="H46" s="1057"/>
      <c r="I46" s="1057"/>
      <c r="J46" s="1088"/>
      <c r="K46" s="1042"/>
    </row>
    <row r="47" spans="1:11" x14ac:dyDescent="0.2">
      <c r="A47" s="1169" t="s">
        <v>585</v>
      </c>
      <c r="B47" s="1043">
        <v>0.05</v>
      </c>
      <c r="C47" s="1089"/>
      <c r="D47" s="1089"/>
      <c r="E47" s="1089"/>
      <c r="F47" s="1077" t="str">
        <f>IFERROR((C47-D47)/E47,"0")</f>
        <v>0</v>
      </c>
      <c r="G47" s="1049"/>
      <c r="H47" s="1049"/>
      <c r="I47" s="1049"/>
      <c r="J47" s="1049"/>
    </row>
    <row r="48" spans="1:11" x14ac:dyDescent="0.2">
      <c r="A48" s="1169" t="s">
        <v>586</v>
      </c>
      <c r="B48" s="1043">
        <v>0.13500000000000001</v>
      </c>
      <c r="C48" s="1089"/>
      <c r="D48" s="1089"/>
      <c r="E48" s="1089"/>
      <c r="F48" s="1079" t="str">
        <f>IFERROR((C48-D48)/E48,"0")</f>
        <v>0</v>
      </c>
      <c r="G48" s="1051"/>
      <c r="H48" s="1049"/>
      <c r="I48" s="1049"/>
      <c r="J48" s="1049"/>
    </row>
    <row r="49" spans="1:11" ht="13.5" thickBot="1" x14ac:dyDescent="0.25">
      <c r="A49" s="1170" t="s">
        <v>587</v>
      </c>
      <c r="B49" s="1052">
        <v>0.3</v>
      </c>
      <c r="C49" s="1080"/>
      <c r="D49" s="1080"/>
      <c r="E49" s="1080"/>
      <c r="F49" s="1081" t="str">
        <f>IFERROR((C49-D49)/E49,"0")</f>
        <v>0</v>
      </c>
      <c r="G49" s="1051"/>
      <c r="H49" s="1049"/>
      <c r="I49" s="1049"/>
      <c r="J49" s="1049"/>
    </row>
    <row r="50" spans="1:11" x14ac:dyDescent="0.2">
      <c r="A50" s="1090"/>
      <c r="B50" s="1091"/>
      <c r="C50" s="1092"/>
      <c r="D50" s="1041"/>
      <c r="E50" s="1041"/>
      <c r="F50" s="1041"/>
      <c r="G50" s="1041"/>
      <c r="H50" s="1057"/>
      <c r="I50" s="1057"/>
      <c r="J50" s="1041">
        <f>IFERROR(J45+J35,"")</f>
        <v>0</v>
      </c>
    </row>
    <row r="51" spans="1:11" x14ac:dyDescent="0.2">
      <c r="A51" s="1090"/>
      <c r="B51" s="1092"/>
      <c r="C51" s="1041"/>
      <c r="D51" s="1041"/>
      <c r="F51" s="1163" t="s">
        <v>601</v>
      </c>
      <c r="H51" s="1057"/>
      <c r="I51" s="1057"/>
      <c r="K51" s="1041"/>
    </row>
    <row r="52" spans="1:11" ht="13.5" thickBot="1" x14ac:dyDescent="0.25">
      <c r="A52" s="1090"/>
      <c r="B52" s="1092"/>
      <c r="C52" s="1093"/>
      <c r="D52" s="1093"/>
      <c r="F52" s="708" t="s">
        <v>9</v>
      </c>
      <c r="H52" s="1090"/>
      <c r="I52" s="1090"/>
      <c r="J52" s="1094"/>
    </row>
    <row r="53" spans="1:11" ht="33" customHeight="1" x14ac:dyDescent="0.2">
      <c r="A53" s="1174" t="s">
        <v>602</v>
      </c>
      <c r="B53" s="1165" t="s">
        <v>603</v>
      </c>
      <c r="C53" s="1165" t="s">
        <v>604</v>
      </c>
      <c r="D53" s="1165" t="s">
        <v>605</v>
      </c>
      <c r="E53" s="1165" t="s">
        <v>606</v>
      </c>
      <c r="F53" s="1167" t="s">
        <v>607</v>
      </c>
      <c r="H53" s="817"/>
    </row>
    <row r="54" spans="1:11" x14ac:dyDescent="0.2">
      <c r="A54" s="713">
        <v>1</v>
      </c>
      <c r="B54" s="714">
        <v>2</v>
      </c>
      <c r="C54" s="714">
        <v>3</v>
      </c>
      <c r="D54" s="714">
        <v>4</v>
      </c>
      <c r="E54" s="714">
        <v>5</v>
      </c>
      <c r="F54" s="715">
        <v>6</v>
      </c>
      <c r="H54" s="818"/>
    </row>
    <row r="55" spans="1:11" ht="13.5" thickBot="1" x14ac:dyDescent="0.25">
      <c r="A55" s="1175" t="s">
        <v>372</v>
      </c>
      <c r="B55" s="1032"/>
      <c r="C55" s="1032"/>
      <c r="D55" s="1095">
        <f>0.000075*B55+0.4*C55</f>
        <v>0</v>
      </c>
      <c r="E55" s="1032"/>
      <c r="F55" s="1038" t="str">
        <f>IF(D55=0,"0",Sheet1!$C$16-E55)</f>
        <v>0</v>
      </c>
      <c r="H55" s="1041"/>
    </row>
    <row r="56" spans="1:11" x14ac:dyDescent="0.2">
      <c r="G56" s="1042"/>
    </row>
    <row r="58" spans="1:11" x14ac:dyDescent="0.2">
      <c r="E58" s="648" t="s">
        <v>20</v>
      </c>
      <c r="F58" s="819">
        <f>Sheet1!F44</f>
        <v>0</v>
      </c>
    </row>
    <row r="59" spans="1:11" x14ac:dyDescent="0.2">
      <c r="E59" s="648" t="s">
        <v>13</v>
      </c>
      <c r="F59" s="699"/>
    </row>
    <row r="60" spans="1:11" x14ac:dyDescent="0.2">
      <c r="E60" s="648"/>
      <c r="F60" s="699"/>
    </row>
    <row r="61" spans="1:11" x14ac:dyDescent="0.2">
      <c r="E61" s="648" t="s">
        <v>21</v>
      </c>
      <c r="F61" s="819">
        <f>Sheet1!F47</f>
        <v>0</v>
      </c>
    </row>
    <row r="62" spans="1:11" x14ac:dyDescent="0.2">
      <c r="E62" s="649"/>
      <c r="F62" s="700"/>
    </row>
    <row r="63" spans="1:11" x14ac:dyDescent="0.2">
      <c r="E63" s="650" t="s">
        <v>177</v>
      </c>
      <c r="F63" s="701">
        <f>Sheet1!F49</f>
        <v>0</v>
      </c>
    </row>
  </sheetData>
  <sheetProtection password="FC0B" sheet="1" objects="1" scenarios="1"/>
  <mergeCells count="1">
    <mergeCell ref="A2:J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2:E26"/>
  <sheetViews>
    <sheetView workbookViewId="0">
      <selection activeCell="B10" sqref="B10:B12"/>
    </sheetView>
  </sheetViews>
  <sheetFormatPr defaultRowHeight="12.75" x14ac:dyDescent="0.2"/>
  <cols>
    <col min="1" max="1" width="58.28515625" style="649" customWidth="1"/>
    <col min="2" max="5" width="12.7109375" style="649" customWidth="1"/>
    <col min="6" max="16384" width="9.140625" style="649"/>
  </cols>
  <sheetData>
    <row r="2" spans="1:5" x14ac:dyDescent="0.2">
      <c r="A2" s="1231" t="s">
        <v>608</v>
      </c>
      <c r="B2" s="1231"/>
      <c r="C2" s="1231"/>
      <c r="D2" s="1231"/>
      <c r="E2" s="1231"/>
    </row>
    <row r="5" spans="1:5" x14ac:dyDescent="0.2">
      <c r="A5" s="648" t="s">
        <v>12</v>
      </c>
      <c r="B5" s="704">
        <f>Company</f>
        <v>0</v>
      </c>
    </row>
    <row r="6" spans="1:5" x14ac:dyDescent="0.2">
      <c r="A6" s="672"/>
      <c r="B6" s="670"/>
    </row>
    <row r="7" spans="1:5" x14ac:dyDescent="0.2">
      <c r="A7" s="648" t="s">
        <v>19</v>
      </c>
      <c r="B7" s="1020">
        <f>Date</f>
        <v>0</v>
      </c>
    </row>
    <row r="9" spans="1:5" ht="13.5" thickBot="1" x14ac:dyDescent="0.25"/>
    <row r="10" spans="1:5" ht="25.5" x14ac:dyDescent="0.2">
      <c r="A10" s="820" t="s">
        <v>375</v>
      </c>
      <c r="B10" s="821">
        <f>IFERROR(B11+B12,0)</f>
        <v>0</v>
      </c>
    </row>
    <row r="11" spans="1:5" ht="25.5" x14ac:dyDescent="0.2">
      <c r="A11" s="822" t="s">
        <v>376</v>
      </c>
      <c r="B11" s="823">
        <f>0.04*(B17*C17+B18*C18)</f>
        <v>0</v>
      </c>
    </row>
    <row r="12" spans="1:5" ht="26.25" thickBot="1" x14ac:dyDescent="0.25">
      <c r="A12" s="824" t="s">
        <v>377</v>
      </c>
      <c r="B12" s="825">
        <f>0.003*(D17*E17+D18*E18)</f>
        <v>0</v>
      </c>
    </row>
    <row r="13" spans="1:5" x14ac:dyDescent="0.2">
      <c r="A13" s="826"/>
    </row>
    <row r="14" spans="1:5" ht="13.5" thickBot="1" x14ac:dyDescent="0.25">
      <c r="E14" s="708" t="s">
        <v>9</v>
      </c>
    </row>
    <row r="15" spans="1:5" x14ac:dyDescent="0.2">
      <c r="A15" s="816" t="s">
        <v>364</v>
      </c>
      <c r="B15" s="810" t="s">
        <v>378</v>
      </c>
      <c r="C15" s="810" t="s">
        <v>379</v>
      </c>
      <c r="D15" s="810" t="s">
        <v>380</v>
      </c>
      <c r="E15" s="811" t="s">
        <v>381</v>
      </c>
    </row>
    <row r="16" spans="1:5" x14ac:dyDescent="0.2">
      <c r="A16" s="713">
        <v>1</v>
      </c>
      <c r="B16" s="714">
        <v>2</v>
      </c>
      <c r="C16" s="714">
        <v>3</v>
      </c>
      <c r="D16" s="714">
        <v>4</v>
      </c>
      <c r="E16" s="715">
        <v>5</v>
      </c>
    </row>
    <row r="17" spans="1:5" ht="38.25" x14ac:dyDescent="0.2">
      <c r="A17" s="827" t="s">
        <v>382</v>
      </c>
      <c r="B17" s="828"/>
      <c r="C17" s="828"/>
      <c r="D17" s="828"/>
      <c r="E17" s="829"/>
    </row>
    <row r="18" spans="1:5" ht="19.5" customHeight="1" thickBot="1" x14ac:dyDescent="0.25">
      <c r="A18" s="833" t="s">
        <v>383</v>
      </c>
      <c r="B18" s="830"/>
      <c r="C18" s="830"/>
      <c r="D18" s="830"/>
      <c r="E18" s="831"/>
    </row>
    <row r="19" spans="1:5" ht="19.5" customHeight="1" x14ac:dyDescent="0.2">
      <c r="A19" s="974"/>
      <c r="B19" s="976"/>
      <c r="C19" s="977"/>
      <c r="D19" s="975"/>
      <c r="E19" s="976"/>
    </row>
    <row r="21" spans="1:5" x14ac:dyDescent="0.2">
      <c r="B21" s="648" t="s">
        <v>20</v>
      </c>
      <c r="C21" s="701">
        <f>Sheet1!F44</f>
        <v>0</v>
      </c>
    </row>
    <row r="22" spans="1:5" x14ac:dyDescent="0.2">
      <c r="B22" s="648" t="s">
        <v>13</v>
      </c>
      <c r="C22" s="832"/>
    </row>
    <row r="23" spans="1:5" x14ac:dyDescent="0.2">
      <c r="B23" s="648"/>
      <c r="C23" s="832"/>
    </row>
    <row r="24" spans="1:5" x14ac:dyDescent="0.2">
      <c r="B24" s="648" t="s">
        <v>21</v>
      </c>
      <c r="C24" s="701">
        <f>Sheet1!F47</f>
        <v>0</v>
      </c>
    </row>
    <row r="25" spans="1:5" x14ac:dyDescent="0.2">
      <c r="C25" s="700"/>
    </row>
    <row r="26" spans="1:5" x14ac:dyDescent="0.2">
      <c r="B26" s="650" t="s">
        <v>177</v>
      </c>
      <c r="C26" s="701">
        <f>Sheet1!F49</f>
        <v>0</v>
      </c>
    </row>
  </sheetData>
  <sheetProtection password="FC0B" sheet="1" objects="1" scenarios="1"/>
  <mergeCells count="1">
    <mergeCell ref="A2:E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2:K59"/>
  <sheetViews>
    <sheetView showGridLines="0" topLeftCell="B7" workbookViewId="0"/>
  </sheetViews>
  <sheetFormatPr defaultRowHeight="12.75" x14ac:dyDescent="0.2"/>
  <cols>
    <col min="1" max="1" width="5.5703125" style="15" customWidth="1"/>
    <col min="2" max="2" width="7.5703125" style="15" customWidth="1"/>
    <col min="3" max="3" width="14.140625" style="15" customWidth="1"/>
    <col min="4" max="4" width="25.7109375" style="15" customWidth="1"/>
    <col min="5" max="5" width="13.7109375" style="15" customWidth="1"/>
    <col min="6" max="6" width="8.28515625" style="15" customWidth="1"/>
    <col min="7" max="7" width="41.140625" style="15" customWidth="1"/>
    <col min="8" max="11" width="25.7109375" style="15" customWidth="1"/>
    <col min="12" max="16384" width="9.140625" style="15"/>
  </cols>
  <sheetData>
    <row r="2" spans="2:11" s="64" customFormat="1" ht="14.25" x14ac:dyDescent="0.2">
      <c r="B2" s="44" t="s">
        <v>454</v>
      </c>
      <c r="C2" s="24"/>
      <c r="D2" s="24"/>
      <c r="E2" s="24"/>
      <c r="F2" s="24"/>
      <c r="G2" s="24"/>
      <c r="H2" s="24"/>
      <c r="I2" s="24"/>
      <c r="J2" s="24"/>
      <c r="K2" s="24"/>
    </row>
    <row r="3" spans="2:11" s="18" customFormat="1" x14ac:dyDescent="0.2"/>
    <row r="4" spans="2:11" s="18" customFormat="1" ht="12.75" customHeight="1" x14ac:dyDescent="0.2"/>
    <row r="5" spans="2:11" s="18" customFormat="1" ht="12.75" customHeight="1" x14ac:dyDescent="0.2">
      <c r="D5" s="19" t="s">
        <v>12</v>
      </c>
      <c r="E5" s="237">
        <f>Company</f>
        <v>0</v>
      </c>
      <c r="F5" s="65"/>
      <c r="G5" s="65"/>
    </row>
    <row r="6" spans="2:11" s="20" customFormat="1" x14ac:dyDescent="0.2">
      <c r="B6" s="66"/>
      <c r="C6" s="66"/>
      <c r="E6" s="238"/>
      <c r="F6" s="65"/>
      <c r="G6" s="272">
        <f>WEEKDAY(E7,2)</f>
        <v>6</v>
      </c>
    </row>
    <row r="7" spans="2:11" s="18" customFormat="1" ht="12.75" customHeight="1" x14ac:dyDescent="0.2">
      <c r="D7" s="19" t="s">
        <v>19</v>
      </c>
      <c r="E7" s="135">
        <f>Date</f>
        <v>0</v>
      </c>
      <c r="F7" s="65"/>
      <c r="G7" s="65"/>
    </row>
    <row r="8" spans="2:11" s="18" customFormat="1" x14ac:dyDescent="0.2">
      <c r="B8" s="19"/>
      <c r="C8" s="19"/>
      <c r="E8" s="65"/>
      <c r="F8" s="65"/>
      <c r="G8" s="65"/>
    </row>
    <row r="9" spans="2:11" ht="13.5" thickBot="1" x14ac:dyDescent="0.25">
      <c r="D9" s="2" t="s">
        <v>9</v>
      </c>
      <c r="H9" s="19"/>
      <c r="I9" s="19"/>
      <c r="K9" s="2" t="s">
        <v>9</v>
      </c>
    </row>
    <row r="10" spans="2:11" s="69" customFormat="1" ht="93" customHeight="1" x14ac:dyDescent="0.2">
      <c r="B10" s="67"/>
      <c r="C10" s="61" t="s">
        <v>8</v>
      </c>
      <c r="D10" s="27" t="s">
        <v>7</v>
      </c>
      <c r="E10" s="68"/>
      <c r="F10" s="63"/>
      <c r="G10" s="61" t="s">
        <v>8</v>
      </c>
      <c r="H10" s="61" t="s">
        <v>42</v>
      </c>
      <c r="I10" s="61" t="s">
        <v>33</v>
      </c>
      <c r="J10" s="61" t="s">
        <v>34</v>
      </c>
      <c r="K10" s="27" t="s">
        <v>35</v>
      </c>
    </row>
    <row r="11" spans="2:11" ht="14.25" customHeight="1" x14ac:dyDescent="0.2">
      <c r="B11" s="28"/>
      <c r="C11" s="26">
        <v>1</v>
      </c>
      <c r="D11" s="25">
        <v>2</v>
      </c>
      <c r="E11" s="70"/>
      <c r="F11" s="29"/>
      <c r="G11" s="26">
        <v>3</v>
      </c>
      <c r="H11" s="26">
        <v>4</v>
      </c>
      <c r="I11" s="26">
        <v>5</v>
      </c>
      <c r="J11" s="26">
        <v>6</v>
      </c>
      <c r="K11" s="25">
        <v>7</v>
      </c>
    </row>
    <row r="12" spans="2:11" ht="18" customHeight="1" x14ac:dyDescent="0.2">
      <c r="B12" s="1247" t="s">
        <v>11</v>
      </c>
      <c r="C12" s="71">
        <f t="shared" ref="C12:C18" si="0">IF(ROW(C12)=11+$G$6,$E$7,$E$7+ROW(C12)-11-$G$6)</f>
        <v>-5</v>
      </c>
      <c r="D12" s="51"/>
      <c r="E12" s="72"/>
      <c r="F12" s="1247" t="s">
        <v>18</v>
      </c>
      <c r="G12" s="73">
        <f t="shared" ref="G12:G17" si="1">G13-1</f>
        <v>2</v>
      </c>
      <c r="H12" s="87"/>
      <c r="I12" s="74" t="s">
        <v>25</v>
      </c>
      <c r="J12" s="74" t="s">
        <v>25</v>
      </c>
      <c r="K12" s="30" t="s">
        <v>25</v>
      </c>
    </row>
    <row r="13" spans="2:11" ht="18" customHeight="1" x14ac:dyDescent="0.2">
      <c r="B13" s="1247"/>
      <c r="C13" s="71">
        <f t="shared" si="0"/>
        <v>-4</v>
      </c>
      <c r="D13" s="51"/>
      <c r="E13" s="72"/>
      <c r="F13" s="1247"/>
      <c r="G13" s="71">
        <f t="shared" si="1"/>
        <v>3</v>
      </c>
      <c r="H13" s="50"/>
      <c r="I13" s="74" t="s">
        <v>25</v>
      </c>
      <c r="J13" s="74" t="s">
        <v>25</v>
      </c>
      <c r="K13" s="30" t="s">
        <v>25</v>
      </c>
    </row>
    <row r="14" spans="2:11" ht="18" customHeight="1" x14ac:dyDescent="0.2">
      <c r="B14" s="1247"/>
      <c r="C14" s="71">
        <f t="shared" si="0"/>
        <v>-3</v>
      </c>
      <c r="D14" s="51"/>
      <c r="E14" s="72"/>
      <c r="F14" s="1247"/>
      <c r="G14" s="71">
        <f t="shared" si="1"/>
        <v>4</v>
      </c>
      <c r="H14" s="50"/>
      <c r="I14" s="74" t="s">
        <v>25</v>
      </c>
      <c r="J14" s="74" t="s">
        <v>25</v>
      </c>
      <c r="K14" s="30" t="s">
        <v>25</v>
      </c>
    </row>
    <row r="15" spans="2:11" ht="18" customHeight="1" x14ac:dyDescent="0.2">
      <c r="B15" s="1247"/>
      <c r="C15" s="71">
        <f t="shared" si="0"/>
        <v>-2</v>
      </c>
      <c r="D15" s="51"/>
      <c r="E15" s="72"/>
      <c r="F15" s="1247"/>
      <c r="G15" s="71">
        <f t="shared" si="1"/>
        <v>5</v>
      </c>
      <c r="H15" s="50"/>
      <c r="I15" s="74" t="s">
        <v>25</v>
      </c>
      <c r="J15" s="74" t="s">
        <v>25</v>
      </c>
      <c r="K15" s="30" t="s">
        <v>25</v>
      </c>
    </row>
    <row r="16" spans="2:11" ht="18" customHeight="1" x14ac:dyDescent="0.2">
      <c r="B16" s="1247"/>
      <c r="C16" s="71">
        <f t="shared" si="0"/>
        <v>-1</v>
      </c>
      <c r="D16" s="51"/>
      <c r="E16" s="72"/>
      <c r="F16" s="1247"/>
      <c r="G16" s="71">
        <f t="shared" si="1"/>
        <v>6</v>
      </c>
      <c r="H16" s="50"/>
      <c r="I16" s="74" t="s">
        <v>25</v>
      </c>
      <c r="J16" s="74" t="s">
        <v>25</v>
      </c>
      <c r="K16" s="30" t="s">
        <v>25</v>
      </c>
    </row>
    <row r="17" spans="2:11" ht="18" customHeight="1" x14ac:dyDescent="0.2">
      <c r="B17" s="1247"/>
      <c r="C17" s="71">
        <f t="shared" si="0"/>
        <v>0</v>
      </c>
      <c r="D17" s="51"/>
      <c r="E17" s="72"/>
      <c r="F17" s="1247"/>
      <c r="G17" s="71">
        <f t="shared" si="1"/>
        <v>7</v>
      </c>
      <c r="H17" s="50"/>
      <c r="I17" s="74" t="s">
        <v>25</v>
      </c>
      <c r="J17" s="74" t="s">
        <v>25</v>
      </c>
      <c r="K17" s="30" t="s">
        <v>25</v>
      </c>
    </row>
    <row r="18" spans="2:11" ht="18" customHeight="1" x14ac:dyDescent="0.2">
      <c r="B18" s="1247"/>
      <c r="C18" s="71">
        <f t="shared" si="0"/>
        <v>1</v>
      </c>
      <c r="D18" s="51"/>
      <c r="E18" s="72"/>
      <c r="F18" s="1247"/>
      <c r="G18" s="71">
        <f>G26+7</f>
        <v>8</v>
      </c>
      <c r="H18" s="50"/>
      <c r="I18" s="74" t="s">
        <v>25</v>
      </c>
      <c r="J18" s="74" t="s">
        <v>25</v>
      </c>
      <c r="K18" s="30" t="s">
        <v>25</v>
      </c>
    </row>
    <row r="19" spans="2:11" s="77" customFormat="1" ht="18" customHeight="1" x14ac:dyDescent="0.2">
      <c r="B19" s="1247"/>
      <c r="C19" s="75" t="s">
        <v>6</v>
      </c>
      <c r="D19" s="76">
        <f>SUM(D12:D18)/7</f>
        <v>0</v>
      </c>
      <c r="F19" s="1247"/>
      <c r="G19" s="78" t="s">
        <v>10</v>
      </c>
      <c r="H19" s="79">
        <f>SUM(H12:H18)</f>
        <v>0</v>
      </c>
      <c r="I19" s="80"/>
      <c r="J19" s="80"/>
      <c r="K19" s="47">
        <f>SUM(H19:J19)</f>
        <v>0</v>
      </c>
    </row>
    <row r="20" spans="2:11" ht="19.5" customHeight="1" x14ac:dyDescent="0.2">
      <c r="B20" s="1247" t="s">
        <v>14</v>
      </c>
      <c r="C20" s="71">
        <f t="shared" ref="C20:C25" si="2">C21-1</f>
        <v>-12</v>
      </c>
      <c r="D20" s="51"/>
      <c r="F20" s="1247" t="s">
        <v>11</v>
      </c>
      <c r="G20" s="73" t="e">
        <f>IF(ROW(G20)=19+$G$6,TEXT($E$7,"dd/mm/yyy"),TEXT($E$7+ROW(G20)-19-$G$6,"dd/mm/yyyy"))</f>
        <v>#VALUE!</v>
      </c>
      <c r="H20" s="50"/>
      <c r="I20" s="74" t="s">
        <v>25</v>
      </c>
      <c r="J20" s="74" t="s">
        <v>25</v>
      </c>
      <c r="K20" s="30" t="s">
        <v>25</v>
      </c>
    </row>
    <row r="21" spans="2:11" ht="18" customHeight="1" x14ac:dyDescent="0.2">
      <c r="B21" s="1247"/>
      <c r="C21" s="71">
        <f t="shared" si="2"/>
        <v>-11</v>
      </c>
      <c r="D21" s="51"/>
      <c r="F21" s="1247"/>
      <c r="G21" s="71">
        <f t="shared" ref="G21:G26" si="3">IF(ROW(G21)=19+$G$6,$E$7,$E$7+ROW(G21)-19-$G$6)</f>
        <v>-4</v>
      </c>
      <c r="H21" s="50"/>
      <c r="I21" s="74" t="s">
        <v>25</v>
      </c>
      <c r="J21" s="74" t="s">
        <v>25</v>
      </c>
      <c r="K21" s="30" t="s">
        <v>25</v>
      </c>
    </row>
    <row r="22" spans="2:11" ht="18" customHeight="1" x14ac:dyDescent="0.2">
      <c r="B22" s="1247"/>
      <c r="C22" s="71">
        <f t="shared" si="2"/>
        <v>-10</v>
      </c>
      <c r="D22" s="51"/>
      <c r="F22" s="1247"/>
      <c r="G22" s="71">
        <f t="shared" si="3"/>
        <v>-3</v>
      </c>
      <c r="H22" s="50"/>
      <c r="I22" s="74" t="s">
        <v>25</v>
      </c>
      <c r="J22" s="74" t="s">
        <v>25</v>
      </c>
      <c r="K22" s="30" t="s">
        <v>25</v>
      </c>
    </row>
    <row r="23" spans="2:11" ht="18" customHeight="1" x14ac:dyDescent="0.2">
      <c r="B23" s="1247"/>
      <c r="C23" s="71">
        <f t="shared" si="2"/>
        <v>-9</v>
      </c>
      <c r="D23" s="51"/>
      <c r="F23" s="1247"/>
      <c r="G23" s="71">
        <f t="shared" si="3"/>
        <v>-2</v>
      </c>
      <c r="H23" s="50"/>
      <c r="I23" s="74" t="s">
        <v>25</v>
      </c>
      <c r="J23" s="74" t="s">
        <v>25</v>
      </c>
      <c r="K23" s="30" t="s">
        <v>25</v>
      </c>
    </row>
    <row r="24" spans="2:11" ht="18" customHeight="1" x14ac:dyDescent="0.2">
      <c r="B24" s="1247"/>
      <c r="C24" s="71">
        <f t="shared" si="2"/>
        <v>-8</v>
      </c>
      <c r="D24" s="51"/>
      <c r="F24" s="1247"/>
      <c r="G24" s="71">
        <f t="shared" si="3"/>
        <v>-1</v>
      </c>
      <c r="H24" s="50"/>
      <c r="I24" s="74" t="s">
        <v>25</v>
      </c>
      <c r="J24" s="74" t="s">
        <v>25</v>
      </c>
      <c r="K24" s="30" t="s">
        <v>25</v>
      </c>
    </row>
    <row r="25" spans="2:11" ht="18" customHeight="1" x14ac:dyDescent="0.2">
      <c r="B25" s="1247"/>
      <c r="C25" s="71">
        <f t="shared" si="2"/>
        <v>-7</v>
      </c>
      <c r="D25" s="51"/>
      <c r="F25" s="1247"/>
      <c r="G25" s="71">
        <f t="shared" si="3"/>
        <v>0</v>
      </c>
      <c r="H25" s="50"/>
      <c r="I25" s="74" t="s">
        <v>25</v>
      </c>
      <c r="J25" s="74" t="s">
        <v>25</v>
      </c>
      <c r="K25" s="30" t="s">
        <v>25</v>
      </c>
    </row>
    <row r="26" spans="2:11" ht="18" customHeight="1" x14ac:dyDescent="0.2">
      <c r="B26" s="1247"/>
      <c r="C26" s="71">
        <f>C18-7</f>
        <v>-6</v>
      </c>
      <c r="D26" s="51"/>
      <c r="F26" s="1247"/>
      <c r="G26" s="71">
        <f t="shared" si="3"/>
        <v>1</v>
      </c>
      <c r="H26" s="50"/>
      <c r="I26" s="74" t="s">
        <v>25</v>
      </c>
      <c r="J26" s="74" t="s">
        <v>25</v>
      </c>
      <c r="K26" s="30" t="s">
        <v>25</v>
      </c>
    </row>
    <row r="27" spans="2:11" s="77" customFormat="1" ht="18" customHeight="1" x14ac:dyDescent="0.2">
      <c r="B27" s="1247"/>
      <c r="C27" s="75" t="s">
        <v>6</v>
      </c>
      <c r="D27" s="76">
        <f>SUM(D20:D26)/7</f>
        <v>0</v>
      </c>
      <c r="F27" s="1247"/>
      <c r="G27" s="78" t="s">
        <v>10</v>
      </c>
      <c r="H27" s="79">
        <f>SUM(H20:H26)</f>
        <v>0</v>
      </c>
      <c r="I27" s="80"/>
      <c r="J27" s="80"/>
      <c r="K27" s="47">
        <f>SUM(H27:J27)</f>
        <v>0</v>
      </c>
    </row>
    <row r="28" spans="2:11" ht="18" customHeight="1" x14ac:dyDescent="0.2">
      <c r="B28" s="1247" t="s">
        <v>15</v>
      </c>
      <c r="C28" s="71">
        <f t="shared" ref="C28:C33" si="4">C29-1</f>
        <v>-19</v>
      </c>
      <c r="D28" s="51"/>
      <c r="F28" s="1247" t="s">
        <v>14</v>
      </c>
      <c r="G28" s="73" t="e">
        <f>TEXT(G29-1,"dd/mm/yyy")</f>
        <v>#VALUE!</v>
      </c>
      <c r="H28" s="50"/>
      <c r="I28" s="74" t="s">
        <v>25</v>
      </c>
      <c r="J28" s="74" t="s">
        <v>25</v>
      </c>
      <c r="K28" s="30" t="s">
        <v>25</v>
      </c>
    </row>
    <row r="29" spans="2:11" ht="18" customHeight="1" x14ac:dyDescent="0.2">
      <c r="B29" s="1247"/>
      <c r="C29" s="71">
        <f t="shared" si="4"/>
        <v>-18</v>
      </c>
      <c r="D29" s="81"/>
      <c r="E29" s="58"/>
      <c r="F29" s="1247"/>
      <c r="G29" s="71">
        <f>G30-1</f>
        <v>-11</v>
      </c>
      <c r="H29" s="50"/>
      <c r="I29" s="74" t="s">
        <v>25</v>
      </c>
      <c r="J29" s="74" t="s">
        <v>25</v>
      </c>
      <c r="K29" s="30" t="s">
        <v>25</v>
      </c>
    </row>
    <row r="30" spans="2:11" ht="18" customHeight="1" x14ac:dyDescent="0.2">
      <c r="B30" s="1247"/>
      <c r="C30" s="71">
        <f t="shared" si="4"/>
        <v>-17</v>
      </c>
      <c r="D30" s="51"/>
      <c r="F30" s="1247"/>
      <c r="G30" s="71">
        <f>G31-1</f>
        <v>-10</v>
      </c>
      <c r="H30" s="50"/>
      <c r="I30" s="74" t="s">
        <v>25</v>
      </c>
      <c r="J30" s="74" t="s">
        <v>25</v>
      </c>
      <c r="K30" s="30" t="s">
        <v>25</v>
      </c>
    </row>
    <row r="31" spans="2:11" ht="18" customHeight="1" x14ac:dyDescent="0.2">
      <c r="B31" s="1247"/>
      <c r="C31" s="71">
        <f t="shared" si="4"/>
        <v>-16</v>
      </c>
      <c r="D31" s="51"/>
      <c r="F31" s="1247"/>
      <c r="G31" s="71">
        <f>G32-1</f>
        <v>-9</v>
      </c>
      <c r="H31" s="50"/>
      <c r="I31" s="74" t="s">
        <v>25</v>
      </c>
      <c r="J31" s="74" t="s">
        <v>25</v>
      </c>
      <c r="K31" s="30" t="s">
        <v>25</v>
      </c>
    </row>
    <row r="32" spans="2:11" ht="18" customHeight="1" x14ac:dyDescent="0.2">
      <c r="B32" s="1247"/>
      <c r="C32" s="71">
        <f t="shared" si="4"/>
        <v>-15</v>
      </c>
      <c r="D32" s="51"/>
      <c r="F32" s="1247"/>
      <c r="G32" s="71">
        <f>G33-1</f>
        <v>-8</v>
      </c>
      <c r="H32" s="50"/>
      <c r="I32" s="74" t="s">
        <v>25</v>
      </c>
      <c r="J32" s="74" t="s">
        <v>25</v>
      </c>
      <c r="K32" s="30" t="s">
        <v>25</v>
      </c>
    </row>
    <row r="33" spans="2:11" ht="18" customHeight="1" x14ac:dyDescent="0.2">
      <c r="B33" s="1247"/>
      <c r="C33" s="71">
        <f t="shared" si="4"/>
        <v>-14</v>
      </c>
      <c r="D33" s="51"/>
      <c r="F33" s="1247"/>
      <c r="G33" s="71">
        <f>G34-1</f>
        <v>-7</v>
      </c>
      <c r="H33" s="50"/>
      <c r="I33" s="74" t="s">
        <v>25</v>
      </c>
      <c r="J33" s="74" t="s">
        <v>25</v>
      </c>
      <c r="K33" s="30" t="s">
        <v>25</v>
      </c>
    </row>
    <row r="34" spans="2:11" ht="18" customHeight="1" x14ac:dyDescent="0.2">
      <c r="B34" s="1247"/>
      <c r="C34" s="71">
        <f>C26-7</f>
        <v>-13</v>
      </c>
      <c r="D34" s="51"/>
      <c r="F34" s="1247"/>
      <c r="G34" s="71">
        <f>G26-7</f>
        <v>-6</v>
      </c>
      <c r="H34" s="50"/>
      <c r="I34" s="74" t="s">
        <v>25</v>
      </c>
      <c r="J34" s="74" t="s">
        <v>25</v>
      </c>
      <c r="K34" s="30" t="s">
        <v>25</v>
      </c>
    </row>
    <row r="35" spans="2:11" s="77" customFormat="1" ht="18" customHeight="1" x14ac:dyDescent="0.2">
      <c r="B35" s="1247"/>
      <c r="C35" s="75" t="s">
        <v>6</v>
      </c>
      <c r="D35" s="76">
        <f>SUM(D28:D34)/7</f>
        <v>0</v>
      </c>
      <c r="F35" s="1247"/>
      <c r="G35" s="78" t="s">
        <v>10</v>
      </c>
      <c r="H35" s="79">
        <f>SUM(H28:H34)</f>
        <v>0</v>
      </c>
      <c r="I35" s="80"/>
      <c r="J35" s="80"/>
      <c r="K35" s="47">
        <f>SUM(H35:J35)</f>
        <v>0</v>
      </c>
    </row>
    <row r="36" spans="2:11" ht="18" customHeight="1" x14ac:dyDescent="0.2">
      <c r="B36" s="1247" t="s">
        <v>16</v>
      </c>
      <c r="C36" s="71">
        <f t="shared" ref="C36:C41" si="5">C37-1</f>
        <v>-26</v>
      </c>
      <c r="D36" s="51"/>
      <c r="F36" s="1247" t="s">
        <v>15</v>
      </c>
      <c r="G36" s="73" t="e">
        <f>TEXT(G37-1,"dd/mm/yyy")</f>
        <v>#VALUE!</v>
      </c>
      <c r="H36" s="50"/>
      <c r="I36" s="74" t="s">
        <v>25</v>
      </c>
      <c r="J36" s="74" t="s">
        <v>25</v>
      </c>
      <c r="K36" s="30" t="s">
        <v>25</v>
      </c>
    </row>
    <row r="37" spans="2:11" ht="18" customHeight="1" x14ac:dyDescent="0.2">
      <c r="B37" s="1247"/>
      <c r="C37" s="71">
        <f t="shared" si="5"/>
        <v>-25</v>
      </c>
      <c r="D37" s="51"/>
      <c r="F37" s="1247"/>
      <c r="G37" s="71">
        <f>G38-1</f>
        <v>-18</v>
      </c>
      <c r="H37" s="50"/>
      <c r="I37" s="74" t="s">
        <v>25</v>
      </c>
      <c r="J37" s="74" t="s">
        <v>25</v>
      </c>
      <c r="K37" s="30" t="s">
        <v>25</v>
      </c>
    </row>
    <row r="38" spans="2:11" ht="18" customHeight="1" x14ac:dyDescent="0.2">
      <c r="B38" s="1247"/>
      <c r="C38" s="71">
        <f t="shared" si="5"/>
        <v>-24</v>
      </c>
      <c r="D38" s="51"/>
      <c r="F38" s="1247"/>
      <c r="G38" s="71">
        <f>G39-1</f>
        <v>-17</v>
      </c>
      <c r="H38" s="50"/>
      <c r="I38" s="74" t="s">
        <v>25</v>
      </c>
      <c r="J38" s="74" t="s">
        <v>25</v>
      </c>
      <c r="K38" s="30" t="s">
        <v>25</v>
      </c>
    </row>
    <row r="39" spans="2:11" ht="18" customHeight="1" x14ac:dyDescent="0.2">
      <c r="B39" s="1247"/>
      <c r="C39" s="71">
        <f t="shared" si="5"/>
        <v>-23</v>
      </c>
      <c r="D39" s="51"/>
      <c r="F39" s="1247"/>
      <c r="G39" s="71">
        <f>G40-1</f>
        <v>-16</v>
      </c>
      <c r="H39" s="50"/>
      <c r="I39" s="74" t="s">
        <v>25</v>
      </c>
      <c r="J39" s="74" t="s">
        <v>25</v>
      </c>
      <c r="K39" s="30" t="s">
        <v>25</v>
      </c>
    </row>
    <row r="40" spans="2:11" ht="18" customHeight="1" x14ac:dyDescent="0.2">
      <c r="B40" s="1247"/>
      <c r="C40" s="71">
        <f t="shared" si="5"/>
        <v>-22</v>
      </c>
      <c r="D40" s="51"/>
      <c r="F40" s="1247"/>
      <c r="G40" s="71">
        <f>G41-1</f>
        <v>-15</v>
      </c>
      <c r="H40" s="50"/>
      <c r="I40" s="74" t="s">
        <v>25</v>
      </c>
      <c r="J40" s="74" t="s">
        <v>25</v>
      </c>
      <c r="K40" s="30" t="s">
        <v>25</v>
      </c>
    </row>
    <row r="41" spans="2:11" ht="18" customHeight="1" x14ac:dyDescent="0.2">
      <c r="B41" s="1247"/>
      <c r="C41" s="71">
        <f t="shared" si="5"/>
        <v>-21</v>
      </c>
      <c r="D41" s="51"/>
      <c r="F41" s="1247"/>
      <c r="G41" s="71">
        <f>G42-1</f>
        <v>-14</v>
      </c>
      <c r="H41" s="50"/>
      <c r="I41" s="74" t="s">
        <v>25</v>
      </c>
      <c r="J41" s="74" t="s">
        <v>25</v>
      </c>
      <c r="K41" s="30" t="s">
        <v>25</v>
      </c>
    </row>
    <row r="42" spans="2:11" ht="18" customHeight="1" x14ac:dyDescent="0.2">
      <c r="B42" s="1247"/>
      <c r="C42" s="71">
        <f>C34-7</f>
        <v>-20</v>
      </c>
      <c r="D42" s="51"/>
      <c r="F42" s="1247"/>
      <c r="G42" s="71">
        <f>G34-7</f>
        <v>-13</v>
      </c>
      <c r="H42" s="50"/>
      <c r="I42" s="74" t="s">
        <v>25</v>
      </c>
      <c r="J42" s="74" t="s">
        <v>25</v>
      </c>
      <c r="K42" s="30" t="s">
        <v>25</v>
      </c>
    </row>
    <row r="43" spans="2:11" s="77" customFormat="1" ht="18" customHeight="1" x14ac:dyDescent="0.2">
      <c r="B43" s="1247"/>
      <c r="C43" s="75" t="s">
        <v>6</v>
      </c>
      <c r="D43" s="76">
        <f>SUM(D36:D42)/7</f>
        <v>0</v>
      </c>
      <c r="F43" s="1247"/>
      <c r="G43" s="78" t="s">
        <v>10</v>
      </c>
      <c r="H43" s="79">
        <f>SUM(H36:H42)</f>
        <v>0</v>
      </c>
      <c r="I43" s="80"/>
      <c r="J43" s="80"/>
      <c r="K43" s="47">
        <f>SUM(H43:J43)</f>
        <v>0</v>
      </c>
    </row>
    <row r="44" spans="2:11" ht="18" customHeight="1" x14ac:dyDescent="0.2">
      <c r="B44" s="1247" t="s">
        <v>17</v>
      </c>
      <c r="C44" s="71">
        <f t="shared" ref="C44:C49" si="6">C45-1</f>
        <v>-33</v>
      </c>
      <c r="D44" s="51"/>
      <c r="F44" s="1247" t="s">
        <v>16</v>
      </c>
      <c r="G44" s="73" t="e">
        <f>TEXT(G45-1,"dd/mm/yyy")</f>
        <v>#VALUE!</v>
      </c>
      <c r="H44" s="50"/>
      <c r="I44" s="74" t="s">
        <v>25</v>
      </c>
      <c r="J44" s="74" t="s">
        <v>25</v>
      </c>
      <c r="K44" s="30" t="s">
        <v>25</v>
      </c>
    </row>
    <row r="45" spans="2:11" ht="18" customHeight="1" x14ac:dyDescent="0.2">
      <c r="B45" s="1247"/>
      <c r="C45" s="71">
        <f t="shared" si="6"/>
        <v>-32</v>
      </c>
      <c r="D45" s="51"/>
      <c r="F45" s="1247"/>
      <c r="G45" s="71">
        <f>G46-1</f>
        <v>-25</v>
      </c>
      <c r="H45" s="50"/>
      <c r="I45" s="74" t="s">
        <v>25</v>
      </c>
      <c r="J45" s="74" t="s">
        <v>25</v>
      </c>
      <c r="K45" s="30" t="s">
        <v>25</v>
      </c>
    </row>
    <row r="46" spans="2:11" ht="18" customHeight="1" x14ac:dyDescent="0.2">
      <c r="B46" s="1247"/>
      <c r="C46" s="71">
        <f t="shared" si="6"/>
        <v>-31</v>
      </c>
      <c r="D46" s="51"/>
      <c r="F46" s="1247"/>
      <c r="G46" s="71">
        <f>G47-1</f>
        <v>-24</v>
      </c>
      <c r="H46" s="50"/>
      <c r="I46" s="74" t="s">
        <v>25</v>
      </c>
      <c r="J46" s="74" t="s">
        <v>25</v>
      </c>
      <c r="K46" s="30" t="s">
        <v>25</v>
      </c>
    </row>
    <row r="47" spans="2:11" ht="18" customHeight="1" x14ac:dyDescent="0.2">
      <c r="B47" s="1247"/>
      <c r="C47" s="71">
        <f t="shared" si="6"/>
        <v>-30</v>
      </c>
      <c r="D47" s="51"/>
      <c r="F47" s="1247"/>
      <c r="G47" s="71">
        <f>G48-1</f>
        <v>-23</v>
      </c>
      <c r="H47" s="50"/>
      <c r="I47" s="74" t="s">
        <v>25</v>
      </c>
      <c r="J47" s="74" t="s">
        <v>25</v>
      </c>
      <c r="K47" s="30" t="s">
        <v>25</v>
      </c>
    </row>
    <row r="48" spans="2:11" ht="18" customHeight="1" x14ac:dyDescent="0.2">
      <c r="B48" s="1247"/>
      <c r="C48" s="71">
        <f t="shared" si="6"/>
        <v>-29</v>
      </c>
      <c r="D48" s="51"/>
      <c r="F48" s="1247"/>
      <c r="G48" s="71">
        <f>G49-1</f>
        <v>-22</v>
      </c>
      <c r="H48" s="50"/>
      <c r="I48" s="74" t="s">
        <v>25</v>
      </c>
      <c r="J48" s="74" t="s">
        <v>25</v>
      </c>
      <c r="K48" s="30" t="s">
        <v>25</v>
      </c>
    </row>
    <row r="49" spans="2:11" ht="18" customHeight="1" x14ac:dyDescent="0.2">
      <c r="B49" s="1247"/>
      <c r="C49" s="71">
        <f t="shared" si="6"/>
        <v>-28</v>
      </c>
      <c r="D49" s="51"/>
      <c r="F49" s="1247"/>
      <c r="G49" s="71">
        <f>G50-1</f>
        <v>-21</v>
      </c>
      <c r="H49" s="50"/>
      <c r="I49" s="74" t="s">
        <v>25</v>
      </c>
      <c r="J49" s="74" t="s">
        <v>25</v>
      </c>
      <c r="K49" s="30" t="s">
        <v>25</v>
      </c>
    </row>
    <row r="50" spans="2:11" ht="18" customHeight="1" x14ac:dyDescent="0.2">
      <c r="B50" s="1247"/>
      <c r="C50" s="71">
        <f>C42-7</f>
        <v>-27</v>
      </c>
      <c r="D50" s="51"/>
      <c r="F50" s="1247"/>
      <c r="G50" s="71">
        <f>G42-7</f>
        <v>-20</v>
      </c>
      <c r="H50" s="50"/>
      <c r="I50" s="74" t="s">
        <v>25</v>
      </c>
      <c r="J50" s="74" t="s">
        <v>25</v>
      </c>
      <c r="K50" s="30" t="s">
        <v>25</v>
      </c>
    </row>
    <row r="51" spans="2:11" s="77" customFormat="1" ht="18" customHeight="1" thickBot="1" x14ac:dyDescent="0.25">
      <c r="B51" s="1248"/>
      <c r="C51" s="82" t="s">
        <v>6</v>
      </c>
      <c r="D51" s="83">
        <f>SUM(D44:D50)/7</f>
        <v>0</v>
      </c>
      <c r="F51" s="1248"/>
      <c r="G51" s="84" t="s">
        <v>10</v>
      </c>
      <c r="H51" s="85">
        <f>SUM(H44:H50)</f>
        <v>0</v>
      </c>
      <c r="I51" s="86"/>
      <c r="J51" s="86"/>
      <c r="K51" s="48">
        <f>SUM(H51:J51)</f>
        <v>0</v>
      </c>
    </row>
    <row r="54" spans="2:11" x14ac:dyDescent="0.2">
      <c r="D54" s="19" t="s">
        <v>20</v>
      </c>
      <c r="E54" s="239">
        <f>Sheet1!F44</f>
        <v>0</v>
      </c>
      <c r="F54" s="20"/>
      <c r="G54" s="20"/>
    </row>
    <row r="55" spans="2:11" x14ac:dyDescent="0.2">
      <c r="D55" s="19" t="s">
        <v>13</v>
      </c>
      <c r="E55" s="240"/>
      <c r="F55" s="72"/>
      <c r="G55" s="72"/>
    </row>
    <row r="56" spans="2:11" x14ac:dyDescent="0.2">
      <c r="B56" s="64"/>
      <c r="D56" s="19"/>
      <c r="E56" s="240"/>
      <c r="F56" s="72"/>
      <c r="G56" s="72"/>
    </row>
    <row r="57" spans="2:11" x14ac:dyDescent="0.2">
      <c r="D57" s="19" t="s">
        <v>21</v>
      </c>
      <c r="E57" s="239">
        <f>Sheet1!F47</f>
        <v>0</v>
      </c>
      <c r="F57" s="20"/>
      <c r="G57" s="20"/>
    </row>
    <row r="58" spans="2:11" x14ac:dyDescent="0.2">
      <c r="E58" s="241"/>
    </row>
    <row r="59" spans="2:11" x14ac:dyDescent="0.2">
      <c r="D59" s="277" t="s">
        <v>177</v>
      </c>
      <c r="E59" s="138">
        <f>Sheet1!F49</f>
        <v>0</v>
      </c>
    </row>
  </sheetData>
  <sheetProtection password="FC0B" sheet="1" objects="1" scenarios="1"/>
  <mergeCells count="10">
    <mergeCell ref="B44:B51"/>
    <mergeCell ref="F44:F51"/>
    <mergeCell ref="B12:B19"/>
    <mergeCell ref="B36:B43"/>
    <mergeCell ref="F12:F19"/>
    <mergeCell ref="F20:F27"/>
    <mergeCell ref="F28:F35"/>
    <mergeCell ref="F36:F43"/>
    <mergeCell ref="B20:B27"/>
    <mergeCell ref="B28:B35"/>
  </mergeCells>
  <phoneticPr fontId="2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E7">
      <formula1>1</formula1>
    </dataValidation>
  </dataValidations>
  <printOptions horizontalCentered="1"/>
  <pageMargins left="0.25" right="0.25" top="0.24" bottom="0.21" header="0.17" footer="0.16"/>
  <pageSetup scale="50" orientation="portrait" r:id="rId1"/>
  <headerFooter alignWithMargins="0"/>
  <colBreaks count="1" manualBreakCount="1">
    <brk id="10" max="1048575" man="1"/>
  </colBreaks>
  <ignoredErrors>
    <ignoredError sqref="E5:E6 E54:E57" unlockedFormula="1"/>
    <ignoredError sqref="H19" formulaRange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O2519"/>
  <sheetViews>
    <sheetView showGridLines="0" topLeftCell="A151" workbookViewId="0">
      <selection activeCell="B10" sqref="B10"/>
    </sheetView>
  </sheetViews>
  <sheetFormatPr defaultRowHeight="12.75" x14ac:dyDescent="0.2"/>
  <cols>
    <col min="1" max="1" width="7.5703125" style="16" customWidth="1"/>
    <col min="2" max="2" width="20.42578125" style="17" customWidth="1"/>
    <col min="3" max="3" width="28.28515625" style="16" customWidth="1"/>
    <col min="4" max="9" width="26.7109375" style="16" customWidth="1"/>
    <col min="10" max="10" width="26.7109375" style="15" customWidth="1"/>
    <col min="11" max="14" width="15.7109375" style="16" customWidth="1"/>
    <col min="15" max="16384" width="9.140625" style="16"/>
  </cols>
  <sheetData>
    <row r="1" spans="2:15" s="31" customFormat="1" ht="12.75" customHeight="1" x14ac:dyDescent="0.2">
      <c r="C1" s="46"/>
      <c r="D1" s="46"/>
      <c r="E1" s="46"/>
      <c r="F1" s="46"/>
      <c r="G1" s="247"/>
      <c r="H1" s="247"/>
      <c r="I1" s="247"/>
      <c r="J1" s="247"/>
      <c r="K1" s="247"/>
      <c r="L1" s="248"/>
      <c r="M1" s="248"/>
      <c r="N1" s="37"/>
      <c r="O1" s="38"/>
    </row>
    <row r="2" spans="2:15" s="31" customFormat="1" x14ac:dyDescent="0.2">
      <c r="B2" s="33"/>
      <c r="C2" s="33"/>
      <c r="D2" s="33"/>
      <c r="E2" s="33"/>
      <c r="F2" s="33"/>
      <c r="G2" s="242"/>
      <c r="H2" s="242"/>
      <c r="I2" s="242"/>
      <c r="J2" s="242"/>
      <c r="K2" s="242"/>
      <c r="L2" s="245"/>
      <c r="M2" s="245"/>
      <c r="O2" s="34"/>
    </row>
    <row r="3" spans="2:15" s="31" customFormat="1" x14ac:dyDescent="0.2">
      <c r="B3" s="33"/>
      <c r="C3" s="33"/>
      <c r="D3" s="33"/>
      <c r="E3" s="33"/>
      <c r="F3" s="33"/>
      <c r="G3" s="242"/>
      <c r="H3" s="242"/>
      <c r="I3" s="242"/>
      <c r="J3" s="242"/>
      <c r="K3" s="242"/>
      <c r="L3" s="245"/>
      <c r="M3" s="245"/>
      <c r="O3" s="34"/>
    </row>
    <row r="4" spans="2:15" s="31" customFormat="1" x14ac:dyDescent="0.2">
      <c r="E4" s="35" t="s">
        <v>12</v>
      </c>
      <c r="F4" s="133">
        <f>Company</f>
        <v>0</v>
      </c>
      <c r="G4" s="243"/>
      <c r="H4" s="243"/>
      <c r="I4" s="243"/>
      <c r="J4" s="134"/>
      <c r="K4" s="242"/>
      <c r="L4" s="245"/>
      <c r="M4" s="245"/>
      <c r="O4" s="34"/>
    </row>
    <row r="5" spans="2:15" s="32" customFormat="1" x14ac:dyDescent="0.2">
      <c r="E5" s="60"/>
      <c r="F5" s="134"/>
      <c r="G5" s="243"/>
      <c r="H5" s="243"/>
      <c r="I5" s="243"/>
      <c r="J5" s="134"/>
      <c r="K5" s="134"/>
      <c r="L5" s="249"/>
      <c r="M5" s="249"/>
      <c r="O5" s="36"/>
    </row>
    <row r="6" spans="2:15" s="31" customFormat="1" x14ac:dyDescent="0.2">
      <c r="B6" s="35"/>
      <c r="C6" s="35"/>
      <c r="E6" s="35" t="s">
        <v>19</v>
      </c>
      <c r="F6" s="135">
        <f>Date</f>
        <v>0</v>
      </c>
      <c r="G6" s="236"/>
      <c r="H6" s="236"/>
      <c r="I6" s="236"/>
      <c r="J6" s="134"/>
      <c r="K6" s="242"/>
      <c r="L6" s="245"/>
      <c r="M6" s="245"/>
      <c r="O6" s="34"/>
    </row>
    <row r="7" spans="2:15" s="31" customFormat="1" x14ac:dyDescent="0.2">
      <c r="B7" s="35"/>
      <c r="C7" s="35"/>
      <c r="D7" s="245"/>
      <c r="E7" s="246"/>
      <c r="F7" s="136"/>
      <c r="G7" s="244"/>
      <c r="H7" s="245"/>
      <c r="I7" s="245"/>
      <c r="J7" s="245"/>
    </row>
    <row r="8" spans="2:15" s="31" customFormat="1" x14ac:dyDescent="0.2">
      <c r="B8" s="35"/>
      <c r="C8" s="35"/>
      <c r="D8" s="246"/>
      <c r="E8" s="236"/>
      <c r="F8" s="236"/>
      <c r="G8" s="242"/>
      <c r="H8" s="245"/>
      <c r="I8" s="245"/>
      <c r="J8" s="245"/>
      <c r="K8" s="34"/>
    </row>
    <row r="9" spans="2:15" s="31" customFormat="1" ht="13.5" thickBot="1" x14ac:dyDescent="0.25">
      <c r="B9" s="1249" t="s">
        <v>447</v>
      </c>
      <c r="C9" s="1249"/>
      <c r="D9" s="1249"/>
      <c r="E9" s="1249"/>
      <c r="F9" s="1249"/>
      <c r="G9" s="1249"/>
      <c r="H9" s="1249"/>
      <c r="I9" s="1249"/>
      <c r="J9" s="245"/>
      <c r="K9" s="34"/>
    </row>
    <row r="10" spans="2:15" s="21" customFormat="1" ht="89.25" x14ac:dyDescent="0.2">
      <c r="B10" s="1097" t="s">
        <v>54</v>
      </c>
      <c r="C10" s="22" t="s">
        <v>55</v>
      </c>
      <c r="D10" s="1098" t="s">
        <v>56</v>
      </c>
      <c r="E10" s="61" t="s">
        <v>57</v>
      </c>
      <c r="F10" s="1099" t="s">
        <v>58</v>
      </c>
      <c r="G10" s="61" t="s">
        <v>59</v>
      </c>
      <c r="H10" s="61" t="s">
        <v>60</v>
      </c>
      <c r="I10" s="130" t="s">
        <v>157</v>
      </c>
      <c r="J10" s="131" t="s">
        <v>158</v>
      </c>
    </row>
    <row r="11" spans="2:15" s="14" customFormat="1" ht="15" customHeight="1" x14ac:dyDescent="0.2">
      <c r="B11" s="52">
        <v>1</v>
      </c>
      <c r="C11" s="468">
        <v>2</v>
      </c>
      <c r="D11" s="53">
        <v>3</v>
      </c>
      <c r="E11" s="53">
        <v>4</v>
      </c>
      <c r="F11" s="97">
        <v>5</v>
      </c>
      <c r="G11" s="97">
        <v>6</v>
      </c>
      <c r="H11" s="97">
        <v>7</v>
      </c>
      <c r="I11" s="97">
        <v>8</v>
      </c>
      <c r="J11" s="54">
        <v>9</v>
      </c>
    </row>
    <row r="12" spans="2:15" x14ac:dyDescent="0.2">
      <c r="B12" s="99"/>
      <c r="C12" s="49"/>
      <c r="D12" s="100"/>
      <c r="E12" s="42"/>
      <c r="F12" s="42"/>
      <c r="G12" s="42"/>
      <c r="H12" s="42"/>
      <c r="I12" s="42"/>
      <c r="J12" s="45"/>
    </row>
    <row r="13" spans="2:15" x14ac:dyDescent="0.2">
      <c r="B13" s="99"/>
      <c r="C13" s="49"/>
      <c r="D13" s="100"/>
      <c r="E13" s="42"/>
      <c r="F13" s="42"/>
      <c r="G13" s="42"/>
      <c r="H13" s="42"/>
      <c r="I13" s="42"/>
      <c r="J13" s="45"/>
    </row>
    <row r="14" spans="2:15" x14ac:dyDescent="0.2">
      <c r="B14" s="99"/>
      <c r="C14" s="49"/>
      <c r="D14" s="100"/>
      <c r="E14" s="42"/>
      <c r="F14" s="42"/>
      <c r="G14" s="42"/>
      <c r="H14" s="42"/>
      <c r="I14" s="42"/>
      <c r="J14" s="45"/>
    </row>
    <row r="15" spans="2:15" x14ac:dyDescent="0.2">
      <c r="B15" s="99"/>
      <c r="C15" s="49"/>
      <c r="D15" s="100"/>
      <c r="E15" s="42"/>
      <c r="F15" s="42"/>
      <c r="G15" s="42"/>
      <c r="H15" s="42"/>
      <c r="I15" s="42"/>
      <c r="J15" s="45"/>
    </row>
    <row r="16" spans="2:15" x14ac:dyDescent="0.2">
      <c r="B16" s="99"/>
      <c r="C16" s="49"/>
      <c r="D16" s="100"/>
      <c r="E16" s="42"/>
      <c r="F16" s="42"/>
      <c r="G16" s="42"/>
      <c r="H16" s="42"/>
      <c r="I16" s="42"/>
      <c r="J16" s="45"/>
    </row>
    <row r="17" spans="2:10" x14ac:dyDescent="0.2">
      <c r="B17" s="99"/>
      <c r="C17" s="49"/>
      <c r="D17" s="100"/>
      <c r="E17" s="42"/>
      <c r="F17" s="42"/>
      <c r="G17" s="42"/>
      <c r="H17" s="42"/>
      <c r="I17" s="42"/>
      <c r="J17" s="45"/>
    </row>
    <row r="18" spans="2:10" x14ac:dyDescent="0.2">
      <c r="B18" s="99"/>
      <c r="C18" s="49"/>
      <c r="D18" s="100"/>
      <c r="E18" s="42"/>
      <c r="F18" s="42"/>
      <c r="G18" s="42"/>
      <c r="H18" s="42"/>
      <c r="I18" s="42"/>
      <c r="J18" s="45"/>
    </row>
    <row r="19" spans="2:10" x14ac:dyDescent="0.2">
      <c r="B19" s="99"/>
      <c r="C19" s="49"/>
      <c r="D19" s="100"/>
      <c r="E19" s="42"/>
      <c r="F19" s="42"/>
      <c r="G19" s="42"/>
      <c r="H19" s="42"/>
      <c r="I19" s="42"/>
      <c r="J19" s="45"/>
    </row>
    <row r="20" spans="2:10" x14ac:dyDescent="0.2">
      <c r="B20" s="99"/>
      <c r="C20" s="49"/>
      <c r="D20" s="100"/>
      <c r="E20" s="42"/>
      <c r="F20" s="42"/>
      <c r="G20" s="42"/>
      <c r="H20" s="42"/>
      <c r="I20" s="42"/>
      <c r="J20" s="45"/>
    </row>
    <row r="21" spans="2:10" x14ac:dyDescent="0.2">
      <c r="B21" s="99"/>
      <c r="C21" s="49"/>
      <c r="D21" s="100"/>
      <c r="E21" s="42"/>
      <c r="F21" s="42"/>
      <c r="G21" s="42"/>
      <c r="H21" s="42"/>
      <c r="I21" s="42"/>
      <c r="J21" s="45"/>
    </row>
    <row r="22" spans="2:10" x14ac:dyDescent="0.2">
      <c r="B22" s="99"/>
      <c r="C22" s="49"/>
      <c r="D22" s="100"/>
      <c r="E22" s="42"/>
      <c r="F22" s="42"/>
      <c r="G22" s="42"/>
      <c r="H22" s="42"/>
      <c r="I22" s="42"/>
      <c r="J22" s="45"/>
    </row>
    <row r="23" spans="2:10" x14ac:dyDescent="0.2">
      <c r="B23" s="99"/>
      <c r="C23" s="49"/>
      <c r="D23" s="100"/>
      <c r="E23" s="42"/>
      <c r="F23" s="42"/>
      <c r="G23" s="42"/>
      <c r="H23" s="42"/>
      <c r="I23" s="42"/>
      <c r="J23" s="45"/>
    </row>
    <row r="24" spans="2:10" x14ac:dyDescent="0.2">
      <c r="B24" s="99"/>
      <c r="C24" s="49"/>
      <c r="D24" s="100"/>
      <c r="E24" s="42"/>
      <c r="F24" s="42"/>
      <c r="G24" s="42"/>
      <c r="H24" s="42"/>
      <c r="I24" s="42"/>
      <c r="J24" s="45"/>
    </row>
    <row r="25" spans="2:10" x14ac:dyDescent="0.2">
      <c r="B25" s="99"/>
      <c r="C25" s="49"/>
      <c r="D25" s="100"/>
      <c r="E25" s="42"/>
      <c r="F25" s="42"/>
      <c r="G25" s="42"/>
      <c r="H25" s="42"/>
      <c r="I25" s="42"/>
      <c r="J25" s="45"/>
    </row>
    <row r="26" spans="2:10" x14ac:dyDescent="0.2">
      <c r="B26" s="99"/>
      <c r="C26" s="49"/>
      <c r="D26" s="100"/>
      <c r="E26" s="42"/>
      <c r="F26" s="42"/>
      <c r="G26" s="42"/>
      <c r="H26" s="42"/>
      <c r="I26" s="42"/>
      <c r="J26" s="45"/>
    </row>
    <row r="27" spans="2:10" x14ac:dyDescent="0.2">
      <c r="B27" s="99"/>
      <c r="C27" s="49"/>
      <c r="D27" s="100"/>
      <c r="E27" s="42"/>
      <c r="F27" s="42"/>
      <c r="G27" s="42"/>
      <c r="H27" s="42"/>
      <c r="I27" s="42"/>
      <c r="J27" s="45"/>
    </row>
    <row r="28" spans="2:10" x14ac:dyDescent="0.2">
      <c r="B28" s="99"/>
      <c r="C28" s="49"/>
      <c r="D28" s="100"/>
      <c r="E28" s="42"/>
      <c r="F28" s="42"/>
      <c r="G28" s="42"/>
      <c r="H28" s="42"/>
      <c r="I28" s="42"/>
      <c r="J28" s="45"/>
    </row>
    <row r="29" spans="2:10" x14ac:dyDescent="0.2">
      <c r="B29" s="99"/>
      <c r="C29" s="49"/>
      <c r="D29" s="100"/>
      <c r="E29" s="42"/>
      <c r="F29" s="42"/>
      <c r="G29" s="42"/>
      <c r="H29" s="42"/>
      <c r="I29" s="42"/>
      <c r="J29" s="45"/>
    </row>
    <row r="30" spans="2:10" x14ac:dyDescent="0.2">
      <c r="B30" s="99"/>
      <c r="C30" s="49"/>
      <c r="D30" s="100"/>
      <c r="E30" s="42"/>
      <c r="F30" s="42"/>
      <c r="G30" s="42"/>
      <c r="H30" s="42"/>
      <c r="I30" s="42"/>
      <c r="J30" s="45"/>
    </row>
    <row r="31" spans="2:10" x14ac:dyDescent="0.2">
      <c r="B31" s="99"/>
      <c r="C31" s="49"/>
      <c r="D31" s="100"/>
      <c r="E31" s="42"/>
      <c r="F31" s="42"/>
      <c r="G31" s="42"/>
      <c r="H31" s="42"/>
      <c r="I31" s="42"/>
      <c r="J31" s="45"/>
    </row>
    <row r="32" spans="2:10" x14ac:dyDescent="0.2">
      <c r="B32" s="99"/>
      <c r="C32" s="49"/>
      <c r="D32" s="100"/>
      <c r="E32" s="42"/>
      <c r="F32" s="42"/>
      <c r="G32" s="42"/>
      <c r="H32" s="42"/>
      <c r="I32" s="42"/>
      <c r="J32" s="45"/>
    </row>
    <row r="33" spans="2:10" x14ac:dyDescent="0.2">
      <c r="B33" s="99"/>
      <c r="C33" s="49"/>
      <c r="D33" s="100"/>
      <c r="E33" s="42"/>
      <c r="F33" s="42"/>
      <c r="G33" s="42"/>
      <c r="H33" s="42"/>
      <c r="I33" s="42"/>
      <c r="J33" s="45"/>
    </row>
    <row r="34" spans="2:10" x14ac:dyDescent="0.2">
      <c r="B34" s="99"/>
      <c r="C34" s="49"/>
      <c r="D34" s="100"/>
      <c r="E34" s="42"/>
      <c r="F34" s="42"/>
      <c r="G34" s="42"/>
      <c r="H34" s="42"/>
      <c r="I34" s="42"/>
      <c r="J34" s="45"/>
    </row>
    <row r="35" spans="2:10" x14ac:dyDescent="0.2">
      <c r="B35" s="99"/>
      <c r="C35" s="49"/>
      <c r="D35" s="100"/>
      <c r="E35" s="42"/>
      <c r="F35" s="42"/>
      <c r="G35" s="42"/>
      <c r="H35" s="42"/>
      <c r="I35" s="42"/>
      <c r="J35" s="45"/>
    </row>
    <row r="36" spans="2:10" x14ac:dyDescent="0.2">
      <c r="B36" s="99"/>
      <c r="C36" s="49"/>
      <c r="D36" s="100"/>
      <c r="E36" s="42"/>
      <c r="F36" s="42"/>
      <c r="G36" s="42"/>
      <c r="H36" s="42"/>
      <c r="I36" s="42"/>
      <c r="J36" s="45"/>
    </row>
    <row r="37" spans="2:10" x14ac:dyDescent="0.2">
      <c r="B37" s="99"/>
      <c r="C37" s="49"/>
      <c r="D37" s="100"/>
      <c r="E37" s="42"/>
      <c r="F37" s="42"/>
      <c r="G37" s="42"/>
      <c r="H37" s="42"/>
      <c r="I37" s="42"/>
      <c r="J37" s="45"/>
    </row>
    <row r="38" spans="2:10" x14ac:dyDescent="0.2">
      <c r="B38" s="99"/>
      <c r="C38" s="49"/>
      <c r="D38" s="100"/>
      <c r="E38" s="42"/>
      <c r="F38" s="42"/>
      <c r="G38" s="42"/>
      <c r="H38" s="42"/>
      <c r="I38" s="42"/>
      <c r="J38" s="45"/>
    </row>
    <row r="39" spans="2:10" x14ac:dyDescent="0.2">
      <c r="B39" s="99"/>
      <c r="C39" s="49"/>
      <c r="D39" s="100"/>
      <c r="E39" s="42"/>
      <c r="F39" s="42"/>
      <c r="G39" s="42"/>
      <c r="H39" s="42"/>
      <c r="I39" s="42"/>
      <c r="J39" s="45"/>
    </row>
    <row r="40" spans="2:10" x14ac:dyDescent="0.2">
      <c r="B40" s="99"/>
      <c r="C40" s="49"/>
      <c r="D40" s="100"/>
      <c r="E40" s="42"/>
      <c r="F40" s="42"/>
      <c r="G40" s="42"/>
      <c r="H40" s="42"/>
      <c r="I40" s="42"/>
      <c r="J40" s="45"/>
    </row>
    <row r="41" spans="2:10" x14ac:dyDescent="0.2">
      <c r="B41" s="99"/>
      <c r="C41" s="49"/>
      <c r="D41" s="100"/>
      <c r="E41" s="42"/>
      <c r="F41" s="42"/>
      <c r="G41" s="42"/>
      <c r="H41" s="42"/>
      <c r="I41" s="42"/>
      <c r="J41" s="45"/>
    </row>
    <row r="42" spans="2:10" x14ac:dyDescent="0.2">
      <c r="B42" s="99"/>
      <c r="C42" s="49"/>
      <c r="D42" s="100"/>
      <c r="E42" s="42"/>
      <c r="F42" s="42"/>
      <c r="G42" s="42"/>
      <c r="H42" s="42"/>
      <c r="I42" s="42"/>
      <c r="J42" s="45"/>
    </row>
    <row r="43" spans="2:10" x14ac:dyDescent="0.2">
      <c r="B43" s="99"/>
      <c r="C43" s="49"/>
      <c r="D43" s="100"/>
      <c r="E43" s="42"/>
      <c r="F43" s="42"/>
      <c r="G43" s="42"/>
      <c r="H43" s="42"/>
      <c r="I43" s="42"/>
      <c r="J43" s="45"/>
    </row>
    <row r="44" spans="2:10" x14ac:dyDescent="0.2">
      <c r="B44" s="99"/>
      <c r="C44" s="49"/>
      <c r="D44" s="100"/>
      <c r="E44" s="42"/>
      <c r="F44" s="42"/>
      <c r="G44" s="42"/>
      <c r="H44" s="42"/>
      <c r="I44" s="42"/>
      <c r="J44" s="45"/>
    </row>
    <row r="45" spans="2:10" x14ac:dyDescent="0.2">
      <c r="B45" s="99"/>
      <c r="C45" s="49"/>
      <c r="D45" s="100"/>
      <c r="E45" s="42"/>
      <c r="F45" s="42"/>
      <c r="G45" s="42"/>
      <c r="H45" s="42"/>
      <c r="I45" s="42"/>
      <c r="J45" s="45"/>
    </row>
    <row r="46" spans="2:10" x14ac:dyDescent="0.2">
      <c r="B46" s="99"/>
      <c r="C46" s="49"/>
      <c r="D46" s="100"/>
      <c r="E46" s="42"/>
      <c r="F46" s="42"/>
      <c r="G46" s="42"/>
      <c r="H46" s="42"/>
      <c r="I46" s="42"/>
      <c r="J46" s="45"/>
    </row>
    <row r="47" spans="2:10" x14ac:dyDescent="0.2">
      <c r="B47" s="99"/>
      <c r="C47" s="49"/>
      <c r="D47" s="100"/>
      <c r="E47" s="42"/>
      <c r="F47" s="42"/>
      <c r="G47" s="42"/>
      <c r="H47" s="42"/>
      <c r="I47" s="42"/>
      <c r="J47" s="45"/>
    </row>
    <row r="48" spans="2:10" x14ac:dyDescent="0.2">
      <c r="B48" s="99"/>
      <c r="C48" s="49"/>
      <c r="D48" s="100"/>
      <c r="E48" s="42"/>
      <c r="F48" s="42"/>
      <c r="G48" s="42"/>
      <c r="H48" s="42"/>
      <c r="I48" s="42"/>
      <c r="J48" s="45"/>
    </row>
    <row r="49" spans="2:10" x14ac:dyDescent="0.2">
      <c r="B49" s="99"/>
      <c r="C49" s="49"/>
      <c r="D49" s="100"/>
      <c r="E49" s="42"/>
      <c r="F49" s="42"/>
      <c r="G49" s="42"/>
      <c r="H49" s="42"/>
      <c r="I49" s="42"/>
      <c r="J49" s="45"/>
    </row>
    <row r="50" spans="2:10" x14ac:dyDescent="0.2">
      <c r="B50" s="99"/>
      <c r="C50" s="49"/>
      <c r="D50" s="100"/>
      <c r="E50" s="42"/>
      <c r="F50" s="42"/>
      <c r="G50" s="42"/>
      <c r="H50" s="42"/>
      <c r="I50" s="42"/>
      <c r="J50" s="45"/>
    </row>
    <row r="51" spans="2:10" x14ac:dyDescent="0.2">
      <c r="B51" s="99"/>
      <c r="C51" s="49"/>
      <c r="D51" s="100"/>
      <c r="E51" s="42"/>
      <c r="F51" s="42"/>
      <c r="G51" s="42"/>
      <c r="H51" s="42"/>
      <c r="I51" s="42"/>
      <c r="J51" s="45"/>
    </row>
    <row r="52" spans="2:10" x14ac:dyDescent="0.2">
      <c r="B52" s="99"/>
      <c r="C52" s="49"/>
      <c r="D52" s="100"/>
      <c r="E52" s="42"/>
      <c r="F52" s="42"/>
      <c r="G52" s="42"/>
      <c r="H52" s="42"/>
      <c r="I52" s="42"/>
      <c r="J52" s="45"/>
    </row>
    <row r="53" spans="2:10" x14ac:dyDescent="0.2">
      <c r="B53" s="99"/>
      <c r="C53" s="49"/>
      <c r="D53" s="100"/>
      <c r="E53" s="42"/>
      <c r="F53" s="42"/>
      <c r="G53" s="42"/>
      <c r="H53" s="42"/>
      <c r="I53" s="42"/>
      <c r="J53" s="45"/>
    </row>
    <row r="54" spans="2:10" x14ac:dyDescent="0.2">
      <c r="B54" s="99"/>
      <c r="C54" s="49"/>
      <c r="D54" s="100"/>
      <c r="E54" s="42"/>
      <c r="F54" s="42"/>
      <c r="G54" s="42"/>
      <c r="H54" s="42"/>
      <c r="I54" s="42"/>
      <c r="J54" s="45"/>
    </row>
    <row r="55" spans="2:10" x14ac:dyDescent="0.2">
      <c r="B55" s="99"/>
      <c r="C55" s="49"/>
      <c r="D55" s="100"/>
      <c r="E55" s="42"/>
      <c r="F55" s="42"/>
      <c r="G55" s="42"/>
      <c r="H55" s="42"/>
      <c r="I55" s="42"/>
      <c r="J55" s="45"/>
    </row>
    <row r="56" spans="2:10" x14ac:dyDescent="0.2">
      <c r="B56" s="99"/>
      <c r="C56" s="49"/>
      <c r="D56" s="100"/>
      <c r="E56" s="42"/>
      <c r="F56" s="42"/>
      <c r="G56" s="42"/>
      <c r="H56" s="42"/>
      <c r="I56" s="42"/>
      <c r="J56" s="45"/>
    </row>
    <row r="57" spans="2:10" x14ac:dyDescent="0.2">
      <c r="B57" s="99"/>
      <c r="C57" s="49"/>
      <c r="D57" s="100"/>
      <c r="E57" s="42"/>
      <c r="F57" s="42"/>
      <c r="G57" s="42"/>
      <c r="H57" s="42"/>
      <c r="I57" s="42"/>
      <c r="J57" s="45"/>
    </row>
    <row r="58" spans="2:10" x14ac:dyDescent="0.2">
      <c r="B58" s="99"/>
      <c r="C58" s="49"/>
      <c r="D58" s="100"/>
      <c r="E58" s="42"/>
      <c r="F58" s="42"/>
      <c r="G58" s="42"/>
      <c r="H58" s="42"/>
      <c r="I58" s="42"/>
      <c r="J58" s="45"/>
    </row>
    <row r="59" spans="2:10" x14ac:dyDescent="0.2">
      <c r="B59" s="99"/>
      <c r="C59" s="49"/>
      <c r="D59" s="100"/>
      <c r="E59" s="42"/>
      <c r="F59" s="42"/>
      <c r="G59" s="42"/>
      <c r="H59" s="42"/>
      <c r="I59" s="42"/>
      <c r="J59" s="45"/>
    </row>
    <row r="60" spans="2:10" x14ac:dyDescent="0.2">
      <c r="B60" s="99"/>
      <c r="C60" s="49"/>
      <c r="D60" s="100"/>
      <c r="E60" s="42"/>
      <c r="F60" s="42"/>
      <c r="G60" s="42"/>
      <c r="H60" s="42"/>
      <c r="I60" s="42"/>
      <c r="J60" s="45"/>
    </row>
    <row r="61" spans="2:10" x14ac:dyDescent="0.2">
      <c r="B61" s="99"/>
      <c r="C61" s="49"/>
      <c r="D61" s="100"/>
      <c r="E61" s="42"/>
      <c r="F61" s="42"/>
      <c r="G61" s="42"/>
      <c r="H61" s="42"/>
      <c r="I61" s="42"/>
      <c r="J61" s="45"/>
    </row>
    <row r="62" spans="2:10" x14ac:dyDescent="0.2">
      <c r="B62" s="99"/>
      <c r="C62" s="49"/>
      <c r="D62" s="100"/>
      <c r="E62" s="42"/>
      <c r="F62" s="42"/>
      <c r="G62" s="42"/>
      <c r="H62" s="42"/>
      <c r="I62" s="42"/>
      <c r="J62" s="45"/>
    </row>
    <row r="63" spans="2:10" x14ac:dyDescent="0.2">
      <c r="B63" s="99"/>
      <c r="C63" s="49"/>
      <c r="D63" s="100"/>
      <c r="E63" s="42"/>
      <c r="F63" s="42"/>
      <c r="G63" s="42"/>
      <c r="H63" s="42"/>
      <c r="I63" s="42"/>
      <c r="J63" s="45"/>
    </row>
    <row r="64" spans="2:10" x14ac:dyDescent="0.2">
      <c r="B64" s="99"/>
      <c r="C64" s="49"/>
      <c r="D64" s="100"/>
      <c r="E64" s="42"/>
      <c r="F64" s="42"/>
      <c r="G64" s="42"/>
      <c r="H64" s="42"/>
      <c r="I64" s="42"/>
      <c r="J64" s="45"/>
    </row>
    <row r="65" spans="2:10" x14ac:dyDescent="0.2">
      <c r="B65" s="99"/>
      <c r="C65" s="49"/>
      <c r="D65" s="100"/>
      <c r="E65" s="42"/>
      <c r="F65" s="42"/>
      <c r="G65" s="42"/>
      <c r="H65" s="42"/>
      <c r="I65" s="42"/>
      <c r="J65" s="45"/>
    </row>
    <row r="66" spans="2:10" x14ac:dyDescent="0.2">
      <c r="B66" s="99"/>
      <c r="C66" s="49"/>
      <c r="D66" s="100"/>
      <c r="E66" s="42"/>
      <c r="F66" s="42"/>
      <c r="G66" s="42"/>
      <c r="H66" s="42"/>
      <c r="I66" s="42"/>
      <c r="J66" s="45"/>
    </row>
    <row r="67" spans="2:10" x14ac:dyDescent="0.2">
      <c r="B67" s="99"/>
      <c r="C67" s="49"/>
      <c r="D67" s="100"/>
      <c r="E67" s="42"/>
      <c r="F67" s="42"/>
      <c r="G67" s="42"/>
      <c r="H67" s="42"/>
      <c r="I67" s="42"/>
      <c r="J67" s="45"/>
    </row>
    <row r="68" spans="2:10" x14ac:dyDescent="0.2">
      <c r="B68" s="99"/>
      <c r="C68" s="49"/>
      <c r="D68" s="100"/>
      <c r="E68" s="42"/>
      <c r="F68" s="42"/>
      <c r="G68" s="42"/>
      <c r="H68" s="42"/>
      <c r="I68" s="42"/>
      <c r="J68" s="45"/>
    </row>
    <row r="69" spans="2:10" x14ac:dyDescent="0.2">
      <c r="B69" s="99"/>
      <c r="C69" s="49"/>
      <c r="D69" s="100"/>
      <c r="E69" s="42"/>
      <c r="F69" s="42"/>
      <c r="G69" s="42"/>
      <c r="H69" s="42"/>
      <c r="I69" s="42"/>
      <c r="J69" s="45"/>
    </row>
    <row r="70" spans="2:10" x14ac:dyDescent="0.2">
      <c r="B70" s="99"/>
      <c r="C70" s="49"/>
      <c r="D70" s="100"/>
      <c r="E70" s="42"/>
      <c r="F70" s="42"/>
      <c r="G70" s="42"/>
      <c r="H70" s="42"/>
      <c r="I70" s="42"/>
      <c r="J70" s="45"/>
    </row>
    <row r="71" spans="2:10" x14ac:dyDescent="0.2">
      <c r="B71" s="99"/>
      <c r="C71" s="49"/>
      <c r="D71" s="100"/>
      <c r="E71" s="42"/>
      <c r="F71" s="42"/>
      <c r="G71" s="42"/>
      <c r="H71" s="42"/>
      <c r="I71" s="42"/>
      <c r="J71" s="45"/>
    </row>
    <row r="72" spans="2:10" x14ac:dyDescent="0.2">
      <c r="B72" s="99"/>
      <c r="C72" s="49"/>
      <c r="D72" s="100"/>
      <c r="E72" s="42"/>
      <c r="F72" s="42"/>
      <c r="G72" s="42"/>
      <c r="H72" s="42"/>
      <c r="I72" s="42"/>
      <c r="J72" s="45"/>
    </row>
    <row r="73" spans="2:10" x14ac:dyDescent="0.2">
      <c r="B73" s="99"/>
      <c r="C73" s="49"/>
      <c r="D73" s="100"/>
      <c r="E73" s="42"/>
      <c r="F73" s="42"/>
      <c r="G73" s="42"/>
      <c r="H73" s="42"/>
      <c r="I73" s="42"/>
      <c r="J73" s="45"/>
    </row>
    <row r="74" spans="2:10" x14ac:dyDescent="0.2">
      <c r="B74" s="99"/>
      <c r="C74" s="49"/>
      <c r="D74" s="100"/>
      <c r="E74" s="42"/>
      <c r="F74" s="42"/>
      <c r="G74" s="42"/>
      <c r="H74" s="42"/>
      <c r="I74" s="42"/>
      <c r="J74" s="45"/>
    </row>
    <row r="75" spans="2:10" x14ac:dyDescent="0.2">
      <c r="B75" s="99"/>
      <c r="C75" s="49"/>
      <c r="D75" s="100"/>
      <c r="E75" s="42"/>
      <c r="F75" s="42"/>
      <c r="G75" s="42"/>
      <c r="H75" s="42"/>
      <c r="I75" s="42"/>
      <c r="J75" s="45"/>
    </row>
    <row r="76" spans="2:10" x14ac:dyDescent="0.2">
      <c r="B76" s="99"/>
      <c r="C76" s="49"/>
      <c r="D76" s="100"/>
      <c r="E76" s="42"/>
      <c r="F76" s="42"/>
      <c r="G76" s="42"/>
      <c r="H76" s="42"/>
      <c r="I76" s="42"/>
      <c r="J76" s="45"/>
    </row>
    <row r="77" spans="2:10" x14ac:dyDescent="0.2">
      <c r="B77" s="99"/>
      <c r="C77" s="49"/>
      <c r="D77" s="100"/>
      <c r="E77" s="42"/>
      <c r="F77" s="42"/>
      <c r="G77" s="42"/>
      <c r="H77" s="42"/>
      <c r="I77" s="42"/>
      <c r="J77" s="45"/>
    </row>
    <row r="78" spans="2:10" x14ac:dyDescent="0.2">
      <c r="B78" s="99"/>
      <c r="C78" s="49"/>
      <c r="D78" s="100"/>
      <c r="E78" s="42"/>
      <c r="F78" s="42"/>
      <c r="G78" s="42"/>
      <c r="H78" s="42"/>
      <c r="I78" s="42"/>
      <c r="J78" s="45"/>
    </row>
    <row r="79" spans="2:10" x14ac:dyDescent="0.2">
      <c r="B79" s="99"/>
      <c r="C79" s="49"/>
      <c r="D79" s="100"/>
      <c r="E79" s="42"/>
      <c r="F79" s="42"/>
      <c r="G79" s="42"/>
      <c r="H79" s="42"/>
      <c r="I79" s="42"/>
      <c r="J79" s="45"/>
    </row>
    <row r="80" spans="2:10" x14ac:dyDescent="0.2">
      <c r="B80" s="99"/>
      <c r="C80" s="49"/>
      <c r="D80" s="100"/>
      <c r="E80" s="42"/>
      <c r="F80" s="42"/>
      <c r="G80" s="42"/>
      <c r="H80" s="42"/>
      <c r="I80" s="42"/>
      <c r="J80" s="45"/>
    </row>
    <row r="81" spans="2:10" x14ac:dyDescent="0.2">
      <c r="B81" s="99"/>
      <c r="C81" s="49"/>
      <c r="D81" s="100"/>
      <c r="E81" s="42"/>
      <c r="F81" s="42"/>
      <c r="G81" s="42"/>
      <c r="H81" s="42"/>
      <c r="I81" s="42"/>
      <c r="J81" s="45"/>
    </row>
    <row r="82" spans="2:10" x14ac:dyDescent="0.2">
      <c r="B82" s="99"/>
      <c r="C82" s="49"/>
      <c r="D82" s="100"/>
      <c r="E82" s="42"/>
      <c r="F82" s="42"/>
      <c r="G82" s="42"/>
      <c r="H82" s="42"/>
      <c r="I82" s="42"/>
      <c r="J82" s="45"/>
    </row>
    <row r="83" spans="2:10" x14ac:dyDescent="0.2">
      <c r="B83" s="99"/>
      <c r="C83" s="49"/>
      <c r="D83" s="100"/>
      <c r="E83" s="42"/>
      <c r="F83" s="42"/>
      <c r="G83" s="42"/>
      <c r="H83" s="42"/>
      <c r="I83" s="42"/>
      <c r="J83" s="45"/>
    </row>
    <row r="84" spans="2:10" x14ac:dyDescent="0.2">
      <c r="B84" s="99"/>
      <c r="C84" s="49"/>
      <c r="D84" s="100"/>
      <c r="E84" s="42"/>
      <c r="F84" s="42"/>
      <c r="G84" s="42"/>
      <c r="H84" s="42"/>
      <c r="I84" s="42"/>
      <c r="J84" s="45"/>
    </row>
    <row r="85" spans="2:10" x14ac:dyDescent="0.2">
      <c r="B85" s="99"/>
      <c r="C85" s="49"/>
      <c r="D85" s="100"/>
      <c r="E85" s="42"/>
      <c r="F85" s="42"/>
      <c r="G85" s="42"/>
      <c r="H85" s="42"/>
      <c r="I85" s="42"/>
      <c r="J85" s="45"/>
    </row>
    <row r="86" spans="2:10" x14ac:dyDescent="0.2">
      <c r="B86" s="99"/>
      <c r="C86" s="49"/>
      <c r="D86" s="100"/>
      <c r="E86" s="42"/>
      <c r="F86" s="42"/>
      <c r="G86" s="42"/>
      <c r="H86" s="42"/>
      <c r="I86" s="42"/>
      <c r="J86" s="45"/>
    </row>
    <row r="87" spans="2:10" x14ac:dyDescent="0.2">
      <c r="B87" s="99"/>
      <c r="C87" s="49"/>
      <c r="D87" s="100"/>
      <c r="E87" s="42"/>
      <c r="F87" s="42"/>
      <c r="G87" s="42"/>
      <c r="H87" s="42"/>
      <c r="I87" s="42"/>
      <c r="J87" s="45"/>
    </row>
    <row r="88" spans="2:10" x14ac:dyDescent="0.2">
      <c r="B88" s="99"/>
      <c r="C88" s="49"/>
      <c r="D88" s="100"/>
      <c r="E88" s="42"/>
      <c r="F88" s="42"/>
      <c r="G88" s="42"/>
      <c r="H88" s="42"/>
      <c r="I88" s="42"/>
      <c r="J88" s="45"/>
    </row>
    <row r="89" spans="2:10" x14ac:dyDescent="0.2">
      <c r="B89" s="99"/>
      <c r="C89" s="49"/>
      <c r="D89" s="100"/>
      <c r="E89" s="42"/>
      <c r="F89" s="42"/>
      <c r="G89" s="42"/>
      <c r="H89" s="42"/>
      <c r="I89" s="42"/>
      <c r="J89" s="45"/>
    </row>
    <row r="90" spans="2:10" x14ac:dyDescent="0.2">
      <c r="B90" s="99"/>
      <c r="C90" s="49"/>
      <c r="D90" s="100"/>
      <c r="E90" s="42"/>
      <c r="F90" s="42"/>
      <c r="G90" s="42"/>
      <c r="H90" s="42"/>
      <c r="I90" s="42"/>
      <c r="J90" s="45"/>
    </row>
    <row r="91" spans="2:10" x14ac:dyDescent="0.2">
      <c r="B91" s="99"/>
      <c r="C91" s="49"/>
      <c r="D91" s="100"/>
      <c r="E91" s="42"/>
      <c r="F91" s="42"/>
      <c r="G91" s="42"/>
      <c r="H91" s="42"/>
      <c r="I91" s="42"/>
      <c r="J91" s="45"/>
    </row>
    <row r="92" spans="2:10" x14ac:dyDescent="0.2">
      <c r="B92" s="99"/>
      <c r="C92" s="49"/>
      <c r="D92" s="100"/>
      <c r="E92" s="42"/>
      <c r="F92" s="42"/>
      <c r="G92" s="42"/>
      <c r="H92" s="42"/>
      <c r="I92" s="42"/>
      <c r="J92" s="45"/>
    </row>
    <row r="93" spans="2:10" x14ac:dyDescent="0.2">
      <c r="B93" s="99"/>
      <c r="C93" s="49"/>
      <c r="D93" s="100"/>
      <c r="E93" s="42"/>
      <c r="F93" s="42"/>
      <c r="G93" s="42"/>
      <c r="H93" s="42"/>
      <c r="I93" s="42"/>
      <c r="J93" s="45"/>
    </row>
    <row r="94" spans="2:10" x14ac:dyDescent="0.2">
      <c r="B94" s="99"/>
      <c r="C94" s="49"/>
      <c r="D94" s="100"/>
      <c r="E94" s="42"/>
      <c r="F94" s="42"/>
      <c r="G94" s="42"/>
      <c r="H94" s="42"/>
      <c r="I94" s="42"/>
      <c r="J94" s="45"/>
    </row>
    <row r="95" spans="2:10" x14ac:dyDescent="0.2">
      <c r="B95" s="99"/>
      <c r="C95" s="49"/>
      <c r="D95" s="100"/>
      <c r="E95" s="42"/>
      <c r="F95" s="42"/>
      <c r="G95" s="42"/>
      <c r="H95" s="42"/>
      <c r="I95" s="42"/>
      <c r="J95" s="45"/>
    </row>
    <row r="96" spans="2:10" x14ac:dyDescent="0.2">
      <c r="B96" s="99"/>
      <c r="C96" s="49"/>
      <c r="D96" s="100"/>
      <c r="E96" s="42"/>
      <c r="F96" s="42"/>
      <c r="G96" s="42"/>
      <c r="H96" s="42"/>
      <c r="I96" s="42"/>
      <c r="J96" s="45"/>
    </row>
    <row r="97" spans="2:10" x14ac:dyDescent="0.2">
      <c r="B97" s="99"/>
      <c r="C97" s="49"/>
      <c r="D97" s="100"/>
      <c r="E97" s="42"/>
      <c r="F97" s="42"/>
      <c r="G97" s="42"/>
      <c r="H97" s="42"/>
      <c r="I97" s="42"/>
      <c r="J97" s="45"/>
    </row>
    <row r="98" spans="2:10" x14ac:dyDescent="0.2">
      <c r="B98" s="99"/>
      <c r="C98" s="49"/>
      <c r="D98" s="100"/>
      <c r="E98" s="42"/>
      <c r="F98" s="42"/>
      <c r="G98" s="42"/>
      <c r="H98" s="42"/>
      <c r="I98" s="42"/>
      <c r="J98" s="45"/>
    </row>
    <row r="99" spans="2:10" x14ac:dyDescent="0.2">
      <c r="B99" s="99"/>
      <c r="C99" s="49"/>
      <c r="D99" s="100"/>
      <c r="E99" s="42"/>
      <c r="F99" s="42"/>
      <c r="G99" s="42"/>
      <c r="H99" s="42"/>
      <c r="I99" s="42"/>
      <c r="J99" s="45"/>
    </row>
    <row r="100" spans="2:10" x14ac:dyDescent="0.2">
      <c r="B100" s="99"/>
      <c r="C100" s="49"/>
      <c r="D100" s="100"/>
      <c r="E100" s="42"/>
      <c r="F100" s="42"/>
      <c r="G100" s="42"/>
      <c r="H100" s="42"/>
      <c r="I100" s="42"/>
      <c r="J100" s="45"/>
    </row>
    <row r="101" spans="2:10" x14ac:dyDescent="0.2">
      <c r="B101" s="99"/>
      <c r="C101" s="49"/>
      <c r="D101" s="100"/>
      <c r="E101" s="42"/>
      <c r="F101" s="42"/>
      <c r="G101" s="42"/>
      <c r="H101" s="42"/>
      <c r="I101" s="42"/>
      <c r="J101" s="45"/>
    </row>
    <row r="102" spans="2:10" x14ac:dyDescent="0.2">
      <c r="B102" s="99"/>
      <c r="C102" s="49"/>
      <c r="D102" s="100"/>
      <c r="E102" s="42"/>
      <c r="F102" s="42"/>
      <c r="G102" s="42"/>
      <c r="H102" s="42"/>
      <c r="I102" s="42"/>
      <c r="J102" s="45"/>
    </row>
    <row r="103" spans="2:10" x14ac:dyDescent="0.2">
      <c r="B103" s="99"/>
      <c r="C103" s="49"/>
      <c r="D103" s="100"/>
      <c r="E103" s="42"/>
      <c r="F103" s="42"/>
      <c r="G103" s="42"/>
      <c r="H103" s="42"/>
      <c r="I103" s="42"/>
      <c r="J103" s="45"/>
    </row>
    <row r="104" spans="2:10" x14ac:dyDescent="0.2">
      <c r="B104" s="99"/>
      <c r="C104" s="49"/>
      <c r="D104" s="100"/>
      <c r="E104" s="42"/>
      <c r="F104" s="42"/>
      <c r="G104" s="42"/>
      <c r="H104" s="42"/>
      <c r="I104" s="42"/>
      <c r="J104" s="45"/>
    </row>
    <row r="105" spans="2:10" x14ac:dyDescent="0.2">
      <c r="B105" s="99"/>
      <c r="C105" s="49"/>
      <c r="D105" s="100"/>
      <c r="E105" s="42"/>
      <c r="F105" s="42"/>
      <c r="G105" s="42"/>
      <c r="H105" s="42"/>
      <c r="I105" s="42"/>
      <c r="J105" s="45"/>
    </row>
    <row r="106" spans="2:10" x14ac:dyDescent="0.2">
      <c r="B106" s="99"/>
      <c r="C106" s="49"/>
      <c r="D106" s="100"/>
      <c r="E106" s="42"/>
      <c r="F106" s="42"/>
      <c r="G106" s="42"/>
      <c r="H106" s="42"/>
      <c r="I106" s="42"/>
      <c r="J106" s="45"/>
    </row>
    <row r="107" spans="2:10" x14ac:dyDescent="0.2">
      <c r="B107" s="99"/>
      <c r="C107" s="49"/>
      <c r="D107" s="100"/>
      <c r="E107" s="42"/>
      <c r="F107" s="42"/>
      <c r="G107" s="42"/>
      <c r="H107" s="42"/>
      <c r="I107" s="42"/>
      <c r="J107" s="45"/>
    </row>
    <row r="108" spans="2:10" x14ac:dyDescent="0.2">
      <c r="B108" s="99"/>
      <c r="C108" s="49"/>
      <c r="D108" s="100"/>
      <c r="E108" s="42"/>
      <c r="F108" s="42"/>
      <c r="G108" s="42"/>
      <c r="H108" s="42"/>
      <c r="I108" s="42"/>
      <c r="J108" s="45"/>
    </row>
    <row r="109" spans="2:10" x14ac:dyDescent="0.2">
      <c r="B109" s="99"/>
      <c r="C109" s="49"/>
      <c r="D109" s="100"/>
      <c r="E109" s="42"/>
      <c r="F109" s="42"/>
      <c r="G109" s="42"/>
      <c r="H109" s="42"/>
      <c r="I109" s="42"/>
      <c r="J109" s="45"/>
    </row>
    <row r="110" spans="2:10" x14ac:dyDescent="0.2">
      <c r="B110" s="99"/>
      <c r="C110" s="49"/>
      <c r="D110" s="100"/>
      <c r="E110" s="42"/>
      <c r="F110" s="42"/>
      <c r="G110" s="42"/>
      <c r="H110" s="42"/>
      <c r="I110" s="42"/>
      <c r="J110" s="45"/>
    </row>
    <row r="111" spans="2:10" x14ac:dyDescent="0.2">
      <c r="B111" s="99"/>
      <c r="C111" s="49"/>
      <c r="D111" s="100"/>
      <c r="E111" s="42"/>
      <c r="F111" s="42"/>
      <c r="G111" s="42"/>
      <c r="H111" s="42"/>
      <c r="I111" s="42"/>
      <c r="J111" s="45"/>
    </row>
    <row r="112" spans="2:10" x14ac:dyDescent="0.2">
      <c r="B112" s="99"/>
      <c r="C112" s="49"/>
      <c r="D112" s="100"/>
      <c r="E112" s="42"/>
      <c r="F112" s="42"/>
      <c r="G112" s="42"/>
      <c r="H112" s="42"/>
      <c r="I112" s="42"/>
      <c r="J112" s="45"/>
    </row>
    <row r="113" spans="2:10" x14ac:dyDescent="0.2">
      <c r="B113" s="99"/>
      <c r="C113" s="49"/>
      <c r="D113" s="100"/>
      <c r="E113" s="42"/>
      <c r="F113" s="42"/>
      <c r="G113" s="42"/>
      <c r="H113" s="42"/>
      <c r="I113" s="42"/>
      <c r="J113" s="45"/>
    </row>
    <row r="114" spans="2:10" x14ac:dyDescent="0.2">
      <c r="B114" s="99"/>
      <c r="C114" s="49"/>
      <c r="D114" s="100"/>
      <c r="E114" s="42"/>
      <c r="F114" s="42"/>
      <c r="G114" s="42"/>
      <c r="H114" s="42"/>
      <c r="I114" s="42"/>
      <c r="J114" s="45"/>
    </row>
    <row r="115" spans="2:10" x14ac:dyDescent="0.2">
      <c r="B115" s="99"/>
      <c r="C115" s="49"/>
      <c r="D115" s="100"/>
      <c r="E115" s="42"/>
      <c r="F115" s="42"/>
      <c r="G115" s="42"/>
      <c r="H115" s="42"/>
      <c r="I115" s="42"/>
      <c r="J115" s="45"/>
    </row>
    <row r="116" spans="2:10" x14ac:dyDescent="0.2">
      <c r="B116" s="99"/>
      <c r="C116" s="49"/>
      <c r="D116" s="100"/>
      <c r="E116" s="42"/>
      <c r="F116" s="42"/>
      <c r="G116" s="42"/>
      <c r="H116" s="42"/>
      <c r="I116" s="42"/>
      <c r="J116" s="45"/>
    </row>
    <row r="117" spans="2:10" x14ac:dyDescent="0.2">
      <c r="B117" s="99"/>
      <c r="C117" s="49"/>
      <c r="D117" s="100"/>
      <c r="E117" s="42"/>
      <c r="F117" s="42"/>
      <c r="G117" s="42"/>
      <c r="H117" s="42"/>
      <c r="I117" s="42"/>
      <c r="J117" s="45"/>
    </row>
    <row r="118" spans="2:10" x14ac:dyDescent="0.2">
      <c r="B118" s="99"/>
      <c r="C118" s="49"/>
      <c r="D118" s="100"/>
      <c r="E118" s="42"/>
      <c r="F118" s="42"/>
      <c r="G118" s="42"/>
      <c r="H118" s="42"/>
      <c r="I118" s="42"/>
      <c r="J118" s="45"/>
    </row>
    <row r="119" spans="2:10" x14ac:dyDescent="0.2">
      <c r="B119" s="99"/>
      <c r="C119" s="49"/>
      <c r="D119" s="100"/>
      <c r="E119" s="42"/>
      <c r="F119" s="42"/>
      <c r="G119" s="42"/>
      <c r="H119" s="42"/>
      <c r="I119" s="42"/>
      <c r="J119" s="45"/>
    </row>
    <row r="120" spans="2:10" x14ac:dyDescent="0.2">
      <c r="B120" s="99"/>
      <c r="C120" s="49"/>
      <c r="D120" s="100"/>
      <c r="E120" s="42"/>
      <c r="F120" s="42"/>
      <c r="G120" s="42"/>
      <c r="H120" s="42"/>
      <c r="I120" s="42"/>
      <c r="J120" s="45"/>
    </row>
    <row r="121" spans="2:10" x14ac:dyDescent="0.2">
      <c r="B121" s="99"/>
      <c r="C121" s="49"/>
      <c r="D121" s="100"/>
      <c r="E121" s="42"/>
      <c r="F121" s="42"/>
      <c r="G121" s="42"/>
      <c r="H121" s="42"/>
      <c r="I121" s="42"/>
      <c r="J121" s="45"/>
    </row>
    <row r="122" spans="2:10" x14ac:dyDescent="0.2">
      <c r="B122" s="99"/>
      <c r="C122" s="49"/>
      <c r="D122" s="100"/>
      <c r="E122" s="42"/>
      <c r="F122" s="42"/>
      <c r="G122" s="42"/>
      <c r="H122" s="42"/>
      <c r="I122" s="42"/>
      <c r="J122" s="45"/>
    </row>
    <row r="123" spans="2:10" x14ac:dyDescent="0.2">
      <c r="B123" s="99"/>
      <c r="C123" s="49"/>
      <c r="D123" s="100"/>
      <c r="E123" s="42"/>
      <c r="F123" s="42"/>
      <c r="G123" s="42"/>
      <c r="H123" s="42"/>
      <c r="I123" s="42"/>
      <c r="J123" s="45"/>
    </row>
    <row r="124" spans="2:10" x14ac:dyDescent="0.2">
      <c r="B124" s="99"/>
      <c r="C124" s="49"/>
      <c r="D124" s="100"/>
      <c r="E124" s="42"/>
      <c r="F124" s="42"/>
      <c r="G124" s="42"/>
      <c r="H124" s="42"/>
      <c r="I124" s="42"/>
      <c r="J124" s="45"/>
    </row>
    <row r="125" spans="2:10" x14ac:dyDescent="0.2">
      <c r="B125" s="99"/>
      <c r="C125" s="49"/>
      <c r="D125" s="100"/>
      <c r="E125" s="42"/>
      <c r="F125" s="42"/>
      <c r="G125" s="42"/>
      <c r="H125" s="42"/>
      <c r="I125" s="42"/>
      <c r="J125" s="45"/>
    </row>
    <row r="126" spans="2:10" x14ac:dyDescent="0.2">
      <c r="B126" s="99"/>
      <c r="C126" s="49"/>
      <c r="D126" s="100"/>
      <c r="E126" s="42"/>
      <c r="F126" s="42"/>
      <c r="G126" s="42"/>
      <c r="H126" s="42"/>
      <c r="I126" s="42"/>
      <c r="J126" s="45"/>
    </row>
    <row r="127" spans="2:10" x14ac:dyDescent="0.2">
      <c r="B127" s="99"/>
      <c r="C127" s="49"/>
      <c r="D127" s="100"/>
      <c r="E127" s="42"/>
      <c r="F127" s="42"/>
      <c r="G127" s="42"/>
      <c r="H127" s="42"/>
      <c r="I127" s="42"/>
      <c r="J127" s="45"/>
    </row>
    <row r="128" spans="2:10" x14ac:dyDescent="0.2">
      <c r="B128" s="99"/>
      <c r="C128" s="49"/>
      <c r="D128" s="100"/>
      <c r="E128" s="42"/>
      <c r="F128" s="42"/>
      <c r="G128" s="42"/>
      <c r="H128" s="42"/>
      <c r="I128" s="42"/>
      <c r="J128" s="45"/>
    </row>
    <row r="129" spans="2:10" x14ac:dyDescent="0.2">
      <c r="B129" s="99"/>
      <c r="C129" s="49"/>
      <c r="D129" s="100"/>
      <c r="E129" s="42"/>
      <c r="F129" s="42"/>
      <c r="G129" s="42"/>
      <c r="H129" s="42"/>
      <c r="I129" s="42"/>
      <c r="J129" s="45"/>
    </row>
    <row r="130" spans="2:10" x14ac:dyDescent="0.2">
      <c r="B130" s="99"/>
      <c r="C130" s="49"/>
      <c r="D130" s="100"/>
      <c r="E130" s="42"/>
      <c r="F130" s="42"/>
      <c r="G130" s="42"/>
      <c r="H130" s="42"/>
      <c r="I130" s="42"/>
      <c r="J130" s="45"/>
    </row>
    <row r="131" spans="2:10" x14ac:dyDescent="0.2">
      <c r="B131" s="99"/>
      <c r="C131" s="49"/>
      <c r="D131" s="100"/>
      <c r="E131" s="42"/>
      <c r="F131" s="42"/>
      <c r="G131" s="42"/>
      <c r="H131" s="42"/>
      <c r="I131" s="42"/>
      <c r="J131" s="45"/>
    </row>
    <row r="132" spans="2:10" x14ac:dyDescent="0.2">
      <c r="B132" s="99"/>
      <c r="C132" s="49"/>
      <c r="D132" s="100"/>
      <c r="E132" s="42"/>
      <c r="F132" s="42"/>
      <c r="G132" s="42"/>
      <c r="H132" s="42"/>
      <c r="I132" s="42"/>
      <c r="J132" s="45"/>
    </row>
    <row r="133" spans="2:10" x14ac:dyDescent="0.2">
      <c r="B133" s="99"/>
      <c r="C133" s="49"/>
      <c r="D133" s="100"/>
      <c r="E133" s="42"/>
      <c r="F133" s="42"/>
      <c r="G133" s="42"/>
      <c r="H133" s="42"/>
      <c r="I133" s="42"/>
      <c r="J133" s="45"/>
    </row>
    <row r="134" spans="2:10" x14ac:dyDescent="0.2">
      <c r="B134" s="99"/>
      <c r="C134" s="49"/>
      <c r="D134" s="100"/>
      <c r="E134" s="42"/>
      <c r="F134" s="42"/>
      <c r="G134" s="42"/>
      <c r="H134" s="42"/>
      <c r="I134" s="42"/>
      <c r="J134" s="45"/>
    </row>
    <row r="135" spans="2:10" x14ac:dyDescent="0.2">
      <c r="B135" s="99"/>
      <c r="C135" s="49"/>
      <c r="D135" s="100"/>
      <c r="E135" s="42"/>
      <c r="F135" s="42"/>
      <c r="G135" s="42"/>
      <c r="H135" s="42"/>
      <c r="I135" s="42"/>
      <c r="J135" s="45"/>
    </row>
    <row r="136" spans="2:10" x14ac:dyDescent="0.2">
      <c r="B136" s="99"/>
      <c r="C136" s="49"/>
      <c r="D136" s="100"/>
      <c r="E136" s="42"/>
      <c r="F136" s="42"/>
      <c r="G136" s="42"/>
      <c r="H136" s="42"/>
      <c r="I136" s="42"/>
      <c r="J136" s="45"/>
    </row>
    <row r="137" spans="2:10" x14ac:dyDescent="0.2">
      <c r="B137" s="99"/>
      <c r="C137" s="49"/>
      <c r="D137" s="100"/>
      <c r="E137" s="42"/>
      <c r="F137" s="42"/>
      <c r="G137" s="42"/>
      <c r="H137" s="42"/>
      <c r="I137" s="42"/>
      <c r="J137" s="45"/>
    </row>
    <row r="138" spans="2:10" x14ac:dyDescent="0.2">
      <c r="B138" s="99"/>
      <c r="C138" s="49"/>
      <c r="D138" s="100"/>
      <c r="E138" s="42"/>
      <c r="F138" s="42"/>
      <c r="G138" s="42"/>
      <c r="H138" s="42"/>
      <c r="I138" s="42"/>
      <c r="J138" s="45"/>
    </row>
    <row r="139" spans="2:10" x14ac:dyDescent="0.2">
      <c r="B139" s="99"/>
      <c r="C139" s="49"/>
      <c r="D139" s="100"/>
      <c r="E139" s="42"/>
      <c r="F139" s="42"/>
      <c r="G139" s="42"/>
      <c r="H139" s="42"/>
      <c r="I139" s="42"/>
      <c r="J139" s="45"/>
    </row>
    <row r="140" spans="2:10" x14ac:dyDescent="0.2">
      <c r="B140" s="99"/>
      <c r="C140" s="49"/>
      <c r="D140" s="100"/>
      <c r="E140" s="42"/>
      <c r="F140" s="42"/>
      <c r="G140" s="42"/>
      <c r="H140" s="42"/>
      <c r="I140" s="42"/>
      <c r="J140" s="45"/>
    </row>
    <row r="141" spans="2:10" x14ac:dyDescent="0.2">
      <c r="B141" s="99"/>
      <c r="C141" s="49"/>
      <c r="D141" s="100"/>
      <c r="E141" s="42"/>
      <c r="F141" s="42"/>
      <c r="G141" s="42"/>
      <c r="H141" s="42"/>
      <c r="I141" s="42"/>
      <c r="J141" s="45"/>
    </row>
    <row r="142" spans="2:10" x14ac:dyDescent="0.2">
      <c r="B142" s="99"/>
      <c r="C142" s="49"/>
      <c r="D142" s="100"/>
      <c r="E142" s="42"/>
      <c r="F142" s="42"/>
      <c r="G142" s="42"/>
      <c r="H142" s="42"/>
      <c r="I142" s="42"/>
      <c r="J142" s="45"/>
    </row>
    <row r="143" spans="2:10" x14ac:dyDescent="0.2">
      <c r="B143" s="99"/>
      <c r="C143" s="49"/>
      <c r="D143" s="100"/>
      <c r="E143" s="42"/>
      <c r="F143" s="42"/>
      <c r="G143" s="42"/>
      <c r="H143" s="42"/>
      <c r="I143" s="42"/>
      <c r="J143" s="45"/>
    </row>
    <row r="144" spans="2:10" x14ac:dyDescent="0.2">
      <c r="B144" s="99"/>
      <c r="C144" s="49"/>
      <c r="D144" s="100"/>
      <c r="E144" s="42"/>
      <c r="F144" s="42"/>
      <c r="G144" s="42"/>
      <c r="H144" s="42"/>
      <c r="I144" s="42"/>
      <c r="J144" s="45"/>
    </row>
    <row r="145" spans="2:10" x14ac:dyDescent="0.2">
      <c r="B145" s="99"/>
      <c r="C145" s="49"/>
      <c r="D145" s="100"/>
      <c r="E145" s="42"/>
      <c r="F145" s="42"/>
      <c r="G145" s="42"/>
      <c r="H145" s="42"/>
      <c r="I145" s="42"/>
      <c r="J145" s="45"/>
    </row>
    <row r="146" spans="2:10" x14ac:dyDescent="0.2">
      <c r="B146" s="99"/>
      <c r="C146" s="49"/>
      <c r="D146" s="100"/>
      <c r="E146" s="42"/>
      <c r="F146" s="42"/>
      <c r="G146" s="42"/>
      <c r="H146" s="42"/>
      <c r="I146" s="42"/>
      <c r="J146" s="45"/>
    </row>
    <row r="147" spans="2:10" x14ac:dyDescent="0.2">
      <c r="B147" s="99"/>
      <c r="C147" s="49"/>
      <c r="D147" s="100"/>
      <c r="E147" s="42"/>
      <c r="F147" s="42"/>
      <c r="G147" s="42"/>
      <c r="H147" s="42"/>
      <c r="I147" s="42"/>
      <c r="J147" s="45"/>
    </row>
    <row r="148" spans="2:10" x14ac:dyDescent="0.2">
      <c r="B148" s="99"/>
      <c r="C148" s="49"/>
      <c r="D148" s="100"/>
      <c r="E148" s="42"/>
      <c r="F148" s="42"/>
      <c r="G148" s="42"/>
      <c r="H148" s="42"/>
      <c r="I148" s="42"/>
      <c r="J148" s="45"/>
    </row>
    <row r="149" spans="2:10" x14ac:dyDescent="0.2">
      <c r="B149" s="99"/>
      <c r="C149" s="49"/>
      <c r="D149" s="100"/>
      <c r="E149" s="42"/>
      <c r="F149" s="42"/>
      <c r="G149" s="42"/>
      <c r="H149" s="42"/>
      <c r="I149" s="42"/>
      <c r="J149" s="45"/>
    </row>
    <row r="150" spans="2:10" x14ac:dyDescent="0.2">
      <c r="B150" s="99"/>
      <c r="C150" s="49"/>
      <c r="D150" s="100"/>
      <c r="E150" s="42"/>
      <c r="F150" s="42"/>
      <c r="G150" s="42"/>
      <c r="H150" s="42"/>
      <c r="I150" s="42"/>
      <c r="J150" s="45"/>
    </row>
    <row r="151" spans="2:10" x14ac:dyDescent="0.2">
      <c r="B151" s="99"/>
      <c r="C151" s="49"/>
      <c r="D151" s="100"/>
      <c r="E151" s="42"/>
      <c r="F151" s="42"/>
      <c r="G151" s="42"/>
      <c r="H151" s="42"/>
      <c r="I151" s="42"/>
      <c r="J151" s="45"/>
    </row>
    <row r="152" spans="2:10" x14ac:dyDescent="0.2">
      <c r="B152" s="99"/>
      <c r="C152" s="49"/>
      <c r="D152" s="100"/>
      <c r="E152" s="42"/>
      <c r="F152" s="42"/>
      <c r="G152" s="42"/>
      <c r="H152" s="42"/>
      <c r="I152" s="42"/>
      <c r="J152" s="45"/>
    </row>
    <row r="153" spans="2:10" x14ac:dyDescent="0.2">
      <c r="B153" s="99"/>
      <c r="C153" s="49"/>
      <c r="D153" s="100"/>
      <c r="E153" s="42"/>
      <c r="F153" s="42"/>
      <c r="G153" s="42"/>
      <c r="H153" s="42"/>
      <c r="I153" s="42"/>
      <c r="J153" s="45"/>
    </row>
    <row r="154" spans="2:10" x14ac:dyDescent="0.2">
      <c r="B154" s="99"/>
      <c r="C154" s="49"/>
      <c r="D154" s="100"/>
      <c r="E154" s="42"/>
      <c r="F154" s="42"/>
      <c r="G154" s="42"/>
      <c r="H154" s="42"/>
      <c r="I154" s="42"/>
      <c r="J154" s="45"/>
    </row>
    <row r="155" spans="2:10" x14ac:dyDescent="0.2">
      <c r="B155" s="99"/>
      <c r="C155" s="49"/>
      <c r="D155" s="100"/>
      <c r="E155" s="42"/>
      <c r="F155" s="42"/>
      <c r="G155" s="42"/>
      <c r="H155" s="42"/>
      <c r="I155" s="42"/>
      <c r="J155" s="45"/>
    </row>
    <row r="156" spans="2:10" x14ac:dyDescent="0.2">
      <c r="B156" s="99"/>
      <c r="C156" s="49"/>
      <c r="D156" s="100"/>
      <c r="E156" s="42"/>
      <c r="F156" s="42"/>
      <c r="G156" s="42"/>
      <c r="H156" s="42"/>
      <c r="I156" s="42"/>
      <c r="J156" s="45"/>
    </row>
    <row r="157" spans="2:10" x14ac:dyDescent="0.2">
      <c r="B157" s="99"/>
      <c r="C157" s="49"/>
      <c r="D157" s="100"/>
      <c r="E157" s="42"/>
      <c r="F157" s="42"/>
      <c r="G157" s="42"/>
      <c r="H157" s="42"/>
      <c r="I157" s="42"/>
      <c r="J157" s="45"/>
    </row>
    <row r="158" spans="2:10" x14ac:dyDescent="0.2">
      <c r="B158" s="99"/>
      <c r="C158" s="49"/>
      <c r="D158" s="100"/>
      <c r="E158" s="42"/>
      <c r="F158" s="42"/>
      <c r="G158" s="42"/>
      <c r="H158" s="42"/>
      <c r="I158" s="42"/>
      <c r="J158" s="45"/>
    </row>
    <row r="159" spans="2:10" x14ac:dyDescent="0.2">
      <c r="B159" s="99"/>
      <c r="C159" s="49"/>
      <c r="D159" s="100"/>
      <c r="E159" s="42"/>
      <c r="F159" s="42"/>
      <c r="G159" s="42"/>
      <c r="H159" s="42"/>
      <c r="I159" s="42"/>
      <c r="J159" s="45"/>
    </row>
    <row r="160" spans="2:10" x14ac:dyDescent="0.2">
      <c r="B160" s="99"/>
      <c r="C160" s="49"/>
      <c r="D160" s="100"/>
      <c r="E160" s="42"/>
      <c r="F160" s="42"/>
      <c r="G160" s="42"/>
      <c r="H160" s="42"/>
      <c r="I160" s="42"/>
      <c r="J160" s="45"/>
    </row>
    <row r="161" spans="2:10" x14ac:dyDescent="0.2">
      <c r="B161" s="99"/>
      <c r="C161" s="49"/>
      <c r="D161" s="100"/>
      <c r="E161" s="42"/>
      <c r="F161" s="42"/>
      <c r="G161" s="42"/>
      <c r="H161" s="42"/>
      <c r="I161" s="42"/>
      <c r="J161" s="45"/>
    </row>
    <row r="162" spans="2:10" x14ac:dyDescent="0.2">
      <c r="B162" s="99"/>
      <c r="C162" s="49"/>
      <c r="D162" s="100"/>
      <c r="E162" s="42"/>
      <c r="F162" s="42"/>
      <c r="G162" s="42"/>
      <c r="H162" s="42"/>
      <c r="I162" s="42"/>
      <c r="J162" s="45"/>
    </row>
    <row r="163" spans="2:10" x14ac:dyDescent="0.2">
      <c r="B163" s="99"/>
      <c r="C163" s="49"/>
      <c r="D163" s="100"/>
      <c r="E163" s="42"/>
      <c r="F163" s="42"/>
      <c r="G163" s="42"/>
      <c r="H163" s="42"/>
      <c r="I163" s="42"/>
      <c r="J163" s="45"/>
    </row>
    <row r="164" spans="2:10" x14ac:dyDescent="0.2">
      <c r="B164" s="99"/>
      <c r="C164" s="49"/>
      <c r="D164" s="100"/>
      <c r="E164" s="42"/>
      <c r="F164" s="42"/>
      <c r="G164" s="42"/>
      <c r="H164" s="42"/>
      <c r="I164" s="42"/>
      <c r="J164" s="45"/>
    </row>
    <row r="165" spans="2:10" x14ac:dyDescent="0.2">
      <c r="B165" s="99"/>
      <c r="C165" s="49"/>
      <c r="D165" s="100"/>
      <c r="E165" s="42"/>
      <c r="F165" s="42"/>
      <c r="G165" s="42"/>
      <c r="H165" s="42"/>
      <c r="I165" s="42"/>
      <c r="J165" s="45"/>
    </row>
    <row r="166" spans="2:10" x14ac:dyDescent="0.2">
      <c r="B166" s="99"/>
      <c r="C166" s="49"/>
      <c r="D166" s="100"/>
      <c r="E166" s="42"/>
      <c r="F166" s="42"/>
      <c r="G166" s="42"/>
      <c r="H166" s="42"/>
      <c r="I166" s="42"/>
      <c r="J166" s="45"/>
    </row>
    <row r="167" spans="2:10" x14ac:dyDescent="0.2">
      <c r="B167" s="99"/>
      <c r="C167" s="49"/>
      <c r="D167" s="100"/>
      <c r="E167" s="42"/>
      <c r="F167" s="42"/>
      <c r="G167" s="42"/>
      <c r="H167" s="42"/>
      <c r="I167" s="42"/>
      <c r="J167" s="45"/>
    </row>
    <row r="168" spans="2:10" x14ac:dyDescent="0.2">
      <c r="B168" s="99"/>
      <c r="C168" s="49"/>
      <c r="D168" s="100"/>
      <c r="E168" s="42"/>
      <c r="F168" s="42"/>
      <c r="G168" s="42"/>
      <c r="H168" s="42"/>
      <c r="I168" s="42"/>
      <c r="J168" s="45"/>
    </row>
    <row r="169" spans="2:10" x14ac:dyDescent="0.2">
      <c r="B169" s="99"/>
      <c r="C169" s="49"/>
      <c r="D169" s="100"/>
      <c r="E169" s="42"/>
      <c r="F169" s="42"/>
      <c r="G169" s="42"/>
      <c r="H169" s="42"/>
      <c r="I169" s="42"/>
      <c r="J169" s="45"/>
    </row>
    <row r="170" spans="2:10" x14ac:dyDescent="0.2">
      <c r="B170" s="99"/>
      <c r="C170" s="49"/>
      <c r="D170" s="100"/>
      <c r="E170" s="42"/>
      <c r="F170" s="42"/>
      <c r="G170" s="42"/>
      <c r="H170" s="42"/>
      <c r="I170" s="42"/>
      <c r="J170" s="45"/>
    </row>
    <row r="171" spans="2:10" x14ac:dyDescent="0.2">
      <c r="B171" s="99"/>
      <c r="C171" s="49"/>
      <c r="D171" s="100"/>
      <c r="E171" s="42"/>
      <c r="F171" s="42"/>
      <c r="G171" s="42"/>
      <c r="H171" s="42"/>
      <c r="I171" s="42"/>
      <c r="J171" s="45"/>
    </row>
    <row r="172" spans="2:10" x14ac:dyDescent="0.2">
      <c r="B172" s="99"/>
      <c r="C172" s="49"/>
      <c r="D172" s="100"/>
      <c r="E172" s="42"/>
      <c r="F172" s="42"/>
      <c r="G172" s="42"/>
      <c r="H172" s="42"/>
      <c r="I172" s="42"/>
      <c r="J172" s="45"/>
    </row>
    <row r="173" spans="2:10" x14ac:dyDescent="0.2">
      <c r="B173" s="99"/>
      <c r="C173" s="49"/>
      <c r="D173" s="100"/>
      <c r="E173" s="42"/>
      <c r="F173" s="42"/>
      <c r="G173" s="42"/>
      <c r="H173" s="42"/>
      <c r="I173" s="42"/>
      <c r="J173" s="45"/>
    </row>
    <row r="174" spans="2:10" x14ac:dyDescent="0.2">
      <c r="B174" s="99"/>
      <c r="C174" s="49"/>
      <c r="D174" s="100"/>
      <c r="E174" s="42"/>
      <c r="F174" s="42"/>
      <c r="G174" s="42"/>
      <c r="H174" s="42"/>
      <c r="I174" s="42"/>
      <c r="J174" s="45"/>
    </row>
    <row r="175" spans="2:10" x14ac:dyDescent="0.2">
      <c r="B175" s="99"/>
      <c r="C175" s="49"/>
      <c r="D175" s="100"/>
      <c r="E175" s="42"/>
      <c r="F175" s="42"/>
      <c r="G175" s="42"/>
      <c r="H175" s="42"/>
      <c r="I175" s="42"/>
      <c r="J175" s="45"/>
    </row>
    <row r="176" spans="2:10" x14ac:dyDescent="0.2">
      <c r="B176" s="99"/>
      <c r="C176" s="49"/>
      <c r="D176" s="100"/>
      <c r="E176" s="42"/>
      <c r="F176" s="42"/>
      <c r="G176" s="42"/>
      <c r="H176" s="42"/>
      <c r="I176" s="42"/>
      <c r="J176" s="45"/>
    </row>
    <row r="177" spans="2:10" x14ac:dyDescent="0.2">
      <c r="B177" s="99"/>
      <c r="C177" s="49"/>
      <c r="D177" s="100"/>
      <c r="E177" s="42"/>
      <c r="F177" s="42"/>
      <c r="G177" s="42"/>
      <c r="H177" s="42"/>
      <c r="I177" s="42"/>
      <c r="J177" s="45"/>
    </row>
    <row r="178" spans="2:10" x14ac:dyDescent="0.2">
      <c r="B178" s="99"/>
      <c r="C178" s="49"/>
      <c r="D178" s="100"/>
      <c r="E178" s="42"/>
      <c r="F178" s="42"/>
      <c r="G178" s="42"/>
      <c r="H178" s="42"/>
      <c r="I178" s="42"/>
      <c r="J178" s="45"/>
    </row>
    <row r="179" spans="2:10" x14ac:dyDescent="0.2">
      <c r="B179" s="99"/>
      <c r="C179" s="49"/>
      <c r="D179" s="100"/>
      <c r="E179" s="42"/>
      <c r="F179" s="42"/>
      <c r="G179" s="42"/>
      <c r="H179" s="42"/>
      <c r="I179" s="42"/>
      <c r="J179" s="45"/>
    </row>
    <row r="180" spans="2:10" x14ac:dyDescent="0.2">
      <c r="B180" s="99"/>
      <c r="C180" s="49"/>
      <c r="D180" s="100"/>
      <c r="E180" s="42"/>
      <c r="F180" s="42"/>
      <c r="G180" s="42"/>
      <c r="H180" s="42"/>
      <c r="I180" s="42"/>
      <c r="J180" s="45"/>
    </row>
    <row r="181" spans="2:10" x14ac:dyDescent="0.2">
      <c r="B181" s="99"/>
      <c r="C181" s="49"/>
      <c r="D181" s="100"/>
      <c r="E181" s="42"/>
      <c r="F181" s="42"/>
      <c r="G181" s="42"/>
      <c r="H181" s="42"/>
      <c r="I181" s="42"/>
      <c r="J181" s="45"/>
    </row>
    <row r="182" spans="2:10" x14ac:dyDescent="0.2">
      <c r="B182" s="99"/>
      <c r="C182" s="49"/>
      <c r="D182" s="100"/>
      <c r="E182" s="42"/>
      <c r="F182" s="42"/>
      <c r="G182" s="42"/>
      <c r="H182" s="42"/>
      <c r="I182" s="42"/>
      <c r="J182" s="45"/>
    </row>
    <row r="183" spans="2:10" x14ac:dyDescent="0.2">
      <c r="B183" s="99"/>
      <c r="C183" s="49"/>
      <c r="D183" s="100"/>
      <c r="E183" s="42"/>
      <c r="F183" s="42"/>
      <c r="G183" s="42"/>
      <c r="H183" s="42"/>
      <c r="I183" s="42"/>
      <c r="J183" s="45"/>
    </row>
    <row r="184" spans="2:10" x14ac:dyDescent="0.2">
      <c r="B184" s="99"/>
      <c r="C184" s="49"/>
      <c r="D184" s="100"/>
      <c r="E184" s="42"/>
      <c r="F184" s="42"/>
      <c r="G184" s="42"/>
      <c r="H184" s="42"/>
      <c r="I184" s="42"/>
      <c r="J184" s="45"/>
    </row>
    <row r="185" spans="2:10" x14ac:dyDescent="0.2">
      <c r="B185" s="99"/>
      <c r="C185" s="49"/>
      <c r="D185" s="100"/>
      <c r="E185" s="42"/>
      <c r="F185" s="42"/>
      <c r="G185" s="42"/>
      <c r="H185" s="42"/>
      <c r="I185" s="42"/>
      <c r="J185" s="45"/>
    </row>
    <row r="186" spans="2:10" x14ac:dyDescent="0.2">
      <c r="B186" s="99"/>
      <c r="C186" s="49"/>
      <c r="D186" s="100"/>
      <c r="E186" s="42"/>
      <c r="F186" s="42"/>
      <c r="G186" s="42"/>
      <c r="H186" s="42"/>
      <c r="I186" s="42"/>
      <c r="J186" s="45"/>
    </row>
    <row r="187" spans="2:10" x14ac:dyDescent="0.2">
      <c r="B187" s="99"/>
      <c r="C187" s="49"/>
      <c r="D187" s="100"/>
      <c r="E187" s="42"/>
      <c r="F187" s="42"/>
      <c r="G187" s="42"/>
      <c r="H187" s="42"/>
      <c r="I187" s="42"/>
      <c r="J187" s="45"/>
    </row>
    <row r="188" spans="2:10" x14ac:dyDescent="0.2">
      <c r="B188" s="99"/>
      <c r="C188" s="49"/>
      <c r="D188" s="100"/>
      <c r="E188" s="42"/>
      <c r="F188" s="42"/>
      <c r="G188" s="42"/>
      <c r="H188" s="42"/>
      <c r="I188" s="42"/>
      <c r="J188" s="45"/>
    </row>
    <row r="189" spans="2:10" x14ac:dyDescent="0.2">
      <c r="B189" s="99"/>
      <c r="C189" s="49"/>
      <c r="D189" s="100"/>
      <c r="E189" s="42"/>
      <c r="F189" s="42"/>
      <c r="G189" s="42"/>
      <c r="H189" s="42"/>
      <c r="I189" s="42"/>
      <c r="J189" s="45"/>
    </row>
    <row r="190" spans="2:10" x14ac:dyDescent="0.2">
      <c r="B190" s="99"/>
      <c r="C190" s="49"/>
      <c r="D190" s="100"/>
      <c r="E190" s="42"/>
      <c r="F190" s="42"/>
      <c r="G190" s="42"/>
      <c r="H190" s="42"/>
      <c r="I190" s="42"/>
      <c r="J190" s="45"/>
    </row>
    <row r="191" spans="2:10" x14ac:dyDescent="0.2">
      <c r="B191" s="99"/>
      <c r="C191" s="49"/>
      <c r="D191" s="100"/>
      <c r="E191" s="42"/>
      <c r="F191" s="42"/>
      <c r="G191" s="42"/>
      <c r="H191" s="42"/>
      <c r="I191" s="42"/>
      <c r="J191" s="45"/>
    </row>
    <row r="192" spans="2:10" x14ac:dyDescent="0.2">
      <c r="B192" s="99"/>
      <c r="C192" s="49"/>
      <c r="D192" s="100"/>
      <c r="E192" s="42"/>
      <c r="F192" s="42"/>
      <c r="G192" s="42"/>
      <c r="H192" s="42"/>
      <c r="I192" s="42"/>
      <c r="J192" s="45"/>
    </row>
    <row r="193" spans="2:10" x14ac:dyDescent="0.2">
      <c r="B193" s="99"/>
      <c r="C193" s="49"/>
      <c r="D193" s="100"/>
      <c r="E193" s="42"/>
      <c r="F193" s="42"/>
      <c r="G193" s="42"/>
      <c r="H193" s="42"/>
      <c r="I193" s="42"/>
      <c r="J193" s="45"/>
    </row>
    <row r="194" spans="2:10" x14ac:dyDescent="0.2">
      <c r="B194" s="99"/>
      <c r="C194" s="49"/>
      <c r="D194" s="100"/>
      <c r="E194" s="42"/>
      <c r="F194" s="42"/>
      <c r="G194" s="42"/>
      <c r="H194" s="42"/>
      <c r="I194" s="42"/>
      <c r="J194" s="45"/>
    </row>
    <row r="195" spans="2:10" x14ac:dyDescent="0.2">
      <c r="B195" s="99"/>
      <c r="C195" s="49"/>
      <c r="D195" s="100"/>
      <c r="E195" s="42"/>
      <c r="F195" s="42"/>
      <c r="G195" s="42"/>
      <c r="H195" s="42"/>
      <c r="I195" s="42"/>
      <c r="J195" s="45"/>
    </row>
    <row r="196" spans="2:10" x14ac:dyDescent="0.2">
      <c r="B196" s="99"/>
      <c r="C196" s="49"/>
      <c r="D196" s="100"/>
      <c r="E196" s="42"/>
      <c r="F196" s="42"/>
      <c r="G196" s="42"/>
      <c r="H196" s="42"/>
      <c r="I196" s="42"/>
      <c r="J196" s="45"/>
    </row>
    <row r="197" spans="2:10" x14ac:dyDescent="0.2">
      <c r="B197" s="99"/>
      <c r="C197" s="49"/>
      <c r="D197" s="100"/>
      <c r="E197" s="42"/>
      <c r="F197" s="42"/>
      <c r="G197" s="42"/>
      <c r="H197" s="42"/>
      <c r="I197" s="42"/>
      <c r="J197" s="45"/>
    </row>
    <row r="198" spans="2:10" x14ac:dyDescent="0.2">
      <c r="B198" s="99"/>
      <c r="C198" s="49"/>
      <c r="D198" s="100"/>
      <c r="E198" s="42"/>
      <c r="F198" s="42"/>
      <c r="G198" s="42"/>
      <c r="H198" s="42"/>
      <c r="I198" s="42"/>
      <c r="J198" s="45"/>
    </row>
    <row r="199" spans="2:10" x14ac:dyDescent="0.2">
      <c r="B199" s="99"/>
      <c r="C199" s="49"/>
      <c r="D199" s="100"/>
      <c r="E199" s="42"/>
      <c r="F199" s="42"/>
      <c r="G199" s="42"/>
      <c r="H199" s="42"/>
      <c r="I199" s="42"/>
      <c r="J199" s="45"/>
    </row>
    <row r="200" spans="2:10" x14ac:dyDescent="0.2">
      <c r="B200" s="99"/>
      <c r="C200" s="49"/>
      <c r="D200" s="100"/>
      <c r="E200" s="42"/>
      <c r="F200" s="42"/>
      <c r="G200" s="42"/>
      <c r="H200" s="42"/>
      <c r="I200" s="42"/>
      <c r="J200" s="45"/>
    </row>
    <row r="201" spans="2:10" x14ac:dyDescent="0.2">
      <c r="B201" s="99"/>
      <c r="C201" s="49"/>
      <c r="D201" s="100"/>
      <c r="E201" s="42"/>
      <c r="F201" s="42"/>
      <c r="G201" s="42"/>
      <c r="H201" s="42"/>
      <c r="I201" s="42"/>
      <c r="J201" s="45"/>
    </row>
    <row r="202" spans="2:10" x14ac:dyDescent="0.2">
      <c r="B202" s="99"/>
      <c r="C202" s="49"/>
      <c r="D202" s="100"/>
      <c r="E202" s="42"/>
      <c r="F202" s="42"/>
      <c r="G202" s="42"/>
      <c r="H202" s="42"/>
      <c r="I202" s="42"/>
      <c r="J202" s="45"/>
    </row>
    <row r="203" spans="2:10" x14ac:dyDescent="0.2">
      <c r="B203" s="99"/>
      <c r="C203" s="49"/>
      <c r="D203" s="100"/>
      <c r="E203" s="42"/>
      <c r="F203" s="42"/>
      <c r="G203" s="42"/>
      <c r="H203" s="42"/>
      <c r="I203" s="42"/>
      <c r="J203" s="45"/>
    </row>
    <row r="204" spans="2:10" x14ac:dyDescent="0.2">
      <c r="B204" s="99"/>
      <c r="C204" s="49"/>
      <c r="D204" s="100"/>
      <c r="E204" s="42"/>
      <c r="F204" s="42"/>
      <c r="G204" s="42"/>
      <c r="H204" s="42"/>
      <c r="I204" s="42"/>
      <c r="J204" s="45"/>
    </row>
    <row r="205" spans="2:10" x14ac:dyDescent="0.2">
      <c r="B205" s="99"/>
      <c r="C205" s="49"/>
      <c r="D205" s="100"/>
      <c r="E205" s="42"/>
      <c r="F205" s="42"/>
      <c r="G205" s="42"/>
      <c r="H205" s="42"/>
      <c r="I205" s="42"/>
      <c r="J205" s="45"/>
    </row>
    <row r="206" spans="2:10" x14ac:dyDescent="0.2">
      <c r="B206" s="99"/>
      <c r="C206" s="49"/>
      <c r="D206" s="100"/>
      <c r="E206" s="42"/>
      <c r="F206" s="42"/>
      <c r="G206" s="42"/>
      <c r="H206" s="42"/>
      <c r="I206" s="42"/>
      <c r="J206" s="45"/>
    </row>
    <row r="207" spans="2:10" x14ac:dyDescent="0.2">
      <c r="B207" s="99"/>
      <c r="C207" s="49"/>
      <c r="D207" s="100"/>
      <c r="E207" s="42"/>
      <c r="F207" s="42"/>
      <c r="G207" s="42"/>
      <c r="H207" s="42"/>
      <c r="I207" s="42"/>
      <c r="J207" s="45"/>
    </row>
    <row r="208" spans="2:10" x14ac:dyDescent="0.2">
      <c r="B208" s="99"/>
      <c r="C208" s="49"/>
      <c r="D208" s="100"/>
      <c r="E208" s="42"/>
      <c r="F208" s="42"/>
      <c r="G208" s="42"/>
      <c r="H208" s="42"/>
      <c r="I208" s="42"/>
      <c r="J208" s="45"/>
    </row>
    <row r="209" spans="2:10" x14ac:dyDescent="0.2">
      <c r="B209" s="99"/>
      <c r="C209" s="49"/>
      <c r="D209" s="100"/>
      <c r="E209" s="42"/>
      <c r="F209" s="42"/>
      <c r="G209" s="42"/>
      <c r="H209" s="42"/>
      <c r="I209" s="42"/>
      <c r="J209" s="45"/>
    </row>
    <row r="210" spans="2:10" x14ac:dyDescent="0.2">
      <c r="B210" s="99"/>
      <c r="C210" s="49"/>
      <c r="D210" s="100"/>
      <c r="E210" s="42"/>
      <c r="F210" s="42"/>
      <c r="G210" s="42"/>
      <c r="H210" s="42"/>
      <c r="I210" s="42"/>
      <c r="J210" s="45"/>
    </row>
    <row r="211" spans="2:10" x14ac:dyDescent="0.2">
      <c r="B211" s="99"/>
      <c r="C211" s="49"/>
      <c r="D211" s="100"/>
      <c r="E211" s="42"/>
      <c r="F211" s="42"/>
      <c r="G211" s="42"/>
      <c r="H211" s="42"/>
      <c r="I211" s="42"/>
      <c r="J211" s="45"/>
    </row>
    <row r="212" spans="2:10" x14ac:dyDescent="0.2">
      <c r="B212" s="99"/>
      <c r="C212" s="49"/>
      <c r="D212" s="100"/>
      <c r="E212" s="42"/>
      <c r="F212" s="42"/>
      <c r="G212" s="42"/>
      <c r="H212" s="42"/>
      <c r="I212" s="42"/>
      <c r="J212" s="45"/>
    </row>
    <row r="213" spans="2:10" x14ac:dyDescent="0.2">
      <c r="B213" s="99"/>
      <c r="C213" s="49"/>
      <c r="D213" s="100"/>
      <c r="E213" s="42"/>
      <c r="F213" s="42"/>
      <c r="G213" s="42"/>
      <c r="H213" s="42"/>
      <c r="I213" s="42"/>
      <c r="J213" s="45"/>
    </row>
    <row r="214" spans="2:10" x14ac:dyDescent="0.2">
      <c r="B214" s="99"/>
      <c r="C214" s="49"/>
      <c r="D214" s="100"/>
      <c r="E214" s="42"/>
      <c r="F214" s="42"/>
      <c r="G214" s="42"/>
      <c r="H214" s="42"/>
      <c r="I214" s="42"/>
      <c r="J214" s="45"/>
    </row>
    <row r="215" spans="2:10" x14ac:dyDescent="0.2">
      <c r="B215" s="99"/>
      <c r="C215" s="49"/>
      <c r="D215" s="100"/>
      <c r="E215" s="42"/>
      <c r="F215" s="42"/>
      <c r="G215" s="42"/>
      <c r="H215" s="42"/>
      <c r="I215" s="42"/>
      <c r="J215" s="45"/>
    </row>
    <row r="216" spans="2:10" x14ac:dyDescent="0.2">
      <c r="B216" s="99"/>
      <c r="C216" s="49"/>
      <c r="D216" s="100"/>
      <c r="E216" s="42"/>
      <c r="F216" s="42"/>
      <c r="G216" s="42"/>
      <c r="H216" s="42"/>
      <c r="I216" s="42"/>
      <c r="J216" s="45"/>
    </row>
    <row r="217" spans="2:10" x14ac:dyDescent="0.2">
      <c r="B217" s="99"/>
      <c r="C217" s="49"/>
      <c r="D217" s="100"/>
      <c r="E217" s="42"/>
      <c r="F217" s="42"/>
      <c r="G217" s="42"/>
      <c r="H217" s="42"/>
      <c r="I217" s="42"/>
      <c r="J217" s="45"/>
    </row>
    <row r="218" spans="2:10" x14ac:dyDescent="0.2">
      <c r="B218" s="99"/>
      <c r="C218" s="49"/>
      <c r="D218" s="100"/>
      <c r="E218" s="42"/>
      <c r="F218" s="42"/>
      <c r="G218" s="42"/>
      <c r="H218" s="42"/>
      <c r="I218" s="42"/>
      <c r="J218" s="45"/>
    </row>
    <row r="219" spans="2:10" x14ac:dyDescent="0.2">
      <c r="B219" s="99"/>
      <c r="C219" s="49"/>
      <c r="D219" s="100"/>
      <c r="E219" s="42"/>
      <c r="F219" s="42"/>
      <c r="G219" s="42"/>
      <c r="H219" s="42"/>
      <c r="I219" s="42"/>
      <c r="J219" s="45"/>
    </row>
    <row r="220" spans="2:10" x14ac:dyDescent="0.2">
      <c r="B220" s="99"/>
      <c r="C220" s="49"/>
      <c r="D220" s="100"/>
      <c r="E220" s="42"/>
      <c r="F220" s="42"/>
      <c r="G220" s="42"/>
      <c r="H220" s="42"/>
      <c r="I220" s="42"/>
      <c r="J220" s="45"/>
    </row>
    <row r="221" spans="2:10" x14ac:dyDescent="0.2">
      <c r="B221" s="99"/>
      <c r="C221" s="49"/>
      <c r="D221" s="100"/>
      <c r="E221" s="42"/>
      <c r="F221" s="42"/>
      <c r="G221" s="42"/>
      <c r="H221" s="42"/>
      <c r="I221" s="42"/>
      <c r="J221" s="45"/>
    </row>
    <row r="222" spans="2:10" x14ac:dyDescent="0.2">
      <c r="B222" s="99"/>
      <c r="C222" s="49"/>
      <c r="D222" s="100"/>
      <c r="E222" s="42"/>
      <c r="F222" s="42"/>
      <c r="G222" s="42"/>
      <c r="H222" s="42"/>
      <c r="I222" s="42"/>
      <c r="J222" s="45"/>
    </row>
    <row r="223" spans="2:10" x14ac:dyDescent="0.2">
      <c r="B223" s="99"/>
      <c r="C223" s="49"/>
      <c r="D223" s="100"/>
      <c r="E223" s="42"/>
      <c r="F223" s="42"/>
      <c r="G223" s="42"/>
      <c r="H223" s="42"/>
      <c r="I223" s="42"/>
      <c r="J223" s="45"/>
    </row>
    <row r="224" spans="2:10" x14ac:dyDescent="0.2">
      <c r="B224" s="99"/>
      <c r="C224" s="49"/>
      <c r="D224" s="100"/>
      <c r="E224" s="42"/>
      <c r="F224" s="42"/>
      <c r="G224" s="42"/>
      <c r="H224" s="42"/>
      <c r="I224" s="42"/>
      <c r="J224" s="45"/>
    </row>
    <row r="225" spans="2:10" x14ac:dyDescent="0.2">
      <c r="B225" s="99"/>
      <c r="C225" s="49"/>
      <c r="D225" s="100"/>
      <c r="E225" s="42"/>
      <c r="F225" s="42"/>
      <c r="G225" s="42"/>
      <c r="H225" s="42"/>
      <c r="I225" s="42"/>
      <c r="J225" s="45"/>
    </row>
    <row r="226" spans="2:10" x14ac:dyDescent="0.2">
      <c r="B226" s="99"/>
      <c r="C226" s="49"/>
      <c r="D226" s="100"/>
      <c r="E226" s="42"/>
      <c r="F226" s="42"/>
      <c r="G226" s="42"/>
      <c r="H226" s="42"/>
      <c r="I226" s="42"/>
      <c r="J226" s="45"/>
    </row>
    <row r="227" spans="2:10" x14ac:dyDescent="0.2">
      <c r="B227" s="99"/>
      <c r="C227" s="49"/>
      <c r="D227" s="100"/>
      <c r="E227" s="42"/>
      <c r="F227" s="42"/>
      <c r="G227" s="42"/>
      <c r="H227" s="42"/>
      <c r="I227" s="42"/>
      <c r="J227" s="45"/>
    </row>
    <row r="228" spans="2:10" x14ac:dyDescent="0.2">
      <c r="B228" s="99"/>
      <c r="C228" s="49"/>
      <c r="D228" s="100"/>
      <c r="E228" s="42"/>
      <c r="F228" s="42"/>
      <c r="G228" s="42"/>
      <c r="H228" s="42"/>
      <c r="I228" s="42"/>
      <c r="J228" s="45"/>
    </row>
    <row r="229" spans="2:10" x14ac:dyDescent="0.2">
      <c r="B229" s="99"/>
      <c r="C229" s="49"/>
      <c r="D229" s="100"/>
      <c r="E229" s="42"/>
      <c r="F229" s="42"/>
      <c r="G229" s="42"/>
      <c r="H229" s="42"/>
      <c r="I229" s="42"/>
      <c r="J229" s="45"/>
    </row>
    <row r="230" spans="2:10" x14ac:dyDescent="0.2">
      <c r="B230" s="99"/>
      <c r="C230" s="49"/>
      <c r="D230" s="100"/>
      <c r="E230" s="42"/>
      <c r="F230" s="42"/>
      <c r="G230" s="42"/>
      <c r="H230" s="42"/>
      <c r="I230" s="42"/>
      <c r="J230" s="45"/>
    </row>
    <row r="231" spans="2:10" x14ac:dyDescent="0.2">
      <c r="B231" s="99"/>
      <c r="C231" s="49"/>
      <c r="D231" s="100"/>
      <c r="E231" s="42"/>
      <c r="F231" s="42"/>
      <c r="G231" s="42"/>
      <c r="H231" s="42"/>
      <c r="I231" s="42"/>
      <c r="J231" s="45"/>
    </row>
    <row r="232" spans="2:10" x14ac:dyDescent="0.2">
      <c r="B232" s="99"/>
      <c r="C232" s="49"/>
      <c r="D232" s="100"/>
      <c r="E232" s="42"/>
      <c r="F232" s="42"/>
      <c r="G232" s="42"/>
      <c r="H232" s="42"/>
      <c r="I232" s="42"/>
      <c r="J232" s="45"/>
    </row>
    <row r="233" spans="2:10" x14ac:dyDescent="0.2">
      <c r="B233" s="99"/>
      <c r="C233" s="49"/>
      <c r="D233" s="100"/>
      <c r="E233" s="42"/>
      <c r="F233" s="42"/>
      <c r="G233" s="42"/>
      <c r="H233" s="42"/>
      <c r="I233" s="42"/>
      <c r="J233" s="45"/>
    </row>
    <row r="234" spans="2:10" x14ac:dyDescent="0.2">
      <c r="B234" s="99"/>
      <c r="C234" s="49"/>
      <c r="D234" s="100"/>
      <c r="E234" s="42"/>
      <c r="F234" s="42"/>
      <c r="G234" s="42"/>
      <c r="H234" s="42"/>
      <c r="I234" s="42"/>
      <c r="J234" s="45"/>
    </row>
    <row r="235" spans="2:10" x14ac:dyDescent="0.2">
      <c r="B235" s="99"/>
      <c r="C235" s="49"/>
      <c r="D235" s="100"/>
      <c r="E235" s="42"/>
      <c r="F235" s="42"/>
      <c r="G235" s="42"/>
      <c r="H235" s="42"/>
      <c r="I235" s="42"/>
      <c r="J235" s="45"/>
    </row>
    <row r="236" spans="2:10" x14ac:dyDescent="0.2">
      <c r="B236" s="99"/>
      <c r="C236" s="49"/>
      <c r="D236" s="100"/>
      <c r="E236" s="42"/>
      <c r="F236" s="42"/>
      <c r="G236" s="42"/>
      <c r="H236" s="42"/>
      <c r="I236" s="42"/>
      <c r="J236" s="45"/>
    </row>
    <row r="237" spans="2:10" x14ac:dyDescent="0.2">
      <c r="B237" s="99"/>
      <c r="C237" s="49"/>
      <c r="D237" s="100"/>
      <c r="E237" s="42"/>
      <c r="F237" s="42"/>
      <c r="G237" s="42"/>
      <c r="H237" s="42"/>
      <c r="I237" s="42"/>
      <c r="J237" s="45"/>
    </row>
    <row r="238" spans="2:10" x14ac:dyDescent="0.2">
      <c r="B238" s="99"/>
      <c r="C238" s="49"/>
      <c r="D238" s="100"/>
      <c r="E238" s="42"/>
      <c r="F238" s="42"/>
      <c r="G238" s="42"/>
      <c r="H238" s="42"/>
      <c r="I238" s="42"/>
      <c r="J238" s="45"/>
    </row>
    <row r="239" spans="2:10" x14ac:dyDescent="0.2">
      <c r="B239" s="99"/>
      <c r="C239" s="49"/>
      <c r="D239" s="100"/>
      <c r="E239" s="42"/>
      <c r="F239" s="42"/>
      <c r="G239" s="42"/>
      <c r="H239" s="42"/>
      <c r="I239" s="42"/>
      <c r="J239" s="45"/>
    </row>
    <row r="240" spans="2:10" x14ac:dyDescent="0.2">
      <c r="B240" s="99"/>
      <c r="C240" s="49"/>
      <c r="D240" s="100"/>
      <c r="E240" s="42"/>
      <c r="F240" s="42"/>
      <c r="G240" s="42"/>
      <c r="H240" s="42"/>
      <c r="I240" s="42"/>
      <c r="J240" s="45"/>
    </row>
    <row r="241" spans="2:10" x14ac:dyDescent="0.2">
      <c r="B241" s="99"/>
      <c r="C241" s="49"/>
      <c r="D241" s="100"/>
      <c r="E241" s="42"/>
      <c r="F241" s="42"/>
      <c r="G241" s="42"/>
      <c r="H241" s="42"/>
      <c r="I241" s="42"/>
      <c r="J241" s="45"/>
    </row>
    <row r="242" spans="2:10" x14ac:dyDescent="0.2">
      <c r="B242" s="99"/>
      <c r="C242" s="49"/>
      <c r="D242" s="100"/>
      <c r="E242" s="42"/>
      <c r="F242" s="42"/>
      <c r="G242" s="42"/>
      <c r="H242" s="42"/>
      <c r="I242" s="42"/>
      <c r="J242" s="45"/>
    </row>
    <row r="243" spans="2:10" x14ac:dyDescent="0.2">
      <c r="B243" s="99"/>
      <c r="C243" s="49"/>
      <c r="D243" s="100"/>
      <c r="E243" s="42"/>
      <c r="F243" s="42"/>
      <c r="G243" s="42"/>
      <c r="H243" s="42"/>
      <c r="I243" s="42"/>
      <c r="J243" s="45"/>
    </row>
    <row r="244" spans="2:10" x14ac:dyDescent="0.2">
      <c r="B244" s="99"/>
      <c r="C244" s="49"/>
      <c r="D244" s="100"/>
      <c r="E244" s="42"/>
      <c r="F244" s="42"/>
      <c r="G244" s="42"/>
      <c r="H244" s="42"/>
      <c r="I244" s="42"/>
      <c r="J244" s="45"/>
    </row>
    <row r="245" spans="2:10" x14ac:dyDescent="0.2">
      <c r="B245" s="99"/>
      <c r="C245" s="49"/>
      <c r="D245" s="100"/>
      <c r="E245" s="42"/>
      <c r="F245" s="42"/>
      <c r="G245" s="42"/>
      <c r="H245" s="42"/>
      <c r="I245" s="42"/>
      <c r="J245" s="45"/>
    </row>
    <row r="246" spans="2:10" x14ac:dyDescent="0.2">
      <c r="B246" s="99"/>
      <c r="C246" s="49"/>
      <c r="D246" s="100"/>
      <c r="E246" s="42"/>
      <c r="F246" s="42"/>
      <c r="G246" s="42"/>
      <c r="H246" s="42"/>
      <c r="I246" s="42"/>
      <c r="J246" s="45"/>
    </row>
    <row r="247" spans="2:10" x14ac:dyDescent="0.2">
      <c r="B247" s="99"/>
      <c r="C247" s="49"/>
      <c r="D247" s="100"/>
      <c r="E247" s="42"/>
      <c r="F247" s="42"/>
      <c r="G247" s="42"/>
      <c r="H247" s="42"/>
      <c r="I247" s="42"/>
      <c r="J247" s="45"/>
    </row>
    <row r="248" spans="2:10" x14ac:dyDescent="0.2">
      <c r="B248" s="99"/>
      <c r="C248" s="49"/>
      <c r="D248" s="100"/>
      <c r="E248" s="42"/>
      <c r="F248" s="42"/>
      <c r="G248" s="42"/>
      <c r="H248" s="42"/>
      <c r="I248" s="42"/>
      <c r="J248" s="45"/>
    </row>
    <row r="249" spans="2:10" x14ac:dyDescent="0.2">
      <c r="B249" s="99"/>
      <c r="C249" s="49"/>
      <c r="D249" s="100"/>
      <c r="E249" s="42"/>
      <c r="F249" s="42"/>
      <c r="G249" s="42"/>
      <c r="H249" s="42"/>
      <c r="I249" s="42"/>
      <c r="J249" s="45"/>
    </row>
    <row r="250" spans="2:10" x14ac:dyDescent="0.2">
      <c r="B250" s="99"/>
      <c r="C250" s="49"/>
      <c r="D250" s="100"/>
      <c r="E250" s="42"/>
      <c r="F250" s="42"/>
      <c r="G250" s="42"/>
      <c r="H250" s="42"/>
      <c r="I250" s="42"/>
      <c r="J250" s="45"/>
    </row>
    <row r="251" spans="2:10" x14ac:dyDescent="0.2">
      <c r="B251" s="99"/>
      <c r="C251" s="49"/>
      <c r="D251" s="100"/>
      <c r="E251" s="42"/>
      <c r="F251" s="42"/>
      <c r="G251" s="42"/>
      <c r="H251" s="42"/>
      <c r="I251" s="42"/>
      <c r="J251" s="45"/>
    </row>
    <row r="252" spans="2:10" x14ac:dyDescent="0.2">
      <c r="B252" s="99"/>
      <c r="C252" s="49"/>
      <c r="D252" s="100"/>
      <c r="E252" s="42"/>
      <c r="F252" s="42"/>
      <c r="G252" s="42"/>
      <c r="H252" s="42"/>
      <c r="I252" s="42"/>
      <c r="J252" s="45"/>
    </row>
    <row r="253" spans="2:10" x14ac:dyDescent="0.2">
      <c r="B253" s="99"/>
      <c r="C253" s="49"/>
      <c r="D253" s="100"/>
      <c r="E253" s="42"/>
      <c r="F253" s="42"/>
      <c r="G253" s="42"/>
      <c r="H253" s="42"/>
      <c r="I253" s="42"/>
      <c r="J253" s="45"/>
    </row>
    <row r="254" spans="2:10" x14ac:dyDescent="0.2">
      <c r="B254" s="99"/>
      <c r="C254" s="49"/>
      <c r="D254" s="100"/>
      <c r="E254" s="42"/>
      <c r="F254" s="42"/>
      <c r="G254" s="42"/>
      <c r="H254" s="42"/>
      <c r="I254" s="42"/>
      <c r="J254" s="45"/>
    </row>
    <row r="255" spans="2:10" x14ac:dyDescent="0.2">
      <c r="B255" s="99"/>
      <c r="C255" s="49"/>
      <c r="D255" s="100"/>
      <c r="E255" s="42"/>
      <c r="F255" s="42"/>
      <c r="G255" s="42"/>
      <c r="H255" s="42"/>
      <c r="I255" s="42"/>
      <c r="J255" s="45"/>
    </row>
    <row r="256" spans="2:10" x14ac:dyDescent="0.2">
      <c r="B256" s="99"/>
      <c r="C256" s="49"/>
      <c r="D256" s="100"/>
      <c r="E256" s="42"/>
      <c r="F256" s="42"/>
      <c r="G256" s="42"/>
      <c r="H256" s="42"/>
      <c r="I256" s="42"/>
      <c r="J256" s="45"/>
    </row>
    <row r="257" spans="2:10" x14ac:dyDescent="0.2">
      <c r="B257" s="99"/>
      <c r="C257" s="49"/>
      <c r="D257" s="100"/>
      <c r="E257" s="42"/>
      <c r="F257" s="42"/>
      <c r="G257" s="42"/>
      <c r="H257" s="42"/>
      <c r="I257" s="42"/>
      <c r="J257" s="45"/>
    </row>
    <row r="258" spans="2:10" x14ac:dyDescent="0.2">
      <c r="B258" s="99"/>
      <c r="C258" s="49"/>
      <c r="D258" s="100"/>
      <c r="E258" s="42"/>
      <c r="F258" s="42"/>
      <c r="G258" s="42"/>
      <c r="H258" s="42"/>
      <c r="I258" s="42"/>
      <c r="J258" s="45"/>
    </row>
    <row r="259" spans="2:10" x14ac:dyDescent="0.2">
      <c r="B259" s="99"/>
      <c r="C259" s="49"/>
      <c r="D259" s="100"/>
      <c r="E259" s="42"/>
      <c r="F259" s="42"/>
      <c r="G259" s="42"/>
      <c r="H259" s="42"/>
      <c r="I259" s="42"/>
      <c r="J259" s="45"/>
    </row>
    <row r="260" spans="2:10" x14ac:dyDescent="0.2">
      <c r="B260" s="99"/>
      <c r="C260" s="49"/>
      <c r="D260" s="100"/>
      <c r="E260" s="42"/>
      <c r="F260" s="42"/>
      <c r="G260" s="42"/>
      <c r="H260" s="42"/>
      <c r="I260" s="42"/>
      <c r="J260" s="45"/>
    </row>
    <row r="261" spans="2:10" x14ac:dyDescent="0.2">
      <c r="B261" s="99"/>
      <c r="C261" s="49"/>
      <c r="D261" s="100"/>
      <c r="E261" s="42"/>
      <c r="F261" s="42"/>
      <c r="G261" s="42"/>
      <c r="H261" s="42"/>
      <c r="I261" s="42"/>
      <c r="J261" s="45"/>
    </row>
    <row r="262" spans="2:10" x14ac:dyDescent="0.2">
      <c r="B262" s="99"/>
      <c r="C262" s="49"/>
      <c r="D262" s="100"/>
      <c r="E262" s="42"/>
      <c r="F262" s="42"/>
      <c r="G262" s="42"/>
      <c r="H262" s="42"/>
      <c r="I262" s="42"/>
      <c r="J262" s="45"/>
    </row>
    <row r="263" spans="2:10" x14ac:dyDescent="0.2">
      <c r="B263" s="99"/>
      <c r="C263" s="49"/>
      <c r="D263" s="100"/>
      <c r="E263" s="42"/>
      <c r="F263" s="42"/>
      <c r="G263" s="42"/>
      <c r="H263" s="42"/>
      <c r="I263" s="42"/>
      <c r="J263" s="45"/>
    </row>
    <row r="264" spans="2:10" x14ac:dyDescent="0.2">
      <c r="B264" s="99"/>
      <c r="C264" s="49"/>
      <c r="D264" s="100"/>
      <c r="E264" s="42"/>
      <c r="F264" s="42"/>
      <c r="G264" s="42"/>
      <c r="H264" s="42"/>
      <c r="I264" s="42"/>
      <c r="J264" s="45"/>
    </row>
    <row r="265" spans="2:10" x14ac:dyDescent="0.2">
      <c r="B265" s="99"/>
      <c r="C265" s="49"/>
      <c r="D265" s="100"/>
      <c r="E265" s="42"/>
      <c r="F265" s="42"/>
      <c r="G265" s="42"/>
      <c r="H265" s="42"/>
      <c r="I265" s="42"/>
      <c r="J265" s="45"/>
    </row>
    <row r="266" spans="2:10" x14ac:dyDescent="0.2">
      <c r="B266" s="99"/>
      <c r="C266" s="49"/>
      <c r="D266" s="100"/>
      <c r="E266" s="42"/>
      <c r="F266" s="42"/>
      <c r="G266" s="42"/>
      <c r="H266" s="42"/>
      <c r="I266" s="42"/>
      <c r="J266" s="45"/>
    </row>
    <row r="267" spans="2:10" x14ac:dyDescent="0.2">
      <c r="B267" s="99"/>
      <c r="C267" s="49"/>
      <c r="D267" s="100"/>
      <c r="E267" s="42"/>
      <c r="F267" s="42"/>
      <c r="G267" s="42"/>
      <c r="H267" s="42"/>
      <c r="I267" s="42"/>
      <c r="J267" s="45"/>
    </row>
    <row r="268" spans="2:10" x14ac:dyDescent="0.2">
      <c r="B268" s="99"/>
      <c r="C268" s="49"/>
      <c r="D268" s="100"/>
      <c r="E268" s="42"/>
      <c r="F268" s="42"/>
      <c r="G268" s="42"/>
      <c r="H268" s="42"/>
      <c r="I268" s="42"/>
      <c r="J268" s="45"/>
    </row>
    <row r="269" spans="2:10" x14ac:dyDescent="0.2">
      <c r="B269" s="99"/>
      <c r="C269" s="49"/>
      <c r="D269" s="100"/>
      <c r="E269" s="42"/>
      <c r="F269" s="42"/>
      <c r="G269" s="42"/>
      <c r="H269" s="42"/>
      <c r="I269" s="42"/>
      <c r="J269" s="45"/>
    </row>
    <row r="270" spans="2:10" x14ac:dyDescent="0.2">
      <c r="B270" s="99"/>
      <c r="C270" s="49"/>
      <c r="D270" s="100"/>
      <c r="E270" s="42"/>
      <c r="F270" s="42"/>
      <c r="G270" s="42"/>
      <c r="H270" s="42"/>
      <c r="I270" s="42"/>
      <c r="J270" s="45"/>
    </row>
    <row r="271" spans="2:10" x14ac:dyDescent="0.2">
      <c r="B271" s="99"/>
      <c r="C271" s="49"/>
      <c r="D271" s="100"/>
      <c r="E271" s="42"/>
      <c r="F271" s="42"/>
      <c r="G271" s="42"/>
      <c r="H271" s="42"/>
      <c r="I271" s="42"/>
      <c r="J271" s="45"/>
    </row>
    <row r="272" spans="2:10" x14ac:dyDescent="0.2">
      <c r="B272" s="99"/>
      <c r="C272" s="49"/>
      <c r="D272" s="100"/>
      <c r="E272" s="42"/>
      <c r="F272" s="42"/>
      <c r="G272" s="42"/>
      <c r="H272" s="42"/>
      <c r="I272" s="42"/>
      <c r="J272" s="45"/>
    </row>
    <row r="273" spans="2:10" x14ac:dyDescent="0.2">
      <c r="B273" s="99"/>
      <c r="C273" s="49"/>
      <c r="D273" s="100"/>
      <c r="E273" s="42"/>
      <c r="F273" s="42"/>
      <c r="G273" s="42"/>
      <c r="H273" s="42"/>
      <c r="I273" s="42"/>
      <c r="J273" s="45"/>
    </row>
    <row r="274" spans="2:10" x14ac:dyDescent="0.2">
      <c r="B274" s="99"/>
      <c r="C274" s="49"/>
      <c r="D274" s="100"/>
      <c r="E274" s="42"/>
      <c r="F274" s="42"/>
      <c r="G274" s="42"/>
      <c r="H274" s="42"/>
      <c r="I274" s="42"/>
      <c r="J274" s="45"/>
    </row>
    <row r="275" spans="2:10" x14ac:dyDescent="0.2">
      <c r="B275" s="99"/>
      <c r="C275" s="49"/>
      <c r="D275" s="100"/>
      <c r="E275" s="42"/>
      <c r="F275" s="42"/>
      <c r="G275" s="42"/>
      <c r="H275" s="42"/>
      <c r="I275" s="42"/>
      <c r="J275" s="45"/>
    </row>
    <row r="276" spans="2:10" x14ac:dyDescent="0.2">
      <c r="B276" s="99"/>
      <c r="C276" s="49"/>
      <c r="D276" s="100"/>
      <c r="E276" s="42"/>
      <c r="F276" s="42"/>
      <c r="G276" s="42"/>
      <c r="H276" s="42"/>
      <c r="I276" s="42"/>
      <c r="J276" s="45"/>
    </row>
    <row r="277" spans="2:10" x14ac:dyDescent="0.2">
      <c r="B277" s="99"/>
      <c r="C277" s="49"/>
      <c r="D277" s="100"/>
      <c r="E277" s="42"/>
      <c r="F277" s="42"/>
      <c r="G277" s="42"/>
      <c r="H277" s="42"/>
      <c r="I277" s="42"/>
      <c r="J277" s="45"/>
    </row>
    <row r="278" spans="2:10" x14ac:dyDescent="0.2">
      <c r="B278" s="99"/>
      <c r="C278" s="49"/>
      <c r="D278" s="100"/>
      <c r="E278" s="42"/>
      <c r="F278" s="42"/>
      <c r="G278" s="42"/>
      <c r="H278" s="42"/>
      <c r="I278" s="42"/>
      <c r="J278" s="45"/>
    </row>
    <row r="279" spans="2:10" x14ac:dyDescent="0.2">
      <c r="B279" s="99"/>
      <c r="C279" s="49"/>
      <c r="D279" s="100"/>
      <c r="E279" s="42"/>
      <c r="F279" s="42"/>
      <c r="G279" s="42"/>
      <c r="H279" s="42"/>
      <c r="I279" s="42"/>
      <c r="J279" s="45"/>
    </row>
    <row r="280" spans="2:10" x14ac:dyDescent="0.2">
      <c r="B280" s="99"/>
      <c r="C280" s="49"/>
      <c r="D280" s="100"/>
      <c r="E280" s="42"/>
      <c r="F280" s="42"/>
      <c r="G280" s="42"/>
      <c r="H280" s="42"/>
      <c r="I280" s="42"/>
      <c r="J280" s="45"/>
    </row>
    <row r="281" spans="2:10" x14ac:dyDescent="0.2">
      <c r="B281" s="99"/>
      <c r="C281" s="49"/>
      <c r="D281" s="100"/>
      <c r="E281" s="42"/>
      <c r="F281" s="42"/>
      <c r="G281" s="42"/>
      <c r="H281" s="42"/>
      <c r="I281" s="42"/>
      <c r="J281" s="45"/>
    </row>
    <row r="282" spans="2:10" x14ac:dyDescent="0.2">
      <c r="B282" s="99"/>
      <c r="C282" s="49"/>
      <c r="D282" s="100"/>
      <c r="E282" s="42"/>
      <c r="F282" s="42"/>
      <c r="G282" s="42"/>
      <c r="H282" s="42"/>
      <c r="I282" s="42"/>
      <c r="J282" s="45"/>
    </row>
    <row r="283" spans="2:10" x14ac:dyDescent="0.2">
      <c r="B283" s="99"/>
      <c r="C283" s="49"/>
      <c r="D283" s="100"/>
      <c r="E283" s="42"/>
      <c r="F283" s="42"/>
      <c r="G283" s="42"/>
      <c r="H283" s="42"/>
      <c r="I283" s="42"/>
      <c r="J283" s="45"/>
    </row>
    <row r="284" spans="2:10" x14ac:dyDescent="0.2">
      <c r="B284" s="99"/>
      <c r="C284" s="49"/>
      <c r="D284" s="100"/>
      <c r="E284" s="42"/>
      <c r="F284" s="42"/>
      <c r="G284" s="42"/>
      <c r="H284" s="42"/>
      <c r="I284" s="42"/>
      <c r="J284" s="45"/>
    </row>
    <row r="285" spans="2:10" x14ac:dyDescent="0.2">
      <c r="B285" s="99"/>
      <c r="C285" s="49"/>
      <c r="D285" s="100"/>
      <c r="E285" s="42"/>
      <c r="F285" s="42"/>
      <c r="G285" s="42"/>
      <c r="H285" s="42"/>
      <c r="I285" s="42"/>
      <c r="J285" s="45"/>
    </row>
    <row r="286" spans="2:10" x14ac:dyDescent="0.2">
      <c r="B286" s="99"/>
      <c r="C286" s="49"/>
      <c r="D286" s="100"/>
      <c r="E286" s="42"/>
      <c r="F286" s="42"/>
      <c r="G286" s="42"/>
      <c r="H286" s="42"/>
      <c r="I286" s="42"/>
      <c r="J286" s="45"/>
    </row>
    <row r="287" spans="2:10" x14ac:dyDescent="0.2">
      <c r="B287" s="99"/>
      <c r="C287" s="49"/>
      <c r="D287" s="100"/>
      <c r="E287" s="42"/>
      <c r="F287" s="42"/>
      <c r="G287" s="42"/>
      <c r="H287" s="42"/>
      <c r="I287" s="42"/>
      <c r="J287" s="45"/>
    </row>
    <row r="288" spans="2:10" x14ac:dyDescent="0.2">
      <c r="B288" s="99"/>
      <c r="C288" s="49"/>
      <c r="D288" s="100"/>
      <c r="E288" s="42"/>
      <c r="F288" s="42"/>
      <c r="G288" s="42"/>
      <c r="H288" s="42"/>
      <c r="I288" s="42"/>
      <c r="J288" s="45"/>
    </row>
    <row r="289" spans="2:10" x14ac:dyDescent="0.2">
      <c r="B289" s="99"/>
      <c r="C289" s="49"/>
      <c r="D289" s="100"/>
      <c r="E289" s="42"/>
      <c r="F289" s="42"/>
      <c r="G289" s="42"/>
      <c r="H289" s="42"/>
      <c r="I289" s="42"/>
      <c r="J289" s="45"/>
    </row>
    <row r="290" spans="2:10" x14ac:dyDescent="0.2">
      <c r="B290" s="99"/>
      <c r="C290" s="49"/>
      <c r="D290" s="100"/>
      <c r="E290" s="42"/>
      <c r="F290" s="42"/>
      <c r="G290" s="42"/>
      <c r="H290" s="42"/>
      <c r="I290" s="42"/>
      <c r="J290" s="45"/>
    </row>
    <row r="291" spans="2:10" x14ac:dyDescent="0.2">
      <c r="B291" s="99"/>
      <c r="C291" s="49"/>
      <c r="D291" s="100"/>
      <c r="E291" s="42"/>
      <c r="F291" s="42"/>
      <c r="G291" s="42"/>
      <c r="H291" s="42"/>
      <c r="I291" s="42"/>
      <c r="J291" s="45"/>
    </row>
    <row r="292" spans="2:10" x14ac:dyDescent="0.2">
      <c r="B292" s="99"/>
      <c r="C292" s="49"/>
      <c r="D292" s="100"/>
      <c r="E292" s="42"/>
      <c r="F292" s="42"/>
      <c r="G292" s="42"/>
      <c r="H292" s="42"/>
      <c r="I292" s="42"/>
      <c r="J292" s="45"/>
    </row>
    <row r="293" spans="2:10" x14ac:dyDescent="0.2">
      <c r="B293" s="99"/>
      <c r="C293" s="49"/>
      <c r="D293" s="100"/>
      <c r="E293" s="42"/>
      <c r="F293" s="42"/>
      <c r="G293" s="42"/>
      <c r="H293" s="42"/>
      <c r="I293" s="42"/>
      <c r="J293" s="45"/>
    </row>
    <row r="294" spans="2:10" x14ac:dyDescent="0.2">
      <c r="B294" s="99"/>
      <c r="C294" s="49"/>
      <c r="D294" s="100"/>
      <c r="E294" s="42"/>
      <c r="F294" s="42"/>
      <c r="G294" s="42"/>
      <c r="H294" s="42"/>
      <c r="I294" s="42"/>
      <c r="J294" s="45"/>
    </row>
    <row r="295" spans="2:10" x14ac:dyDescent="0.2">
      <c r="B295" s="99"/>
      <c r="C295" s="49"/>
      <c r="D295" s="100"/>
      <c r="E295" s="42"/>
      <c r="F295" s="42"/>
      <c r="G295" s="42"/>
      <c r="H295" s="42"/>
      <c r="I295" s="42"/>
      <c r="J295" s="45"/>
    </row>
    <row r="296" spans="2:10" x14ac:dyDescent="0.2">
      <c r="B296" s="99"/>
      <c r="C296" s="49"/>
      <c r="D296" s="100"/>
      <c r="E296" s="42"/>
      <c r="F296" s="42"/>
      <c r="G296" s="42"/>
      <c r="H296" s="42"/>
      <c r="I296" s="42"/>
      <c r="J296" s="45"/>
    </row>
    <row r="297" spans="2:10" x14ac:dyDescent="0.2">
      <c r="B297" s="99"/>
      <c r="C297" s="49"/>
      <c r="D297" s="100"/>
      <c r="E297" s="42"/>
      <c r="F297" s="42"/>
      <c r="G297" s="42"/>
      <c r="H297" s="42"/>
      <c r="I297" s="42"/>
      <c r="J297" s="45"/>
    </row>
    <row r="298" spans="2:10" x14ac:dyDescent="0.2">
      <c r="B298" s="99"/>
      <c r="C298" s="49"/>
      <c r="D298" s="100"/>
      <c r="E298" s="42"/>
      <c r="F298" s="42"/>
      <c r="G298" s="42"/>
      <c r="H298" s="42"/>
      <c r="I298" s="42"/>
      <c r="J298" s="45"/>
    </row>
    <row r="299" spans="2:10" x14ac:dyDescent="0.2">
      <c r="B299" s="99"/>
      <c r="C299" s="49"/>
      <c r="D299" s="100"/>
      <c r="E299" s="42"/>
      <c r="F299" s="42"/>
      <c r="G299" s="42"/>
      <c r="H299" s="42"/>
      <c r="I299" s="42"/>
      <c r="J299" s="45"/>
    </row>
    <row r="300" spans="2:10" x14ac:dyDescent="0.2">
      <c r="B300" s="99"/>
      <c r="C300" s="49"/>
      <c r="D300" s="100"/>
      <c r="E300" s="42"/>
      <c r="F300" s="42"/>
      <c r="G300" s="42"/>
      <c r="H300" s="42"/>
      <c r="I300" s="42"/>
      <c r="J300" s="45"/>
    </row>
    <row r="301" spans="2:10" x14ac:dyDescent="0.2">
      <c r="B301" s="99"/>
      <c r="C301" s="49"/>
      <c r="D301" s="100"/>
      <c r="E301" s="42"/>
      <c r="F301" s="42"/>
      <c r="G301" s="42"/>
      <c r="H301" s="42"/>
      <c r="I301" s="42"/>
      <c r="J301" s="45"/>
    </row>
    <row r="302" spans="2:10" x14ac:dyDescent="0.2">
      <c r="B302" s="99"/>
      <c r="C302" s="49"/>
      <c r="D302" s="100"/>
      <c r="E302" s="42"/>
      <c r="F302" s="42"/>
      <c r="G302" s="42"/>
      <c r="H302" s="42"/>
      <c r="I302" s="42"/>
      <c r="J302" s="45"/>
    </row>
    <row r="303" spans="2:10" x14ac:dyDescent="0.2">
      <c r="B303" s="99"/>
      <c r="C303" s="49"/>
      <c r="D303" s="100"/>
      <c r="E303" s="42"/>
      <c r="F303" s="42"/>
      <c r="G303" s="42"/>
      <c r="H303" s="42"/>
      <c r="I303" s="42"/>
      <c r="J303" s="45"/>
    </row>
    <row r="304" spans="2:10" x14ac:dyDescent="0.2">
      <c r="B304" s="99"/>
      <c r="C304" s="49"/>
      <c r="D304" s="100"/>
      <c r="E304" s="42"/>
      <c r="F304" s="42"/>
      <c r="G304" s="42"/>
      <c r="H304" s="42"/>
      <c r="I304" s="42"/>
      <c r="J304" s="45"/>
    </row>
    <row r="305" spans="2:10" x14ac:dyDescent="0.2">
      <c r="B305" s="99"/>
      <c r="C305" s="49"/>
      <c r="D305" s="100"/>
      <c r="E305" s="42"/>
      <c r="F305" s="42"/>
      <c r="G305" s="42"/>
      <c r="H305" s="42"/>
      <c r="I305" s="42"/>
      <c r="J305" s="45"/>
    </row>
    <row r="306" spans="2:10" x14ac:dyDescent="0.2">
      <c r="B306" s="99"/>
      <c r="C306" s="49"/>
      <c r="D306" s="100"/>
      <c r="E306" s="42"/>
      <c r="F306" s="42"/>
      <c r="G306" s="42"/>
      <c r="H306" s="42"/>
      <c r="I306" s="42"/>
      <c r="J306" s="45"/>
    </row>
    <row r="307" spans="2:10" x14ac:dyDescent="0.2">
      <c r="B307" s="99"/>
      <c r="C307" s="49"/>
      <c r="D307" s="100"/>
      <c r="E307" s="42"/>
      <c r="F307" s="42"/>
      <c r="G307" s="42"/>
      <c r="H307" s="42"/>
      <c r="I307" s="42"/>
      <c r="J307" s="45"/>
    </row>
    <row r="308" spans="2:10" x14ac:dyDescent="0.2">
      <c r="B308" s="99"/>
      <c r="C308" s="49"/>
      <c r="D308" s="100"/>
      <c r="E308" s="42"/>
      <c r="F308" s="42"/>
      <c r="G308" s="42"/>
      <c r="H308" s="42"/>
      <c r="I308" s="42"/>
      <c r="J308" s="45"/>
    </row>
    <row r="309" spans="2:10" x14ac:dyDescent="0.2">
      <c r="B309" s="99"/>
      <c r="C309" s="49"/>
      <c r="D309" s="100"/>
      <c r="E309" s="42"/>
      <c r="F309" s="42"/>
      <c r="G309" s="42"/>
      <c r="H309" s="42"/>
      <c r="I309" s="42"/>
      <c r="J309" s="45"/>
    </row>
    <row r="310" spans="2:10" x14ac:dyDescent="0.2">
      <c r="B310" s="99"/>
      <c r="C310" s="49"/>
      <c r="D310" s="100"/>
      <c r="E310" s="42"/>
      <c r="F310" s="42"/>
      <c r="G310" s="42"/>
      <c r="H310" s="42"/>
      <c r="I310" s="42"/>
      <c r="J310" s="45"/>
    </row>
    <row r="311" spans="2:10" x14ac:dyDescent="0.2">
      <c r="B311" s="99"/>
      <c r="C311" s="49"/>
      <c r="D311" s="100"/>
      <c r="E311" s="42"/>
      <c r="F311" s="42"/>
      <c r="G311" s="42"/>
      <c r="H311" s="42"/>
      <c r="I311" s="42"/>
      <c r="J311" s="45"/>
    </row>
    <row r="312" spans="2:10" x14ac:dyDescent="0.2">
      <c r="B312" s="99"/>
      <c r="C312" s="49"/>
      <c r="D312" s="100"/>
      <c r="E312" s="42"/>
      <c r="F312" s="42"/>
      <c r="G312" s="42"/>
      <c r="H312" s="42"/>
      <c r="I312" s="42"/>
      <c r="J312" s="45"/>
    </row>
    <row r="313" spans="2:10" x14ac:dyDescent="0.2">
      <c r="B313" s="99"/>
      <c r="C313" s="49"/>
      <c r="D313" s="100"/>
      <c r="E313" s="42"/>
      <c r="F313" s="42"/>
      <c r="G313" s="42"/>
      <c r="H313" s="42"/>
      <c r="I313" s="42"/>
      <c r="J313" s="45"/>
    </row>
    <row r="314" spans="2:10" x14ac:dyDescent="0.2">
      <c r="B314" s="99"/>
      <c r="C314" s="49"/>
      <c r="D314" s="100"/>
      <c r="E314" s="42"/>
      <c r="F314" s="42"/>
      <c r="G314" s="42"/>
      <c r="H314" s="42"/>
      <c r="I314" s="42"/>
      <c r="J314" s="45"/>
    </row>
    <row r="315" spans="2:10" x14ac:dyDescent="0.2">
      <c r="B315" s="99"/>
      <c r="C315" s="49"/>
      <c r="D315" s="100"/>
      <c r="E315" s="42"/>
      <c r="F315" s="42"/>
      <c r="G315" s="42"/>
      <c r="H315" s="42"/>
      <c r="I315" s="42"/>
      <c r="J315" s="45"/>
    </row>
    <row r="316" spans="2:10" x14ac:dyDescent="0.2">
      <c r="B316" s="99"/>
      <c r="C316" s="49"/>
      <c r="D316" s="100"/>
      <c r="E316" s="42"/>
      <c r="F316" s="42"/>
      <c r="G316" s="42"/>
      <c r="H316" s="42"/>
      <c r="I316" s="42"/>
      <c r="J316" s="45"/>
    </row>
    <row r="317" spans="2:10" x14ac:dyDescent="0.2">
      <c r="B317" s="99"/>
      <c r="C317" s="49"/>
      <c r="D317" s="100"/>
      <c r="E317" s="42"/>
      <c r="F317" s="42"/>
      <c r="G317" s="42"/>
      <c r="H317" s="42"/>
      <c r="I317" s="42"/>
      <c r="J317" s="45"/>
    </row>
    <row r="318" spans="2:10" x14ac:dyDescent="0.2">
      <c r="B318" s="99"/>
      <c r="C318" s="49"/>
      <c r="D318" s="100"/>
      <c r="E318" s="42"/>
      <c r="F318" s="42"/>
      <c r="G318" s="42"/>
      <c r="H318" s="42"/>
      <c r="I318" s="42"/>
      <c r="J318" s="45"/>
    </row>
    <row r="319" spans="2:10" x14ac:dyDescent="0.2">
      <c r="B319" s="99"/>
      <c r="C319" s="49"/>
      <c r="D319" s="100"/>
      <c r="E319" s="42"/>
      <c r="F319" s="42"/>
      <c r="G319" s="42"/>
      <c r="H319" s="42"/>
      <c r="I319" s="42"/>
      <c r="J319" s="45"/>
    </row>
    <row r="320" spans="2:10" x14ac:dyDescent="0.2">
      <c r="B320" s="99"/>
      <c r="C320" s="49"/>
      <c r="D320" s="100"/>
      <c r="E320" s="42"/>
      <c r="F320" s="42"/>
      <c r="G320" s="42"/>
      <c r="H320" s="42"/>
      <c r="I320" s="42"/>
      <c r="J320" s="45"/>
    </row>
    <row r="321" spans="2:10" x14ac:dyDescent="0.2">
      <c r="B321" s="99"/>
      <c r="C321" s="49"/>
      <c r="D321" s="100"/>
      <c r="E321" s="42"/>
      <c r="F321" s="42"/>
      <c r="G321" s="42"/>
      <c r="H321" s="42"/>
      <c r="I321" s="42"/>
      <c r="J321" s="45"/>
    </row>
    <row r="322" spans="2:10" x14ac:dyDescent="0.2">
      <c r="B322" s="99"/>
      <c r="C322" s="49"/>
      <c r="D322" s="100"/>
      <c r="E322" s="42"/>
      <c r="F322" s="42"/>
      <c r="G322" s="42"/>
      <c r="H322" s="42"/>
      <c r="I322" s="42"/>
      <c r="J322" s="45"/>
    </row>
    <row r="323" spans="2:10" x14ac:dyDescent="0.2">
      <c r="B323" s="99"/>
      <c r="C323" s="49"/>
      <c r="D323" s="100"/>
      <c r="E323" s="42"/>
      <c r="F323" s="42"/>
      <c r="G323" s="42"/>
      <c r="H323" s="42"/>
      <c r="I323" s="42"/>
      <c r="J323" s="45"/>
    </row>
    <row r="324" spans="2:10" x14ac:dyDescent="0.2">
      <c r="B324" s="99"/>
      <c r="C324" s="49"/>
      <c r="D324" s="100"/>
      <c r="E324" s="42"/>
      <c r="F324" s="42"/>
      <c r="G324" s="42"/>
      <c r="H324" s="42"/>
      <c r="I324" s="42"/>
      <c r="J324" s="45"/>
    </row>
    <row r="325" spans="2:10" x14ac:dyDescent="0.2">
      <c r="B325" s="99"/>
      <c r="C325" s="49"/>
      <c r="D325" s="100"/>
      <c r="E325" s="42"/>
      <c r="F325" s="42"/>
      <c r="G325" s="42"/>
      <c r="H325" s="42"/>
      <c r="I325" s="42"/>
      <c r="J325" s="45"/>
    </row>
    <row r="326" spans="2:10" x14ac:dyDescent="0.2">
      <c r="B326" s="99"/>
      <c r="C326" s="49"/>
      <c r="D326" s="100"/>
      <c r="E326" s="42"/>
      <c r="F326" s="42"/>
      <c r="G326" s="42"/>
      <c r="H326" s="42"/>
      <c r="I326" s="42"/>
      <c r="J326" s="45"/>
    </row>
    <row r="327" spans="2:10" x14ac:dyDescent="0.2">
      <c r="B327" s="99"/>
      <c r="C327" s="49"/>
      <c r="D327" s="100"/>
      <c r="E327" s="42"/>
      <c r="F327" s="42"/>
      <c r="G327" s="42"/>
      <c r="H327" s="42"/>
      <c r="I327" s="42"/>
      <c r="J327" s="45"/>
    </row>
    <row r="328" spans="2:10" x14ac:dyDescent="0.2">
      <c r="B328" s="99"/>
      <c r="C328" s="49"/>
      <c r="D328" s="100"/>
      <c r="E328" s="42"/>
      <c r="F328" s="42"/>
      <c r="G328" s="42"/>
      <c r="H328" s="42"/>
      <c r="I328" s="42"/>
      <c r="J328" s="45"/>
    </row>
    <row r="329" spans="2:10" x14ac:dyDescent="0.2">
      <c r="B329" s="99"/>
      <c r="C329" s="49"/>
      <c r="D329" s="100"/>
      <c r="E329" s="42"/>
      <c r="F329" s="42"/>
      <c r="G329" s="42"/>
      <c r="H329" s="42"/>
      <c r="I329" s="42"/>
      <c r="J329" s="45"/>
    </row>
    <row r="330" spans="2:10" x14ac:dyDescent="0.2">
      <c r="B330" s="99"/>
      <c r="C330" s="49"/>
      <c r="D330" s="100"/>
      <c r="E330" s="42"/>
      <c r="F330" s="42"/>
      <c r="G330" s="42"/>
      <c r="H330" s="42"/>
      <c r="I330" s="42"/>
      <c r="J330" s="45"/>
    </row>
    <row r="331" spans="2:10" x14ac:dyDescent="0.2">
      <c r="B331" s="99"/>
      <c r="C331" s="49"/>
      <c r="D331" s="100"/>
      <c r="E331" s="42"/>
      <c r="F331" s="42"/>
      <c r="G331" s="42"/>
      <c r="H331" s="42"/>
      <c r="I331" s="42"/>
      <c r="J331" s="45"/>
    </row>
    <row r="332" spans="2:10" x14ac:dyDescent="0.2">
      <c r="B332" s="99"/>
      <c r="C332" s="49"/>
      <c r="D332" s="100"/>
      <c r="E332" s="42"/>
      <c r="F332" s="42"/>
      <c r="G332" s="42"/>
      <c r="H332" s="42"/>
      <c r="I332" s="42"/>
      <c r="J332" s="45"/>
    </row>
    <row r="333" spans="2:10" x14ac:dyDescent="0.2">
      <c r="B333" s="99"/>
      <c r="C333" s="49"/>
      <c r="D333" s="100"/>
      <c r="E333" s="42"/>
      <c r="F333" s="42"/>
      <c r="G333" s="42"/>
      <c r="H333" s="42"/>
      <c r="I333" s="42"/>
      <c r="J333" s="45"/>
    </row>
    <row r="334" spans="2:10" x14ac:dyDescent="0.2">
      <c r="B334" s="99"/>
      <c r="C334" s="49"/>
      <c r="D334" s="100"/>
      <c r="E334" s="42"/>
      <c r="F334" s="42"/>
      <c r="G334" s="42"/>
      <c r="H334" s="42"/>
      <c r="I334" s="42"/>
      <c r="J334" s="45"/>
    </row>
    <row r="335" spans="2:10" x14ac:dyDescent="0.2">
      <c r="B335" s="99"/>
      <c r="C335" s="49"/>
      <c r="D335" s="100"/>
      <c r="E335" s="42"/>
      <c r="F335" s="42"/>
      <c r="G335" s="42"/>
      <c r="H335" s="42"/>
      <c r="I335" s="42"/>
      <c r="J335" s="45"/>
    </row>
    <row r="336" spans="2:10" x14ac:dyDescent="0.2">
      <c r="B336" s="99"/>
      <c r="C336" s="49"/>
      <c r="D336" s="100"/>
      <c r="E336" s="42"/>
      <c r="F336" s="42"/>
      <c r="G336" s="42"/>
      <c r="H336" s="42"/>
      <c r="I336" s="42"/>
      <c r="J336" s="45"/>
    </row>
    <row r="337" spans="2:10" x14ac:dyDescent="0.2">
      <c r="B337" s="99"/>
      <c r="C337" s="49"/>
      <c r="D337" s="100"/>
      <c r="E337" s="42"/>
      <c r="F337" s="42"/>
      <c r="G337" s="42"/>
      <c r="H337" s="42"/>
      <c r="I337" s="42"/>
      <c r="J337" s="45"/>
    </row>
    <row r="338" spans="2:10" x14ac:dyDescent="0.2">
      <c r="B338" s="99"/>
      <c r="C338" s="49"/>
      <c r="D338" s="100"/>
      <c r="E338" s="42"/>
      <c r="F338" s="42"/>
      <c r="G338" s="42"/>
      <c r="H338" s="42"/>
      <c r="I338" s="42"/>
      <c r="J338" s="45"/>
    </row>
    <row r="339" spans="2:10" x14ac:dyDescent="0.2">
      <c r="B339" s="99"/>
      <c r="C339" s="49"/>
      <c r="D339" s="100"/>
      <c r="E339" s="42"/>
      <c r="F339" s="42"/>
      <c r="G339" s="42"/>
      <c r="H339" s="42"/>
      <c r="I339" s="42"/>
      <c r="J339" s="45"/>
    </row>
    <row r="340" spans="2:10" x14ac:dyDescent="0.2">
      <c r="B340" s="99"/>
      <c r="C340" s="49"/>
      <c r="D340" s="100"/>
      <c r="E340" s="42"/>
      <c r="F340" s="42"/>
      <c r="G340" s="42"/>
      <c r="H340" s="42"/>
      <c r="I340" s="42"/>
      <c r="J340" s="45"/>
    </row>
    <row r="341" spans="2:10" x14ac:dyDescent="0.2">
      <c r="B341" s="99"/>
      <c r="C341" s="49"/>
      <c r="D341" s="100"/>
      <c r="E341" s="42"/>
      <c r="F341" s="42"/>
      <c r="G341" s="42"/>
      <c r="H341" s="42"/>
      <c r="I341" s="42"/>
      <c r="J341" s="45"/>
    </row>
    <row r="342" spans="2:10" x14ac:dyDescent="0.2">
      <c r="B342" s="99"/>
      <c r="C342" s="49"/>
      <c r="D342" s="100"/>
      <c r="E342" s="42"/>
      <c r="F342" s="42"/>
      <c r="G342" s="42"/>
      <c r="H342" s="42"/>
      <c r="I342" s="42"/>
      <c r="J342" s="45"/>
    </row>
    <row r="343" spans="2:10" x14ac:dyDescent="0.2">
      <c r="B343" s="99"/>
      <c r="C343" s="49"/>
      <c r="D343" s="100"/>
      <c r="E343" s="42"/>
      <c r="F343" s="42"/>
      <c r="G343" s="42"/>
      <c r="H343" s="42"/>
      <c r="I343" s="42"/>
      <c r="J343" s="45"/>
    </row>
    <row r="344" spans="2:10" x14ac:dyDescent="0.2">
      <c r="B344" s="99"/>
      <c r="C344" s="49"/>
      <c r="D344" s="100"/>
      <c r="E344" s="42"/>
      <c r="F344" s="42"/>
      <c r="G344" s="42"/>
      <c r="H344" s="42"/>
      <c r="I344" s="42"/>
      <c r="J344" s="45"/>
    </row>
    <row r="345" spans="2:10" x14ac:dyDescent="0.2">
      <c r="B345" s="99"/>
      <c r="C345" s="49"/>
      <c r="D345" s="100"/>
      <c r="E345" s="42"/>
      <c r="F345" s="42"/>
      <c r="G345" s="42"/>
      <c r="H345" s="42"/>
      <c r="I345" s="42"/>
      <c r="J345" s="45"/>
    </row>
    <row r="346" spans="2:10" x14ac:dyDescent="0.2">
      <c r="B346" s="99"/>
      <c r="C346" s="49"/>
      <c r="D346" s="100"/>
      <c r="E346" s="42"/>
      <c r="F346" s="42"/>
      <c r="G346" s="42"/>
      <c r="H346" s="42"/>
      <c r="I346" s="42"/>
      <c r="J346" s="45"/>
    </row>
    <row r="347" spans="2:10" x14ac:dyDescent="0.2">
      <c r="B347" s="99"/>
      <c r="C347" s="49"/>
      <c r="D347" s="100"/>
      <c r="E347" s="42"/>
      <c r="F347" s="42"/>
      <c r="G347" s="42"/>
      <c r="H347" s="42"/>
      <c r="I347" s="42"/>
      <c r="J347" s="45"/>
    </row>
    <row r="348" spans="2:10" x14ac:dyDescent="0.2">
      <c r="B348" s="99"/>
      <c r="C348" s="49"/>
      <c r="D348" s="100"/>
      <c r="E348" s="42"/>
      <c r="F348" s="42"/>
      <c r="G348" s="42"/>
      <c r="H348" s="42"/>
      <c r="I348" s="42"/>
      <c r="J348" s="45"/>
    </row>
    <row r="349" spans="2:10" x14ac:dyDescent="0.2">
      <c r="B349" s="99"/>
      <c r="C349" s="49"/>
      <c r="D349" s="100"/>
      <c r="E349" s="42"/>
      <c r="F349" s="42"/>
      <c r="G349" s="42"/>
      <c r="H349" s="42"/>
      <c r="I349" s="42"/>
      <c r="J349" s="45"/>
    </row>
    <row r="350" spans="2:10" x14ac:dyDescent="0.2">
      <c r="B350" s="99"/>
      <c r="C350" s="49"/>
      <c r="D350" s="100"/>
      <c r="E350" s="42"/>
      <c r="F350" s="42"/>
      <c r="G350" s="42"/>
      <c r="H350" s="42"/>
      <c r="I350" s="42"/>
      <c r="J350" s="45"/>
    </row>
    <row r="351" spans="2:10" x14ac:dyDescent="0.2">
      <c r="B351" s="99"/>
      <c r="C351" s="49"/>
      <c r="D351" s="100"/>
      <c r="E351" s="42"/>
      <c r="F351" s="42"/>
      <c r="G351" s="42"/>
      <c r="H351" s="42"/>
      <c r="I351" s="42"/>
      <c r="J351" s="45"/>
    </row>
    <row r="352" spans="2:10" x14ac:dyDescent="0.2">
      <c r="B352" s="99"/>
      <c r="C352" s="49"/>
      <c r="D352" s="100"/>
      <c r="E352" s="42"/>
      <c r="F352" s="42"/>
      <c r="G352" s="42"/>
      <c r="H352" s="42"/>
      <c r="I352" s="42"/>
      <c r="J352" s="45"/>
    </row>
    <row r="353" spans="2:10" x14ac:dyDescent="0.2">
      <c r="B353" s="99"/>
      <c r="C353" s="49"/>
      <c r="D353" s="100"/>
      <c r="E353" s="42"/>
      <c r="F353" s="42"/>
      <c r="G353" s="42"/>
      <c r="H353" s="42"/>
      <c r="I353" s="42"/>
      <c r="J353" s="45"/>
    </row>
    <row r="354" spans="2:10" x14ac:dyDescent="0.2">
      <c r="B354" s="99"/>
      <c r="C354" s="49"/>
      <c r="D354" s="100"/>
      <c r="E354" s="42"/>
      <c r="F354" s="42"/>
      <c r="G354" s="42"/>
      <c r="H354" s="42"/>
      <c r="I354" s="42"/>
      <c r="J354" s="45"/>
    </row>
    <row r="355" spans="2:10" x14ac:dyDescent="0.2">
      <c r="B355" s="99"/>
      <c r="C355" s="49"/>
      <c r="D355" s="100"/>
      <c r="E355" s="42"/>
      <c r="F355" s="42"/>
      <c r="G355" s="42"/>
      <c r="H355" s="42"/>
      <c r="I355" s="42"/>
      <c r="J355" s="45"/>
    </row>
    <row r="356" spans="2:10" x14ac:dyDescent="0.2">
      <c r="B356" s="99"/>
      <c r="C356" s="49"/>
      <c r="D356" s="100"/>
      <c r="E356" s="42"/>
      <c r="F356" s="42"/>
      <c r="G356" s="42"/>
      <c r="H356" s="42"/>
      <c r="I356" s="42"/>
      <c r="J356" s="45"/>
    </row>
    <row r="357" spans="2:10" x14ac:dyDescent="0.2">
      <c r="B357" s="99"/>
      <c r="C357" s="49"/>
      <c r="D357" s="100"/>
      <c r="E357" s="42"/>
      <c r="F357" s="42"/>
      <c r="G357" s="42"/>
      <c r="H357" s="42"/>
      <c r="I357" s="42"/>
      <c r="J357" s="45"/>
    </row>
    <row r="358" spans="2:10" x14ac:dyDescent="0.2">
      <c r="B358" s="99"/>
      <c r="C358" s="49"/>
      <c r="D358" s="100"/>
      <c r="E358" s="42"/>
      <c r="F358" s="42"/>
      <c r="G358" s="42"/>
      <c r="H358" s="42"/>
      <c r="I358" s="42"/>
      <c r="J358" s="45"/>
    </row>
    <row r="359" spans="2:10" x14ac:dyDescent="0.2">
      <c r="B359" s="99"/>
      <c r="C359" s="49"/>
      <c r="D359" s="100"/>
      <c r="E359" s="42"/>
      <c r="F359" s="42"/>
      <c r="G359" s="42"/>
      <c r="H359" s="42"/>
      <c r="I359" s="42"/>
      <c r="J359" s="45"/>
    </row>
    <row r="360" spans="2:10" x14ac:dyDescent="0.2">
      <c r="B360" s="99"/>
      <c r="C360" s="49"/>
      <c r="D360" s="100"/>
      <c r="E360" s="42"/>
      <c r="F360" s="42"/>
      <c r="G360" s="42"/>
      <c r="H360" s="42"/>
      <c r="I360" s="42"/>
      <c r="J360" s="45"/>
    </row>
    <row r="361" spans="2:10" x14ac:dyDescent="0.2">
      <c r="B361" s="99"/>
      <c r="C361" s="49"/>
      <c r="D361" s="100"/>
      <c r="E361" s="42"/>
      <c r="F361" s="42"/>
      <c r="G361" s="42"/>
      <c r="H361" s="42"/>
      <c r="I361" s="42"/>
      <c r="J361" s="45"/>
    </row>
    <row r="362" spans="2:10" x14ac:dyDescent="0.2">
      <c r="B362" s="99"/>
      <c r="C362" s="49"/>
      <c r="D362" s="100"/>
      <c r="E362" s="42"/>
      <c r="F362" s="42"/>
      <c r="G362" s="42"/>
      <c r="H362" s="42"/>
      <c r="I362" s="42"/>
      <c r="J362" s="45"/>
    </row>
    <row r="363" spans="2:10" x14ac:dyDescent="0.2">
      <c r="B363" s="99"/>
      <c r="C363" s="49"/>
      <c r="D363" s="100"/>
      <c r="E363" s="42"/>
      <c r="F363" s="42"/>
      <c r="G363" s="42"/>
      <c r="H363" s="42"/>
      <c r="I363" s="42"/>
      <c r="J363" s="45"/>
    </row>
    <row r="364" spans="2:10" x14ac:dyDescent="0.2">
      <c r="B364" s="99"/>
      <c r="C364" s="49"/>
      <c r="D364" s="100"/>
      <c r="E364" s="42"/>
      <c r="F364" s="42"/>
      <c r="G364" s="42"/>
      <c r="H364" s="42"/>
      <c r="I364" s="42"/>
      <c r="J364" s="45"/>
    </row>
    <row r="365" spans="2:10" x14ac:dyDescent="0.2">
      <c r="B365" s="99"/>
      <c r="C365" s="49"/>
      <c r="D365" s="100"/>
      <c r="E365" s="42"/>
      <c r="F365" s="42"/>
      <c r="G365" s="42"/>
      <c r="H365" s="42"/>
      <c r="I365" s="42"/>
      <c r="J365" s="45"/>
    </row>
    <row r="366" spans="2:10" x14ac:dyDescent="0.2">
      <c r="B366" s="99"/>
      <c r="C366" s="49"/>
      <c r="D366" s="100"/>
      <c r="E366" s="42"/>
      <c r="F366" s="42"/>
      <c r="G366" s="42"/>
      <c r="H366" s="42"/>
      <c r="I366" s="42"/>
      <c r="J366" s="45"/>
    </row>
    <row r="367" spans="2:10" x14ac:dyDescent="0.2">
      <c r="B367" s="99"/>
      <c r="C367" s="49"/>
      <c r="D367" s="100"/>
      <c r="E367" s="42"/>
      <c r="F367" s="42"/>
      <c r="G367" s="42"/>
      <c r="H367" s="42"/>
      <c r="I367" s="42"/>
      <c r="J367" s="45"/>
    </row>
    <row r="368" spans="2:10" x14ac:dyDescent="0.2">
      <c r="B368" s="99"/>
      <c r="C368" s="49"/>
      <c r="D368" s="100"/>
      <c r="E368" s="42"/>
      <c r="F368" s="42"/>
      <c r="G368" s="42"/>
      <c r="H368" s="42"/>
      <c r="I368" s="42"/>
      <c r="J368" s="45"/>
    </row>
    <row r="369" spans="2:10" x14ac:dyDescent="0.2">
      <c r="B369" s="99"/>
      <c r="C369" s="49"/>
      <c r="D369" s="100"/>
      <c r="E369" s="42"/>
      <c r="F369" s="42"/>
      <c r="G369" s="42"/>
      <c r="H369" s="42"/>
      <c r="I369" s="42"/>
      <c r="J369" s="45"/>
    </row>
    <row r="370" spans="2:10" x14ac:dyDescent="0.2">
      <c r="B370" s="99"/>
      <c r="C370" s="49"/>
      <c r="D370" s="100"/>
      <c r="E370" s="42"/>
      <c r="F370" s="42"/>
      <c r="G370" s="42"/>
      <c r="H370" s="42"/>
      <c r="I370" s="42"/>
      <c r="J370" s="45"/>
    </row>
    <row r="371" spans="2:10" x14ac:dyDescent="0.2">
      <c r="B371" s="99"/>
      <c r="C371" s="49"/>
      <c r="D371" s="100"/>
      <c r="E371" s="42"/>
      <c r="F371" s="42"/>
      <c r="G371" s="42"/>
      <c r="H371" s="42"/>
      <c r="I371" s="42"/>
      <c r="J371" s="45"/>
    </row>
    <row r="372" spans="2:10" x14ac:dyDescent="0.2">
      <c r="B372" s="99"/>
      <c r="C372" s="49"/>
      <c r="D372" s="100"/>
      <c r="E372" s="42"/>
      <c r="F372" s="42"/>
      <c r="G372" s="42"/>
      <c r="H372" s="42"/>
      <c r="I372" s="42"/>
      <c r="J372" s="45"/>
    </row>
    <row r="373" spans="2:10" x14ac:dyDescent="0.2">
      <c r="B373" s="99"/>
      <c r="C373" s="49"/>
      <c r="D373" s="100"/>
      <c r="E373" s="42"/>
      <c r="F373" s="42"/>
      <c r="G373" s="42"/>
      <c r="H373" s="42"/>
      <c r="I373" s="42"/>
      <c r="J373" s="45"/>
    </row>
    <row r="374" spans="2:10" x14ac:dyDescent="0.2">
      <c r="B374" s="99"/>
      <c r="C374" s="49"/>
      <c r="D374" s="100"/>
      <c r="E374" s="42"/>
      <c r="F374" s="42"/>
      <c r="G374" s="42"/>
      <c r="H374" s="42"/>
      <c r="I374" s="42"/>
      <c r="J374" s="45"/>
    </row>
    <row r="375" spans="2:10" x14ac:dyDescent="0.2">
      <c r="B375" s="99"/>
      <c r="C375" s="49"/>
      <c r="D375" s="100"/>
      <c r="E375" s="42"/>
      <c r="F375" s="42"/>
      <c r="G375" s="42"/>
      <c r="H375" s="42"/>
      <c r="I375" s="42"/>
      <c r="J375" s="45"/>
    </row>
    <row r="376" spans="2:10" x14ac:dyDescent="0.2">
      <c r="B376" s="99"/>
      <c r="C376" s="49"/>
      <c r="D376" s="100"/>
      <c r="E376" s="42"/>
      <c r="F376" s="42"/>
      <c r="G376" s="42"/>
      <c r="H376" s="42"/>
      <c r="I376" s="42"/>
      <c r="J376" s="45"/>
    </row>
    <row r="377" spans="2:10" x14ac:dyDescent="0.2">
      <c r="B377" s="99"/>
      <c r="C377" s="49"/>
      <c r="D377" s="100"/>
      <c r="E377" s="42"/>
      <c r="F377" s="42"/>
      <c r="G377" s="42"/>
      <c r="H377" s="42"/>
      <c r="I377" s="42"/>
      <c r="J377" s="45"/>
    </row>
    <row r="378" spans="2:10" x14ac:dyDescent="0.2">
      <c r="B378" s="99"/>
      <c r="C378" s="49"/>
      <c r="D378" s="100"/>
      <c r="E378" s="42"/>
      <c r="F378" s="42"/>
      <c r="G378" s="42"/>
      <c r="H378" s="42"/>
      <c r="I378" s="42"/>
      <c r="J378" s="45"/>
    </row>
    <row r="379" spans="2:10" x14ac:dyDescent="0.2">
      <c r="B379" s="99"/>
      <c r="C379" s="49"/>
      <c r="D379" s="100"/>
      <c r="E379" s="42"/>
      <c r="F379" s="42"/>
      <c r="G379" s="42"/>
      <c r="H379" s="42"/>
      <c r="I379" s="42"/>
      <c r="J379" s="45"/>
    </row>
    <row r="380" spans="2:10" x14ac:dyDescent="0.2">
      <c r="B380" s="99"/>
      <c r="C380" s="49"/>
      <c r="D380" s="100"/>
      <c r="E380" s="42"/>
      <c r="F380" s="42"/>
      <c r="G380" s="42"/>
      <c r="H380" s="42"/>
      <c r="I380" s="42"/>
      <c r="J380" s="45"/>
    </row>
    <row r="381" spans="2:10" x14ac:dyDescent="0.2">
      <c r="B381" s="99"/>
      <c r="C381" s="49"/>
      <c r="D381" s="100"/>
      <c r="E381" s="42"/>
      <c r="F381" s="42"/>
      <c r="G381" s="42"/>
      <c r="H381" s="42"/>
      <c r="I381" s="42"/>
      <c r="J381" s="45"/>
    </row>
    <row r="382" spans="2:10" x14ac:dyDescent="0.2">
      <c r="B382" s="99"/>
      <c r="C382" s="49"/>
      <c r="D382" s="100"/>
      <c r="E382" s="42"/>
      <c r="F382" s="42"/>
      <c r="G382" s="42"/>
      <c r="H382" s="42"/>
      <c r="I382" s="42"/>
      <c r="J382" s="45"/>
    </row>
    <row r="383" spans="2:10" x14ac:dyDescent="0.2">
      <c r="B383" s="99"/>
      <c r="C383" s="49"/>
      <c r="D383" s="100"/>
      <c r="E383" s="42"/>
      <c r="F383" s="42"/>
      <c r="G383" s="42"/>
      <c r="H383" s="42"/>
      <c r="I383" s="42"/>
      <c r="J383" s="45"/>
    </row>
    <row r="384" spans="2:10" x14ac:dyDescent="0.2">
      <c r="B384" s="99"/>
      <c r="C384" s="49"/>
      <c r="D384" s="100"/>
      <c r="E384" s="42"/>
      <c r="F384" s="42"/>
      <c r="G384" s="42"/>
      <c r="H384" s="42"/>
      <c r="I384" s="42"/>
      <c r="J384" s="45"/>
    </row>
    <row r="385" spans="2:10" x14ac:dyDescent="0.2">
      <c r="B385" s="99"/>
      <c r="C385" s="49"/>
      <c r="D385" s="100"/>
      <c r="E385" s="42"/>
      <c r="F385" s="42"/>
      <c r="G385" s="42"/>
      <c r="H385" s="42"/>
      <c r="I385" s="42"/>
      <c r="J385" s="45"/>
    </row>
    <row r="386" spans="2:10" x14ac:dyDescent="0.2">
      <c r="B386" s="99"/>
      <c r="C386" s="49"/>
      <c r="D386" s="100"/>
      <c r="E386" s="42"/>
      <c r="F386" s="42"/>
      <c r="G386" s="42"/>
      <c r="H386" s="42"/>
      <c r="I386" s="42"/>
      <c r="J386" s="45"/>
    </row>
    <row r="387" spans="2:10" x14ac:dyDescent="0.2">
      <c r="B387" s="99"/>
      <c r="C387" s="49"/>
      <c r="D387" s="100"/>
      <c r="E387" s="42"/>
      <c r="F387" s="42"/>
      <c r="G387" s="42"/>
      <c r="H387" s="42"/>
      <c r="I387" s="42"/>
      <c r="J387" s="45"/>
    </row>
    <row r="388" spans="2:10" x14ac:dyDescent="0.2">
      <c r="B388" s="99"/>
      <c r="C388" s="49"/>
      <c r="D388" s="100"/>
      <c r="E388" s="42"/>
      <c r="F388" s="42"/>
      <c r="G388" s="42"/>
      <c r="H388" s="42"/>
      <c r="I388" s="42"/>
      <c r="J388" s="45"/>
    </row>
    <row r="389" spans="2:10" x14ac:dyDescent="0.2">
      <c r="B389" s="99"/>
      <c r="C389" s="49"/>
      <c r="D389" s="100"/>
      <c r="E389" s="42"/>
      <c r="F389" s="42"/>
      <c r="G389" s="42"/>
      <c r="H389" s="42"/>
      <c r="I389" s="42"/>
      <c r="J389" s="45"/>
    </row>
    <row r="390" spans="2:10" x14ac:dyDescent="0.2">
      <c r="B390" s="99"/>
      <c r="C390" s="49"/>
      <c r="D390" s="100"/>
      <c r="E390" s="42"/>
      <c r="F390" s="42"/>
      <c r="G390" s="42"/>
      <c r="H390" s="42"/>
      <c r="I390" s="42"/>
      <c r="J390" s="45"/>
    </row>
    <row r="391" spans="2:10" x14ac:dyDescent="0.2">
      <c r="B391" s="99"/>
      <c r="C391" s="49"/>
      <c r="D391" s="100"/>
      <c r="E391" s="42"/>
      <c r="F391" s="42"/>
      <c r="G391" s="42"/>
      <c r="H391" s="42"/>
      <c r="I391" s="42"/>
      <c r="J391" s="45"/>
    </row>
    <row r="392" spans="2:10" x14ac:dyDescent="0.2">
      <c r="B392" s="99"/>
      <c r="C392" s="49"/>
      <c r="D392" s="100"/>
      <c r="E392" s="42"/>
      <c r="F392" s="42"/>
      <c r="G392" s="42"/>
      <c r="H392" s="42"/>
      <c r="I392" s="42"/>
      <c r="J392" s="45"/>
    </row>
    <row r="393" spans="2:10" x14ac:dyDescent="0.2">
      <c r="B393" s="99"/>
      <c r="C393" s="49"/>
      <c r="D393" s="100"/>
      <c r="E393" s="42"/>
      <c r="F393" s="42"/>
      <c r="G393" s="42"/>
      <c r="H393" s="42"/>
      <c r="I393" s="42"/>
      <c r="J393" s="45"/>
    </row>
    <row r="394" spans="2:10" x14ac:dyDescent="0.2">
      <c r="B394" s="99"/>
      <c r="C394" s="49"/>
      <c r="D394" s="100"/>
      <c r="E394" s="42"/>
      <c r="F394" s="42"/>
      <c r="G394" s="42"/>
      <c r="H394" s="42"/>
      <c r="I394" s="42"/>
      <c r="J394" s="45"/>
    </row>
    <row r="395" spans="2:10" x14ac:dyDescent="0.2">
      <c r="B395" s="99"/>
      <c r="C395" s="49"/>
      <c r="D395" s="100"/>
      <c r="E395" s="42"/>
      <c r="F395" s="42"/>
      <c r="G395" s="42"/>
      <c r="H395" s="42"/>
      <c r="I395" s="42"/>
      <c r="J395" s="45"/>
    </row>
    <row r="396" spans="2:10" x14ac:dyDescent="0.2">
      <c r="B396" s="99"/>
      <c r="C396" s="49"/>
      <c r="D396" s="100"/>
      <c r="E396" s="42"/>
      <c r="F396" s="42"/>
      <c r="G396" s="42"/>
      <c r="H396" s="42"/>
      <c r="I396" s="42"/>
      <c r="J396" s="45"/>
    </row>
    <row r="397" spans="2:10" x14ac:dyDescent="0.2">
      <c r="B397" s="99"/>
      <c r="C397" s="49"/>
      <c r="D397" s="100"/>
      <c r="E397" s="42"/>
      <c r="F397" s="42"/>
      <c r="G397" s="42"/>
      <c r="H397" s="42"/>
      <c r="I397" s="42"/>
      <c r="J397" s="45"/>
    </row>
    <row r="398" spans="2:10" x14ac:dyDescent="0.2">
      <c r="B398" s="99"/>
      <c r="C398" s="49"/>
      <c r="D398" s="100"/>
      <c r="E398" s="42"/>
      <c r="F398" s="42"/>
      <c r="G398" s="42"/>
      <c r="H398" s="42"/>
      <c r="I398" s="42"/>
      <c r="J398" s="45"/>
    </row>
    <row r="399" spans="2:10" x14ac:dyDescent="0.2">
      <c r="B399" s="99"/>
      <c r="C399" s="49"/>
      <c r="D399" s="100"/>
      <c r="E399" s="42"/>
      <c r="F399" s="42"/>
      <c r="G399" s="42"/>
      <c r="H399" s="42"/>
      <c r="I399" s="42"/>
      <c r="J399" s="45"/>
    </row>
    <row r="400" spans="2:10" x14ac:dyDescent="0.2">
      <c r="B400" s="99"/>
      <c r="C400" s="49"/>
      <c r="D400" s="100"/>
      <c r="E400" s="42"/>
      <c r="F400" s="42"/>
      <c r="G400" s="42"/>
      <c r="H400" s="42"/>
      <c r="I400" s="42"/>
      <c r="J400" s="45"/>
    </row>
    <row r="401" spans="2:10" x14ac:dyDescent="0.2">
      <c r="B401" s="99"/>
      <c r="C401" s="49"/>
      <c r="D401" s="100"/>
      <c r="E401" s="42"/>
      <c r="F401" s="42"/>
      <c r="G401" s="42"/>
      <c r="H401" s="42"/>
      <c r="I401" s="42"/>
      <c r="J401" s="45"/>
    </row>
    <row r="402" spans="2:10" x14ac:dyDescent="0.2">
      <c r="B402" s="99"/>
      <c r="C402" s="49"/>
      <c r="D402" s="100"/>
      <c r="E402" s="42"/>
      <c r="F402" s="42"/>
      <c r="G402" s="42"/>
      <c r="H402" s="42"/>
      <c r="I402" s="42"/>
      <c r="J402" s="45"/>
    </row>
    <row r="403" spans="2:10" x14ac:dyDescent="0.2">
      <c r="B403" s="99"/>
      <c r="C403" s="49"/>
      <c r="D403" s="100"/>
      <c r="E403" s="42"/>
      <c r="F403" s="42"/>
      <c r="G403" s="42"/>
      <c r="H403" s="42"/>
      <c r="I403" s="42"/>
      <c r="J403" s="45"/>
    </row>
    <row r="404" spans="2:10" x14ac:dyDescent="0.2">
      <c r="B404" s="99"/>
      <c r="C404" s="49"/>
      <c r="D404" s="100"/>
      <c r="E404" s="42"/>
      <c r="F404" s="42"/>
      <c r="G404" s="42"/>
      <c r="H404" s="42"/>
      <c r="I404" s="42"/>
      <c r="J404" s="45"/>
    </row>
    <row r="405" spans="2:10" x14ac:dyDescent="0.2">
      <c r="B405" s="99"/>
      <c r="C405" s="49"/>
      <c r="D405" s="100"/>
      <c r="E405" s="42"/>
      <c r="F405" s="42"/>
      <c r="G405" s="42"/>
      <c r="H405" s="42"/>
      <c r="I405" s="42"/>
      <c r="J405" s="45"/>
    </row>
    <row r="406" spans="2:10" x14ac:dyDescent="0.2">
      <c r="B406" s="99"/>
      <c r="C406" s="49"/>
      <c r="D406" s="100"/>
      <c r="E406" s="42"/>
      <c r="F406" s="42"/>
      <c r="G406" s="42"/>
      <c r="H406" s="42"/>
      <c r="I406" s="42"/>
      <c r="J406" s="45"/>
    </row>
    <row r="407" spans="2:10" x14ac:dyDescent="0.2">
      <c r="B407" s="99"/>
      <c r="C407" s="49"/>
      <c r="D407" s="100"/>
      <c r="E407" s="42"/>
      <c r="F407" s="42"/>
      <c r="G407" s="42"/>
      <c r="H407" s="42"/>
      <c r="I407" s="42"/>
      <c r="J407" s="45"/>
    </row>
    <row r="408" spans="2:10" x14ac:dyDescent="0.2">
      <c r="B408" s="99"/>
      <c r="C408" s="49"/>
      <c r="D408" s="100"/>
      <c r="E408" s="42"/>
      <c r="F408" s="42"/>
      <c r="G408" s="42"/>
      <c r="H408" s="42"/>
      <c r="I408" s="42"/>
      <c r="J408" s="45"/>
    </row>
    <row r="409" spans="2:10" x14ac:dyDescent="0.2">
      <c r="B409" s="99"/>
      <c r="C409" s="49"/>
      <c r="D409" s="100"/>
      <c r="E409" s="42"/>
      <c r="F409" s="42"/>
      <c r="G409" s="42"/>
      <c r="H409" s="42"/>
      <c r="I409" s="42"/>
      <c r="J409" s="45"/>
    </row>
    <row r="410" spans="2:10" x14ac:dyDescent="0.2">
      <c r="B410" s="99"/>
      <c r="C410" s="49"/>
      <c r="D410" s="100"/>
      <c r="E410" s="42"/>
      <c r="F410" s="42"/>
      <c r="G410" s="42"/>
      <c r="H410" s="42"/>
      <c r="I410" s="42"/>
      <c r="J410" s="45"/>
    </row>
    <row r="411" spans="2:10" x14ac:dyDescent="0.2">
      <c r="B411" s="99"/>
      <c r="C411" s="49"/>
      <c r="D411" s="100"/>
      <c r="E411" s="42"/>
      <c r="F411" s="42"/>
      <c r="G411" s="42"/>
      <c r="H411" s="42"/>
      <c r="I411" s="42"/>
      <c r="J411" s="45"/>
    </row>
    <row r="412" spans="2:10" x14ac:dyDescent="0.2">
      <c r="B412" s="99"/>
      <c r="C412" s="49"/>
      <c r="D412" s="100"/>
      <c r="E412" s="42"/>
      <c r="F412" s="42"/>
      <c r="G412" s="42"/>
      <c r="H412" s="42"/>
      <c r="I412" s="42"/>
      <c r="J412" s="45"/>
    </row>
    <row r="413" spans="2:10" x14ac:dyDescent="0.2">
      <c r="B413" s="99"/>
      <c r="C413" s="49"/>
      <c r="D413" s="100"/>
      <c r="E413" s="42"/>
      <c r="F413" s="42"/>
      <c r="G413" s="42"/>
      <c r="H413" s="42"/>
      <c r="I413" s="42"/>
      <c r="J413" s="45"/>
    </row>
    <row r="414" spans="2:10" x14ac:dyDescent="0.2">
      <c r="B414" s="99"/>
      <c r="C414" s="49"/>
      <c r="D414" s="100"/>
      <c r="E414" s="42"/>
      <c r="F414" s="42"/>
      <c r="G414" s="42"/>
      <c r="H414" s="42"/>
      <c r="I414" s="42"/>
      <c r="J414" s="45"/>
    </row>
    <row r="415" spans="2:10" x14ac:dyDescent="0.2">
      <c r="B415" s="99"/>
      <c r="C415" s="49"/>
      <c r="D415" s="100"/>
      <c r="E415" s="42"/>
      <c r="F415" s="42"/>
      <c r="G415" s="42"/>
      <c r="H415" s="42"/>
      <c r="I415" s="42"/>
      <c r="J415" s="45"/>
    </row>
    <row r="416" spans="2:10" x14ac:dyDescent="0.2">
      <c r="B416" s="99"/>
      <c r="C416" s="49"/>
      <c r="D416" s="100"/>
      <c r="E416" s="42"/>
      <c r="F416" s="42"/>
      <c r="G416" s="42"/>
      <c r="H416" s="42"/>
      <c r="I416" s="42"/>
      <c r="J416" s="45"/>
    </row>
    <row r="417" spans="2:10" x14ac:dyDescent="0.2">
      <c r="B417" s="99"/>
      <c r="C417" s="49"/>
      <c r="D417" s="100"/>
      <c r="E417" s="42"/>
      <c r="F417" s="42"/>
      <c r="G417" s="42"/>
      <c r="H417" s="42"/>
      <c r="I417" s="42"/>
      <c r="J417" s="45"/>
    </row>
    <row r="418" spans="2:10" x14ac:dyDescent="0.2">
      <c r="B418" s="99"/>
      <c r="C418" s="49"/>
      <c r="D418" s="100"/>
      <c r="E418" s="42"/>
      <c r="F418" s="42"/>
      <c r="G418" s="42"/>
      <c r="H418" s="42"/>
      <c r="I418" s="42"/>
      <c r="J418" s="45"/>
    </row>
    <row r="419" spans="2:10" x14ac:dyDescent="0.2">
      <c r="B419" s="99"/>
      <c r="C419" s="49"/>
      <c r="D419" s="100"/>
      <c r="E419" s="42"/>
      <c r="F419" s="42"/>
      <c r="G419" s="42"/>
      <c r="H419" s="42"/>
      <c r="I419" s="42"/>
      <c r="J419" s="45"/>
    </row>
    <row r="420" spans="2:10" x14ac:dyDescent="0.2">
      <c r="B420" s="99"/>
      <c r="C420" s="49"/>
      <c r="D420" s="100"/>
      <c r="E420" s="42"/>
      <c r="F420" s="42"/>
      <c r="G420" s="42"/>
      <c r="H420" s="42"/>
      <c r="I420" s="42"/>
      <c r="J420" s="45"/>
    </row>
    <row r="421" spans="2:10" x14ac:dyDescent="0.2">
      <c r="B421" s="99"/>
      <c r="C421" s="49"/>
      <c r="D421" s="100"/>
      <c r="E421" s="42"/>
      <c r="F421" s="42"/>
      <c r="G421" s="42"/>
      <c r="H421" s="42"/>
      <c r="I421" s="42"/>
      <c r="J421" s="45"/>
    </row>
    <row r="422" spans="2:10" x14ac:dyDescent="0.2">
      <c r="B422" s="99"/>
      <c r="C422" s="49"/>
      <c r="D422" s="100"/>
      <c r="E422" s="42"/>
      <c r="F422" s="42"/>
      <c r="G422" s="42"/>
      <c r="H422" s="42"/>
      <c r="I422" s="42"/>
      <c r="J422" s="45"/>
    </row>
    <row r="423" spans="2:10" x14ac:dyDescent="0.2">
      <c r="B423" s="99"/>
      <c r="C423" s="49"/>
      <c r="D423" s="100"/>
      <c r="E423" s="42"/>
      <c r="F423" s="42"/>
      <c r="G423" s="42"/>
      <c r="H423" s="42"/>
      <c r="I423" s="42"/>
      <c r="J423" s="45"/>
    </row>
    <row r="424" spans="2:10" x14ac:dyDescent="0.2">
      <c r="B424" s="99"/>
      <c r="C424" s="49"/>
      <c r="D424" s="100"/>
      <c r="E424" s="42"/>
      <c r="F424" s="42"/>
      <c r="G424" s="42"/>
      <c r="H424" s="42"/>
      <c r="I424" s="42"/>
      <c r="J424" s="45"/>
    </row>
    <row r="425" spans="2:10" x14ac:dyDescent="0.2">
      <c r="B425" s="99"/>
      <c r="C425" s="49"/>
      <c r="D425" s="100"/>
      <c r="E425" s="42"/>
      <c r="F425" s="42"/>
      <c r="G425" s="42"/>
      <c r="H425" s="42"/>
      <c r="I425" s="42"/>
      <c r="J425" s="45"/>
    </row>
    <row r="426" spans="2:10" x14ac:dyDescent="0.2">
      <c r="B426" s="99"/>
      <c r="C426" s="49"/>
      <c r="D426" s="100"/>
      <c r="E426" s="42"/>
      <c r="F426" s="42"/>
      <c r="G426" s="42"/>
      <c r="H426" s="42"/>
      <c r="I426" s="42"/>
      <c r="J426" s="45"/>
    </row>
    <row r="427" spans="2:10" x14ac:dyDescent="0.2">
      <c r="B427" s="99"/>
      <c r="C427" s="49"/>
      <c r="D427" s="100"/>
      <c r="E427" s="42"/>
      <c r="F427" s="42"/>
      <c r="G427" s="42"/>
      <c r="H427" s="42"/>
      <c r="I427" s="42"/>
      <c r="J427" s="45"/>
    </row>
    <row r="428" spans="2:10" x14ac:dyDescent="0.2">
      <c r="B428" s="99"/>
      <c r="C428" s="49"/>
      <c r="D428" s="100"/>
      <c r="E428" s="42"/>
      <c r="F428" s="42"/>
      <c r="G428" s="42"/>
      <c r="H428" s="42"/>
      <c r="I428" s="42"/>
      <c r="J428" s="45"/>
    </row>
    <row r="429" spans="2:10" x14ac:dyDescent="0.2">
      <c r="B429" s="99"/>
      <c r="C429" s="49"/>
      <c r="D429" s="100"/>
      <c r="E429" s="42"/>
      <c r="F429" s="42"/>
      <c r="G429" s="42"/>
      <c r="H429" s="42"/>
      <c r="I429" s="42"/>
      <c r="J429" s="45"/>
    </row>
    <row r="430" spans="2:10" x14ac:dyDescent="0.2">
      <c r="B430" s="99"/>
      <c r="C430" s="49"/>
      <c r="D430" s="100"/>
      <c r="E430" s="42"/>
      <c r="F430" s="42"/>
      <c r="G430" s="42"/>
      <c r="H430" s="42"/>
      <c r="I430" s="42"/>
      <c r="J430" s="45"/>
    </row>
    <row r="431" spans="2:10" x14ac:dyDescent="0.2">
      <c r="B431" s="99"/>
      <c r="C431" s="49"/>
      <c r="D431" s="100"/>
      <c r="E431" s="42"/>
      <c r="F431" s="42"/>
      <c r="G431" s="42"/>
      <c r="H431" s="42"/>
      <c r="I431" s="42"/>
      <c r="J431" s="45"/>
    </row>
    <row r="432" spans="2:10" x14ac:dyDescent="0.2">
      <c r="B432" s="99"/>
      <c r="C432" s="49"/>
      <c r="D432" s="100"/>
      <c r="E432" s="42"/>
      <c r="F432" s="42"/>
      <c r="G432" s="42"/>
      <c r="H432" s="42"/>
      <c r="I432" s="42"/>
      <c r="J432" s="45"/>
    </row>
    <row r="433" spans="2:10" x14ac:dyDescent="0.2">
      <c r="B433" s="99"/>
      <c r="C433" s="49"/>
      <c r="D433" s="100"/>
      <c r="E433" s="42"/>
      <c r="F433" s="42"/>
      <c r="G433" s="42"/>
      <c r="H433" s="42"/>
      <c r="I433" s="42"/>
      <c r="J433" s="45"/>
    </row>
    <row r="434" spans="2:10" x14ac:dyDescent="0.2">
      <c r="B434" s="99"/>
      <c r="C434" s="49"/>
      <c r="D434" s="100"/>
      <c r="E434" s="42"/>
      <c r="F434" s="42"/>
      <c r="G434" s="42"/>
      <c r="H434" s="42"/>
      <c r="I434" s="42"/>
      <c r="J434" s="45"/>
    </row>
    <row r="435" spans="2:10" x14ac:dyDescent="0.2">
      <c r="B435" s="99"/>
      <c r="C435" s="49"/>
      <c r="D435" s="100"/>
      <c r="E435" s="42"/>
      <c r="F435" s="42"/>
      <c r="G435" s="42"/>
      <c r="H435" s="42"/>
      <c r="I435" s="42"/>
      <c r="J435" s="45"/>
    </row>
    <row r="436" spans="2:10" x14ac:dyDescent="0.2">
      <c r="B436" s="99"/>
      <c r="C436" s="49"/>
      <c r="D436" s="100"/>
      <c r="E436" s="42"/>
      <c r="F436" s="42"/>
      <c r="G436" s="42"/>
      <c r="H436" s="42"/>
      <c r="I436" s="42"/>
      <c r="J436" s="45"/>
    </row>
    <row r="437" spans="2:10" x14ac:dyDescent="0.2">
      <c r="B437" s="99"/>
      <c r="C437" s="49"/>
      <c r="D437" s="100"/>
      <c r="E437" s="42"/>
      <c r="F437" s="42"/>
      <c r="G437" s="42"/>
      <c r="H437" s="42"/>
      <c r="I437" s="42"/>
      <c r="J437" s="45"/>
    </row>
    <row r="438" spans="2:10" x14ac:dyDescent="0.2">
      <c r="B438" s="99"/>
      <c r="C438" s="49"/>
      <c r="D438" s="100"/>
      <c r="E438" s="42"/>
      <c r="F438" s="42"/>
      <c r="G438" s="42"/>
      <c r="H438" s="42"/>
      <c r="I438" s="42"/>
      <c r="J438" s="45"/>
    </row>
    <row r="439" spans="2:10" x14ac:dyDescent="0.2">
      <c r="B439" s="99"/>
      <c r="C439" s="49"/>
      <c r="D439" s="100"/>
      <c r="E439" s="42"/>
      <c r="F439" s="42"/>
      <c r="G439" s="42"/>
      <c r="H439" s="42"/>
      <c r="I439" s="42"/>
      <c r="J439" s="45"/>
    </row>
    <row r="440" spans="2:10" x14ac:dyDescent="0.2">
      <c r="B440" s="99"/>
      <c r="C440" s="49"/>
      <c r="D440" s="100"/>
      <c r="E440" s="42"/>
      <c r="F440" s="42"/>
      <c r="G440" s="42"/>
      <c r="H440" s="42"/>
      <c r="I440" s="42"/>
      <c r="J440" s="45"/>
    </row>
    <row r="441" spans="2:10" x14ac:dyDescent="0.2">
      <c r="B441" s="99"/>
      <c r="C441" s="49"/>
      <c r="D441" s="100"/>
      <c r="E441" s="42"/>
      <c r="F441" s="42"/>
      <c r="G441" s="42"/>
      <c r="H441" s="42"/>
      <c r="I441" s="42"/>
      <c r="J441" s="45"/>
    </row>
    <row r="442" spans="2:10" x14ac:dyDescent="0.2">
      <c r="B442" s="99"/>
      <c r="C442" s="49"/>
      <c r="D442" s="100"/>
      <c r="E442" s="42"/>
      <c r="F442" s="42"/>
      <c r="G442" s="42"/>
      <c r="H442" s="42"/>
      <c r="I442" s="42"/>
      <c r="J442" s="45"/>
    </row>
    <row r="443" spans="2:10" x14ac:dyDescent="0.2">
      <c r="B443" s="99"/>
      <c r="C443" s="49"/>
      <c r="D443" s="100"/>
      <c r="E443" s="42"/>
      <c r="F443" s="42"/>
      <c r="G443" s="42"/>
      <c r="H443" s="42"/>
      <c r="I443" s="42"/>
      <c r="J443" s="45"/>
    </row>
    <row r="444" spans="2:10" x14ac:dyDescent="0.2">
      <c r="B444" s="99"/>
      <c r="C444" s="49"/>
      <c r="D444" s="100"/>
      <c r="E444" s="42"/>
      <c r="F444" s="42"/>
      <c r="G444" s="42"/>
      <c r="H444" s="42"/>
      <c r="I444" s="42"/>
      <c r="J444" s="45"/>
    </row>
    <row r="445" spans="2:10" x14ac:dyDescent="0.2">
      <c r="B445" s="99"/>
      <c r="C445" s="49"/>
      <c r="D445" s="100"/>
      <c r="E445" s="42"/>
      <c r="F445" s="42"/>
      <c r="G445" s="42"/>
      <c r="H445" s="42"/>
      <c r="I445" s="42"/>
      <c r="J445" s="45"/>
    </row>
    <row r="446" spans="2:10" x14ac:dyDescent="0.2">
      <c r="B446" s="99"/>
      <c r="C446" s="49"/>
      <c r="D446" s="100"/>
      <c r="E446" s="42"/>
      <c r="F446" s="42"/>
      <c r="G446" s="42"/>
      <c r="H446" s="42"/>
      <c r="I446" s="42"/>
      <c r="J446" s="45"/>
    </row>
    <row r="447" spans="2:10" x14ac:dyDescent="0.2">
      <c r="B447" s="99"/>
      <c r="C447" s="49"/>
      <c r="D447" s="100"/>
      <c r="E447" s="42"/>
      <c r="F447" s="42"/>
      <c r="G447" s="42"/>
      <c r="H447" s="42"/>
      <c r="I447" s="42"/>
      <c r="J447" s="45"/>
    </row>
    <row r="448" spans="2:10" x14ac:dyDescent="0.2">
      <c r="B448" s="99"/>
      <c r="C448" s="49"/>
      <c r="D448" s="100"/>
      <c r="E448" s="42"/>
      <c r="F448" s="42"/>
      <c r="G448" s="42"/>
      <c r="H448" s="42"/>
      <c r="I448" s="42"/>
      <c r="J448" s="45"/>
    </row>
    <row r="449" spans="2:10" x14ac:dyDescent="0.2">
      <c r="B449" s="99"/>
      <c r="C449" s="49"/>
      <c r="D449" s="100"/>
      <c r="E449" s="42"/>
      <c r="F449" s="42"/>
      <c r="G449" s="42"/>
      <c r="H449" s="42"/>
      <c r="I449" s="42"/>
      <c r="J449" s="45"/>
    </row>
    <row r="450" spans="2:10" x14ac:dyDescent="0.2">
      <c r="B450" s="99"/>
      <c r="C450" s="49"/>
      <c r="D450" s="100"/>
      <c r="E450" s="42"/>
      <c r="F450" s="42"/>
      <c r="G450" s="42"/>
      <c r="H450" s="42"/>
      <c r="I450" s="42"/>
      <c r="J450" s="45"/>
    </row>
    <row r="451" spans="2:10" x14ac:dyDescent="0.2">
      <c r="B451" s="99"/>
      <c r="C451" s="49"/>
      <c r="D451" s="100"/>
      <c r="E451" s="42"/>
      <c r="F451" s="42"/>
      <c r="G451" s="42"/>
      <c r="H451" s="42"/>
      <c r="I451" s="42"/>
      <c r="J451" s="45"/>
    </row>
    <row r="452" spans="2:10" x14ac:dyDescent="0.2">
      <c r="B452" s="99"/>
      <c r="C452" s="49"/>
      <c r="D452" s="100"/>
      <c r="E452" s="42"/>
      <c r="F452" s="42"/>
      <c r="G452" s="42"/>
      <c r="H452" s="42"/>
      <c r="I452" s="42"/>
      <c r="J452" s="45"/>
    </row>
    <row r="453" spans="2:10" x14ac:dyDescent="0.2">
      <c r="B453" s="99"/>
      <c r="C453" s="49"/>
      <c r="D453" s="100"/>
      <c r="E453" s="42"/>
      <c r="F453" s="42"/>
      <c r="G453" s="42"/>
      <c r="H453" s="42"/>
      <c r="I453" s="42"/>
      <c r="J453" s="45"/>
    </row>
    <row r="454" spans="2:10" x14ac:dyDescent="0.2">
      <c r="B454" s="99"/>
      <c r="C454" s="49"/>
      <c r="D454" s="100"/>
      <c r="E454" s="42"/>
      <c r="F454" s="42"/>
      <c r="G454" s="42"/>
      <c r="H454" s="42"/>
      <c r="I454" s="42"/>
      <c r="J454" s="45"/>
    </row>
    <row r="455" spans="2:10" x14ac:dyDescent="0.2">
      <c r="B455" s="99"/>
      <c r="C455" s="49"/>
      <c r="D455" s="100"/>
      <c r="E455" s="42"/>
      <c r="F455" s="42"/>
      <c r="G455" s="42"/>
      <c r="H455" s="42"/>
      <c r="I455" s="42"/>
      <c r="J455" s="45"/>
    </row>
    <row r="456" spans="2:10" x14ac:dyDescent="0.2">
      <c r="B456" s="99"/>
      <c r="C456" s="49"/>
      <c r="D456" s="100"/>
      <c r="E456" s="42"/>
      <c r="F456" s="42"/>
      <c r="G456" s="42"/>
      <c r="H456" s="42"/>
      <c r="I456" s="42"/>
      <c r="J456" s="45"/>
    </row>
    <row r="457" spans="2:10" x14ac:dyDescent="0.2">
      <c r="B457" s="99"/>
      <c r="C457" s="49"/>
      <c r="D457" s="100"/>
      <c r="E457" s="42"/>
      <c r="F457" s="42"/>
      <c r="G457" s="42"/>
      <c r="H457" s="42"/>
      <c r="I457" s="42"/>
      <c r="J457" s="45"/>
    </row>
    <row r="458" spans="2:10" x14ac:dyDescent="0.2">
      <c r="B458" s="99"/>
      <c r="C458" s="49"/>
      <c r="D458" s="100"/>
      <c r="E458" s="42"/>
      <c r="F458" s="42"/>
      <c r="G458" s="42"/>
      <c r="H458" s="42"/>
      <c r="I458" s="42"/>
      <c r="J458" s="45"/>
    </row>
    <row r="459" spans="2:10" x14ac:dyDescent="0.2">
      <c r="B459" s="99"/>
      <c r="C459" s="49"/>
      <c r="D459" s="100"/>
      <c r="E459" s="42"/>
      <c r="F459" s="42"/>
      <c r="G459" s="42"/>
      <c r="H459" s="42"/>
      <c r="I459" s="42"/>
      <c r="J459" s="45"/>
    </row>
    <row r="460" spans="2:10" x14ac:dyDescent="0.2">
      <c r="B460" s="99"/>
      <c r="C460" s="49"/>
      <c r="D460" s="100"/>
      <c r="E460" s="42"/>
      <c r="F460" s="42"/>
      <c r="G460" s="42"/>
      <c r="H460" s="42"/>
      <c r="I460" s="42"/>
      <c r="J460" s="45"/>
    </row>
    <row r="461" spans="2:10" x14ac:dyDescent="0.2">
      <c r="B461" s="99"/>
      <c r="C461" s="49"/>
      <c r="D461" s="100"/>
      <c r="E461" s="42"/>
      <c r="F461" s="42"/>
      <c r="G461" s="42"/>
      <c r="H461" s="42"/>
      <c r="I461" s="42"/>
      <c r="J461" s="45"/>
    </row>
    <row r="462" spans="2:10" x14ac:dyDescent="0.2">
      <c r="B462" s="99"/>
      <c r="C462" s="49"/>
      <c r="D462" s="100"/>
      <c r="E462" s="42"/>
      <c r="F462" s="42"/>
      <c r="G462" s="42"/>
      <c r="H462" s="42"/>
      <c r="I462" s="42"/>
      <c r="J462" s="45"/>
    </row>
    <row r="463" spans="2:10" x14ac:dyDescent="0.2">
      <c r="B463" s="99"/>
      <c r="C463" s="49"/>
      <c r="D463" s="100"/>
      <c r="E463" s="42"/>
      <c r="F463" s="42"/>
      <c r="G463" s="42"/>
      <c r="H463" s="42"/>
      <c r="I463" s="42"/>
      <c r="J463" s="45"/>
    </row>
    <row r="464" spans="2:10" x14ac:dyDescent="0.2">
      <c r="B464" s="99"/>
      <c r="C464" s="49"/>
      <c r="D464" s="100"/>
      <c r="E464" s="42"/>
      <c r="F464" s="42"/>
      <c r="G464" s="42"/>
      <c r="H464" s="42"/>
      <c r="I464" s="42"/>
      <c r="J464" s="45"/>
    </row>
    <row r="465" spans="2:10" x14ac:dyDescent="0.2">
      <c r="B465" s="99"/>
      <c r="C465" s="49"/>
      <c r="D465" s="100"/>
      <c r="E465" s="42"/>
      <c r="F465" s="42"/>
      <c r="G465" s="42"/>
      <c r="H465" s="42"/>
      <c r="I465" s="42"/>
      <c r="J465" s="45"/>
    </row>
    <row r="466" spans="2:10" x14ac:dyDescent="0.2">
      <c r="B466" s="99"/>
      <c r="C466" s="49"/>
      <c r="D466" s="100"/>
      <c r="E466" s="42"/>
      <c r="F466" s="42"/>
      <c r="G466" s="42"/>
      <c r="H466" s="42"/>
      <c r="I466" s="42"/>
      <c r="J466" s="45"/>
    </row>
    <row r="467" spans="2:10" x14ac:dyDescent="0.2">
      <c r="B467" s="99"/>
      <c r="C467" s="49"/>
      <c r="D467" s="100"/>
      <c r="E467" s="42"/>
      <c r="F467" s="42"/>
      <c r="G467" s="42"/>
      <c r="H467" s="42"/>
      <c r="I467" s="42"/>
      <c r="J467" s="45"/>
    </row>
    <row r="468" spans="2:10" x14ac:dyDescent="0.2">
      <c r="B468" s="99"/>
      <c r="C468" s="49"/>
      <c r="D468" s="100"/>
      <c r="E468" s="42"/>
      <c r="F468" s="42"/>
      <c r="G468" s="42"/>
      <c r="H468" s="42"/>
      <c r="I468" s="42"/>
      <c r="J468" s="45"/>
    </row>
    <row r="469" spans="2:10" x14ac:dyDescent="0.2">
      <c r="B469" s="99"/>
      <c r="C469" s="49"/>
      <c r="D469" s="100"/>
      <c r="E469" s="42"/>
      <c r="F469" s="42"/>
      <c r="G469" s="42"/>
      <c r="H469" s="42"/>
      <c r="I469" s="42"/>
      <c r="J469" s="45"/>
    </row>
    <row r="470" spans="2:10" x14ac:dyDescent="0.2">
      <c r="B470" s="99"/>
      <c r="C470" s="49"/>
      <c r="D470" s="100"/>
      <c r="E470" s="42"/>
      <c r="F470" s="42"/>
      <c r="G470" s="42"/>
      <c r="H470" s="42"/>
      <c r="I470" s="42"/>
      <c r="J470" s="45"/>
    </row>
    <row r="471" spans="2:10" x14ac:dyDescent="0.2">
      <c r="B471" s="99"/>
      <c r="C471" s="49"/>
      <c r="D471" s="100"/>
      <c r="E471" s="42"/>
      <c r="F471" s="42"/>
      <c r="G471" s="42"/>
      <c r="H471" s="42"/>
      <c r="I471" s="42"/>
      <c r="J471" s="45"/>
    </row>
    <row r="472" spans="2:10" x14ac:dyDescent="0.2">
      <c r="B472" s="99"/>
      <c r="C472" s="49"/>
      <c r="D472" s="100"/>
      <c r="E472" s="42"/>
      <c r="F472" s="42"/>
      <c r="G472" s="42"/>
      <c r="H472" s="42"/>
      <c r="I472" s="42"/>
      <c r="J472" s="45"/>
    </row>
    <row r="473" spans="2:10" x14ac:dyDescent="0.2">
      <c r="B473" s="99"/>
      <c r="C473" s="49"/>
      <c r="D473" s="100"/>
      <c r="E473" s="42"/>
      <c r="F473" s="42"/>
      <c r="G473" s="42"/>
      <c r="H473" s="42"/>
      <c r="I473" s="42"/>
      <c r="J473" s="45"/>
    </row>
    <row r="474" spans="2:10" x14ac:dyDescent="0.2">
      <c r="B474" s="99"/>
      <c r="C474" s="49"/>
      <c r="D474" s="100"/>
      <c r="E474" s="42"/>
      <c r="F474" s="42"/>
      <c r="G474" s="42"/>
      <c r="H474" s="42"/>
      <c r="I474" s="42"/>
      <c r="J474" s="45"/>
    </row>
    <row r="475" spans="2:10" x14ac:dyDescent="0.2">
      <c r="B475" s="99"/>
      <c r="C475" s="49"/>
      <c r="D475" s="100"/>
      <c r="E475" s="42"/>
      <c r="F475" s="42"/>
      <c r="G475" s="42"/>
      <c r="H475" s="42"/>
      <c r="I475" s="42"/>
      <c r="J475" s="45"/>
    </row>
    <row r="476" spans="2:10" x14ac:dyDescent="0.2">
      <c r="B476" s="99"/>
      <c r="C476" s="49"/>
      <c r="D476" s="100"/>
      <c r="E476" s="42"/>
      <c r="F476" s="42"/>
      <c r="G476" s="42"/>
      <c r="H476" s="42"/>
      <c r="I476" s="42"/>
      <c r="J476" s="45"/>
    </row>
    <row r="477" spans="2:10" x14ac:dyDescent="0.2">
      <c r="B477" s="99"/>
      <c r="C477" s="49"/>
      <c r="D477" s="100"/>
      <c r="E477" s="42"/>
      <c r="F477" s="42"/>
      <c r="G477" s="42"/>
      <c r="H477" s="42"/>
      <c r="I477" s="42"/>
      <c r="J477" s="45"/>
    </row>
    <row r="478" spans="2:10" x14ac:dyDescent="0.2">
      <c r="B478" s="99"/>
      <c r="C478" s="49"/>
      <c r="D478" s="100"/>
      <c r="E478" s="42"/>
      <c r="F478" s="42"/>
      <c r="G478" s="42"/>
      <c r="H478" s="42"/>
      <c r="I478" s="42"/>
      <c r="J478" s="45"/>
    </row>
    <row r="479" spans="2:10" x14ac:dyDescent="0.2">
      <c r="B479" s="99"/>
      <c r="C479" s="49"/>
      <c r="D479" s="100"/>
      <c r="E479" s="42"/>
      <c r="F479" s="42"/>
      <c r="G479" s="42"/>
      <c r="H479" s="42"/>
      <c r="I479" s="42"/>
      <c r="J479" s="45"/>
    </row>
    <row r="480" spans="2:10" x14ac:dyDescent="0.2">
      <c r="B480" s="99"/>
      <c r="C480" s="49"/>
      <c r="D480" s="100"/>
      <c r="E480" s="42"/>
      <c r="F480" s="42"/>
      <c r="G480" s="42"/>
      <c r="H480" s="42"/>
      <c r="I480" s="42"/>
      <c r="J480" s="45"/>
    </row>
    <row r="481" spans="2:10" x14ac:dyDescent="0.2">
      <c r="B481" s="99"/>
      <c r="C481" s="49"/>
      <c r="D481" s="100"/>
      <c r="E481" s="42"/>
      <c r="F481" s="42"/>
      <c r="G481" s="42"/>
      <c r="H481" s="42"/>
      <c r="I481" s="42"/>
      <c r="J481" s="45"/>
    </row>
    <row r="482" spans="2:10" x14ac:dyDescent="0.2">
      <c r="B482" s="99"/>
      <c r="C482" s="49"/>
      <c r="D482" s="100"/>
      <c r="E482" s="42"/>
      <c r="F482" s="42"/>
      <c r="G482" s="42"/>
      <c r="H482" s="42"/>
      <c r="I482" s="42"/>
      <c r="J482" s="45"/>
    </row>
    <row r="483" spans="2:10" x14ac:dyDescent="0.2">
      <c r="B483" s="99"/>
      <c r="C483" s="49"/>
      <c r="D483" s="100"/>
      <c r="E483" s="42"/>
      <c r="F483" s="42"/>
      <c r="G483" s="42"/>
      <c r="H483" s="42"/>
      <c r="I483" s="42"/>
      <c r="J483" s="45"/>
    </row>
    <row r="484" spans="2:10" x14ac:dyDescent="0.2">
      <c r="B484" s="99"/>
      <c r="C484" s="49"/>
      <c r="D484" s="100"/>
      <c r="E484" s="42"/>
      <c r="F484" s="42"/>
      <c r="G484" s="42"/>
      <c r="H484" s="42"/>
      <c r="I484" s="42"/>
      <c r="J484" s="45"/>
    </row>
    <row r="485" spans="2:10" x14ac:dyDescent="0.2">
      <c r="B485" s="99"/>
      <c r="C485" s="49"/>
      <c r="D485" s="100"/>
      <c r="E485" s="42"/>
      <c r="F485" s="42"/>
      <c r="G485" s="42"/>
      <c r="H485" s="42"/>
      <c r="I485" s="42"/>
      <c r="J485" s="45"/>
    </row>
    <row r="486" spans="2:10" x14ac:dyDescent="0.2">
      <c r="B486" s="99"/>
      <c r="C486" s="49"/>
      <c r="D486" s="100"/>
      <c r="E486" s="42"/>
      <c r="F486" s="42"/>
      <c r="G486" s="42"/>
      <c r="H486" s="42"/>
      <c r="I486" s="42"/>
      <c r="J486" s="45"/>
    </row>
    <row r="487" spans="2:10" x14ac:dyDescent="0.2">
      <c r="B487" s="99"/>
      <c r="C487" s="49"/>
      <c r="D487" s="100"/>
      <c r="E487" s="42"/>
      <c r="F487" s="42"/>
      <c r="G487" s="42"/>
      <c r="H487" s="42"/>
      <c r="I487" s="42"/>
      <c r="J487" s="45"/>
    </row>
    <row r="488" spans="2:10" x14ac:dyDescent="0.2">
      <c r="B488" s="99"/>
      <c r="C488" s="49"/>
      <c r="D488" s="100"/>
      <c r="E488" s="42"/>
      <c r="F488" s="42"/>
      <c r="G488" s="42"/>
      <c r="H488" s="42"/>
      <c r="I488" s="42"/>
      <c r="J488" s="45"/>
    </row>
    <row r="489" spans="2:10" x14ac:dyDescent="0.2">
      <c r="B489" s="99"/>
      <c r="C489" s="49"/>
      <c r="D489" s="100"/>
      <c r="E489" s="42"/>
      <c r="F489" s="42"/>
      <c r="G489" s="42"/>
      <c r="H489" s="42"/>
      <c r="I489" s="42"/>
      <c r="J489" s="45"/>
    </row>
    <row r="490" spans="2:10" x14ac:dyDescent="0.2">
      <c r="B490" s="99"/>
      <c r="C490" s="49"/>
      <c r="D490" s="100"/>
      <c r="E490" s="42"/>
      <c r="F490" s="42"/>
      <c r="G490" s="42"/>
      <c r="H490" s="42"/>
      <c r="I490" s="42"/>
      <c r="J490" s="45"/>
    </row>
    <row r="491" spans="2:10" x14ac:dyDescent="0.2">
      <c r="B491" s="99"/>
      <c r="C491" s="49"/>
      <c r="D491" s="100"/>
      <c r="E491" s="42"/>
      <c r="F491" s="42"/>
      <c r="G491" s="42"/>
      <c r="H491" s="42"/>
      <c r="I491" s="42"/>
      <c r="J491" s="45"/>
    </row>
    <row r="492" spans="2:10" x14ac:dyDescent="0.2">
      <c r="B492" s="99"/>
      <c r="C492" s="49"/>
      <c r="D492" s="100"/>
      <c r="E492" s="42"/>
      <c r="F492" s="42"/>
      <c r="G492" s="42"/>
      <c r="H492" s="42"/>
      <c r="I492" s="42"/>
      <c r="J492" s="45"/>
    </row>
    <row r="493" spans="2:10" x14ac:dyDescent="0.2">
      <c r="B493" s="99"/>
      <c r="C493" s="49"/>
      <c r="D493" s="100"/>
      <c r="E493" s="42"/>
      <c r="F493" s="42"/>
      <c r="G493" s="42"/>
      <c r="H493" s="42"/>
      <c r="I493" s="42"/>
      <c r="J493" s="45"/>
    </row>
    <row r="494" spans="2:10" x14ac:dyDescent="0.2">
      <c r="B494" s="99"/>
      <c r="C494" s="49"/>
      <c r="D494" s="100"/>
      <c r="E494" s="42"/>
      <c r="F494" s="42"/>
      <c r="G494" s="42"/>
      <c r="H494" s="42"/>
      <c r="I494" s="42"/>
      <c r="J494" s="45"/>
    </row>
    <row r="495" spans="2:10" x14ac:dyDescent="0.2">
      <c r="B495" s="99"/>
      <c r="C495" s="49"/>
      <c r="D495" s="100"/>
      <c r="E495" s="42"/>
      <c r="F495" s="42"/>
      <c r="G495" s="42"/>
      <c r="H495" s="42"/>
      <c r="I495" s="42"/>
      <c r="J495" s="45"/>
    </row>
    <row r="496" spans="2:10" x14ac:dyDescent="0.2">
      <c r="B496" s="99"/>
      <c r="C496" s="49"/>
      <c r="D496" s="100"/>
      <c r="E496" s="42"/>
      <c r="F496" s="42"/>
      <c r="G496" s="42"/>
      <c r="H496" s="42"/>
      <c r="I496" s="42"/>
      <c r="J496" s="45"/>
    </row>
    <row r="497" spans="2:10" x14ac:dyDescent="0.2">
      <c r="B497" s="99"/>
      <c r="C497" s="49"/>
      <c r="D497" s="100"/>
      <c r="E497" s="42"/>
      <c r="F497" s="42"/>
      <c r="G497" s="42"/>
      <c r="H497" s="42"/>
      <c r="I497" s="42"/>
      <c r="J497" s="45"/>
    </row>
    <row r="498" spans="2:10" x14ac:dyDescent="0.2">
      <c r="B498" s="99"/>
      <c r="C498" s="49"/>
      <c r="D498" s="100"/>
      <c r="E498" s="42"/>
      <c r="F498" s="42"/>
      <c r="G498" s="42"/>
      <c r="H498" s="42"/>
      <c r="I498" s="42"/>
      <c r="J498" s="45"/>
    </row>
    <row r="499" spans="2:10" x14ac:dyDescent="0.2">
      <c r="B499" s="99"/>
      <c r="C499" s="49"/>
      <c r="D499" s="100"/>
      <c r="E499" s="42"/>
      <c r="F499" s="42"/>
      <c r="G499" s="42"/>
      <c r="H499" s="42"/>
      <c r="I499" s="42"/>
      <c r="J499" s="45"/>
    </row>
    <row r="500" spans="2:10" x14ac:dyDescent="0.2">
      <c r="B500" s="99"/>
      <c r="C500" s="49"/>
      <c r="D500" s="100"/>
      <c r="E500" s="42"/>
      <c r="F500" s="42"/>
      <c r="G500" s="42"/>
      <c r="H500" s="42"/>
      <c r="I500" s="42"/>
      <c r="J500" s="45"/>
    </row>
    <row r="501" spans="2:10" x14ac:dyDescent="0.2">
      <c r="B501" s="99"/>
      <c r="C501" s="49"/>
      <c r="D501" s="100"/>
      <c r="E501" s="42"/>
      <c r="F501" s="42"/>
      <c r="G501" s="42"/>
      <c r="H501" s="42"/>
      <c r="I501" s="42"/>
      <c r="J501" s="45"/>
    </row>
    <row r="502" spans="2:10" x14ac:dyDescent="0.2">
      <c r="B502" s="99"/>
      <c r="C502" s="49"/>
      <c r="D502" s="100"/>
      <c r="E502" s="42"/>
      <c r="F502" s="42"/>
      <c r="G502" s="42"/>
      <c r="H502" s="42"/>
      <c r="I502" s="42"/>
      <c r="J502" s="45"/>
    </row>
    <row r="503" spans="2:10" x14ac:dyDescent="0.2">
      <c r="B503" s="99"/>
      <c r="C503" s="49"/>
      <c r="D503" s="100"/>
      <c r="E503" s="42"/>
      <c r="F503" s="42"/>
      <c r="G503" s="42"/>
      <c r="H503" s="42"/>
      <c r="I503" s="42"/>
      <c r="J503" s="45"/>
    </row>
    <row r="504" spans="2:10" x14ac:dyDescent="0.2">
      <c r="B504" s="99"/>
      <c r="C504" s="49"/>
      <c r="D504" s="100"/>
      <c r="E504" s="42"/>
      <c r="F504" s="42"/>
      <c r="G504" s="42"/>
      <c r="H504" s="42"/>
      <c r="I504" s="42"/>
      <c r="J504" s="45"/>
    </row>
    <row r="505" spans="2:10" x14ac:dyDescent="0.2">
      <c r="B505" s="99"/>
      <c r="C505" s="49"/>
      <c r="D505" s="100"/>
      <c r="E505" s="42"/>
      <c r="F505" s="42"/>
      <c r="G505" s="42"/>
      <c r="H505" s="42"/>
      <c r="I505" s="42"/>
      <c r="J505" s="45"/>
    </row>
    <row r="506" spans="2:10" x14ac:dyDescent="0.2">
      <c r="B506" s="99"/>
      <c r="C506" s="49"/>
      <c r="D506" s="100"/>
      <c r="E506" s="42"/>
      <c r="F506" s="42"/>
      <c r="G506" s="42"/>
      <c r="H506" s="42"/>
      <c r="I506" s="42"/>
      <c r="J506" s="45"/>
    </row>
    <row r="507" spans="2:10" x14ac:dyDescent="0.2">
      <c r="B507" s="99"/>
      <c r="C507" s="49"/>
      <c r="D507" s="100"/>
      <c r="E507" s="42"/>
      <c r="F507" s="42"/>
      <c r="G507" s="42"/>
      <c r="H507" s="42"/>
      <c r="I507" s="42"/>
      <c r="J507" s="45"/>
    </row>
    <row r="508" spans="2:10" x14ac:dyDescent="0.2">
      <c r="B508" s="99"/>
      <c r="C508" s="49"/>
      <c r="D508" s="100"/>
      <c r="E508" s="42"/>
      <c r="F508" s="42"/>
      <c r="G508" s="42"/>
      <c r="H508" s="42"/>
      <c r="I508" s="42"/>
      <c r="J508" s="45"/>
    </row>
    <row r="509" spans="2:10" x14ac:dyDescent="0.2">
      <c r="B509" s="99"/>
      <c r="C509" s="49"/>
      <c r="D509" s="100"/>
      <c r="E509" s="42"/>
      <c r="F509" s="42"/>
      <c r="G509" s="42"/>
      <c r="H509" s="42"/>
      <c r="I509" s="42"/>
      <c r="J509" s="45"/>
    </row>
    <row r="510" spans="2:10" x14ac:dyDescent="0.2">
      <c r="B510" s="99"/>
      <c r="C510" s="49"/>
      <c r="D510" s="100"/>
      <c r="E510" s="42"/>
      <c r="F510" s="42"/>
      <c r="G510" s="42"/>
      <c r="H510" s="42"/>
      <c r="I510" s="42"/>
      <c r="J510" s="45"/>
    </row>
    <row r="511" spans="2:10" x14ac:dyDescent="0.2">
      <c r="B511" s="99"/>
      <c r="C511" s="49"/>
      <c r="D511" s="100"/>
      <c r="E511" s="42"/>
      <c r="F511" s="42"/>
      <c r="G511" s="42"/>
      <c r="H511" s="42"/>
      <c r="I511" s="42"/>
      <c r="J511" s="45"/>
    </row>
    <row r="512" spans="2:10" x14ac:dyDescent="0.2">
      <c r="B512" s="99"/>
      <c r="C512" s="49"/>
      <c r="D512" s="100"/>
      <c r="E512" s="42"/>
      <c r="F512" s="42"/>
      <c r="G512" s="42"/>
      <c r="H512" s="42"/>
      <c r="I512" s="42"/>
      <c r="J512" s="45"/>
    </row>
    <row r="513" spans="2:10" x14ac:dyDescent="0.2">
      <c r="B513" s="99"/>
      <c r="C513" s="49"/>
      <c r="D513" s="100"/>
      <c r="E513" s="42"/>
      <c r="F513" s="42"/>
      <c r="G513" s="42"/>
      <c r="H513" s="42"/>
      <c r="I513" s="42"/>
      <c r="J513" s="45"/>
    </row>
    <row r="514" spans="2:10" x14ac:dyDescent="0.2">
      <c r="B514" s="99"/>
      <c r="C514" s="49"/>
      <c r="D514" s="100"/>
      <c r="E514" s="42"/>
      <c r="F514" s="42"/>
      <c r="G514" s="42"/>
      <c r="H514" s="42"/>
      <c r="I514" s="42"/>
      <c r="J514" s="45"/>
    </row>
    <row r="515" spans="2:10" x14ac:dyDescent="0.2">
      <c r="B515" s="99"/>
      <c r="C515" s="49"/>
      <c r="D515" s="100"/>
      <c r="E515" s="42"/>
      <c r="F515" s="42"/>
      <c r="G515" s="42"/>
      <c r="H515" s="42"/>
      <c r="I515" s="42"/>
      <c r="J515" s="45"/>
    </row>
    <row r="516" spans="2:10" x14ac:dyDescent="0.2">
      <c r="B516" s="99"/>
      <c r="C516" s="49"/>
      <c r="D516" s="100"/>
      <c r="E516" s="42"/>
      <c r="F516" s="42"/>
      <c r="G516" s="42"/>
      <c r="H516" s="42"/>
      <c r="I516" s="42"/>
      <c r="J516" s="45"/>
    </row>
    <row r="517" spans="2:10" x14ac:dyDescent="0.2">
      <c r="B517" s="99"/>
      <c r="C517" s="49"/>
      <c r="D517" s="100"/>
      <c r="E517" s="42"/>
      <c r="F517" s="42"/>
      <c r="G517" s="42"/>
      <c r="H517" s="42"/>
      <c r="I517" s="42"/>
      <c r="J517" s="45"/>
    </row>
    <row r="518" spans="2:10" x14ac:dyDescent="0.2">
      <c r="B518" s="99"/>
      <c r="C518" s="49"/>
      <c r="D518" s="100"/>
      <c r="E518" s="42"/>
      <c r="F518" s="42"/>
      <c r="G518" s="42"/>
      <c r="H518" s="42"/>
      <c r="I518" s="42"/>
      <c r="J518" s="45"/>
    </row>
    <row r="519" spans="2:10" x14ac:dyDescent="0.2">
      <c r="B519" s="99"/>
      <c r="C519" s="49"/>
      <c r="D519" s="100"/>
      <c r="E519" s="42"/>
      <c r="F519" s="42"/>
      <c r="G519" s="42"/>
      <c r="H519" s="42"/>
      <c r="I519" s="42"/>
      <c r="J519" s="45"/>
    </row>
    <row r="520" spans="2:10" x14ac:dyDescent="0.2">
      <c r="B520" s="99"/>
      <c r="C520" s="49"/>
      <c r="D520" s="100"/>
      <c r="E520" s="42"/>
      <c r="F520" s="42"/>
      <c r="G520" s="42"/>
      <c r="H520" s="42"/>
      <c r="I520" s="42"/>
      <c r="J520" s="45"/>
    </row>
    <row r="521" spans="2:10" x14ac:dyDescent="0.2">
      <c r="B521" s="99"/>
      <c r="C521" s="49"/>
      <c r="D521" s="100"/>
      <c r="E521" s="42"/>
      <c r="F521" s="42"/>
      <c r="G521" s="42"/>
      <c r="H521" s="42"/>
      <c r="I521" s="42"/>
      <c r="J521" s="45"/>
    </row>
    <row r="522" spans="2:10" x14ac:dyDescent="0.2">
      <c r="B522" s="99"/>
      <c r="C522" s="49"/>
      <c r="D522" s="100"/>
      <c r="E522" s="42"/>
      <c r="F522" s="42"/>
      <c r="G522" s="42"/>
      <c r="H522" s="42"/>
      <c r="I522" s="42"/>
      <c r="J522" s="45"/>
    </row>
    <row r="523" spans="2:10" x14ac:dyDescent="0.2">
      <c r="B523" s="99"/>
      <c r="C523" s="49"/>
      <c r="D523" s="100"/>
      <c r="E523" s="42"/>
      <c r="F523" s="42"/>
      <c r="G523" s="42"/>
      <c r="H523" s="42"/>
      <c r="I523" s="42"/>
      <c r="J523" s="45"/>
    </row>
    <row r="524" spans="2:10" x14ac:dyDescent="0.2">
      <c r="B524" s="99"/>
      <c r="C524" s="49"/>
      <c r="D524" s="100"/>
      <c r="E524" s="42"/>
      <c r="F524" s="42"/>
      <c r="G524" s="42"/>
      <c r="H524" s="42"/>
      <c r="I524" s="42"/>
      <c r="J524" s="45"/>
    </row>
    <row r="525" spans="2:10" x14ac:dyDescent="0.2">
      <c r="B525" s="99"/>
      <c r="C525" s="49"/>
      <c r="D525" s="100"/>
      <c r="E525" s="42"/>
      <c r="F525" s="42"/>
      <c r="G525" s="42"/>
      <c r="H525" s="42"/>
      <c r="I525" s="42"/>
      <c r="J525" s="45"/>
    </row>
    <row r="526" spans="2:10" x14ac:dyDescent="0.2">
      <c r="B526" s="99"/>
      <c r="C526" s="49"/>
      <c r="D526" s="100"/>
      <c r="E526" s="42"/>
      <c r="F526" s="42"/>
      <c r="G526" s="42"/>
      <c r="H526" s="42"/>
      <c r="I526" s="42"/>
      <c r="J526" s="45"/>
    </row>
    <row r="527" spans="2:10" x14ac:dyDescent="0.2">
      <c r="B527" s="99"/>
      <c r="C527" s="49"/>
      <c r="D527" s="100"/>
      <c r="E527" s="42"/>
      <c r="F527" s="42"/>
      <c r="G527" s="42"/>
      <c r="H527" s="42"/>
      <c r="I527" s="42"/>
      <c r="J527" s="45"/>
    </row>
    <row r="528" spans="2:10" x14ac:dyDescent="0.2">
      <c r="B528" s="99"/>
      <c r="C528" s="49"/>
      <c r="D528" s="100"/>
      <c r="E528" s="42"/>
      <c r="F528" s="42"/>
      <c r="G528" s="42"/>
      <c r="H528" s="42"/>
      <c r="I528" s="42"/>
      <c r="J528" s="45"/>
    </row>
    <row r="529" spans="2:10" x14ac:dyDescent="0.2">
      <c r="B529" s="99"/>
      <c r="C529" s="49"/>
      <c r="D529" s="100"/>
      <c r="E529" s="42"/>
      <c r="F529" s="42"/>
      <c r="G529" s="42"/>
      <c r="H529" s="42"/>
      <c r="I529" s="42"/>
      <c r="J529" s="45"/>
    </row>
    <row r="530" spans="2:10" x14ac:dyDescent="0.2">
      <c r="B530" s="99"/>
      <c r="C530" s="49"/>
      <c r="D530" s="100"/>
      <c r="E530" s="42"/>
      <c r="F530" s="42"/>
      <c r="G530" s="42"/>
      <c r="H530" s="42"/>
      <c r="I530" s="42"/>
      <c r="J530" s="45"/>
    </row>
    <row r="531" spans="2:10" x14ac:dyDescent="0.2">
      <c r="B531" s="99"/>
      <c r="C531" s="49"/>
      <c r="D531" s="100"/>
      <c r="E531" s="42"/>
      <c r="F531" s="42"/>
      <c r="G531" s="42"/>
      <c r="H531" s="42"/>
      <c r="I531" s="42"/>
      <c r="J531" s="45"/>
    </row>
    <row r="532" spans="2:10" x14ac:dyDescent="0.2">
      <c r="B532" s="99"/>
      <c r="C532" s="49"/>
      <c r="D532" s="100"/>
      <c r="E532" s="42"/>
      <c r="F532" s="42"/>
      <c r="G532" s="42"/>
      <c r="H532" s="42"/>
      <c r="I532" s="42"/>
      <c r="J532" s="45"/>
    </row>
    <row r="533" spans="2:10" x14ac:dyDescent="0.2">
      <c r="B533" s="99"/>
      <c r="C533" s="49"/>
      <c r="D533" s="100"/>
      <c r="E533" s="42"/>
      <c r="F533" s="42"/>
      <c r="G533" s="42"/>
      <c r="H533" s="42"/>
      <c r="I533" s="42"/>
      <c r="J533" s="45"/>
    </row>
    <row r="534" spans="2:10" x14ac:dyDescent="0.2">
      <c r="B534" s="99"/>
      <c r="C534" s="49"/>
      <c r="D534" s="100"/>
      <c r="E534" s="42"/>
      <c r="F534" s="42"/>
      <c r="G534" s="42"/>
      <c r="H534" s="42"/>
      <c r="I534" s="42"/>
      <c r="J534" s="45"/>
    </row>
    <row r="535" spans="2:10" x14ac:dyDescent="0.2">
      <c r="B535" s="99"/>
      <c r="C535" s="49"/>
      <c r="D535" s="100"/>
      <c r="E535" s="42"/>
      <c r="F535" s="42"/>
      <c r="G535" s="42"/>
      <c r="H535" s="42"/>
      <c r="I535" s="42"/>
      <c r="J535" s="45"/>
    </row>
    <row r="536" spans="2:10" x14ac:dyDescent="0.2">
      <c r="B536" s="99"/>
      <c r="C536" s="49"/>
      <c r="D536" s="100"/>
      <c r="E536" s="42"/>
      <c r="F536" s="42"/>
      <c r="G536" s="42"/>
      <c r="H536" s="42"/>
      <c r="I536" s="42"/>
      <c r="J536" s="45"/>
    </row>
    <row r="537" spans="2:10" x14ac:dyDescent="0.2">
      <c r="B537" s="99"/>
      <c r="C537" s="49"/>
      <c r="D537" s="100"/>
      <c r="E537" s="42"/>
      <c r="F537" s="42"/>
      <c r="G537" s="42"/>
      <c r="H537" s="42"/>
      <c r="I537" s="42"/>
      <c r="J537" s="45"/>
    </row>
    <row r="538" spans="2:10" x14ac:dyDescent="0.2">
      <c r="B538" s="99"/>
      <c r="C538" s="49"/>
      <c r="D538" s="100"/>
      <c r="E538" s="42"/>
      <c r="F538" s="42"/>
      <c r="G538" s="42"/>
      <c r="H538" s="42"/>
      <c r="I538" s="42"/>
      <c r="J538" s="45"/>
    </row>
    <row r="539" spans="2:10" x14ac:dyDescent="0.2">
      <c r="B539" s="99"/>
      <c r="C539" s="49"/>
      <c r="D539" s="100"/>
      <c r="E539" s="42"/>
      <c r="F539" s="42"/>
      <c r="G539" s="42"/>
      <c r="H539" s="42"/>
      <c r="I539" s="42"/>
      <c r="J539" s="45"/>
    </row>
    <row r="540" spans="2:10" x14ac:dyDescent="0.2">
      <c r="B540" s="99"/>
      <c r="C540" s="49"/>
      <c r="D540" s="100"/>
      <c r="E540" s="42"/>
      <c r="F540" s="42"/>
      <c r="G540" s="42"/>
      <c r="H540" s="42"/>
      <c r="I540" s="42"/>
      <c r="J540" s="45"/>
    </row>
    <row r="541" spans="2:10" x14ac:dyDescent="0.2">
      <c r="B541" s="99"/>
      <c r="C541" s="49"/>
      <c r="D541" s="100"/>
      <c r="E541" s="42"/>
      <c r="F541" s="42"/>
      <c r="G541" s="42"/>
      <c r="H541" s="42"/>
      <c r="I541" s="42"/>
      <c r="J541" s="45"/>
    </row>
    <row r="542" spans="2:10" x14ac:dyDescent="0.2">
      <c r="B542" s="99"/>
      <c r="C542" s="49"/>
      <c r="D542" s="100"/>
      <c r="E542" s="42"/>
      <c r="F542" s="42"/>
      <c r="G542" s="42"/>
      <c r="H542" s="42"/>
      <c r="I542" s="42"/>
      <c r="J542" s="45"/>
    </row>
    <row r="543" spans="2:10" x14ac:dyDescent="0.2">
      <c r="B543" s="99"/>
      <c r="C543" s="49"/>
      <c r="D543" s="100"/>
      <c r="E543" s="42"/>
      <c r="F543" s="42"/>
      <c r="G543" s="42"/>
      <c r="H543" s="42"/>
      <c r="I543" s="42"/>
      <c r="J543" s="45"/>
    </row>
    <row r="544" spans="2:10" x14ac:dyDescent="0.2">
      <c r="B544" s="99"/>
      <c r="C544" s="49"/>
      <c r="D544" s="100"/>
      <c r="E544" s="42"/>
      <c r="F544" s="42"/>
      <c r="G544" s="42"/>
      <c r="H544" s="42"/>
      <c r="I544" s="42"/>
      <c r="J544" s="45"/>
    </row>
    <row r="545" spans="2:10" x14ac:dyDescent="0.2">
      <c r="B545" s="99"/>
      <c r="C545" s="49"/>
      <c r="D545" s="100"/>
      <c r="E545" s="42"/>
      <c r="F545" s="42"/>
      <c r="G545" s="42"/>
      <c r="H545" s="42"/>
      <c r="I545" s="42"/>
      <c r="J545" s="45"/>
    </row>
    <row r="546" spans="2:10" x14ac:dyDescent="0.2">
      <c r="B546" s="99"/>
      <c r="C546" s="49"/>
      <c r="D546" s="100"/>
      <c r="E546" s="42"/>
      <c r="F546" s="42"/>
      <c r="G546" s="42"/>
      <c r="H546" s="42"/>
      <c r="I546" s="42"/>
      <c r="J546" s="45"/>
    </row>
    <row r="547" spans="2:10" x14ac:dyDescent="0.2">
      <c r="B547" s="99"/>
      <c r="C547" s="49"/>
      <c r="D547" s="100"/>
      <c r="E547" s="42"/>
      <c r="F547" s="42"/>
      <c r="G547" s="42"/>
      <c r="H547" s="42"/>
      <c r="I547" s="42"/>
      <c r="J547" s="45"/>
    </row>
    <row r="548" spans="2:10" x14ac:dyDescent="0.2">
      <c r="B548" s="99"/>
      <c r="C548" s="49"/>
      <c r="D548" s="100"/>
      <c r="E548" s="42"/>
      <c r="F548" s="42"/>
      <c r="G548" s="42"/>
      <c r="H548" s="42"/>
      <c r="I548" s="42"/>
      <c r="J548" s="45"/>
    </row>
    <row r="549" spans="2:10" x14ac:dyDescent="0.2">
      <c r="B549" s="99"/>
      <c r="C549" s="49"/>
      <c r="D549" s="100"/>
      <c r="E549" s="42"/>
      <c r="F549" s="42"/>
      <c r="G549" s="42"/>
      <c r="H549" s="42"/>
      <c r="I549" s="42"/>
      <c r="J549" s="45"/>
    </row>
    <row r="550" spans="2:10" x14ac:dyDescent="0.2">
      <c r="B550" s="99"/>
      <c r="C550" s="49"/>
      <c r="D550" s="100"/>
      <c r="E550" s="42"/>
      <c r="F550" s="42"/>
      <c r="G550" s="42"/>
      <c r="H550" s="42"/>
      <c r="I550" s="42"/>
      <c r="J550" s="45"/>
    </row>
    <row r="551" spans="2:10" x14ac:dyDescent="0.2">
      <c r="B551" s="99"/>
      <c r="C551" s="49"/>
      <c r="D551" s="100"/>
      <c r="E551" s="42"/>
      <c r="F551" s="42"/>
      <c r="G551" s="42"/>
      <c r="H551" s="42"/>
      <c r="I551" s="42"/>
      <c r="J551" s="45"/>
    </row>
    <row r="552" spans="2:10" x14ac:dyDescent="0.2">
      <c r="B552" s="99"/>
      <c r="C552" s="49"/>
      <c r="D552" s="100"/>
      <c r="E552" s="42"/>
      <c r="F552" s="42"/>
      <c r="G552" s="42"/>
      <c r="H552" s="42"/>
      <c r="I552" s="42"/>
      <c r="J552" s="45"/>
    </row>
    <row r="553" spans="2:10" x14ac:dyDescent="0.2">
      <c r="B553" s="99"/>
      <c r="C553" s="49"/>
      <c r="D553" s="100"/>
      <c r="E553" s="42"/>
      <c r="F553" s="42"/>
      <c r="G553" s="42"/>
      <c r="H553" s="42"/>
      <c r="I553" s="42"/>
      <c r="J553" s="45"/>
    </row>
    <row r="554" spans="2:10" x14ac:dyDescent="0.2">
      <c r="B554" s="99"/>
      <c r="C554" s="49"/>
      <c r="D554" s="100"/>
      <c r="E554" s="42"/>
      <c r="F554" s="42"/>
      <c r="G554" s="42"/>
      <c r="H554" s="42"/>
      <c r="I554" s="42"/>
      <c r="J554" s="45"/>
    </row>
    <row r="555" spans="2:10" x14ac:dyDescent="0.2">
      <c r="B555" s="99"/>
      <c r="C555" s="49"/>
      <c r="D555" s="100"/>
      <c r="E555" s="42"/>
      <c r="F555" s="42"/>
      <c r="G555" s="42"/>
      <c r="H555" s="42"/>
      <c r="I555" s="42"/>
      <c r="J555" s="45"/>
    </row>
    <row r="556" spans="2:10" x14ac:dyDescent="0.2">
      <c r="B556" s="99"/>
      <c r="C556" s="49"/>
      <c r="D556" s="100"/>
      <c r="E556" s="42"/>
      <c r="F556" s="42"/>
      <c r="G556" s="42"/>
      <c r="H556" s="42"/>
      <c r="I556" s="42"/>
      <c r="J556" s="45"/>
    </row>
    <row r="557" spans="2:10" x14ac:dyDescent="0.2">
      <c r="B557" s="99"/>
      <c r="C557" s="49"/>
      <c r="D557" s="100"/>
      <c r="E557" s="42"/>
      <c r="F557" s="42"/>
      <c r="G557" s="42"/>
      <c r="H557" s="42"/>
      <c r="I557" s="42"/>
      <c r="J557" s="45"/>
    </row>
    <row r="558" spans="2:10" x14ac:dyDescent="0.2">
      <c r="B558" s="99"/>
      <c r="C558" s="49"/>
      <c r="D558" s="100"/>
      <c r="E558" s="42"/>
      <c r="F558" s="42"/>
      <c r="G558" s="42"/>
      <c r="H558" s="42"/>
      <c r="I558" s="42"/>
      <c r="J558" s="45"/>
    </row>
    <row r="559" spans="2:10" x14ac:dyDescent="0.2">
      <c r="B559" s="99"/>
      <c r="C559" s="49"/>
      <c r="D559" s="100"/>
      <c r="E559" s="42"/>
      <c r="F559" s="42"/>
      <c r="G559" s="42"/>
      <c r="H559" s="42"/>
      <c r="I559" s="42"/>
      <c r="J559" s="45"/>
    </row>
    <row r="560" spans="2:10" x14ac:dyDescent="0.2">
      <c r="B560" s="99"/>
      <c r="C560" s="49"/>
      <c r="D560" s="100"/>
      <c r="E560" s="42"/>
      <c r="F560" s="42"/>
      <c r="G560" s="42"/>
      <c r="H560" s="42"/>
      <c r="I560" s="42"/>
      <c r="J560" s="45"/>
    </row>
    <row r="561" spans="2:10" x14ac:dyDescent="0.2">
      <c r="B561" s="99"/>
      <c r="C561" s="49"/>
      <c r="D561" s="100"/>
      <c r="E561" s="42"/>
      <c r="F561" s="42"/>
      <c r="G561" s="42"/>
      <c r="H561" s="42"/>
      <c r="I561" s="42"/>
      <c r="J561" s="45"/>
    </row>
    <row r="562" spans="2:10" x14ac:dyDescent="0.2">
      <c r="B562" s="99"/>
      <c r="C562" s="49"/>
      <c r="D562" s="100"/>
      <c r="E562" s="42"/>
      <c r="F562" s="42"/>
      <c r="G562" s="42"/>
      <c r="H562" s="42"/>
      <c r="I562" s="42"/>
      <c r="J562" s="45"/>
    </row>
    <row r="563" spans="2:10" x14ac:dyDescent="0.2">
      <c r="B563" s="99"/>
      <c r="C563" s="49"/>
      <c r="D563" s="100"/>
      <c r="E563" s="42"/>
      <c r="F563" s="42"/>
      <c r="G563" s="42"/>
      <c r="H563" s="42"/>
      <c r="I563" s="42"/>
      <c r="J563" s="45"/>
    </row>
    <row r="564" spans="2:10" x14ac:dyDescent="0.2">
      <c r="B564" s="99"/>
      <c r="C564" s="49"/>
      <c r="D564" s="100"/>
      <c r="E564" s="42"/>
      <c r="F564" s="42"/>
      <c r="G564" s="42"/>
      <c r="H564" s="42"/>
      <c r="I564" s="42"/>
      <c r="J564" s="45"/>
    </row>
    <row r="565" spans="2:10" x14ac:dyDescent="0.2">
      <c r="B565" s="99"/>
      <c r="C565" s="49"/>
      <c r="D565" s="100"/>
      <c r="E565" s="42"/>
      <c r="F565" s="42"/>
      <c r="G565" s="42"/>
      <c r="H565" s="42"/>
      <c r="I565" s="42"/>
      <c r="J565" s="45"/>
    </row>
    <row r="566" spans="2:10" x14ac:dyDescent="0.2">
      <c r="B566" s="99"/>
      <c r="C566" s="49"/>
      <c r="D566" s="100"/>
      <c r="E566" s="42"/>
      <c r="F566" s="42"/>
      <c r="G566" s="42"/>
      <c r="H566" s="42"/>
      <c r="I566" s="42"/>
      <c r="J566" s="45"/>
    </row>
    <row r="567" spans="2:10" x14ac:dyDescent="0.2">
      <c r="B567" s="99"/>
      <c r="C567" s="49"/>
      <c r="D567" s="100"/>
      <c r="E567" s="42"/>
      <c r="F567" s="42"/>
      <c r="G567" s="42"/>
      <c r="H567" s="42"/>
      <c r="I567" s="42"/>
      <c r="J567" s="45"/>
    </row>
    <row r="568" spans="2:10" x14ac:dyDescent="0.2">
      <c r="B568" s="99"/>
      <c r="C568" s="49"/>
      <c r="D568" s="100"/>
      <c r="E568" s="42"/>
      <c r="F568" s="42"/>
      <c r="G568" s="42"/>
      <c r="H568" s="42"/>
      <c r="I568" s="42"/>
      <c r="J568" s="45"/>
    </row>
    <row r="569" spans="2:10" x14ac:dyDescent="0.2">
      <c r="B569" s="99"/>
      <c r="C569" s="49"/>
      <c r="D569" s="100"/>
      <c r="E569" s="42"/>
      <c r="F569" s="42"/>
      <c r="G569" s="42"/>
      <c r="H569" s="42"/>
      <c r="I569" s="42"/>
      <c r="J569" s="45"/>
    </row>
    <row r="570" spans="2:10" x14ac:dyDescent="0.2">
      <c r="B570" s="99"/>
      <c r="C570" s="49"/>
      <c r="D570" s="100"/>
      <c r="E570" s="42"/>
      <c r="F570" s="42"/>
      <c r="G570" s="42"/>
      <c r="H570" s="42"/>
      <c r="I570" s="42"/>
      <c r="J570" s="45"/>
    </row>
    <row r="571" spans="2:10" x14ac:dyDescent="0.2">
      <c r="B571" s="99"/>
      <c r="C571" s="49"/>
      <c r="D571" s="100"/>
      <c r="E571" s="42"/>
      <c r="F571" s="42"/>
      <c r="G571" s="42"/>
      <c r="H571" s="42"/>
      <c r="I571" s="42"/>
      <c r="J571" s="45"/>
    </row>
    <row r="572" spans="2:10" x14ac:dyDescent="0.2">
      <c r="B572" s="99"/>
      <c r="C572" s="49"/>
      <c r="D572" s="100"/>
      <c r="E572" s="42"/>
      <c r="F572" s="42"/>
      <c r="G572" s="42"/>
      <c r="H572" s="42"/>
      <c r="I572" s="42"/>
      <c r="J572" s="45"/>
    </row>
    <row r="573" spans="2:10" x14ac:dyDescent="0.2">
      <c r="B573" s="99"/>
      <c r="C573" s="49"/>
      <c r="D573" s="100"/>
      <c r="E573" s="42"/>
      <c r="F573" s="42"/>
      <c r="G573" s="42"/>
      <c r="H573" s="42"/>
      <c r="I573" s="42"/>
      <c r="J573" s="45"/>
    </row>
    <row r="574" spans="2:10" x14ac:dyDescent="0.2">
      <c r="B574" s="99"/>
      <c r="C574" s="49"/>
      <c r="D574" s="100"/>
      <c r="E574" s="42"/>
      <c r="F574" s="42"/>
      <c r="G574" s="42"/>
      <c r="H574" s="42"/>
      <c r="I574" s="42"/>
      <c r="J574" s="45"/>
    </row>
    <row r="575" spans="2:10" x14ac:dyDescent="0.2">
      <c r="B575" s="99"/>
      <c r="C575" s="49"/>
      <c r="D575" s="100"/>
      <c r="E575" s="42"/>
      <c r="F575" s="42"/>
      <c r="G575" s="42"/>
      <c r="H575" s="42"/>
      <c r="I575" s="42"/>
      <c r="J575" s="45"/>
    </row>
    <row r="576" spans="2:10" x14ac:dyDescent="0.2">
      <c r="B576" s="99"/>
      <c r="C576" s="49"/>
      <c r="D576" s="100"/>
      <c r="E576" s="42"/>
      <c r="F576" s="42"/>
      <c r="G576" s="42"/>
      <c r="H576" s="42"/>
      <c r="I576" s="42"/>
      <c r="J576" s="45"/>
    </row>
    <row r="577" spans="2:10" x14ac:dyDescent="0.2">
      <c r="B577" s="99"/>
      <c r="C577" s="49"/>
      <c r="D577" s="100"/>
      <c r="E577" s="42"/>
      <c r="F577" s="42"/>
      <c r="G577" s="42"/>
      <c r="H577" s="42"/>
      <c r="I577" s="42"/>
      <c r="J577" s="45"/>
    </row>
    <row r="578" spans="2:10" x14ac:dyDescent="0.2">
      <c r="B578" s="99"/>
      <c r="C578" s="49"/>
      <c r="D578" s="100"/>
      <c r="E578" s="42"/>
      <c r="F578" s="42"/>
      <c r="G578" s="42"/>
      <c r="H578" s="42"/>
      <c r="I578" s="42"/>
      <c r="J578" s="45"/>
    </row>
    <row r="579" spans="2:10" x14ac:dyDescent="0.2">
      <c r="B579" s="99"/>
      <c r="C579" s="49"/>
      <c r="D579" s="100"/>
      <c r="E579" s="42"/>
      <c r="F579" s="42"/>
      <c r="G579" s="42"/>
      <c r="H579" s="42"/>
      <c r="I579" s="42"/>
      <c r="J579" s="45"/>
    </row>
    <row r="580" spans="2:10" x14ac:dyDescent="0.2">
      <c r="B580" s="99"/>
      <c r="C580" s="49"/>
      <c r="D580" s="100"/>
      <c r="E580" s="42"/>
      <c r="F580" s="42"/>
      <c r="G580" s="42"/>
      <c r="H580" s="42"/>
      <c r="I580" s="42"/>
      <c r="J580" s="45"/>
    </row>
    <row r="581" spans="2:10" x14ac:dyDescent="0.2">
      <c r="B581" s="99"/>
      <c r="C581" s="49"/>
      <c r="D581" s="100"/>
      <c r="E581" s="42"/>
      <c r="F581" s="42"/>
      <c r="G581" s="42"/>
      <c r="H581" s="42"/>
      <c r="I581" s="42"/>
      <c r="J581" s="45"/>
    </row>
    <row r="582" spans="2:10" x14ac:dyDescent="0.2">
      <c r="B582" s="99"/>
      <c r="C582" s="49"/>
      <c r="D582" s="100"/>
      <c r="E582" s="42"/>
      <c r="F582" s="42"/>
      <c r="G582" s="42"/>
      <c r="H582" s="42"/>
      <c r="I582" s="42"/>
      <c r="J582" s="45"/>
    </row>
    <row r="583" spans="2:10" x14ac:dyDescent="0.2">
      <c r="B583" s="99"/>
      <c r="C583" s="49"/>
      <c r="D583" s="100"/>
      <c r="E583" s="42"/>
      <c r="F583" s="42"/>
      <c r="G583" s="42"/>
      <c r="H583" s="42"/>
      <c r="I583" s="42"/>
      <c r="J583" s="45"/>
    </row>
    <row r="584" spans="2:10" x14ac:dyDescent="0.2">
      <c r="B584" s="99"/>
      <c r="C584" s="49"/>
      <c r="D584" s="100"/>
      <c r="E584" s="42"/>
      <c r="F584" s="42"/>
      <c r="G584" s="42"/>
      <c r="H584" s="42"/>
      <c r="I584" s="42"/>
      <c r="J584" s="45"/>
    </row>
    <row r="585" spans="2:10" x14ac:dyDescent="0.2">
      <c r="B585" s="99"/>
      <c r="C585" s="49"/>
      <c r="D585" s="100"/>
      <c r="E585" s="42"/>
      <c r="F585" s="42"/>
      <c r="G585" s="42"/>
      <c r="H585" s="42"/>
      <c r="I585" s="42"/>
      <c r="J585" s="45"/>
    </row>
    <row r="586" spans="2:10" x14ac:dyDescent="0.2">
      <c r="B586" s="99"/>
      <c r="C586" s="49"/>
      <c r="D586" s="100"/>
      <c r="E586" s="42"/>
      <c r="F586" s="42"/>
      <c r="G586" s="42"/>
      <c r="H586" s="42"/>
      <c r="I586" s="42"/>
      <c r="J586" s="45"/>
    </row>
    <row r="587" spans="2:10" x14ac:dyDescent="0.2">
      <c r="B587" s="99"/>
      <c r="C587" s="49"/>
      <c r="D587" s="100"/>
      <c r="E587" s="42"/>
      <c r="F587" s="42"/>
      <c r="G587" s="42"/>
      <c r="H587" s="42"/>
      <c r="I587" s="42"/>
      <c r="J587" s="45"/>
    </row>
    <row r="588" spans="2:10" x14ac:dyDescent="0.2">
      <c r="B588" s="99"/>
      <c r="C588" s="49"/>
      <c r="D588" s="100"/>
      <c r="E588" s="42"/>
      <c r="F588" s="42"/>
      <c r="G588" s="42"/>
      <c r="H588" s="42"/>
      <c r="I588" s="42"/>
      <c r="J588" s="45"/>
    </row>
    <row r="589" spans="2:10" x14ac:dyDescent="0.2">
      <c r="B589" s="99"/>
      <c r="C589" s="49"/>
      <c r="D589" s="100"/>
      <c r="E589" s="42"/>
      <c r="F589" s="42"/>
      <c r="G589" s="42"/>
      <c r="H589" s="42"/>
      <c r="I589" s="42"/>
      <c r="J589" s="45"/>
    </row>
    <row r="590" spans="2:10" x14ac:dyDescent="0.2">
      <c r="B590" s="99"/>
      <c r="C590" s="49"/>
      <c r="D590" s="100"/>
      <c r="E590" s="42"/>
      <c r="F590" s="42"/>
      <c r="G590" s="42"/>
      <c r="H590" s="42"/>
      <c r="I590" s="42"/>
      <c r="J590" s="45"/>
    </row>
    <row r="591" spans="2:10" x14ac:dyDescent="0.2">
      <c r="B591" s="99"/>
      <c r="C591" s="49"/>
      <c r="D591" s="100"/>
      <c r="E591" s="42"/>
      <c r="F591" s="42"/>
      <c r="G591" s="42"/>
      <c r="H591" s="42"/>
      <c r="I591" s="42"/>
      <c r="J591" s="45"/>
    </row>
    <row r="592" spans="2:10" x14ac:dyDescent="0.2">
      <c r="B592" s="99"/>
      <c r="C592" s="49"/>
      <c r="D592" s="100"/>
      <c r="E592" s="42"/>
      <c r="F592" s="42"/>
      <c r="G592" s="42"/>
      <c r="H592" s="42"/>
      <c r="I592" s="42"/>
      <c r="J592" s="45"/>
    </row>
    <row r="593" spans="2:10" x14ac:dyDescent="0.2">
      <c r="B593" s="99"/>
      <c r="C593" s="49"/>
      <c r="D593" s="100"/>
      <c r="E593" s="42"/>
      <c r="F593" s="42"/>
      <c r="G593" s="42"/>
      <c r="H593" s="42"/>
      <c r="I593" s="42"/>
      <c r="J593" s="45"/>
    </row>
    <row r="594" spans="2:10" x14ac:dyDescent="0.2">
      <c r="B594" s="99"/>
      <c r="C594" s="49"/>
      <c r="D594" s="100"/>
      <c r="E594" s="42"/>
      <c r="F594" s="42"/>
      <c r="G594" s="42"/>
      <c r="H594" s="42"/>
      <c r="I594" s="42"/>
      <c r="J594" s="45"/>
    </row>
    <row r="595" spans="2:10" x14ac:dyDescent="0.2">
      <c r="B595" s="99"/>
      <c r="C595" s="49"/>
      <c r="D595" s="100"/>
      <c r="E595" s="42"/>
      <c r="F595" s="42"/>
      <c r="G595" s="42"/>
      <c r="H595" s="42"/>
      <c r="I595" s="42"/>
      <c r="J595" s="45"/>
    </row>
    <row r="596" spans="2:10" x14ac:dyDescent="0.2">
      <c r="B596" s="99"/>
      <c r="C596" s="49"/>
      <c r="D596" s="100"/>
      <c r="E596" s="42"/>
      <c r="F596" s="42"/>
      <c r="G596" s="42"/>
      <c r="H596" s="42"/>
      <c r="I596" s="42"/>
      <c r="J596" s="45"/>
    </row>
    <row r="597" spans="2:10" x14ac:dyDescent="0.2">
      <c r="B597" s="99"/>
      <c r="C597" s="49"/>
      <c r="D597" s="100"/>
      <c r="E597" s="42"/>
      <c r="F597" s="42"/>
      <c r="G597" s="42"/>
      <c r="H597" s="42"/>
      <c r="I597" s="42"/>
      <c r="J597" s="45"/>
    </row>
    <row r="598" spans="2:10" x14ac:dyDescent="0.2">
      <c r="B598" s="99"/>
      <c r="C598" s="49"/>
      <c r="D598" s="100"/>
      <c r="E598" s="42"/>
      <c r="F598" s="42"/>
      <c r="G598" s="42"/>
      <c r="H598" s="42"/>
      <c r="I598" s="42"/>
      <c r="J598" s="45"/>
    </row>
    <row r="599" spans="2:10" x14ac:dyDescent="0.2">
      <c r="B599" s="99"/>
      <c r="C599" s="49"/>
      <c r="D599" s="100"/>
      <c r="E599" s="42"/>
      <c r="F599" s="42"/>
      <c r="G599" s="42"/>
      <c r="H599" s="42"/>
      <c r="I599" s="42"/>
      <c r="J599" s="45"/>
    </row>
    <row r="600" spans="2:10" x14ac:dyDescent="0.2">
      <c r="B600" s="99"/>
      <c r="C600" s="49"/>
      <c r="D600" s="100"/>
      <c r="E600" s="42"/>
      <c r="F600" s="42"/>
      <c r="G600" s="42"/>
      <c r="H600" s="42"/>
      <c r="I600" s="42"/>
      <c r="J600" s="45"/>
    </row>
    <row r="601" spans="2:10" x14ac:dyDescent="0.2">
      <c r="B601" s="99"/>
      <c r="C601" s="49"/>
      <c r="D601" s="100"/>
      <c r="E601" s="42"/>
      <c r="F601" s="42"/>
      <c r="G601" s="42"/>
      <c r="H601" s="42"/>
      <c r="I601" s="42"/>
      <c r="J601" s="45"/>
    </row>
    <row r="602" spans="2:10" x14ac:dyDescent="0.2">
      <c r="B602" s="99"/>
      <c r="C602" s="49"/>
      <c r="D602" s="100"/>
      <c r="E602" s="42"/>
      <c r="F602" s="42"/>
      <c r="G602" s="42"/>
      <c r="H602" s="42"/>
      <c r="I602" s="42"/>
      <c r="J602" s="45"/>
    </row>
    <row r="603" spans="2:10" x14ac:dyDescent="0.2">
      <c r="B603" s="99"/>
      <c r="C603" s="49"/>
      <c r="D603" s="100"/>
      <c r="E603" s="42"/>
      <c r="F603" s="42"/>
      <c r="G603" s="42"/>
      <c r="H603" s="42"/>
      <c r="I603" s="42"/>
      <c r="J603" s="45"/>
    </row>
    <row r="604" spans="2:10" x14ac:dyDescent="0.2">
      <c r="B604" s="99"/>
      <c r="C604" s="49"/>
      <c r="D604" s="100"/>
      <c r="E604" s="42"/>
      <c r="F604" s="42"/>
      <c r="G604" s="42"/>
      <c r="H604" s="42"/>
      <c r="I604" s="42"/>
      <c r="J604" s="45"/>
    </row>
    <row r="605" spans="2:10" x14ac:dyDescent="0.2">
      <c r="B605" s="99"/>
      <c r="C605" s="49"/>
      <c r="D605" s="100"/>
      <c r="E605" s="42"/>
      <c r="F605" s="42"/>
      <c r="G605" s="42"/>
      <c r="H605" s="42"/>
      <c r="I605" s="42"/>
      <c r="J605" s="45"/>
    </row>
    <row r="606" spans="2:10" x14ac:dyDescent="0.2">
      <c r="B606" s="99"/>
      <c r="C606" s="49"/>
      <c r="D606" s="100"/>
      <c r="E606" s="42"/>
      <c r="F606" s="42"/>
      <c r="G606" s="42"/>
      <c r="H606" s="42"/>
      <c r="I606" s="42"/>
      <c r="J606" s="45"/>
    </row>
    <row r="607" spans="2:10" x14ac:dyDescent="0.2">
      <c r="B607" s="99"/>
      <c r="C607" s="49"/>
      <c r="D607" s="100"/>
      <c r="E607" s="42"/>
      <c r="F607" s="42"/>
      <c r="G607" s="42"/>
      <c r="H607" s="42"/>
      <c r="I607" s="42"/>
      <c r="J607" s="45"/>
    </row>
    <row r="608" spans="2:10" x14ac:dyDescent="0.2">
      <c r="B608" s="99"/>
      <c r="C608" s="49"/>
      <c r="D608" s="100"/>
      <c r="E608" s="42"/>
      <c r="F608" s="42"/>
      <c r="G608" s="42"/>
      <c r="H608" s="42"/>
      <c r="I608" s="42"/>
      <c r="J608" s="45"/>
    </row>
    <row r="609" spans="2:10" x14ac:dyDescent="0.2">
      <c r="B609" s="99"/>
      <c r="C609" s="49"/>
      <c r="D609" s="100"/>
      <c r="E609" s="42"/>
      <c r="F609" s="42"/>
      <c r="G609" s="42"/>
      <c r="H609" s="42"/>
      <c r="I609" s="42"/>
      <c r="J609" s="45"/>
    </row>
    <row r="610" spans="2:10" x14ac:dyDescent="0.2">
      <c r="B610" s="99"/>
      <c r="C610" s="49"/>
      <c r="D610" s="100"/>
      <c r="E610" s="42"/>
      <c r="F610" s="42"/>
      <c r="G610" s="42"/>
      <c r="H610" s="42"/>
      <c r="I610" s="42"/>
      <c r="J610" s="45"/>
    </row>
    <row r="611" spans="2:10" x14ac:dyDescent="0.2">
      <c r="B611" s="99"/>
      <c r="C611" s="49"/>
      <c r="D611" s="100"/>
      <c r="E611" s="42"/>
      <c r="F611" s="42"/>
      <c r="G611" s="42"/>
      <c r="H611" s="42"/>
      <c r="I611" s="42"/>
      <c r="J611" s="45"/>
    </row>
    <row r="612" spans="2:10" x14ac:dyDescent="0.2">
      <c r="B612" s="99"/>
      <c r="C612" s="49"/>
      <c r="D612" s="100"/>
      <c r="E612" s="42"/>
      <c r="F612" s="42"/>
      <c r="G612" s="42"/>
      <c r="H612" s="42"/>
      <c r="I612" s="42"/>
      <c r="J612" s="45"/>
    </row>
    <row r="613" spans="2:10" x14ac:dyDescent="0.2">
      <c r="B613" s="99"/>
      <c r="C613" s="49"/>
      <c r="D613" s="100"/>
      <c r="E613" s="42"/>
      <c r="F613" s="42"/>
      <c r="G613" s="42"/>
      <c r="H613" s="42"/>
      <c r="I613" s="42"/>
      <c r="J613" s="45"/>
    </row>
    <row r="614" spans="2:10" x14ac:dyDescent="0.2">
      <c r="B614" s="99"/>
      <c r="C614" s="49"/>
      <c r="D614" s="100"/>
      <c r="E614" s="42"/>
      <c r="F614" s="42"/>
      <c r="G614" s="42"/>
      <c r="H614" s="42"/>
      <c r="I614" s="42"/>
      <c r="J614" s="45"/>
    </row>
    <row r="615" spans="2:10" x14ac:dyDescent="0.2">
      <c r="B615" s="99"/>
      <c r="C615" s="49"/>
      <c r="D615" s="100"/>
      <c r="E615" s="42"/>
      <c r="F615" s="42"/>
      <c r="G615" s="42"/>
      <c r="H615" s="42"/>
      <c r="I615" s="42"/>
      <c r="J615" s="45"/>
    </row>
    <row r="616" spans="2:10" x14ac:dyDescent="0.2">
      <c r="B616" s="99"/>
      <c r="C616" s="49"/>
      <c r="D616" s="100"/>
      <c r="E616" s="42"/>
      <c r="F616" s="42"/>
      <c r="G616" s="42"/>
      <c r="H616" s="42"/>
      <c r="I616" s="42"/>
      <c r="J616" s="45"/>
    </row>
    <row r="617" spans="2:10" x14ac:dyDescent="0.2">
      <c r="B617" s="99"/>
      <c r="C617" s="49"/>
      <c r="D617" s="100"/>
      <c r="E617" s="42"/>
      <c r="F617" s="42"/>
      <c r="G617" s="42"/>
      <c r="H617" s="42"/>
      <c r="I617" s="42"/>
      <c r="J617" s="45"/>
    </row>
    <row r="618" spans="2:10" x14ac:dyDescent="0.2">
      <c r="B618" s="99"/>
      <c r="C618" s="49"/>
      <c r="D618" s="100"/>
      <c r="E618" s="42"/>
      <c r="F618" s="42"/>
      <c r="G618" s="42"/>
      <c r="H618" s="42"/>
      <c r="I618" s="42"/>
      <c r="J618" s="45"/>
    </row>
    <row r="619" spans="2:10" x14ac:dyDescent="0.2">
      <c r="B619" s="99"/>
      <c r="C619" s="49"/>
      <c r="D619" s="100"/>
      <c r="E619" s="42"/>
      <c r="F619" s="42"/>
      <c r="G619" s="42"/>
      <c r="H619" s="42"/>
      <c r="I619" s="42"/>
      <c r="J619" s="45"/>
    </row>
    <row r="620" spans="2:10" x14ac:dyDescent="0.2">
      <c r="B620" s="99"/>
      <c r="C620" s="49"/>
      <c r="D620" s="100"/>
      <c r="E620" s="42"/>
      <c r="F620" s="42"/>
      <c r="G620" s="42"/>
      <c r="H620" s="42"/>
      <c r="I620" s="42"/>
      <c r="J620" s="45"/>
    </row>
    <row r="621" spans="2:10" x14ac:dyDescent="0.2">
      <c r="B621" s="99"/>
      <c r="C621" s="49"/>
      <c r="D621" s="100"/>
      <c r="E621" s="42"/>
      <c r="F621" s="42"/>
      <c r="G621" s="42"/>
      <c r="H621" s="42"/>
      <c r="I621" s="42"/>
      <c r="J621" s="45"/>
    </row>
    <row r="622" spans="2:10" x14ac:dyDescent="0.2">
      <c r="B622" s="99"/>
      <c r="C622" s="49"/>
      <c r="D622" s="100"/>
      <c r="E622" s="42"/>
      <c r="F622" s="42"/>
      <c r="G622" s="42"/>
      <c r="H622" s="42"/>
      <c r="I622" s="42"/>
      <c r="J622" s="45"/>
    </row>
    <row r="623" spans="2:10" x14ac:dyDescent="0.2">
      <c r="B623" s="99"/>
      <c r="C623" s="49"/>
      <c r="D623" s="100"/>
      <c r="E623" s="42"/>
      <c r="F623" s="42"/>
      <c r="G623" s="42"/>
      <c r="H623" s="42"/>
      <c r="I623" s="42"/>
      <c r="J623" s="45"/>
    </row>
    <row r="624" spans="2:10" x14ac:dyDescent="0.2">
      <c r="B624" s="99"/>
      <c r="C624" s="49"/>
      <c r="D624" s="100"/>
      <c r="E624" s="42"/>
      <c r="F624" s="42"/>
      <c r="G624" s="42"/>
      <c r="H624" s="42"/>
      <c r="I624" s="42"/>
      <c r="J624" s="45"/>
    </row>
    <row r="625" spans="2:10" x14ac:dyDescent="0.2">
      <c r="B625" s="99"/>
      <c r="C625" s="49"/>
      <c r="D625" s="100"/>
      <c r="E625" s="42"/>
      <c r="F625" s="42"/>
      <c r="G625" s="42"/>
      <c r="H625" s="42"/>
      <c r="I625" s="42"/>
      <c r="J625" s="45"/>
    </row>
    <row r="626" spans="2:10" x14ac:dyDescent="0.2">
      <c r="B626" s="99"/>
      <c r="C626" s="49"/>
      <c r="D626" s="100"/>
      <c r="E626" s="42"/>
      <c r="F626" s="42"/>
      <c r="G626" s="42"/>
      <c r="H626" s="42"/>
      <c r="I626" s="42"/>
      <c r="J626" s="45"/>
    </row>
    <row r="627" spans="2:10" x14ac:dyDescent="0.2">
      <c r="B627" s="99"/>
      <c r="C627" s="49"/>
      <c r="D627" s="100"/>
      <c r="E627" s="42"/>
      <c r="F627" s="42"/>
      <c r="G627" s="42"/>
      <c r="H627" s="42"/>
      <c r="I627" s="42"/>
      <c r="J627" s="45"/>
    </row>
    <row r="628" spans="2:10" x14ac:dyDescent="0.2">
      <c r="B628" s="99"/>
      <c r="C628" s="49"/>
      <c r="D628" s="100"/>
      <c r="E628" s="42"/>
      <c r="F628" s="42"/>
      <c r="G628" s="42"/>
      <c r="H628" s="42"/>
      <c r="I628" s="42"/>
      <c r="J628" s="45"/>
    </row>
    <row r="629" spans="2:10" x14ac:dyDescent="0.2">
      <c r="B629" s="99"/>
      <c r="C629" s="49"/>
      <c r="D629" s="100"/>
      <c r="E629" s="42"/>
      <c r="F629" s="42"/>
      <c r="G629" s="42"/>
      <c r="H629" s="42"/>
      <c r="I629" s="42"/>
      <c r="J629" s="45"/>
    </row>
    <row r="630" spans="2:10" x14ac:dyDescent="0.2">
      <c r="B630" s="99"/>
      <c r="C630" s="49"/>
      <c r="D630" s="100"/>
      <c r="E630" s="42"/>
      <c r="F630" s="42"/>
      <c r="G630" s="42"/>
      <c r="H630" s="42"/>
      <c r="I630" s="42"/>
      <c r="J630" s="45"/>
    </row>
    <row r="631" spans="2:10" x14ac:dyDescent="0.2">
      <c r="B631" s="99"/>
      <c r="C631" s="49"/>
      <c r="D631" s="100"/>
      <c r="E631" s="42"/>
      <c r="F631" s="42"/>
      <c r="G631" s="42"/>
      <c r="H631" s="42"/>
      <c r="I631" s="42"/>
      <c r="J631" s="45"/>
    </row>
    <row r="632" spans="2:10" x14ac:dyDescent="0.2">
      <c r="B632" s="99"/>
      <c r="C632" s="49"/>
      <c r="D632" s="100"/>
      <c r="E632" s="42"/>
      <c r="F632" s="42"/>
      <c r="G632" s="42"/>
      <c r="H632" s="42"/>
      <c r="I632" s="42"/>
      <c r="J632" s="45"/>
    </row>
    <row r="633" spans="2:10" x14ac:dyDescent="0.2">
      <c r="B633" s="99"/>
      <c r="C633" s="49"/>
      <c r="D633" s="100"/>
      <c r="E633" s="42"/>
      <c r="F633" s="42"/>
      <c r="G633" s="42"/>
      <c r="H633" s="42"/>
      <c r="I633" s="42"/>
      <c r="J633" s="45"/>
    </row>
    <row r="634" spans="2:10" x14ac:dyDescent="0.2">
      <c r="B634" s="99"/>
      <c r="C634" s="49"/>
      <c r="D634" s="100"/>
      <c r="E634" s="42"/>
      <c r="F634" s="42"/>
      <c r="G634" s="42"/>
      <c r="H634" s="42"/>
      <c r="I634" s="42"/>
      <c r="J634" s="45"/>
    </row>
    <row r="635" spans="2:10" x14ac:dyDescent="0.2">
      <c r="B635" s="99"/>
      <c r="C635" s="49"/>
      <c r="D635" s="100"/>
      <c r="E635" s="42"/>
      <c r="F635" s="42"/>
      <c r="G635" s="42"/>
      <c r="H635" s="42"/>
      <c r="I635" s="42"/>
      <c r="J635" s="45"/>
    </row>
    <row r="636" spans="2:10" x14ac:dyDescent="0.2">
      <c r="B636" s="99"/>
      <c r="C636" s="49"/>
      <c r="D636" s="100"/>
      <c r="E636" s="42"/>
      <c r="F636" s="42"/>
      <c r="G636" s="42"/>
      <c r="H636" s="42"/>
      <c r="I636" s="42"/>
      <c r="J636" s="45"/>
    </row>
    <row r="637" spans="2:10" x14ac:dyDescent="0.2">
      <c r="B637" s="99"/>
      <c r="C637" s="49"/>
      <c r="D637" s="100"/>
      <c r="E637" s="42"/>
      <c r="F637" s="42"/>
      <c r="G637" s="42"/>
      <c r="H637" s="42"/>
      <c r="I637" s="42"/>
      <c r="J637" s="45"/>
    </row>
    <row r="638" spans="2:10" x14ac:dyDescent="0.2">
      <c r="B638" s="99"/>
      <c r="C638" s="49"/>
      <c r="D638" s="100"/>
      <c r="E638" s="42"/>
      <c r="F638" s="42"/>
      <c r="G638" s="42"/>
      <c r="H638" s="42"/>
      <c r="I638" s="42"/>
      <c r="J638" s="45"/>
    </row>
    <row r="639" spans="2:10" x14ac:dyDescent="0.2">
      <c r="B639" s="99"/>
      <c r="C639" s="49"/>
      <c r="D639" s="100"/>
      <c r="E639" s="42"/>
      <c r="F639" s="42"/>
      <c r="G639" s="42"/>
      <c r="H639" s="42"/>
      <c r="I639" s="42"/>
      <c r="J639" s="45"/>
    </row>
    <row r="640" spans="2:10" x14ac:dyDescent="0.2">
      <c r="B640" s="99"/>
      <c r="C640" s="49"/>
      <c r="D640" s="100"/>
      <c r="E640" s="42"/>
      <c r="F640" s="42"/>
      <c r="G640" s="42"/>
      <c r="H640" s="42"/>
      <c r="I640" s="42"/>
      <c r="J640" s="45"/>
    </row>
    <row r="641" spans="2:10" x14ac:dyDescent="0.2">
      <c r="B641" s="99"/>
      <c r="C641" s="49"/>
      <c r="D641" s="100"/>
      <c r="E641" s="42"/>
      <c r="F641" s="42"/>
      <c r="G641" s="42"/>
      <c r="H641" s="42"/>
      <c r="I641" s="42"/>
      <c r="J641" s="45"/>
    </row>
    <row r="642" spans="2:10" x14ac:dyDescent="0.2">
      <c r="B642" s="99"/>
      <c r="C642" s="49"/>
      <c r="D642" s="100"/>
      <c r="E642" s="42"/>
      <c r="F642" s="42"/>
      <c r="G642" s="42"/>
      <c r="H642" s="42"/>
      <c r="I642" s="42"/>
      <c r="J642" s="45"/>
    </row>
    <row r="643" spans="2:10" x14ac:dyDescent="0.2">
      <c r="B643" s="99"/>
      <c r="C643" s="49"/>
      <c r="D643" s="100"/>
      <c r="E643" s="42"/>
      <c r="F643" s="42"/>
      <c r="G643" s="42"/>
      <c r="H643" s="42"/>
      <c r="I643" s="42"/>
      <c r="J643" s="45"/>
    </row>
    <row r="644" spans="2:10" x14ac:dyDescent="0.2">
      <c r="B644" s="99"/>
      <c r="C644" s="49"/>
      <c r="D644" s="100"/>
      <c r="E644" s="42"/>
      <c r="F644" s="42"/>
      <c r="G644" s="42"/>
      <c r="H644" s="42"/>
      <c r="I644" s="42"/>
      <c r="J644" s="45"/>
    </row>
    <row r="645" spans="2:10" x14ac:dyDescent="0.2">
      <c r="B645" s="99"/>
      <c r="C645" s="49"/>
      <c r="D645" s="100"/>
      <c r="E645" s="42"/>
      <c r="F645" s="42"/>
      <c r="G645" s="42"/>
      <c r="H645" s="42"/>
      <c r="I645" s="42"/>
      <c r="J645" s="45"/>
    </row>
    <row r="646" spans="2:10" x14ac:dyDescent="0.2">
      <c r="B646" s="99"/>
      <c r="C646" s="49"/>
      <c r="D646" s="100"/>
      <c r="E646" s="42"/>
      <c r="F646" s="42"/>
      <c r="G646" s="42"/>
      <c r="H646" s="42"/>
      <c r="I646" s="42"/>
      <c r="J646" s="45"/>
    </row>
    <row r="647" spans="2:10" x14ac:dyDescent="0.2">
      <c r="B647" s="99"/>
      <c r="C647" s="49"/>
      <c r="D647" s="100"/>
      <c r="E647" s="42"/>
      <c r="F647" s="42"/>
      <c r="G647" s="42"/>
      <c r="H647" s="42"/>
      <c r="I647" s="42"/>
      <c r="J647" s="45"/>
    </row>
    <row r="648" spans="2:10" x14ac:dyDescent="0.2">
      <c r="B648" s="99"/>
      <c r="C648" s="49"/>
      <c r="D648" s="100"/>
      <c r="E648" s="42"/>
      <c r="F648" s="42"/>
      <c r="G648" s="42"/>
      <c r="H648" s="42"/>
      <c r="I648" s="42"/>
      <c r="J648" s="45"/>
    </row>
    <row r="649" spans="2:10" x14ac:dyDescent="0.2">
      <c r="B649" s="99"/>
      <c r="C649" s="49"/>
      <c r="D649" s="100"/>
      <c r="E649" s="42"/>
      <c r="F649" s="42"/>
      <c r="G649" s="42"/>
      <c r="H649" s="42"/>
      <c r="I649" s="42"/>
      <c r="J649" s="45"/>
    </row>
    <row r="650" spans="2:10" x14ac:dyDescent="0.2">
      <c r="B650" s="99"/>
      <c r="C650" s="49"/>
      <c r="D650" s="100"/>
      <c r="E650" s="42"/>
      <c r="F650" s="42"/>
      <c r="G650" s="42"/>
      <c r="H650" s="42"/>
      <c r="I650" s="42"/>
      <c r="J650" s="45"/>
    </row>
    <row r="651" spans="2:10" x14ac:dyDescent="0.2">
      <c r="B651" s="99"/>
      <c r="C651" s="49"/>
      <c r="D651" s="100"/>
      <c r="E651" s="42"/>
      <c r="F651" s="42"/>
      <c r="G651" s="42"/>
      <c r="H651" s="42"/>
      <c r="I651" s="42"/>
      <c r="J651" s="45"/>
    </row>
    <row r="652" spans="2:10" x14ac:dyDescent="0.2">
      <c r="B652" s="99"/>
      <c r="C652" s="49"/>
      <c r="D652" s="100"/>
      <c r="E652" s="42"/>
      <c r="F652" s="42"/>
      <c r="G652" s="42"/>
      <c r="H652" s="42"/>
      <c r="I652" s="42"/>
      <c r="J652" s="45"/>
    </row>
    <row r="653" spans="2:10" x14ac:dyDescent="0.2">
      <c r="B653" s="99"/>
      <c r="C653" s="49"/>
      <c r="D653" s="100"/>
      <c r="E653" s="42"/>
      <c r="F653" s="42"/>
      <c r="G653" s="42"/>
      <c r="H653" s="42"/>
      <c r="I653" s="42"/>
      <c r="J653" s="45"/>
    </row>
    <row r="654" spans="2:10" x14ac:dyDescent="0.2">
      <c r="B654" s="99"/>
      <c r="C654" s="49"/>
      <c r="D654" s="100"/>
      <c r="E654" s="42"/>
      <c r="F654" s="42"/>
      <c r="G654" s="42"/>
      <c r="H654" s="42"/>
      <c r="I654" s="42"/>
      <c r="J654" s="45"/>
    </row>
    <row r="655" spans="2:10" x14ac:dyDescent="0.2">
      <c r="B655" s="99"/>
      <c r="C655" s="49"/>
      <c r="D655" s="100"/>
      <c r="E655" s="42"/>
      <c r="F655" s="42"/>
      <c r="G655" s="42"/>
      <c r="H655" s="42"/>
      <c r="I655" s="42"/>
      <c r="J655" s="45"/>
    </row>
    <row r="656" spans="2:10" x14ac:dyDescent="0.2">
      <c r="B656" s="99"/>
      <c r="C656" s="49"/>
      <c r="D656" s="100"/>
      <c r="E656" s="42"/>
      <c r="F656" s="42"/>
      <c r="G656" s="42"/>
      <c r="H656" s="42"/>
      <c r="I656" s="42"/>
      <c r="J656" s="45"/>
    </row>
    <row r="657" spans="2:10" x14ac:dyDescent="0.2">
      <c r="B657" s="99"/>
      <c r="C657" s="49"/>
      <c r="D657" s="100"/>
      <c r="E657" s="42"/>
      <c r="F657" s="42"/>
      <c r="G657" s="42"/>
      <c r="H657" s="42"/>
      <c r="I657" s="42"/>
      <c r="J657" s="45"/>
    </row>
    <row r="658" spans="2:10" x14ac:dyDescent="0.2">
      <c r="B658" s="99"/>
      <c r="C658" s="49"/>
      <c r="D658" s="100"/>
      <c r="E658" s="42"/>
      <c r="F658" s="42"/>
      <c r="G658" s="42"/>
      <c r="H658" s="42"/>
      <c r="I658" s="42"/>
      <c r="J658" s="45"/>
    </row>
    <row r="659" spans="2:10" x14ac:dyDescent="0.2">
      <c r="B659" s="99"/>
      <c r="C659" s="49"/>
      <c r="D659" s="100"/>
      <c r="E659" s="42"/>
      <c r="F659" s="42"/>
      <c r="G659" s="42"/>
      <c r="H659" s="42"/>
      <c r="I659" s="42"/>
      <c r="J659" s="45"/>
    </row>
    <row r="660" spans="2:10" x14ac:dyDescent="0.2">
      <c r="B660" s="99"/>
      <c r="C660" s="49"/>
      <c r="D660" s="100"/>
      <c r="E660" s="42"/>
      <c r="F660" s="42"/>
      <c r="G660" s="42"/>
      <c r="H660" s="42"/>
      <c r="I660" s="42"/>
      <c r="J660" s="45"/>
    </row>
    <row r="661" spans="2:10" x14ac:dyDescent="0.2">
      <c r="B661" s="99"/>
      <c r="C661" s="49"/>
      <c r="D661" s="100"/>
      <c r="E661" s="42"/>
      <c r="F661" s="42"/>
      <c r="G661" s="42"/>
      <c r="H661" s="42"/>
      <c r="I661" s="42"/>
      <c r="J661" s="45"/>
    </row>
    <row r="662" spans="2:10" x14ac:dyDescent="0.2">
      <c r="B662" s="99"/>
      <c r="C662" s="49"/>
      <c r="D662" s="100"/>
      <c r="E662" s="42"/>
      <c r="F662" s="42"/>
      <c r="G662" s="42"/>
      <c r="H662" s="42"/>
      <c r="I662" s="42"/>
      <c r="J662" s="45"/>
    </row>
    <row r="663" spans="2:10" x14ac:dyDescent="0.2">
      <c r="B663" s="99"/>
      <c r="C663" s="49"/>
      <c r="D663" s="100"/>
      <c r="E663" s="42"/>
      <c r="F663" s="42"/>
      <c r="G663" s="42"/>
      <c r="H663" s="42"/>
      <c r="I663" s="42"/>
      <c r="J663" s="45"/>
    </row>
    <row r="664" spans="2:10" x14ac:dyDescent="0.2">
      <c r="B664" s="99"/>
      <c r="C664" s="49"/>
      <c r="D664" s="100"/>
      <c r="E664" s="42"/>
      <c r="F664" s="42"/>
      <c r="G664" s="42"/>
      <c r="H664" s="42"/>
      <c r="I664" s="42"/>
      <c r="J664" s="45"/>
    </row>
    <row r="665" spans="2:10" x14ac:dyDescent="0.2">
      <c r="B665" s="99"/>
      <c r="C665" s="49"/>
      <c r="D665" s="100"/>
      <c r="E665" s="42"/>
      <c r="F665" s="42"/>
      <c r="G665" s="42"/>
      <c r="H665" s="42"/>
      <c r="I665" s="42"/>
      <c r="J665" s="45"/>
    </row>
    <row r="666" spans="2:10" x14ac:dyDescent="0.2">
      <c r="B666" s="99"/>
      <c r="C666" s="49"/>
      <c r="D666" s="100"/>
      <c r="E666" s="42"/>
      <c r="F666" s="42"/>
      <c r="G666" s="42"/>
      <c r="H666" s="42"/>
      <c r="I666" s="42"/>
      <c r="J666" s="45"/>
    </row>
    <row r="667" spans="2:10" x14ac:dyDescent="0.2">
      <c r="B667" s="99"/>
      <c r="C667" s="49"/>
      <c r="D667" s="100"/>
      <c r="E667" s="42"/>
      <c r="F667" s="42"/>
      <c r="G667" s="42"/>
      <c r="H667" s="42"/>
      <c r="I667" s="42"/>
      <c r="J667" s="45"/>
    </row>
    <row r="668" spans="2:10" x14ac:dyDescent="0.2">
      <c r="B668" s="99"/>
      <c r="C668" s="49"/>
      <c r="D668" s="100"/>
      <c r="E668" s="42"/>
      <c r="F668" s="42"/>
      <c r="G668" s="42"/>
      <c r="H668" s="42"/>
      <c r="I668" s="42"/>
      <c r="J668" s="45"/>
    </row>
    <row r="669" spans="2:10" x14ac:dyDescent="0.2">
      <c r="B669" s="99"/>
      <c r="C669" s="49"/>
      <c r="D669" s="100"/>
      <c r="E669" s="42"/>
      <c r="F669" s="42"/>
      <c r="G669" s="42"/>
      <c r="H669" s="42"/>
      <c r="I669" s="42"/>
      <c r="J669" s="45"/>
    </row>
    <row r="670" spans="2:10" x14ac:dyDescent="0.2">
      <c r="B670" s="99"/>
      <c r="C670" s="49"/>
      <c r="D670" s="100"/>
      <c r="E670" s="42"/>
      <c r="F670" s="42"/>
      <c r="G670" s="42"/>
      <c r="H670" s="42"/>
      <c r="I670" s="42"/>
      <c r="J670" s="45"/>
    </row>
    <row r="671" spans="2:10" x14ac:dyDescent="0.2">
      <c r="B671" s="99"/>
      <c r="C671" s="49"/>
      <c r="D671" s="100"/>
      <c r="E671" s="42"/>
      <c r="F671" s="42"/>
      <c r="G671" s="42"/>
      <c r="H671" s="42"/>
      <c r="I671" s="42"/>
      <c r="J671" s="45"/>
    </row>
    <row r="672" spans="2:10" x14ac:dyDescent="0.2">
      <c r="B672" s="99"/>
      <c r="C672" s="49"/>
      <c r="D672" s="100"/>
      <c r="E672" s="42"/>
      <c r="F672" s="42"/>
      <c r="G672" s="42"/>
      <c r="H672" s="42"/>
      <c r="I672" s="42"/>
      <c r="J672" s="45"/>
    </row>
    <row r="673" spans="2:10" x14ac:dyDescent="0.2">
      <c r="B673" s="99"/>
      <c r="C673" s="49"/>
      <c r="D673" s="100"/>
      <c r="E673" s="42"/>
      <c r="F673" s="42"/>
      <c r="G673" s="42"/>
      <c r="H673" s="42"/>
      <c r="I673" s="42"/>
      <c r="J673" s="45"/>
    </row>
    <row r="674" spans="2:10" x14ac:dyDescent="0.2">
      <c r="B674" s="99"/>
      <c r="C674" s="49"/>
      <c r="D674" s="100"/>
      <c r="E674" s="42"/>
      <c r="F674" s="42"/>
      <c r="G674" s="42"/>
      <c r="H674" s="42"/>
      <c r="I674" s="42"/>
      <c r="J674" s="45"/>
    </row>
    <row r="675" spans="2:10" x14ac:dyDescent="0.2">
      <c r="B675" s="99"/>
      <c r="C675" s="49"/>
      <c r="D675" s="100"/>
      <c r="E675" s="42"/>
      <c r="F675" s="42"/>
      <c r="G675" s="42"/>
      <c r="H675" s="42"/>
      <c r="I675" s="42"/>
      <c r="J675" s="45"/>
    </row>
    <row r="676" spans="2:10" x14ac:dyDescent="0.2">
      <c r="B676" s="99"/>
      <c r="C676" s="49"/>
      <c r="D676" s="100"/>
      <c r="E676" s="42"/>
      <c r="F676" s="42"/>
      <c r="G676" s="42"/>
      <c r="H676" s="42"/>
      <c r="I676" s="42"/>
      <c r="J676" s="45"/>
    </row>
    <row r="677" spans="2:10" x14ac:dyDescent="0.2">
      <c r="B677" s="99"/>
      <c r="C677" s="49"/>
      <c r="D677" s="100"/>
      <c r="E677" s="42"/>
      <c r="F677" s="42"/>
      <c r="G677" s="42"/>
      <c r="H677" s="42"/>
      <c r="I677" s="42"/>
      <c r="J677" s="45"/>
    </row>
    <row r="678" spans="2:10" x14ac:dyDescent="0.2">
      <c r="B678" s="99"/>
      <c r="C678" s="49"/>
      <c r="D678" s="100"/>
      <c r="E678" s="42"/>
      <c r="F678" s="42"/>
      <c r="G678" s="42"/>
      <c r="H678" s="42"/>
      <c r="I678" s="42"/>
      <c r="J678" s="45"/>
    </row>
    <row r="679" spans="2:10" x14ac:dyDescent="0.2">
      <c r="B679" s="99"/>
      <c r="C679" s="49"/>
      <c r="D679" s="100"/>
      <c r="E679" s="42"/>
      <c r="F679" s="42"/>
      <c r="G679" s="42"/>
      <c r="H679" s="42"/>
      <c r="I679" s="42"/>
      <c r="J679" s="45"/>
    </row>
    <row r="680" spans="2:10" x14ac:dyDescent="0.2">
      <c r="B680" s="99"/>
      <c r="C680" s="49"/>
      <c r="D680" s="100"/>
      <c r="E680" s="42"/>
      <c r="F680" s="42"/>
      <c r="G680" s="42"/>
      <c r="H680" s="42"/>
      <c r="I680" s="42"/>
      <c r="J680" s="45"/>
    </row>
    <row r="681" spans="2:10" x14ac:dyDescent="0.2">
      <c r="B681" s="99"/>
      <c r="C681" s="49"/>
      <c r="D681" s="100"/>
      <c r="E681" s="42"/>
      <c r="F681" s="42"/>
      <c r="G681" s="42"/>
      <c r="H681" s="42"/>
      <c r="I681" s="42"/>
      <c r="J681" s="45"/>
    </row>
    <row r="682" spans="2:10" x14ac:dyDescent="0.2">
      <c r="B682" s="99"/>
      <c r="C682" s="49"/>
      <c r="D682" s="100"/>
      <c r="E682" s="42"/>
      <c r="F682" s="42"/>
      <c r="G682" s="42"/>
      <c r="H682" s="42"/>
      <c r="I682" s="42"/>
      <c r="J682" s="45"/>
    </row>
    <row r="683" spans="2:10" x14ac:dyDescent="0.2">
      <c r="B683" s="99"/>
      <c r="C683" s="49"/>
      <c r="D683" s="100"/>
      <c r="E683" s="42"/>
      <c r="F683" s="42"/>
      <c r="G683" s="42"/>
      <c r="H683" s="42"/>
      <c r="I683" s="42"/>
      <c r="J683" s="45"/>
    </row>
    <row r="684" spans="2:10" x14ac:dyDescent="0.2">
      <c r="B684" s="99"/>
      <c r="C684" s="49"/>
      <c r="D684" s="100"/>
      <c r="E684" s="42"/>
      <c r="F684" s="42"/>
      <c r="G684" s="42"/>
      <c r="H684" s="42"/>
      <c r="I684" s="42"/>
      <c r="J684" s="45"/>
    </row>
    <row r="685" spans="2:10" x14ac:dyDescent="0.2">
      <c r="B685" s="99"/>
      <c r="C685" s="49"/>
      <c r="D685" s="100"/>
      <c r="E685" s="42"/>
      <c r="F685" s="42"/>
      <c r="G685" s="42"/>
      <c r="H685" s="42"/>
      <c r="I685" s="42"/>
      <c r="J685" s="45"/>
    </row>
    <row r="686" spans="2:10" x14ac:dyDescent="0.2">
      <c r="B686" s="99"/>
      <c r="C686" s="49"/>
      <c r="D686" s="100"/>
      <c r="E686" s="42"/>
      <c r="F686" s="42"/>
      <c r="G686" s="42"/>
      <c r="H686" s="42"/>
      <c r="I686" s="42"/>
      <c r="J686" s="45"/>
    </row>
    <row r="687" spans="2:10" x14ac:dyDescent="0.2">
      <c r="B687" s="99"/>
      <c r="C687" s="49"/>
      <c r="D687" s="100"/>
      <c r="E687" s="42"/>
      <c r="F687" s="42"/>
      <c r="G687" s="42"/>
      <c r="H687" s="42"/>
      <c r="I687" s="42"/>
      <c r="J687" s="45"/>
    </row>
    <row r="688" spans="2:10" x14ac:dyDescent="0.2">
      <c r="B688" s="99"/>
      <c r="C688" s="49"/>
      <c r="D688" s="100"/>
      <c r="E688" s="42"/>
      <c r="F688" s="42"/>
      <c r="G688" s="42"/>
      <c r="H688" s="42"/>
      <c r="I688" s="42"/>
      <c r="J688" s="45"/>
    </row>
    <row r="689" spans="2:10" x14ac:dyDescent="0.2">
      <c r="B689" s="99"/>
      <c r="C689" s="49"/>
      <c r="D689" s="100"/>
      <c r="E689" s="42"/>
      <c r="F689" s="42"/>
      <c r="G689" s="42"/>
      <c r="H689" s="42"/>
      <c r="I689" s="42"/>
      <c r="J689" s="45"/>
    </row>
    <row r="690" spans="2:10" x14ac:dyDescent="0.2">
      <c r="B690" s="99"/>
      <c r="C690" s="49"/>
      <c r="D690" s="100"/>
      <c r="E690" s="42"/>
      <c r="F690" s="42"/>
      <c r="G690" s="42"/>
      <c r="H690" s="42"/>
      <c r="I690" s="42"/>
      <c r="J690" s="45"/>
    </row>
    <row r="691" spans="2:10" x14ac:dyDescent="0.2">
      <c r="B691" s="99"/>
      <c r="C691" s="49"/>
      <c r="D691" s="100"/>
      <c r="E691" s="42"/>
      <c r="F691" s="42"/>
      <c r="G691" s="42"/>
      <c r="H691" s="42"/>
      <c r="I691" s="42"/>
      <c r="J691" s="45"/>
    </row>
    <row r="692" spans="2:10" x14ac:dyDescent="0.2">
      <c r="B692" s="99"/>
      <c r="C692" s="49"/>
      <c r="D692" s="100"/>
      <c r="E692" s="42"/>
      <c r="F692" s="42"/>
      <c r="G692" s="42"/>
      <c r="H692" s="42"/>
      <c r="I692" s="42"/>
      <c r="J692" s="45"/>
    </row>
    <row r="693" spans="2:10" x14ac:dyDescent="0.2">
      <c r="B693" s="99"/>
      <c r="C693" s="49"/>
      <c r="D693" s="100"/>
      <c r="E693" s="42"/>
      <c r="F693" s="42"/>
      <c r="G693" s="42"/>
      <c r="H693" s="42"/>
      <c r="I693" s="42"/>
      <c r="J693" s="45"/>
    </row>
    <row r="694" spans="2:10" x14ac:dyDescent="0.2">
      <c r="B694" s="99"/>
      <c r="C694" s="49"/>
      <c r="D694" s="100"/>
      <c r="E694" s="42"/>
      <c r="F694" s="42"/>
      <c r="G694" s="42"/>
      <c r="H694" s="42"/>
      <c r="I694" s="42"/>
      <c r="J694" s="45"/>
    </row>
    <row r="695" spans="2:10" x14ac:dyDescent="0.2">
      <c r="B695" s="99"/>
      <c r="C695" s="49"/>
      <c r="D695" s="100"/>
      <c r="E695" s="42"/>
      <c r="F695" s="42"/>
      <c r="G695" s="42"/>
      <c r="H695" s="42"/>
      <c r="I695" s="42"/>
      <c r="J695" s="45"/>
    </row>
    <row r="696" spans="2:10" x14ac:dyDescent="0.2">
      <c r="B696" s="99"/>
      <c r="C696" s="49"/>
      <c r="D696" s="100"/>
      <c r="E696" s="42"/>
      <c r="F696" s="42"/>
      <c r="G696" s="42"/>
      <c r="H696" s="42"/>
      <c r="I696" s="42"/>
      <c r="J696" s="45"/>
    </row>
    <row r="697" spans="2:10" x14ac:dyDescent="0.2">
      <c r="B697" s="99"/>
      <c r="C697" s="49"/>
      <c r="D697" s="100"/>
      <c r="E697" s="42"/>
      <c r="F697" s="42"/>
      <c r="G697" s="42"/>
      <c r="H697" s="42"/>
      <c r="I697" s="42"/>
      <c r="J697" s="45"/>
    </row>
    <row r="698" spans="2:10" x14ac:dyDescent="0.2">
      <c r="B698" s="99"/>
      <c r="C698" s="49"/>
      <c r="D698" s="100"/>
      <c r="E698" s="42"/>
      <c r="F698" s="42"/>
      <c r="G698" s="42"/>
      <c r="H698" s="42"/>
      <c r="I698" s="42"/>
      <c r="J698" s="45"/>
    </row>
    <row r="699" spans="2:10" x14ac:dyDescent="0.2">
      <c r="B699" s="99"/>
      <c r="C699" s="49"/>
      <c r="D699" s="100"/>
      <c r="E699" s="42"/>
      <c r="F699" s="42"/>
      <c r="G699" s="42"/>
      <c r="H699" s="42"/>
      <c r="I699" s="42"/>
      <c r="J699" s="45"/>
    </row>
    <row r="700" spans="2:10" x14ac:dyDescent="0.2">
      <c r="B700" s="99"/>
      <c r="C700" s="49"/>
      <c r="D700" s="100"/>
      <c r="E700" s="42"/>
      <c r="F700" s="42"/>
      <c r="G700" s="42"/>
      <c r="H700" s="42"/>
      <c r="I700" s="42"/>
      <c r="J700" s="45"/>
    </row>
    <row r="701" spans="2:10" x14ac:dyDescent="0.2">
      <c r="B701" s="99"/>
      <c r="C701" s="49"/>
      <c r="D701" s="100"/>
      <c r="E701" s="42"/>
      <c r="F701" s="42"/>
      <c r="G701" s="42"/>
      <c r="H701" s="42"/>
      <c r="I701" s="42"/>
      <c r="J701" s="45"/>
    </row>
    <row r="702" spans="2:10" x14ac:dyDescent="0.2">
      <c r="B702" s="99"/>
      <c r="C702" s="49"/>
      <c r="D702" s="100"/>
      <c r="E702" s="42"/>
      <c r="F702" s="42"/>
      <c r="G702" s="42"/>
      <c r="H702" s="42"/>
      <c r="I702" s="42"/>
      <c r="J702" s="45"/>
    </row>
    <row r="703" spans="2:10" x14ac:dyDescent="0.2">
      <c r="B703" s="99"/>
      <c r="C703" s="49"/>
      <c r="D703" s="100"/>
      <c r="E703" s="42"/>
      <c r="F703" s="42"/>
      <c r="G703" s="42"/>
      <c r="H703" s="42"/>
      <c r="I703" s="42"/>
      <c r="J703" s="45"/>
    </row>
    <row r="704" spans="2:10" x14ac:dyDescent="0.2">
      <c r="B704" s="99"/>
      <c r="C704" s="49"/>
      <c r="D704" s="100"/>
      <c r="E704" s="42"/>
      <c r="F704" s="42"/>
      <c r="G704" s="42"/>
      <c r="H704" s="42"/>
      <c r="I704" s="42"/>
      <c r="J704" s="45"/>
    </row>
    <row r="705" spans="2:10" x14ac:dyDescent="0.2">
      <c r="B705" s="99"/>
      <c r="C705" s="49"/>
      <c r="D705" s="100"/>
      <c r="E705" s="42"/>
      <c r="F705" s="42"/>
      <c r="G705" s="42"/>
      <c r="H705" s="42"/>
      <c r="I705" s="42"/>
      <c r="J705" s="45"/>
    </row>
    <row r="706" spans="2:10" x14ac:dyDescent="0.2">
      <c r="B706" s="99"/>
      <c r="C706" s="49"/>
      <c r="D706" s="100"/>
      <c r="E706" s="42"/>
      <c r="F706" s="42"/>
      <c r="G706" s="42"/>
      <c r="H706" s="42"/>
      <c r="I706" s="42"/>
      <c r="J706" s="45"/>
    </row>
    <row r="707" spans="2:10" x14ac:dyDescent="0.2">
      <c r="B707" s="99"/>
      <c r="C707" s="49"/>
      <c r="D707" s="100"/>
      <c r="E707" s="42"/>
      <c r="F707" s="42"/>
      <c r="G707" s="42"/>
      <c r="H707" s="42"/>
      <c r="I707" s="42"/>
      <c r="J707" s="45"/>
    </row>
    <row r="708" spans="2:10" x14ac:dyDescent="0.2">
      <c r="B708" s="99"/>
      <c r="C708" s="49"/>
      <c r="D708" s="100"/>
      <c r="E708" s="42"/>
      <c r="F708" s="42"/>
      <c r="G708" s="42"/>
      <c r="H708" s="42"/>
      <c r="I708" s="42"/>
      <c r="J708" s="45"/>
    </row>
    <row r="709" spans="2:10" x14ac:dyDescent="0.2">
      <c r="B709" s="99"/>
      <c r="C709" s="49"/>
      <c r="D709" s="100"/>
      <c r="E709" s="42"/>
      <c r="F709" s="42"/>
      <c r="G709" s="42"/>
      <c r="H709" s="42"/>
      <c r="I709" s="42"/>
      <c r="J709" s="45"/>
    </row>
    <row r="710" spans="2:10" x14ac:dyDescent="0.2">
      <c r="B710" s="99"/>
      <c r="C710" s="49"/>
      <c r="D710" s="100"/>
      <c r="E710" s="42"/>
      <c r="F710" s="42"/>
      <c r="G710" s="42"/>
      <c r="H710" s="42"/>
      <c r="I710" s="42"/>
      <c r="J710" s="45"/>
    </row>
    <row r="711" spans="2:10" x14ac:dyDescent="0.2">
      <c r="B711" s="99"/>
      <c r="C711" s="49"/>
      <c r="D711" s="100"/>
      <c r="E711" s="42"/>
      <c r="F711" s="42"/>
      <c r="G711" s="42"/>
      <c r="H711" s="42"/>
      <c r="I711" s="42"/>
      <c r="J711" s="45"/>
    </row>
    <row r="712" spans="2:10" x14ac:dyDescent="0.2">
      <c r="B712" s="99"/>
      <c r="C712" s="49"/>
      <c r="D712" s="100"/>
      <c r="E712" s="42"/>
      <c r="F712" s="42"/>
      <c r="G712" s="42"/>
      <c r="H712" s="42"/>
      <c r="I712" s="42"/>
      <c r="J712" s="45"/>
    </row>
    <row r="713" spans="2:10" x14ac:dyDescent="0.2">
      <c r="B713" s="99"/>
      <c r="C713" s="49"/>
      <c r="D713" s="100"/>
      <c r="E713" s="42"/>
      <c r="F713" s="42"/>
      <c r="G713" s="42"/>
      <c r="H713" s="42"/>
      <c r="I713" s="42"/>
      <c r="J713" s="45"/>
    </row>
    <row r="714" spans="2:10" x14ac:dyDescent="0.2">
      <c r="B714" s="99"/>
      <c r="C714" s="49"/>
      <c r="D714" s="100"/>
      <c r="E714" s="42"/>
      <c r="F714" s="42"/>
      <c r="G714" s="42"/>
      <c r="H714" s="42"/>
      <c r="I714" s="42"/>
      <c r="J714" s="45"/>
    </row>
    <row r="715" spans="2:10" x14ac:dyDescent="0.2">
      <c r="B715" s="99"/>
      <c r="C715" s="49"/>
      <c r="D715" s="100"/>
      <c r="E715" s="42"/>
      <c r="F715" s="42"/>
      <c r="G715" s="42"/>
      <c r="H715" s="42"/>
      <c r="I715" s="42"/>
      <c r="J715" s="45"/>
    </row>
    <row r="716" spans="2:10" x14ac:dyDescent="0.2">
      <c r="B716" s="99"/>
      <c r="C716" s="49"/>
      <c r="D716" s="100"/>
      <c r="E716" s="42"/>
      <c r="F716" s="42"/>
      <c r="G716" s="42"/>
      <c r="H716" s="42"/>
      <c r="I716" s="42"/>
      <c r="J716" s="45"/>
    </row>
    <row r="717" spans="2:10" x14ac:dyDescent="0.2">
      <c r="B717" s="99"/>
      <c r="C717" s="49"/>
      <c r="D717" s="100"/>
      <c r="E717" s="42"/>
      <c r="F717" s="42"/>
      <c r="G717" s="42"/>
      <c r="H717" s="42"/>
      <c r="I717" s="42"/>
      <c r="J717" s="45"/>
    </row>
    <row r="718" spans="2:10" x14ac:dyDescent="0.2">
      <c r="B718" s="99"/>
      <c r="C718" s="49"/>
      <c r="D718" s="100"/>
      <c r="E718" s="42"/>
      <c r="F718" s="42"/>
      <c r="G718" s="42"/>
      <c r="H718" s="42"/>
      <c r="I718" s="42"/>
      <c r="J718" s="45"/>
    </row>
    <row r="719" spans="2:10" x14ac:dyDescent="0.2">
      <c r="B719" s="99"/>
      <c r="C719" s="49"/>
      <c r="D719" s="100"/>
      <c r="E719" s="42"/>
      <c r="F719" s="42"/>
      <c r="G719" s="42"/>
      <c r="H719" s="42"/>
      <c r="I719" s="42"/>
      <c r="J719" s="45"/>
    </row>
    <row r="720" spans="2:10" x14ac:dyDescent="0.2">
      <c r="B720" s="99"/>
      <c r="C720" s="49"/>
      <c r="D720" s="100"/>
      <c r="E720" s="42"/>
      <c r="F720" s="42"/>
      <c r="G720" s="42"/>
      <c r="H720" s="42"/>
      <c r="I720" s="42"/>
      <c r="J720" s="45"/>
    </row>
    <row r="721" spans="2:10" x14ac:dyDescent="0.2">
      <c r="B721" s="99"/>
      <c r="C721" s="49"/>
      <c r="D721" s="100"/>
      <c r="E721" s="42"/>
      <c r="F721" s="42"/>
      <c r="G721" s="42"/>
      <c r="H721" s="42"/>
      <c r="I721" s="42"/>
      <c r="J721" s="45"/>
    </row>
    <row r="722" spans="2:10" x14ac:dyDescent="0.2">
      <c r="B722" s="99"/>
      <c r="C722" s="49"/>
      <c r="D722" s="100"/>
      <c r="E722" s="42"/>
      <c r="F722" s="42"/>
      <c r="G722" s="42"/>
      <c r="H722" s="42"/>
      <c r="I722" s="42"/>
      <c r="J722" s="45"/>
    </row>
    <row r="723" spans="2:10" x14ac:dyDescent="0.2">
      <c r="B723" s="99"/>
      <c r="C723" s="49"/>
      <c r="D723" s="100"/>
      <c r="E723" s="42"/>
      <c r="F723" s="42"/>
      <c r="G723" s="42"/>
      <c r="H723" s="42"/>
      <c r="I723" s="42"/>
      <c r="J723" s="45"/>
    </row>
    <row r="724" spans="2:10" x14ac:dyDescent="0.2">
      <c r="B724" s="99"/>
      <c r="C724" s="49"/>
      <c r="D724" s="100"/>
      <c r="E724" s="42"/>
      <c r="F724" s="42"/>
      <c r="G724" s="42"/>
      <c r="H724" s="42"/>
      <c r="I724" s="42"/>
      <c r="J724" s="45"/>
    </row>
    <row r="725" spans="2:10" x14ac:dyDescent="0.2">
      <c r="B725" s="99"/>
      <c r="C725" s="49"/>
      <c r="D725" s="100"/>
      <c r="E725" s="42"/>
      <c r="F725" s="42"/>
      <c r="G725" s="42"/>
      <c r="H725" s="42"/>
      <c r="I725" s="42"/>
      <c r="J725" s="45"/>
    </row>
    <row r="726" spans="2:10" x14ac:dyDescent="0.2">
      <c r="B726" s="99"/>
      <c r="C726" s="49"/>
      <c r="D726" s="100"/>
      <c r="E726" s="42"/>
      <c r="F726" s="42"/>
      <c r="G726" s="42"/>
      <c r="H726" s="42"/>
      <c r="I726" s="42"/>
      <c r="J726" s="45"/>
    </row>
    <row r="727" spans="2:10" x14ac:dyDescent="0.2">
      <c r="B727" s="99"/>
      <c r="C727" s="49"/>
      <c r="D727" s="100"/>
      <c r="E727" s="42"/>
      <c r="F727" s="42"/>
      <c r="G727" s="42"/>
      <c r="H727" s="42"/>
      <c r="I727" s="42"/>
      <c r="J727" s="45"/>
    </row>
    <row r="728" spans="2:10" x14ac:dyDescent="0.2">
      <c r="B728" s="99"/>
      <c r="C728" s="49"/>
      <c r="D728" s="100"/>
      <c r="E728" s="42"/>
      <c r="F728" s="42"/>
      <c r="G728" s="42"/>
      <c r="H728" s="42"/>
      <c r="I728" s="42"/>
      <c r="J728" s="45"/>
    </row>
    <row r="729" spans="2:10" x14ac:dyDescent="0.2">
      <c r="B729" s="99"/>
      <c r="C729" s="49"/>
      <c r="D729" s="100"/>
      <c r="E729" s="42"/>
      <c r="F729" s="42"/>
      <c r="G729" s="42"/>
      <c r="H729" s="42"/>
      <c r="I729" s="42"/>
      <c r="J729" s="45"/>
    </row>
    <row r="730" spans="2:10" x14ac:dyDescent="0.2">
      <c r="B730" s="99"/>
      <c r="C730" s="49"/>
      <c r="D730" s="100"/>
      <c r="E730" s="42"/>
      <c r="F730" s="42"/>
      <c r="G730" s="42"/>
      <c r="H730" s="42"/>
      <c r="I730" s="42"/>
      <c r="J730" s="45"/>
    </row>
    <row r="731" spans="2:10" x14ac:dyDescent="0.2">
      <c r="B731" s="99"/>
      <c r="C731" s="49"/>
      <c r="D731" s="100"/>
      <c r="E731" s="42"/>
      <c r="F731" s="42"/>
      <c r="G731" s="42"/>
      <c r="H731" s="42"/>
      <c r="I731" s="42"/>
      <c r="J731" s="45"/>
    </row>
    <row r="732" spans="2:10" x14ac:dyDescent="0.2">
      <c r="B732" s="99"/>
      <c r="C732" s="49"/>
      <c r="D732" s="100"/>
      <c r="E732" s="42"/>
      <c r="F732" s="42"/>
      <c r="G732" s="42"/>
      <c r="H732" s="42"/>
      <c r="I732" s="42"/>
      <c r="J732" s="45"/>
    </row>
    <row r="733" spans="2:10" x14ac:dyDescent="0.2">
      <c r="B733" s="99"/>
      <c r="C733" s="49"/>
      <c r="D733" s="100"/>
      <c r="E733" s="42"/>
      <c r="F733" s="42"/>
      <c r="G733" s="42"/>
      <c r="H733" s="42"/>
      <c r="I733" s="42"/>
      <c r="J733" s="45"/>
    </row>
    <row r="734" spans="2:10" x14ac:dyDescent="0.2">
      <c r="B734" s="99"/>
      <c r="C734" s="49"/>
      <c r="D734" s="100"/>
      <c r="E734" s="42"/>
      <c r="F734" s="42"/>
      <c r="G734" s="42"/>
      <c r="H734" s="42"/>
      <c r="I734" s="42"/>
      <c r="J734" s="45"/>
    </row>
    <row r="735" spans="2:10" x14ac:dyDescent="0.2">
      <c r="B735" s="99"/>
      <c r="C735" s="49"/>
      <c r="D735" s="100"/>
      <c r="E735" s="42"/>
      <c r="F735" s="42"/>
      <c r="G735" s="42"/>
      <c r="H735" s="42"/>
      <c r="I735" s="42"/>
      <c r="J735" s="45"/>
    </row>
    <row r="736" spans="2:10" x14ac:dyDescent="0.2">
      <c r="B736" s="99"/>
      <c r="C736" s="49"/>
      <c r="D736" s="100"/>
      <c r="E736" s="42"/>
      <c r="F736" s="42"/>
      <c r="G736" s="42"/>
      <c r="H736" s="42"/>
      <c r="I736" s="42"/>
      <c r="J736" s="45"/>
    </row>
    <row r="737" spans="2:10" x14ac:dyDescent="0.2">
      <c r="B737" s="99"/>
      <c r="C737" s="49"/>
      <c r="D737" s="100"/>
      <c r="E737" s="42"/>
      <c r="F737" s="42"/>
      <c r="G737" s="42"/>
      <c r="H737" s="42"/>
      <c r="I737" s="42"/>
      <c r="J737" s="45"/>
    </row>
    <row r="738" spans="2:10" x14ac:dyDescent="0.2">
      <c r="B738" s="99"/>
      <c r="C738" s="49"/>
      <c r="D738" s="100"/>
      <c r="E738" s="42"/>
      <c r="F738" s="42"/>
      <c r="G738" s="42"/>
      <c r="H738" s="42"/>
      <c r="I738" s="42"/>
      <c r="J738" s="45"/>
    </row>
    <row r="739" spans="2:10" x14ac:dyDescent="0.2">
      <c r="B739" s="99"/>
      <c r="C739" s="49"/>
      <c r="D739" s="100"/>
      <c r="E739" s="42"/>
      <c r="F739" s="42"/>
      <c r="G739" s="42"/>
      <c r="H739" s="42"/>
      <c r="I739" s="42"/>
      <c r="J739" s="45"/>
    </row>
    <row r="740" spans="2:10" x14ac:dyDescent="0.2">
      <c r="B740" s="99"/>
      <c r="C740" s="49"/>
      <c r="D740" s="100"/>
      <c r="E740" s="42"/>
      <c r="F740" s="42"/>
      <c r="G740" s="42"/>
      <c r="H740" s="42"/>
      <c r="I740" s="42"/>
      <c r="J740" s="45"/>
    </row>
    <row r="741" spans="2:10" x14ac:dyDescent="0.2">
      <c r="B741" s="99"/>
      <c r="C741" s="49"/>
      <c r="D741" s="100"/>
      <c r="E741" s="42"/>
      <c r="F741" s="42"/>
      <c r="G741" s="42"/>
      <c r="H741" s="42"/>
      <c r="I741" s="42"/>
      <c r="J741" s="45"/>
    </row>
    <row r="742" spans="2:10" x14ac:dyDescent="0.2">
      <c r="B742" s="99"/>
      <c r="C742" s="49"/>
      <c r="D742" s="100"/>
      <c r="E742" s="42"/>
      <c r="F742" s="42"/>
      <c r="G742" s="42"/>
      <c r="H742" s="42"/>
      <c r="I742" s="42"/>
      <c r="J742" s="45"/>
    </row>
    <row r="743" spans="2:10" x14ac:dyDescent="0.2">
      <c r="B743" s="99"/>
      <c r="C743" s="49"/>
      <c r="D743" s="100"/>
      <c r="E743" s="42"/>
      <c r="F743" s="42"/>
      <c r="G743" s="42"/>
      <c r="H743" s="42"/>
      <c r="I743" s="42"/>
      <c r="J743" s="45"/>
    </row>
    <row r="744" spans="2:10" x14ac:dyDescent="0.2">
      <c r="B744" s="99"/>
      <c r="C744" s="49"/>
      <c r="D744" s="100"/>
      <c r="E744" s="42"/>
      <c r="F744" s="42"/>
      <c r="G744" s="42"/>
      <c r="H744" s="42"/>
      <c r="I744" s="42"/>
      <c r="J744" s="45"/>
    </row>
    <row r="745" spans="2:10" x14ac:dyDescent="0.2">
      <c r="B745" s="99"/>
      <c r="C745" s="49"/>
      <c r="D745" s="100"/>
      <c r="E745" s="42"/>
      <c r="F745" s="42"/>
      <c r="G745" s="42"/>
      <c r="H745" s="42"/>
      <c r="I745" s="42"/>
      <c r="J745" s="45"/>
    </row>
    <row r="746" spans="2:10" x14ac:dyDescent="0.2">
      <c r="B746" s="99"/>
      <c r="C746" s="49"/>
      <c r="D746" s="100"/>
      <c r="E746" s="42"/>
      <c r="F746" s="42"/>
      <c r="G746" s="42"/>
      <c r="H746" s="42"/>
      <c r="I746" s="42"/>
      <c r="J746" s="45"/>
    </row>
    <row r="747" spans="2:10" x14ac:dyDescent="0.2">
      <c r="B747" s="99"/>
      <c r="C747" s="49"/>
      <c r="D747" s="100"/>
      <c r="E747" s="42"/>
      <c r="F747" s="42"/>
      <c r="G747" s="42"/>
      <c r="H747" s="42"/>
      <c r="I747" s="42"/>
      <c r="J747" s="45"/>
    </row>
    <row r="748" spans="2:10" x14ac:dyDescent="0.2">
      <c r="B748" s="99"/>
      <c r="C748" s="49"/>
      <c r="D748" s="100"/>
      <c r="E748" s="42"/>
      <c r="F748" s="42"/>
      <c r="G748" s="42"/>
      <c r="H748" s="42"/>
      <c r="I748" s="42"/>
      <c r="J748" s="45"/>
    </row>
    <row r="749" spans="2:10" x14ac:dyDescent="0.2">
      <c r="B749" s="99"/>
      <c r="C749" s="49"/>
      <c r="D749" s="100"/>
      <c r="E749" s="42"/>
      <c r="F749" s="42"/>
      <c r="G749" s="42"/>
      <c r="H749" s="42"/>
      <c r="I749" s="42"/>
      <c r="J749" s="45"/>
    </row>
    <row r="750" spans="2:10" x14ac:dyDescent="0.2">
      <c r="B750" s="99"/>
      <c r="C750" s="49"/>
      <c r="D750" s="100"/>
      <c r="E750" s="42"/>
      <c r="F750" s="42"/>
      <c r="G750" s="42"/>
      <c r="H750" s="42"/>
      <c r="I750" s="42"/>
      <c r="J750" s="45"/>
    </row>
    <row r="751" spans="2:10" x14ac:dyDescent="0.2">
      <c r="B751" s="99"/>
      <c r="C751" s="49"/>
      <c r="D751" s="100"/>
      <c r="E751" s="42"/>
      <c r="F751" s="42"/>
      <c r="G751" s="42"/>
      <c r="H751" s="42"/>
      <c r="I751" s="42"/>
      <c r="J751" s="45"/>
    </row>
    <row r="752" spans="2:10" x14ac:dyDescent="0.2">
      <c r="B752" s="99"/>
      <c r="C752" s="49"/>
      <c r="D752" s="100"/>
      <c r="E752" s="42"/>
      <c r="F752" s="42"/>
      <c r="G752" s="42"/>
      <c r="H752" s="42"/>
      <c r="I752" s="42"/>
      <c r="J752" s="45"/>
    </row>
    <row r="753" spans="2:10" x14ac:dyDescent="0.2">
      <c r="B753" s="99"/>
      <c r="C753" s="49"/>
      <c r="D753" s="100"/>
      <c r="E753" s="42"/>
      <c r="F753" s="42"/>
      <c r="G753" s="42"/>
      <c r="H753" s="42"/>
      <c r="I753" s="42"/>
      <c r="J753" s="45"/>
    </row>
    <row r="754" spans="2:10" x14ac:dyDescent="0.2">
      <c r="B754" s="99"/>
      <c r="C754" s="49"/>
      <c r="D754" s="100"/>
      <c r="E754" s="42"/>
      <c r="F754" s="42"/>
      <c r="G754" s="42"/>
      <c r="H754" s="42"/>
      <c r="I754" s="42"/>
      <c r="J754" s="45"/>
    </row>
    <row r="755" spans="2:10" x14ac:dyDescent="0.2">
      <c r="B755" s="99"/>
      <c r="C755" s="49"/>
      <c r="D755" s="100"/>
      <c r="E755" s="42"/>
      <c r="F755" s="42"/>
      <c r="G755" s="42"/>
      <c r="H755" s="42"/>
      <c r="I755" s="42"/>
      <c r="J755" s="45"/>
    </row>
    <row r="756" spans="2:10" x14ac:dyDescent="0.2">
      <c r="B756" s="99"/>
      <c r="C756" s="49"/>
      <c r="D756" s="100"/>
      <c r="E756" s="42"/>
      <c r="F756" s="42"/>
      <c r="G756" s="42"/>
      <c r="H756" s="42"/>
      <c r="I756" s="42"/>
      <c r="J756" s="45"/>
    </row>
    <row r="757" spans="2:10" x14ac:dyDescent="0.2">
      <c r="B757" s="99"/>
      <c r="C757" s="49"/>
      <c r="D757" s="100"/>
      <c r="E757" s="42"/>
      <c r="F757" s="42"/>
      <c r="G757" s="42"/>
      <c r="H757" s="42"/>
      <c r="I757" s="42"/>
      <c r="J757" s="45"/>
    </row>
    <row r="758" spans="2:10" x14ac:dyDescent="0.2">
      <c r="B758" s="99"/>
      <c r="C758" s="49"/>
      <c r="D758" s="100"/>
      <c r="E758" s="42"/>
      <c r="F758" s="42"/>
      <c r="G758" s="42"/>
      <c r="H758" s="42"/>
      <c r="I758" s="42"/>
      <c r="J758" s="45"/>
    </row>
    <row r="759" spans="2:10" x14ac:dyDescent="0.2">
      <c r="B759" s="99"/>
      <c r="C759" s="49"/>
      <c r="D759" s="100"/>
      <c r="E759" s="42"/>
      <c r="F759" s="42"/>
      <c r="G759" s="42"/>
      <c r="H759" s="42"/>
      <c r="I759" s="42"/>
      <c r="J759" s="45"/>
    </row>
    <row r="760" spans="2:10" x14ac:dyDescent="0.2">
      <c r="B760" s="99"/>
      <c r="C760" s="49"/>
      <c r="D760" s="100"/>
      <c r="E760" s="42"/>
      <c r="F760" s="42"/>
      <c r="G760" s="42"/>
      <c r="H760" s="42"/>
      <c r="I760" s="42"/>
      <c r="J760" s="45"/>
    </row>
    <row r="761" spans="2:10" x14ac:dyDescent="0.2">
      <c r="B761" s="99"/>
      <c r="C761" s="49"/>
      <c r="D761" s="100"/>
      <c r="E761" s="42"/>
      <c r="F761" s="42"/>
      <c r="G761" s="42"/>
      <c r="H761" s="42"/>
      <c r="I761" s="42"/>
      <c r="J761" s="45"/>
    </row>
    <row r="762" spans="2:10" x14ac:dyDescent="0.2">
      <c r="B762" s="99"/>
      <c r="C762" s="49"/>
      <c r="D762" s="100"/>
      <c r="E762" s="42"/>
      <c r="F762" s="42"/>
      <c r="G762" s="42"/>
      <c r="H762" s="42"/>
      <c r="I762" s="42"/>
      <c r="J762" s="45"/>
    </row>
    <row r="763" spans="2:10" x14ac:dyDescent="0.2">
      <c r="B763" s="99"/>
      <c r="C763" s="49"/>
      <c r="D763" s="100"/>
      <c r="E763" s="42"/>
      <c r="F763" s="42"/>
      <c r="G763" s="42"/>
      <c r="H763" s="42"/>
      <c r="I763" s="42"/>
      <c r="J763" s="45"/>
    </row>
    <row r="764" spans="2:10" x14ac:dyDescent="0.2">
      <c r="B764" s="99"/>
      <c r="C764" s="49"/>
      <c r="D764" s="100"/>
      <c r="E764" s="42"/>
      <c r="F764" s="42"/>
      <c r="G764" s="42"/>
      <c r="H764" s="42"/>
      <c r="I764" s="42"/>
      <c r="J764" s="45"/>
    </row>
    <row r="765" spans="2:10" x14ac:dyDescent="0.2">
      <c r="B765" s="99"/>
      <c r="C765" s="49"/>
      <c r="D765" s="100"/>
      <c r="E765" s="42"/>
      <c r="F765" s="42"/>
      <c r="G765" s="42"/>
      <c r="H765" s="42"/>
      <c r="I765" s="42"/>
      <c r="J765" s="45"/>
    </row>
    <row r="766" spans="2:10" x14ac:dyDescent="0.2">
      <c r="B766" s="99"/>
      <c r="C766" s="49"/>
      <c r="D766" s="100"/>
      <c r="E766" s="42"/>
      <c r="F766" s="42"/>
      <c r="G766" s="42"/>
      <c r="H766" s="42"/>
      <c r="I766" s="42"/>
      <c r="J766" s="45"/>
    </row>
    <row r="767" spans="2:10" x14ac:dyDescent="0.2">
      <c r="B767" s="99"/>
      <c r="C767" s="49"/>
      <c r="D767" s="100"/>
      <c r="E767" s="42"/>
      <c r="F767" s="42"/>
      <c r="G767" s="42"/>
      <c r="H767" s="42"/>
      <c r="I767" s="42"/>
      <c r="J767" s="45"/>
    </row>
    <row r="768" spans="2:10" x14ac:dyDescent="0.2">
      <c r="B768" s="99"/>
      <c r="C768" s="49"/>
      <c r="D768" s="100"/>
      <c r="E768" s="42"/>
      <c r="F768" s="42"/>
      <c r="G768" s="42"/>
      <c r="H768" s="42"/>
      <c r="I768" s="42"/>
      <c r="J768" s="45"/>
    </row>
    <row r="769" spans="2:10" x14ac:dyDescent="0.2">
      <c r="B769" s="99"/>
      <c r="C769" s="49"/>
      <c r="D769" s="100"/>
      <c r="E769" s="42"/>
      <c r="F769" s="42"/>
      <c r="G769" s="42"/>
      <c r="H769" s="42"/>
      <c r="I769" s="42"/>
      <c r="J769" s="45"/>
    </row>
    <row r="770" spans="2:10" x14ac:dyDescent="0.2">
      <c r="B770" s="99"/>
      <c r="C770" s="49"/>
      <c r="D770" s="100"/>
      <c r="E770" s="42"/>
      <c r="F770" s="42"/>
      <c r="G770" s="42"/>
      <c r="H770" s="42"/>
      <c r="I770" s="42"/>
      <c r="J770" s="45"/>
    </row>
    <row r="771" spans="2:10" x14ac:dyDescent="0.2">
      <c r="B771" s="99"/>
      <c r="C771" s="49"/>
      <c r="D771" s="100"/>
      <c r="E771" s="42"/>
      <c r="F771" s="42"/>
      <c r="G771" s="42"/>
      <c r="H771" s="42"/>
      <c r="I771" s="42"/>
      <c r="J771" s="45"/>
    </row>
    <row r="772" spans="2:10" x14ac:dyDescent="0.2">
      <c r="B772" s="99"/>
      <c r="C772" s="49"/>
      <c r="D772" s="100"/>
      <c r="E772" s="42"/>
      <c r="F772" s="42"/>
      <c r="G772" s="42"/>
      <c r="H772" s="42"/>
      <c r="I772" s="42"/>
      <c r="J772" s="45"/>
    </row>
    <row r="773" spans="2:10" x14ac:dyDescent="0.2">
      <c r="B773" s="99"/>
      <c r="C773" s="49"/>
      <c r="D773" s="100"/>
      <c r="E773" s="42"/>
      <c r="F773" s="42"/>
      <c r="G773" s="42"/>
      <c r="H773" s="42"/>
      <c r="I773" s="42"/>
      <c r="J773" s="45"/>
    </row>
    <row r="774" spans="2:10" x14ac:dyDescent="0.2">
      <c r="B774" s="99"/>
      <c r="C774" s="49"/>
      <c r="D774" s="100"/>
      <c r="E774" s="42"/>
      <c r="F774" s="42"/>
      <c r="G774" s="42"/>
      <c r="H774" s="42"/>
      <c r="I774" s="42"/>
      <c r="J774" s="45"/>
    </row>
    <row r="775" spans="2:10" x14ac:dyDescent="0.2">
      <c r="B775" s="99"/>
      <c r="C775" s="49"/>
      <c r="D775" s="100"/>
      <c r="E775" s="42"/>
      <c r="F775" s="42"/>
      <c r="G775" s="42"/>
      <c r="H775" s="42"/>
      <c r="I775" s="42"/>
      <c r="J775" s="45"/>
    </row>
    <row r="776" spans="2:10" x14ac:dyDescent="0.2">
      <c r="B776" s="99"/>
      <c r="C776" s="49"/>
      <c r="D776" s="100"/>
      <c r="E776" s="42"/>
      <c r="F776" s="42"/>
      <c r="G776" s="42"/>
      <c r="H776" s="42"/>
      <c r="I776" s="42"/>
      <c r="J776" s="45"/>
    </row>
    <row r="777" spans="2:10" x14ac:dyDescent="0.2">
      <c r="B777" s="99"/>
      <c r="C777" s="49"/>
      <c r="D777" s="100"/>
      <c r="E777" s="42"/>
      <c r="F777" s="42"/>
      <c r="G777" s="42"/>
      <c r="H777" s="42"/>
      <c r="I777" s="42"/>
      <c r="J777" s="45"/>
    </row>
    <row r="778" spans="2:10" x14ac:dyDescent="0.2">
      <c r="B778" s="99"/>
      <c r="C778" s="49"/>
      <c r="D778" s="100"/>
      <c r="E778" s="42"/>
      <c r="F778" s="42"/>
      <c r="G778" s="42"/>
      <c r="H778" s="42"/>
      <c r="I778" s="42"/>
      <c r="J778" s="45"/>
    </row>
    <row r="779" spans="2:10" x14ac:dyDescent="0.2">
      <c r="B779" s="99"/>
      <c r="C779" s="49"/>
      <c r="D779" s="100"/>
      <c r="E779" s="42"/>
      <c r="F779" s="42"/>
      <c r="G779" s="42"/>
      <c r="H779" s="42"/>
      <c r="I779" s="42"/>
      <c r="J779" s="45"/>
    </row>
    <row r="780" spans="2:10" x14ac:dyDescent="0.2">
      <c r="B780" s="99"/>
      <c r="C780" s="49"/>
      <c r="D780" s="100"/>
      <c r="E780" s="42"/>
      <c r="F780" s="42"/>
      <c r="G780" s="42"/>
      <c r="H780" s="42"/>
      <c r="I780" s="42"/>
      <c r="J780" s="45"/>
    </row>
    <row r="781" spans="2:10" x14ac:dyDescent="0.2">
      <c r="B781" s="99"/>
      <c r="C781" s="49"/>
      <c r="D781" s="100"/>
      <c r="E781" s="42"/>
      <c r="F781" s="42"/>
      <c r="G781" s="42"/>
      <c r="H781" s="42"/>
      <c r="I781" s="42"/>
      <c r="J781" s="45"/>
    </row>
    <row r="782" spans="2:10" x14ac:dyDescent="0.2">
      <c r="B782" s="99"/>
      <c r="C782" s="49"/>
      <c r="D782" s="100"/>
      <c r="E782" s="42"/>
      <c r="F782" s="42"/>
      <c r="G782" s="42"/>
      <c r="H782" s="42"/>
      <c r="I782" s="42"/>
      <c r="J782" s="45"/>
    </row>
    <row r="783" spans="2:10" x14ac:dyDescent="0.2">
      <c r="B783" s="99"/>
      <c r="C783" s="49"/>
      <c r="D783" s="100"/>
      <c r="E783" s="42"/>
      <c r="F783" s="42"/>
      <c r="G783" s="42"/>
      <c r="H783" s="42"/>
      <c r="I783" s="42"/>
      <c r="J783" s="45"/>
    </row>
    <row r="784" spans="2:10" x14ac:dyDescent="0.2">
      <c r="B784" s="99"/>
      <c r="C784" s="49"/>
      <c r="D784" s="100"/>
      <c r="E784" s="42"/>
      <c r="F784" s="42"/>
      <c r="G784" s="42"/>
      <c r="H784" s="42"/>
      <c r="I784" s="42"/>
      <c r="J784" s="45"/>
    </row>
    <row r="785" spans="2:10" x14ac:dyDescent="0.2">
      <c r="B785" s="99"/>
      <c r="C785" s="49"/>
      <c r="D785" s="100"/>
      <c r="E785" s="42"/>
      <c r="F785" s="42"/>
      <c r="G785" s="42"/>
      <c r="H785" s="42"/>
      <c r="I785" s="42"/>
      <c r="J785" s="45"/>
    </row>
    <row r="786" spans="2:10" x14ac:dyDescent="0.2">
      <c r="B786" s="99"/>
      <c r="C786" s="49"/>
      <c r="D786" s="100"/>
      <c r="E786" s="42"/>
      <c r="F786" s="42"/>
      <c r="G786" s="42"/>
      <c r="H786" s="42"/>
      <c r="I786" s="42"/>
      <c r="J786" s="45"/>
    </row>
    <row r="787" spans="2:10" x14ac:dyDescent="0.2">
      <c r="B787" s="99"/>
      <c r="C787" s="49"/>
      <c r="D787" s="100"/>
      <c r="E787" s="42"/>
      <c r="F787" s="42"/>
      <c r="G787" s="42"/>
      <c r="H787" s="42"/>
      <c r="I787" s="42"/>
      <c r="J787" s="45"/>
    </row>
    <row r="788" spans="2:10" x14ac:dyDescent="0.2">
      <c r="B788" s="99"/>
      <c r="C788" s="49"/>
      <c r="D788" s="100"/>
      <c r="E788" s="42"/>
      <c r="F788" s="42"/>
      <c r="G788" s="42"/>
      <c r="H788" s="42"/>
      <c r="I788" s="42"/>
      <c r="J788" s="45"/>
    </row>
    <row r="789" spans="2:10" x14ac:dyDescent="0.2">
      <c r="B789" s="99"/>
      <c r="C789" s="49"/>
      <c r="D789" s="100"/>
      <c r="E789" s="42"/>
      <c r="F789" s="42"/>
      <c r="G789" s="42"/>
      <c r="H789" s="42"/>
      <c r="I789" s="42"/>
      <c r="J789" s="45"/>
    </row>
    <row r="790" spans="2:10" x14ac:dyDescent="0.2">
      <c r="B790" s="99"/>
      <c r="C790" s="49"/>
      <c r="D790" s="100"/>
      <c r="E790" s="42"/>
      <c r="F790" s="42"/>
      <c r="G790" s="42"/>
      <c r="H790" s="42"/>
      <c r="I790" s="42"/>
      <c r="J790" s="45"/>
    </row>
    <row r="791" spans="2:10" x14ac:dyDescent="0.2">
      <c r="B791" s="99"/>
      <c r="C791" s="49"/>
      <c r="D791" s="100"/>
      <c r="E791" s="42"/>
      <c r="F791" s="42"/>
      <c r="G791" s="42"/>
      <c r="H791" s="42"/>
      <c r="I791" s="42"/>
      <c r="J791" s="45"/>
    </row>
    <row r="792" spans="2:10" x14ac:dyDescent="0.2">
      <c r="B792" s="99"/>
      <c r="C792" s="49"/>
      <c r="D792" s="100"/>
      <c r="E792" s="42"/>
      <c r="F792" s="42"/>
      <c r="G792" s="42"/>
      <c r="H792" s="42"/>
      <c r="I792" s="42"/>
      <c r="J792" s="45"/>
    </row>
    <row r="793" spans="2:10" x14ac:dyDescent="0.2">
      <c r="B793" s="99"/>
      <c r="C793" s="49"/>
      <c r="D793" s="100"/>
      <c r="E793" s="42"/>
      <c r="F793" s="42"/>
      <c r="G793" s="42"/>
      <c r="H793" s="42"/>
      <c r="I793" s="42"/>
      <c r="J793" s="45"/>
    </row>
    <row r="794" spans="2:10" x14ac:dyDescent="0.2">
      <c r="B794" s="99"/>
      <c r="C794" s="49"/>
      <c r="D794" s="100"/>
      <c r="E794" s="42"/>
      <c r="F794" s="42"/>
      <c r="G794" s="42"/>
      <c r="H794" s="42"/>
      <c r="I794" s="42"/>
      <c r="J794" s="45"/>
    </row>
    <row r="795" spans="2:10" x14ac:dyDescent="0.2">
      <c r="B795" s="99"/>
      <c r="C795" s="49"/>
      <c r="D795" s="100"/>
      <c r="E795" s="42"/>
      <c r="F795" s="42"/>
      <c r="G795" s="42"/>
      <c r="H795" s="42"/>
      <c r="I795" s="42"/>
      <c r="J795" s="45"/>
    </row>
    <row r="796" spans="2:10" x14ac:dyDescent="0.2">
      <c r="B796" s="99"/>
      <c r="C796" s="49"/>
      <c r="D796" s="100"/>
      <c r="E796" s="42"/>
      <c r="F796" s="42"/>
      <c r="G796" s="42"/>
      <c r="H796" s="42"/>
      <c r="I796" s="42"/>
      <c r="J796" s="45"/>
    </row>
    <row r="797" spans="2:10" x14ac:dyDescent="0.2">
      <c r="B797" s="99"/>
      <c r="C797" s="49"/>
      <c r="D797" s="100"/>
      <c r="E797" s="42"/>
      <c r="F797" s="42"/>
      <c r="G797" s="42"/>
      <c r="H797" s="42"/>
      <c r="I797" s="42"/>
      <c r="J797" s="45"/>
    </row>
    <row r="798" spans="2:10" x14ac:dyDescent="0.2">
      <c r="B798" s="99"/>
      <c r="C798" s="49"/>
      <c r="D798" s="100"/>
      <c r="E798" s="42"/>
      <c r="F798" s="42"/>
      <c r="G798" s="42"/>
      <c r="H798" s="42"/>
      <c r="I798" s="42"/>
      <c r="J798" s="45"/>
    </row>
    <row r="799" spans="2:10" x14ac:dyDescent="0.2">
      <c r="B799" s="99"/>
      <c r="C799" s="49"/>
      <c r="D799" s="100"/>
      <c r="E799" s="42"/>
      <c r="F799" s="42"/>
      <c r="G799" s="42"/>
      <c r="H799" s="42"/>
      <c r="I799" s="42"/>
      <c r="J799" s="45"/>
    </row>
    <row r="800" spans="2:10" x14ac:dyDescent="0.2">
      <c r="B800" s="99"/>
      <c r="C800" s="49"/>
      <c r="D800" s="100"/>
      <c r="E800" s="42"/>
      <c r="F800" s="42"/>
      <c r="G800" s="42"/>
      <c r="H800" s="42"/>
      <c r="I800" s="42"/>
      <c r="J800" s="45"/>
    </row>
    <row r="801" spans="2:10" x14ac:dyDescent="0.2">
      <c r="B801" s="99"/>
      <c r="C801" s="49"/>
      <c r="D801" s="100"/>
      <c r="E801" s="42"/>
      <c r="F801" s="42"/>
      <c r="G801" s="42"/>
      <c r="H801" s="42"/>
      <c r="I801" s="42"/>
      <c r="J801" s="45"/>
    </row>
    <row r="802" spans="2:10" x14ac:dyDescent="0.2">
      <c r="B802" s="99"/>
      <c r="C802" s="49"/>
      <c r="D802" s="100"/>
      <c r="E802" s="42"/>
      <c r="F802" s="42"/>
      <c r="G802" s="42"/>
      <c r="H802" s="42"/>
      <c r="I802" s="42"/>
      <c r="J802" s="45"/>
    </row>
    <row r="803" spans="2:10" x14ac:dyDescent="0.2">
      <c r="B803" s="99"/>
      <c r="C803" s="49"/>
      <c r="D803" s="100"/>
      <c r="E803" s="42"/>
      <c r="F803" s="42"/>
      <c r="G803" s="42"/>
      <c r="H803" s="42"/>
      <c r="I803" s="42"/>
      <c r="J803" s="45"/>
    </row>
    <row r="804" spans="2:10" x14ac:dyDescent="0.2">
      <c r="B804" s="99"/>
      <c r="C804" s="49"/>
      <c r="D804" s="100"/>
      <c r="E804" s="42"/>
      <c r="F804" s="42"/>
      <c r="G804" s="42"/>
      <c r="H804" s="42"/>
      <c r="I804" s="42"/>
      <c r="J804" s="45"/>
    </row>
    <row r="805" spans="2:10" x14ac:dyDescent="0.2">
      <c r="B805" s="99"/>
      <c r="C805" s="49"/>
      <c r="D805" s="100"/>
      <c r="E805" s="42"/>
      <c r="F805" s="42"/>
      <c r="G805" s="42"/>
      <c r="H805" s="42"/>
      <c r="I805" s="42"/>
      <c r="J805" s="45"/>
    </row>
    <row r="806" spans="2:10" x14ac:dyDescent="0.2">
      <c r="B806" s="99"/>
      <c r="C806" s="49"/>
      <c r="D806" s="100"/>
      <c r="E806" s="42"/>
      <c r="F806" s="42"/>
      <c r="G806" s="42"/>
      <c r="H806" s="42"/>
      <c r="I806" s="42"/>
      <c r="J806" s="45"/>
    </row>
    <row r="807" spans="2:10" x14ac:dyDescent="0.2">
      <c r="B807" s="99"/>
      <c r="C807" s="49"/>
      <c r="D807" s="100"/>
      <c r="E807" s="42"/>
      <c r="F807" s="42"/>
      <c r="G807" s="42"/>
      <c r="H807" s="42"/>
      <c r="I807" s="42"/>
      <c r="J807" s="45"/>
    </row>
    <row r="808" spans="2:10" x14ac:dyDescent="0.2">
      <c r="B808" s="99"/>
      <c r="C808" s="49"/>
      <c r="D808" s="100"/>
      <c r="E808" s="42"/>
      <c r="F808" s="42"/>
      <c r="G808" s="42"/>
      <c r="H808" s="42"/>
      <c r="I808" s="42"/>
      <c r="J808" s="45"/>
    </row>
    <row r="809" spans="2:10" x14ac:dyDescent="0.2">
      <c r="B809" s="99"/>
      <c r="C809" s="49"/>
      <c r="D809" s="100"/>
      <c r="E809" s="42"/>
      <c r="F809" s="42"/>
      <c r="G809" s="42"/>
      <c r="H809" s="42"/>
      <c r="I809" s="42"/>
      <c r="J809" s="45"/>
    </row>
    <row r="810" spans="2:10" x14ac:dyDescent="0.2">
      <c r="B810" s="99"/>
      <c r="C810" s="49"/>
      <c r="D810" s="100"/>
      <c r="E810" s="42"/>
      <c r="F810" s="42"/>
      <c r="G810" s="42"/>
      <c r="H810" s="42"/>
      <c r="I810" s="42"/>
      <c r="J810" s="45"/>
    </row>
    <row r="811" spans="2:10" x14ac:dyDescent="0.2">
      <c r="B811" s="99"/>
      <c r="C811" s="49"/>
      <c r="D811" s="100"/>
      <c r="E811" s="42"/>
      <c r="F811" s="42"/>
      <c r="G811" s="42"/>
      <c r="H811" s="42"/>
      <c r="I811" s="42"/>
      <c r="J811" s="45"/>
    </row>
    <row r="812" spans="2:10" x14ac:dyDescent="0.2">
      <c r="B812" s="99"/>
      <c r="C812" s="49"/>
      <c r="D812" s="100"/>
      <c r="E812" s="42"/>
      <c r="F812" s="42"/>
      <c r="G812" s="42"/>
      <c r="H812" s="42"/>
      <c r="I812" s="42"/>
      <c r="J812" s="45"/>
    </row>
    <row r="813" spans="2:10" x14ac:dyDescent="0.2">
      <c r="B813" s="99"/>
      <c r="C813" s="49"/>
      <c r="D813" s="100"/>
      <c r="E813" s="42"/>
      <c r="F813" s="42"/>
      <c r="G813" s="42"/>
      <c r="H813" s="42"/>
      <c r="I813" s="42"/>
      <c r="J813" s="45"/>
    </row>
    <row r="814" spans="2:10" x14ac:dyDescent="0.2">
      <c r="B814" s="99"/>
      <c r="C814" s="49"/>
      <c r="D814" s="100"/>
      <c r="E814" s="42"/>
      <c r="F814" s="42"/>
      <c r="G814" s="42"/>
      <c r="H814" s="42"/>
      <c r="I814" s="42"/>
      <c r="J814" s="45"/>
    </row>
    <row r="815" spans="2:10" x14ac:dyDescent="0.2">
      <c r="B815" s="99"/>
      <c r="C815" s="49"/>
      <c r="D815" s="100"/>
      <c r="E815" s="42"/>
      <c r="F815" s="42"/>
      <c r="G815" s="42"/>
      <c r="H815" s="42"/>
      <c r="I815" s="42"/>
      <c r="J815" s="45"/>
    </row>
    <row r="816" spans="2:10" x14ac:dyDescent="0.2">
      <c r="B816" s="99"/>
      <c r="C816" s="49"/>
      <c r="D816" s="100"/>
      <c r="E816" s="42"/>
      <c r="F816" s="42"/>
      <c r="G816" s="42"/>
      <c r="H816" s="42"/>
      <c r="I816" s="42"/>
      <c r="J816" s="45"/>
    </row>
    <row r="817" spans="2:10" x14ac:dyDescent="0.2">
      <c r="B817" s="99"/>
      <c r="C817" s="49"/>
      <c r="D817" s="100"/>
      <c r="E817" s="42"/>
      <c r="F817" s="42"/>
      <c r="G817" s="42"/>
      <c r="H817" s="42"/>
      <c r="I817" s="42"/>
      <c r="J817" s="45"/>
    </row>
    <row r="818" spans="2:10" x14ac:dyDescent="0.2">
      <c r="B818" s="99"/>
      <c r="C818" s="49"/>
      <c r="D818" s="100"/>
      <c r="E818" s="42"/>
      <c r="F818" s="42"/>
      <c r="G818" s="42"/>
      <c r="H818" s="42"/>
      <c r="I818" s="42"/>
      <c r="J818" s="45"/>
    </row>
    <row r="819" spans="2:10" x14ac:dyDescent="0.2">
      <c r="B819" s="99"/>
      <c r="C819" s="49"/>
      <c r="D819" s="100"/>
      <c r="E819" s="42"/>
      <c r="F819" s="42"/>
      <c r="G819" s="42"/>
      <c r="H819" s="42"/>
      <c r="I819" s="42"/>
      <c r="J819" s="45"/>
    </row>
    <row r="820" spans="2:10" x14ac:dyDescent="0.2">
      <c r="B820" s="99"/>
      <c r="C820" s="49"/>
      <c r="D820" s="100"/>
      <c r="E820" s="42"/>
      <c r="F820" s="42"/>
      <c r="G820" s="42"/>
      <c r="H820" s="42"/>
      <c r="I820" s="42"/>
      <c r="J820" s="45"/>
    </row>
    <row r="821" spans="2:10" x14ac:dyDescent="0.2">
      <c r="B821" s="99"/>
      <c r="C821" s="49"/>
      <c r="D821" s="100"/>
      <c r="E821" s="42"/>
      <c r="F821" s="42"/>
      <c r="G821" s="42"/>
      <c r="H821" s="42"/>
      <c r="I821" s="42"/>
      <c r="J821" s="45"/>
    </row>
    <row r="822" spans="2:10" x14ac:dyDescent="0.2">
      <c r="B822" s="99"/>
      <c r="C822" s="49"/>
      <c r="D822" s="100"/>
      <c r="E822" s="42"/>
      <c r="F822" s="42"/>
      <c r="G822" s="42"/>
      <c r="H822" s="42"/>
      <c r="I822" s="42"/>
      <c r="J822" s="45"/>
    </row>
    <row r="823" spans="2:10" x14ac:dyDescent="0.2">
      <c r="B823" s="99"/>
      <c r="C823" s="49"/>
      <c r="D823" s="100"/>
      <c r="E823" s="42"/>
      <c r="F823" s="42"/>
      <c r="G823" s="42"/>
      <c r="H823" s="42"/>
      <c r="I823" s="42"/>
      <c r="J823" s="45"/>
    </row>
    <row r="824" spans="2:10" x14ac:dyDescent="0.2">
      <c r="B824" s="99"/>
      <c r="C824" s="49"/>
      <c r="D824" s="100"/>
      <c r="E824" s="42"/>
      <c r="F824" s="42"/>
      <c r="G824" s="42"/>
      <c r="H824" s="42"/>
      <c r="I824" s="42"/>
      <c r="J824" s="45"/>
    </row>
    <row r="825" spans="2:10" x14ac:dyDescent="0.2">
      <c r="B825" s="99"/>
      <c r="C825" s="49"/>
      <c r="D825" s="100"/>
      <c r="E825" s="42"/>
      <c r="F825" s="42"/>
      <c r="G825" s="42"/>
      <c r="H825" s="42"/>
      <c r="I825" s="42"/>
      <c r="J825" s="45"/>
    </row>
    <row r="826" spans="2:10" x14ac:dyDescent="0.2">
      <c r="B826" s="99"/>
      <c r="C826" s="49"/>
      <c r="D826" s="100"/>
      <c r="E826" s="42"/>
      <c r="F826" s="42"/>
      <c r="G826" s="42"/>
      <c r="H826" s="42"/>
      <c r="I826" s="42"/>
      <c r="J826" s="45"/>
    </row>
    <row r="827" spans="2:10" x14ac:dyDescent="0.2">
      <c r="B827" s="99"/>
      <c r="C827" s="49"/>
      <c r="D827" s="100"/>
      <c r="E827" s="42"/>
      <c r="F827" s="42"/>
      <c r="G827" s="42"/>
      <c r="H827" s="42"/>
      <c r="I827" s="42"/>
      <c r="J827" s="45"/>
    </row>
    <row r="828" spans="2:10" x14ac:dyDescent="0.2">
      <c r="B828" s="99"/>
      <c r="C828" s="49"/>
      <c r="D828" s="100"/>
      <c r="E828" s="42"/>
      <c r="F828" s="42"/>
      <c r="G828" s="42"/>
      <c r="H828" s="42"/>
      <c r="I828" s="42"/>
      <c r="J828" s="45"/>
    </row>
    <row r="829" spans="2:10" x14ac:dyDescent="0.2">
      <c r="B829" s="99"/>
      <c r="C829" s="49"/>
      <c r="D829" s="100"/>
      <c r="E829" s="42"/>
      <c r="F829" s="42"/>
      <c r="G829" s="42"/>
      <c r="H829" s="42"/>
      <c r="I829" s="42"/>
      <c r="J829" s="45"/>
    </row>
    <row r="830" spans="2:10" x14ac:dyDescent="0.2">
      <c r="B830" s="99"/>
      <c r="C830" s="49"/>
      <c r="D830" s="100"/>
      <c r="E830" s="42"/>
      <c r="F830" s="42"/>
      <c r="G830" s="42"/>
      <c r="H830" s="42"/>
      <c r="I830" s="42"/>
      <c r="J830" s="45"/>
    </row>
    <row r="831" spans="2:10" x14ac:dyDescent="0.2">
      <c r="B831" s="99"/>
      <c r="C831" s="49"/>
      <c r="D831" s="100"/>
      <c r="E831" s="42"/>
      <c r="F831" s="42"/>
      <c r="G831" s="42"/>
      <c r="H831" s="42"/>
      <c r="I831" s="42"/>
      <c r="J831" s="45"/>
    </row>
    <row r="832" spans="2:10" x14ac:dyDescent="0.2">
      <c r="B832" s="99"/>
      <c r="C832" s="49"/>
      <c r="D832" s="100"/>
      <c r="E832" s="42"/>
      <c r="F832" s="42"/>
      <c r="G832" s="42"/>
      <c r="H832" s="42"/>
      <c r="I832" s="42"/>
      <c r="J832" s="45"/>
    </row>
    <row r="833" spans="2:10" x14ac:dyDescent="0.2">
      <c r="B833" s="99"/>
      <c r="C833" s="49"/>
      <c r="D833" s="100"/>
      <c r="E833" s="42"/>
      <c r="F833" s="42"/>
      <c r="G833" s="42"/>
      <c r="H833" s="42"/>
      <c r="I833" s="42"/>
      <c r="J833" s="45"/>
    </row>
    <row r="834" spans="2:10" x14ac:dyDescent="0.2">
      <c r="B834" s="99"/>
      <c r="C834" s="49"/>
      <c r="D834" s="100"/>
      <c r="E834" s="42"/>
      <c r="F834" s="42"/>
      <c r="G834" s="42"/>
      <c r="H834" s="42"/>
      <c r="I834" s="42"/>
      <c r="J834" s="45"/>
    </row>
    <row r="835" spans="2:10" x14ac:dyDescent="0.2">
      <c r="B835" s="99"/>
      <c r="C835" s="49"/>
      <c r="D835" s="100"/>
      <c r="E835" s="42"/>
      <c r="F835" s="42"/>
      <c r="G835" s="42"/>
      <c r="H835" s="42"/>
      <c r="I835" s="42"/>
      <c r="J835" s="45"/>
    </row>
    <row r="836" spans="2:10" x14ac:dyDescent="0.2">
      <c r="B836" s="99"/>
      <c r="C836" s="49"/>
      <c r="D836" s="100"/>
      <c r="E836" s="42"/>
      <c r="F836" s="42"/>
      <c r="G836" s="42"/>
      <c r="H836" s="42"/>
      <c r="I836" s="42"/>
      <c r="J836" s="45"/>
    </row>
    <row r="837" spans="2:10" x14ac:dyDescent="0.2">
      <c r="B837" s="99"/>
      <c r="C837" s="49"/>
      <c r="D837" s="100"/>
      <c r="E837" s="42"/>
      <c r="F837" s="42"/>
      <c r="G837" s="42"/>
      <c r="H837" s="42"/>
      <c r="I837" s="42"/>
      <c r="J837" s="45"/>
    </row>
    <row r="838" spans="2:10" x14ac:dyDescent="0.2">
      <c r="B838" s="99"/>
      <c r="C838" s="49"/>
      <c r="D838" s="100"/>
      <c r="E838" s="42"/>
      <c r="F838" s="42"/>
      <c r="G838" s="42"/>
      <c r="H838" s="42"/>
      <c r="I838" s="42"/>
      <c r="J838" s="45"/>
    </row>
    <row r="839" spans="2:10" x14ac:dyDescent="0.2">
      <c r="B839" s="99"/>
      <c r="C839" s="49"/>
      <c r="D839" s="100"/>
      <c r="E839" s="42"/>
      <c r="F839" s="42"/>
      <c r="G839" s="42"/>
      <c r="H839" s="42"/>
      <c r="I839" s="42"/>
      <c r="J839" s="45"/>
    </row>
    <row r="840" spans="2:10" x14ac:dyDescent="0.2">
      <c r="B840" s="99"/>
      <c r="C840" s="49"/>
      <c r="D840" s="100"/>
      <c r="E840" s="42"/>
      <c r="F840" s="42"/>
      <c r="G840" s="42"/>
      <c r="H840" s="42"/>
      <c r="I840" s="42"/>
      <c r="J840" s="45"/>
    </row>
    <row r="841" spans="2:10" x14ac:dyDescent="0.2">
      <c r="B841" s="99"/>
      <c r="C841" s="49"/>
      <c r="D841" s="100"/>
      <c r="E841" s="42"/>
      <c r="F841" s="42"/>
      <c r="G841" s="42"/>
      <c r="H841" s="42"/>
      <c r="I841" s="42"/>
      <c r="J841" s="45"/>
    </row>
    <row r="842" spans="2:10" x14ac:dyDescent="0.2">
      <c r="B842" s="99"/>
      <c r="C842" s="49"/>
      <c r="D842" s="100"/>
      <c r="E842" s="42"/>
      <c r="F842" s="42"/>
      <c r="G842" s="42"/>
      <c r="H842" s="42"/>
      <c r="I842" s="42"/>
      <c r="J842" s="45"/>
    </row>
    <row r="843" spans="2:10" x14ac:dyDescent="0.2">
      <c r="B843" s="99"/>
      <c r="C843" s="49"/>
      <c r="D843" s="100"/>
      <c r="E843" s="42"/>
      <c r="F843" s="42"/>
      <c r="G843" s="42"/>
      <c r="H843" s="42"/>
      <c r="I843" s="42"/>
      <c r="J843" s="45"/>
    </row>
    <row r="844" spans="2:10" x14ac:dyDescent="0.2">
      <c r="B844" s="99"/>
      <c r="C844" s="49"/>
      <c r="D844" s="100"/>
      <c r="E844" s="42"/>
      <c r="F844" s="42"/>
      <c r="G844" s="42"/>
      <c r="H844" s="42"/>
      <c r="I844" s="42"/>
      <c r="J844" s="45"/>
    </row>
    <row r="845" spans="2:10" x14ac:dyDescent="0.2">
      <c r="B845" s="99"/>
      <c r="C845" s="49"/>
      <c r="D845" s="100"/>
      <c r="E845" s="42"/>
      <c r="F845" s="42"/>
      <c r="G845" s="42"/>
      <c r="H845" s="42"/>
      <c r="I845" s="42"/>
      <c r="J845" s="45"/>
    </row>
    <row r="846" spans="2:10" x14ac:dyDescent="0.2">
      <c r="B846" s="99"/>
      <c r="C846" s="49"/>
      <c r="D846" s="100"/>
      <c r="E846" s="42"/>
      <c r="F846" s="42"/>
      <c r="G846" s="42"/>
      <c r="H846" s="42"/>
      <c r="I846" s="42"/>
      <c r="J846" s="45"/>
    </row>
    <row r="847" spans="2:10" x14ac:dyDescent="0.2">
      <c r="B847" s="99"/>
      <c r="C847" s="49"/>
      <c r="D847" s="100"/>
      <c r="E847" s="42"/>
      <c r="F847" s="42"/>
      <c r="G847" s="42"/>
      <c r="H847" s="42"/>
      <c r="I847" s="42"/>
      <c r="J847" s="45"/>
    </row>
    <row r="848" spans="2:10" x14ac:dyDescent="0.2">
      <c r="B848" s="99"/>
      <c r="C848" s="49"/>
      <c r="D848" s="100"/>
      <c r="E848" s="42"/>
      <c r="F848" s="42"/>
      <c r="G848" s="42"/>
      <c r="H848" s="42"/>
      <c r="I848" s="42"/>
      <c r="J848" s="45"/>
    </row>
    <row r="849" spans="2:10" x14ac:dyDescent="0.2">
      <c r="B849" s="99"/>
      <c r="C849" s="49"/>
      <c r="D849" s="100"/>
      <c r="E849" s="42"/>
      <c r="F849" s="42"/>
      <c r="G849" s="42"/>
      <c r="H849" s="42"/>
      <c r="I849" s="42"/>
      <c r="J849" s="45"/>
    </row>
    <row r="850" spans="2:10" x14ac:dyDescent="0.2">
      <c r="B850" s="99"/>
      <c r="C850" s="49"/>
      <c r="D850" s="100"/>
      <c r="E850" s="42"/>
      <c r="F850" s="42"/>
      <c r="G850" s="42"/>
      <c r="H850" s="42"/>
      <c r="I850" s="42"/>
      <c r="J850" s="45"/>
    </row>
    <row r="851" spans="2:10" x14ac:dyDescent="0.2">
      <c r="B851" s="99"/>
      <c r="C851" s="49"/>
      <c r="D851" s="100"/>
      <c r="E851" s="42"/>
      <c r="F851" s="42"/>
      <c r="G851" s="42"/>
      <c r="H851" s="42"/>
      <c r="I851" s="42"/>
      <c r="J851" s="45"/>
    </row>
    <row r="852" spans="2:10" x14ac:dyDescent="0.2">
      <c r="B852" s="99"/>
      <c r="C852" s="49"/>
      <c r="D852" s="100"/>
      <c r="E852" s="42"/>
      <c r="F852" s="42"/>
      <c r="G852" s="42"/>
      <c r="H852" s="42"/>
      <c r="I852" s="42"/>
      <c r="J852" s="45"/>
    </row>
    <row r="853" spans="2:10" x14ac:dyDescent="0.2">
      <c r="B853" s="99"/>
      <c r="C853" s="49"/>
      <c r="D853" s="100"/>
      <c r="E853" s="42"/>
      <c r="F853" s="42"/>
      <c r="G853" s="42"/>
      <c r="H853" s="42"/>
      <c r="I853" s="42"/>
      <c r="J853" s="45"/>
    </row>
    <row r="854" spans="2:10" x14ac:dyDescent="0.2">
      <c r="B854" s="99"/>
      <c r="C854" s="49"/>
      <c r="D854" s="100"/>
      <c r="E854" s="42"/>
      <c r="F854" s="42"/>
      <c r="G854" s="42"/>
      <c r="H854" s="42"/>
      <c r="I854" s="42"/>
      <c r="J854" s="45"/>
    </row>
    <row r="855" spans="2:10" x14ac:dyDescent="0.2">
      <c r="B855" s="99"/>
      <c r="C855" s="49"/>
      <c r="D855" s="100"/>
      <c r="E855" s="42"/>
      <c r="F855" s="42"/>
      <c r="G855" s="42"/>
      <c r="H855" s="42"/>
      <c r="I855" s="42"/>
      <c r="J855" s="45"/>
    </row>
    <row r="856" spans="2:10" x14ac:dyDescent="0.2">
      <c r="B856" s="99"/>
      <c r="C856" s="49"/>
      <c r="D856" s="100"/>
      <c r="E856" s="42"/>
      <c r="F856" s="42"/>
      <c r="G856" s="42"/>
      <c r="H856" s="42"/>
      <c r="I856" s="42"/>
      <c r="J856" s="45"/>
    </row>
    <row r="857" spans="2:10" x14ac:dyDescent="0.2">
      <c r="B857" s="99"/>
      <c r="C857" s="49"/>
      <c r="D857" s="100"/>
      <c r="E857" s="42"/>
      <c r="F857" s="42"/>
      <c r="G857" s="42"/>
      <c r="H857" s="42"/>
      <c r="I857" s="42"/>
      <c r="J857" s="45"/>
    </row>
    <row r="858" spans="2:10" x14ac:dyDescent="0.2">
      <c r="B858" s="99"/>
      <c r="C858" s="49"/>
      <c r="D858" s="100"/>
      <c r="E858" s="42"/>
      <c r="F858" s="42"/>
      <c r="G858" s="42"/>
      <c r="H858" s="42"/>
      <c r="I858" s="42"/>
      <c r="J858" s="45"/>
    </row>
    <row r="859" spans="2:10" x14ac:dyDescent="0.2">
      <c r="B859" s="99"/>
      <c r="C859" s="49"/>
      <c r="D859" s="100"/>
      <c r="E859" s="42"/>
      <c r="F859" s="42"/>
      <c r="G859" s="42"/>
      <c r="H859" s="42"/>
      <c r="I859" s="42"/>
      <c r="J859" s="45"/>
    </row>
    <row r="860" spans="2:10" x14ac:dyDescent="0.2">
      <c r="B860" s="99"/>
      <c r="C860" s="49"/>
      <c r="D860" s="100"/>
      <c r="E860" s="42"/>
      <c r="F860" s="42"/>
      <c r="G860" s="42"/>
      <c r="H860" s="42"/>
      <c r="I860" s="42"/>
      <c r="J860" s="45"/>
    </row>
    <row r="861" spans="2:10" x14ac:dyDescent="0.2">
      <c r="B861" s="99"/>
      <c r="C861" s="49"/>
      <c r="D861" s="100"/>
      <c r="E861" s="42"/>
      <c r="F861" s="42"/>
      <c r="G861" s="42"/>
      <c r="H861" s="42"/>
      <c r="I861" s="42"/>
      <c r="J861" s="45"/>
    </row>
    <row r="862" spans="2:10" x14ac:dyDescent="0.2">
      <c r="B862" s="99"/>
      <c r="C862" s="49"/>
      <c r="D862" s="100"/>
      <c r="E862" s="42"/>
      <c r="F862" s="42"/>
      <c r="G862" s="42"/>
      <c r="H862" s="42"/>
      <c r="I862" s="42"/>
      <c r="J862" s="45"/>
    </row>
    <row r="863" spans="2:10" x14ac:dyDescent="0.2">
      <c r="B863" s="99"/>
      <c r="C863" s="49"/>
      <c r="D863" s="100"/>
      <c r="E863" s="42"/>
      <c r="F863" s="42"/>
      <c r="G863" s="42"/>
      <c r="H863" s="42"/>
      <c r="I863" s="42"/>
      <c r="J863" s="45"/>
    </row>
    <row r="864" spans="2:10" x14ac:dyDescent="0.2">
      <c r="B864" s="99"/>
      <c r="C864" s="49"/>
      <c r="D864" s="100"/>
      <c r="E864" s="42"/>
      <c r="F864" s="42"/>
      <c r="G864" s="42"/>
      <c r="H864" s="42"/>
      <c r="I864" s="42"/>
      <c r="J864" s="45"/>
    </row>
    <row r="865" spans="2:10" x14ac:dyDescent="0.2">
      <c r="B865" s="99"/>
      <c r="C865" s="49"/>
      <c r="D865" s="100"/>
      <c r="E865" s="42"/>
      <c r="F865" s="42"/>
      <c r="G865" s="42"/>
      <c r="H865" s="42"/>
      <c r="I865" s="42"/>
      <c r="J865" s="45"/>
    </row>
    <row r="866" spans="2:10" x14ac:dyDescent="0.2">
      <c r="B866" s="99"/>
      <c r="C866" s="49"/>
      <c r="D866" s="100"/>
      <c r="E866" s="42"/>
      <c r="F866" s="42"/>
      <c r="G866" s="42"/>
      <c r="H866" s="42"/>
      <c r="I866" s="42"/>
      <c r="J866" s="45"/>
    </row>
    <row r="867" spans="2:10" x14ac:dyDescent="0.2">
      <c r="B867" s="99"/>
      <c r="C867" s="49"/>
      <c r="D867" s="100"/>
      <c r="E867" s="42"/>
      <c r="F867" s="42"/>
      <c r="G867" s="42"/>
      <c r="H867" s="42"/>
      <c r="I867" s="42"/>
      <c r="J867" s="45"/>
    </row>
    <row r="868" spans="2:10" x14ac:dyDescent="0.2">
      <c r="B868" s="99"/>
      <c r="C868" s="49"/>
      <c r="D868" s="100"/>
      <c r="E868" s="42"/>
      <c r="F868" s="42"/>
      <c r="G868" s="42"/>
      <c r="H868" s="42"/>
      <c r="I868" s="42"/>
      <c r="J868" s="45"/>
    </row>
    <row r="869" spans="2:10" x14ac:dyDescent="0.2">
      <c r="B869" s="99"/>
      <c r="C869" s="49"/>
      <c r="D869" s="100"/>
      <c r="E869" s="42"/>
      <c r="F869" s="42"/>
      <c r="G869" s="42"/>
      <c r="H869" s="42"/>
      <c r="I869" s="42"/>
      <c r="J869" s="45"/>
    </row>
    <row r="870" spans="2:10" x14ac:dyDescent="0.2">
      <c r="B870" s="99"/>
      <c r="C870" s="49"/>
      <c r="D870" s="100"/>
      <c r="E870" s="42"/>
      <c r="F870" s="42"/>
      <c r="G870" s="42"/>
      <c r="H870" s="42"/>
      <c r="I870" s="42"/>
      <c r="J870" s="45"/>
    </row>
    <row r="871" spans="2:10" x14ac:dyDescent="0.2">
      <c r="B871" s="99"/>
      <c r="C871" s="49"/>
      <c r="D871" s="100"/>
      <c r="E871" s="42"/>
      <c r="F871" s="42"/>
      <c r="G871" s="42"/>
      <c r="H871" s="42"/>
      <c r="I871" s="42"/>
      <c r="J871" s="45"/>
    </row>
    <row r="872" spans="2:10" x14ac:dyDescent="0.2">
      <c r="B872" s="99"/>
      <c r="C872" s="49"/>
      <c r="D872" s="100"/>
      <c r="E872" s="42"/>
      <c r="F872" s="42"/>
      <c r="G872" s="42"/>
      <c r="H872" s="42"/>
      <c r="I872" s="42"/>
      <c r="J872" s="45"/>
    </row>
    <row r="873" spans="2:10" x14ac:dyDescent="0.2">
      <c r="B873" s="99"/>
      <c r="C873" s="49"/>
      <c r="D873" s="100"/>
      <c r="E873" s="42"/>
      <c r="F873" s="42"/>
      <c r="G873" s="42"/>
      <c r="H873" s="42"/>
      <c r="I873" s="42"/>
      <c r="J873" s="45"/>
    </row>
    <row r="874" spans="2:10" x14ac:dyDescent="0.2">
      <c r="B874" s="99"/>
      <c r="C874" s="49"/>
      <c r="D874" s="100"/>
      <c r="E874" s="42"/>
      <c r="F874" s="42"/>
      <c r="G874" s="42"/>
      <c r="H874" s="42"/>
      <c r="I874" s="42"/>
      <c r="J874" s="45"/>
    </row>
    <row r="875" spans="2:10" x14ac:dyDescent="0.2">
      <c r="B875" s="99"/>
      <c r="C875" s="49"/>
      <c r="D875" s="100"/>
      <c r="E875" s="42"/>
      <c r="F875" s="42"/>
      <c r="G875" s="42"/>
      <c r="H875" s="42"/>
      <c r="I875" s="42"/>
      <c r="J875" s="45"/>
    </row>
    <row r="876" spans="2:10" x14ac:dyDescent="0.2">
      <c r="B876" s="99"/>
      <c r="C876" s="49"/>
      <c r="D876" s="100"/>
      <c r="E876" s="42"/>
      <c r="F876" s="42"/>
      <c r="G876" s="42"/>
      <c r="H876" s="42"/>
      <c r="I876" s="42"/>
      <c r="J876" s="45"/>
    </row>
    <row r="877" spans="2:10" x14ac:dyDescent="0.2">
      <c r="B877" s="99"/>
      <c r="C877" s="49"/>
      <c r="D877" s="100"/>
      <c r="E877" s="42"/>
      <c r="F877" s="42"/>
      <c r="G877" s="42"/>
      <c r="H877" s="42"/>
      <c r="I877" s="42"/>
      <c r="J877" s="45"/>
    </row>
    <row r="878" spans="2:10" x14ac:dyDescent="0.2">
      <c r="B878" s="99"/>
      <c r="C878" s="49"/>
      <c r="D878" s="100"/>
      <c r="E878" s="42"/>
      <c r="F878" s="42"/>
      <c r="G878" s="42"/>
      <c r="H878" s="42"/>
      <c r="I878" s="42"/>
      <c r="J878" s="45"/>
    </row>
    <row r="879" spans="2:10" x14ac:dyDescent="0.2">
      <c r="B879" s="99"/>
      <c r="C879" s="49"/>
      <c r="D879" s="100"/>
      <c r="E879" s="42"/>
      <c r="F879" s="42"/>
      <c r="G879" s="42"/>
      <c r="H879" s="42"/>
      <c r="I879" s="42"/>
      <c r="J879" s="45"/>
    </row>
    <row r="880" spans="2:10" x14ac:dyDescent="0.2">
      <c r="B880" s="99"/>
      <c r="C880" s="49"/>
      <c r="D880" s="100"/>
      <c r="E880" s="42"/>
      <c r="F880" s="42"/>
      <c r="G880" s="42"/>
      <c r="H880" s="42"/>
      <c r="I880" s="42"/>
      <c r="J880" s="45"/>
    </row>
    <row r="881" spans="2:10" x14ac:dyDescent="0.2">
      <c r="B881" s="99"/>
      <c r="C881" s="49"/>
      <c r="D881" s="100"/>
      <c r="E881" s="42"/>
      <c r="F881" s="42"/>
      <c r="G881" s="42"/>
      <c r="H881" s="42"/>
      <c r="I881" s="42"/>
      <c r="J881" s="45"/>
    </row>
    <row r="882" spans="2:10" x14ac:dyDescent="0.2">
      <c r="B882" s="99"/>
      <c r="C882" s="49"/>
      <c r="D882" s="100"/>
      <c r="E882" s="42"/>
      <c r="F882" s="42"/>
      <c r="G882" s="42"/>
      <c r="H882" s="42"/>
      <c r="I882" s="42"/>
      <c r="J882" s="45"/>
    </row>
    <row r="883" spans="2:10" x14ac:dyDescent="0.2">
      <c r="B883" s="99"/>
      <c r="C883" s="49"/>
      <c r="D883" s="100"/>
      <c r="E883" s="42"/>
      <c r="F883" s="42"/>
      <c r="G883" s="42"/>
      <c r="H883" s="42"/>
      <c r="I883" s="42"/>
      <c r="J883" s="45"/>
    </row>
    <row r="884" spans="2:10" x14ac:dyDescent="0.2">
      <c r="B884" s="99"/>
      <c r="C884" s="49"/>
      <c r="D884" s="100"/>
      <c r="E884" s="42"/>
      <c r="F884" s="42"/>
      <c r="G884" s="42"/>
      <c r="H884" s="42"/>
      <c r="I884" s="42"/>
      <c r="J884" s="45"/>
    </row>
    <row r="885" spans="2:10" x14ac:dyDescent="0.2">
      <c r="B885" s="99"/>
      <c r="C885" s="49"/>
      <c r="D885" s="100"/>
      <c r="E885" s="42"/>
      <c r="F885" s="42"/>
      <c r="G885" s="42"/>
      <c r="H885" s="42"/>
      <c r="I885" s="42"/>
      <c r="J885" s="45"/>
    </row>
    <row r="886" spans="2:10" x14ac:dyDescent="0.2">
      <c r="B886" s="99"/>
      <c r="C886" s="49"/>
      <c r="D886" s="100"/>
      <c r="E886" s="42"/>
      <c r="F886" s="42"/>
      <c r="G886" s="42"/>
      <c r="H886" s="42"/>
      <c r="I886" s="42"/>
      <c r="J886" s="45"/>
    </row>
    <row r="887" spans="2:10" x14ac:dyDescent="0.2">
      <c r="B887" s="99"/>
      <c r="C887" s="49"/>
      <c r="D887" s="100"/>
      <c r="E887" s="42"/>
      <c r="F887" s="42"/>
      <c r="G887" s="42"/>
      <c r="H887" s="42"/>
      <c r="I887" s="42"/>
      <c r="J887" s="45"/>
    </row>
    <row r="888" spans="2:10" x14ac:dyDescent="0.2">
      <c r="B888" s="99"/>
      <c r="C888" s="49"/>
      <c r="D888" s="100"/>
      <c r="E888" s="42"/>
      <c r="F888" s="42"/>
      <c r="G888" s="42"/>
      <c r="H888" s="42"/>
      <c r="I888" s="42"/>
      <c r="J888" s="45"/>
    </row>
    <row r="889" spans="2:10" x14ac:dyDescent="0.2">
      <c r="B889" s="99"/>
      <c r="C889" s="49"/>
      <c r="D889" s="100"/>
      <c r="E889" s="42"/>
      <c r="F889" s="42"/>
      <c r="G889" s="42"/>
      <c r="H889" s="42"/>
      <c r="I889" s="42"/>
      <c r="J889" s="45"/>
    </row>
    <row r="890" spans="2:10" x14ac:dyDescent="0.2">
      <c r="B890" s="99"/>
      <c r="C890" s="49"/>
      <c r="D890" s="100"/>
      <c r="E890" s="42"/>
      <c r="F890" s="42"/>
      <c r="G890" s="42"/>
      <c r="H890" s="42"/>
      <c r="I890" s="42"/>
      <c r="J890" s="45"/>
    </row>
    <row r="891" spans="2:10" x14ac:dyDescent="0.2">
      <c r="B891" s="99"/>
      <c r="C891" s="49"/>
      <c r="D891" s="100"/>
      <c r="E891" s="42"/>
      <c r="F891" s="42"/>
      <c r="G891" s="42"/>
      <c r="H891" s="42"/>
      <c r="I891" s="42"/>
      <c r="J891" s="45"/>
    </row>
    <row r="892" spans="2:10" x14ac:dyDescent="0.2">
      <c r="B892" s="99"/>
      <c r="C892" s="49"/>
      <c r="D892" s="100"/>
      <c r="E892" s="42"/>
      <c r="F892" s="42"/>
      <c r="G892" s="42"/>
      <c r="H892" s="42"/>
      <c r="I892" s="42"/>
      <c r="J892" s="45"/>
    </row>
    <row r="893" spans="2:10" x14ac:dyDescent="0.2">
      <c r="B893" s="99"/>
      <c r="C893" s="49"/>
      <c r="D893" s="100"/>
      <c r="E893" s="42"/>
      <c r="F893" s="42"/>
      <c r="G893" s="42"/>
      <c r="H893" s="42"/>
      <c r="I893" s="42"/>
      <c r="J893" s="45"/>
    </row>
    <row r="894" spans="2:10" x14ac:dyDescent="0.2">
      <c r="B894" s="99"/>
      <c r="C894" s="49"/>
      <c r="D894" s="100"/>
      <c r="E894" s="42"/>
      <c r="F894" s="42"/>
      <c r="G894" s="42"/>
      <c r="H894" s="42"/>
      <c r="I894" s="42"/>
      <c r="J894" s="45"/>
    </row>
    <row r="895" spans="2:10" x14ac:dyDescent="0.2">
      <c r="B895" s="99"/>
      <c r="C895" s="49"/>
      <c r="D895" s="100"/>
      <c r="E895" s="42"/>
      <c r="F895" s="42"/>
      <c r="G895" s="42"/>
      <c r="H895" s="42"/>
      <c r="I895" s="42"/>
      <c r="J895" s="45"/>
    </row>
    <row r="896" spans="2:10" x14ac:dyDescent="0.2">
      <c r="B896" s="99"/>
      <c r="C896" s="49"/>
      <c r="D896" s="100"/>
      <c r="E896" s="42"/>
      <c r="F896" s="42"/>
      <c r="G896" s="42"/>
      <c r="H896" s="42"/>
      <c r="I896" s="42"/>
      <c r="J896" s="45"/>
    </row>
    <row r="897" spans="2:10" x14ac:dyDescent="0.2">
      <c r="B897" s="99"/>
      <c r="C897" s="49"/>
      <c r="D897" s="100"/>
      <c r="E897" s="42"/>
      <c r="F897" s="42"/>
      <c r="G897" s="42"/>
      <c r="H897" s="42"/>
      <c r="I897" s="42"/>
      <c r="J897" s="45"/>
    </row>
    <row r="898" spans="2:10" x14ac:dyDescent="0.2">
      <c r="B898" s="99"/>
      <c r="C898" s="49"/>
      <c r="D898" s="100"/>
      <c r="E898" s="42"/>
      <c r="F898" s="42"/>
      <c r="G898" s="42"/>
      <c r="H898" s="42"/>
      <c r="I898" s="42"/>
      <c r="J898" s="45"/>
    </row>
    <row r="899" spans="2:10" x14ac:dyDescent="0.2">
      <c r="B899" s="99"/>
      <c r="C899" s="49"/>
      <c r="D899" s="100"/>
      <c r="E899" s="42"/>
      <c r="F899" s="42"/>
      <c r="G899" s="42"/>
      <c r="H899" s="42"/>
      <c r="I899" s="42"/>
      <c r="J899" s="45"/>
    </row>
    <row r="900" spans="2:10" x14ac:dyDescent="0.2">
      <c r="B900" s="99"/>
      <c r="C900" s="49"/>
      <c r="D900" s="100"/>
      <c r="E900" s="42"/>
      <c r="F900" s="42"/>
      <c r="G900" s="42"/>
      <c r="H900" s="42"/>
      <c r="I900" s="42"/>
      <c r="J900" s="45"/>
    </row>
    <row r="901" spans="2:10" x14ac:dyDescent="0.2">
      <c r="B901" s="99"/>
      <c r="C901" s="49"/>
      <c r="D901" s="100"/>
      <c r="E901" s="42"/>
      <c r="F901" s="42"/>
      <c r="G901" s="42"/>
      <c r="H901" s="42"/>
      <c r="I901" s="42"/>
      <c r="J901" s="45"/>
    </row>
    <row r="902" spans="2:10" x14ac:dyDescent="0.2">
      <c r="B902" s="99"/>
      <c r="C902" s="49"/>
      <c r="D902" s="100"/>
      <c r="E902" s="42"/>
      <c r="F902" s="42"/>
      <c r="G902" s="42"/>
      <c r="H902" s="42"/>
      <c r="I902" s="42"/>
      <c r="J902" s="45"/>
    </row>
    <row r="903" spans="2:10" x14ac:dyDescent="0.2">
      <c r="B903" s="99"/>
      <c r="C903" s="49"/>
      <c r="D903" s="100"/>
      <c r="E903" s="42"/>
      <c r="F903" s="42"/>
      <c r="G903" s="42"/>
      <c r="H903" s="42"/>
      <c r="I903" s="42"/>
      <c r="J903" s="45"/>
    </row>
    <row r="904" spans="2:10" x14ac:dyDescent="0.2">
      <c r="B904" s="99"/>
      <c r="C904" s="49"/>
      <c r="D904" s="100"/>
      <c r="E904" s="42"/>
      <c r="F904" s="42"/>
      <c r="G904" s="42"/>
      <c r="H904" s="42"/>
      <c r="I904" s="42"/>
      <c r="J904" s="45"/>
    </row>
    <row r="905" spans="2:10" x14ac:dyDescent="0.2">
      <c r="B905" s="99"/>
      <c r="C905" s="49"/>
      <c r="D905" s="100"/>
      <c r="E905" s="42"/>
      <c r="F905" s="42"/>
      <c r="G905" s="42"/>
      <c r="H905" s="42"/>
      <c r="I905" s="42"/>
      <c r="J905" s="45"/>
    </row>
    <row r="906" spans="2:10" x14ac:dyDescent="0.2">
      <c r="B906" s="99"/>
      <c r="C906" s="49"/>
      <c r="D906" s="100"/>
      <c r="E906" s="42"/>
      <c r="F906" s="42"/>
      <c r="G906" s="42"/>
      <c r="H906" s="42"/>
      <c r="I906" s="42"/>
      <c r="J906" s="45"/>
    </row>
    <row r="907" spans="2:10" x14ac:dyDescent="0.2">
      <c r="B907" s="99"/>
      <c r="C907" s="49"/>
      <c r="D907" s="100"/>
      <c r="E907" s="42"/>
      <c r="F907" s="42"/>
      <c r="G907" s="42"/>
      <c r="H907" s="42"/>
      <c r="I907" s="42"/>
      <c r="J907" s="45"/>
    </row>
    <row r="908" spans="2:10" x14ac:dyDescent="0.2">
      <c r="B908" s="99"/>
      <c r="C908" s="49"/>
      <c r="D908" s="100"/>
      <c r="E908" s="42"/>
      <c r="F908" s="42"/>
      <c r="G908" s="42"/>
      <c r="H908" s="42"/>
      <c r="I908" s="42"/>
      <c r="J908" s="45"/>
    </row>
    <row r="909" spans="2:10" x14ac:dyDescent="0.2">
      <c r="B909" s="99"/>
      <c r="C909" s="49"/>
      <c r="D909" s="100"/>
      <c r="E909" s="42"/>
      <c r="F909" s="42"/>
      <c r="G909" s="42"/>
      <c r="H909" s="42"/>
      <c r="I909" s="42"/>
      <c r="J909" s="45"/>
    </row>
    <row r="910" spans="2:10" x14ac:dyDescent="0.2">
      <c r="B910" s="99"/>
      <c r="C910" s="49"/>
      <c r="D910" s="100"/>
      <c r="E910" s="42"/>
      <c r="F910" s="42"/>
      <c r="G910" s="42"/>
      <c r="H910" s="42"/>
      <c r="I910" s="42"/>
      <c r="J910" s="45"/>
    </row>
    <row r="911" spans="2:10" x14ac:dyDescent="0.2">
      <c r="B911" s="99"/>
      <c r="C911" s="49"/>
      <c r="D911" s="100"/>
      <c r="E911" s="42"/>
      <c r="F911" s="42"/>
      <c r="G911" s="42"/>
      <c r="H911" s="42"/>
      <c r="I911" s="42"/>
      <c r="J911" s="45"/>
    </row>
    <row r="912" spans="2:10" x14ac:dyDescent="0.2">
      <c r="B912" s="99"/>
      <c r="C912" s="49"/>
      <c r="D912" s="100"/>
      <c r="E912" s="42"/>
      <c r="F912" s="42"/>
      <c r="G912" s="42"/>
      <c r="H912" s="42"/>
      <c r="I912" s="42"/>
      <c r="J912" s="45"/>
    </row>
    <row r="913" spans="2:10" x14ac:dyDescent="0.2">
      <c r="B913" s="99"/>
      <c r="C913" s="49"/>
      <c r="D913" s="100"/>
      <c r="E913" s="42"/>
      <c r="F913" s="42"/>
      <c r="G913" s="42"/>
      <c r="H913" s="42"/>
      <c r="I913" s="42"/>
      <c r="J913" s="45"/>
    </row>
    <row r="914" spans="2:10" x14ac:dyDescent="0.2">
      <c r="B914" s="99"/>
      <c r="C914" s="49"/>
      <c r="D914" s="100"/>
      <c r="E914" s="42"/>
      <c r="F914" s="42"/>
      <c r="G914" s="42"/>
      <c r="H914" s="42"/>
      <c r="I914" s="42"/>
      <c r="J914" s="45"/>
    </row>
    <row r="915" spans="2:10" x14ac:dyDescent="0.2">
      <c r="B915" s="99"/>
      <c r="C915" s="49"/>
      <c r="D915" s="100"/>
      <c r="E915" s="42"/>
      <c r="F915" s="42"/>
      <c r="G915" s="42"/>
      <c r="H915" s="42"/>
      <c r="I915" s="42"/>
      <c r="J915" s="45"/>
    </row>
    <row r="916" spans="2:10" x14ac:dyDescent="0.2">
      <c r="B916" s="99"/>
      <c r="C916" s="49"/>
      <c r="D916" s="100"/>
      <c r="E916" s="42"/>
      <c r="F916" s="42"/>
      <c r="G916" s="42"/>
      <c r="H916" s="42"/>
      <c r="I916" s="42"/>
      <c r="J916" s="45"/>
    </row>
    <row r="917" spans="2:10" x14ac:dyDescent="0.2">
      <c r="B917" s="99"/>
      <c r="C917" s="49"/>
      <c r="D917" s="100"/>
      <c r="E917" s="42"/>
      <c r="F917" s="42"/>
      <c r="G917" s="42"/>
      <c r="H917" s="42"/>
      <c r="I917" s="42"/>
      <c r="J917" s="45"/>
    </row>
    <row r="918" spans="2:10" x14ac:dyDescent="0.2">
      <c r="B918" s="99"/>
      <c r="C918" s="49"/>
      <c r="D918" s="100"/>
      <c r="E918" s="42"/>
      <c r="F918" s="42"/>
      <c r="G918" s="42"/>
      <c r="H918" s="42"/>
      <c r="I918" s="42"/>
      <c r="J918" s="45"/>
    </row>
    <row r="919" spans="2:10" x14ac:dyDescent="0.2">
      <c r="B919" s="99"/>
      <c r="C919" s="49"/>
      <c r="D919" s="100"/>
      <c r="E919" s="42"/>
      <c r="F919" s="42"/>
      <c r="G919" s="42"/>
      <c r="H919" s="42"/>
      <c r="I919" s="42"/>
      <c r="J919" s="45"/>
    </row>
    <row r="920" spans="2:10" x14ac:dyDescent="0.2">
      <c r="B920" s="99"/>
      <c r="C920" s="49"/>
      <c r="D920" s="100"/>
      <c r="E920" s="42"/>
      <c r="F920" s="42"/>
      <c r="G920" s="42"/>
      <c r="H920" s="42"/>
      <c r="I920" s="42"/>
      <c r="J920" s="45"/>
    </row>
    <row r="921" spans="2:10" x14ac:dyDescent="0.2">
      <c r="B921" s="99"/>
      <c r="C921" s="49"/>
      <c r="D921" s="100"/>
      <c r="E921" s="42"/>
      <c r="F921" s="42"/>
      <c r="G921" s="42"/>
      <c r="H921" s="42"/>
      <c r="I921" s="42"/>
      <c r="J921" s="45"/>
    </row>
    <row r="922" spans="2:10" x14ac:dyDescent="0.2">
      <c r="B922" s="99"/>
      <c r="C922" s="49"/>
      <c r="D922" s="100"/>
      <c r="E922" s="42"/>
      <c r="F922" s="42"/>
      <c r="G922" s="42"/>
      <c r="H922" s="42"/>
      <c r="I922" s="42"/>
      <c r="J922" s="45"/>
    </row>
    <row r="923" spans="2:10" x14ac:dyDescent="0.2">
      <c r="B923" s="99"/>
      <c r="C923" s="49"/>
      <c r="D923" s="100"/>
      <c r="E923" s="42"/>
      <c r="F923" s="42"/>
      <c r="G923" s="42"/>
      <c r="H923" s="42"/>
      <c r="I923" s="42"/>
      <c r="J923" s="45"/>
    </row>
    <row r="924" spans="2:10" x14ac:dyDescent="0.2">
      <c r="B924" s="99"/>
      <c r="C924" s="49"/>
      <c r="D924" s="100"/>
      <c r="E924" s="42"/>
      <c r="F924" s="42"/>
      <c r="G924" s="42"/>
      <c r="H924" s="42"/>
      <c r="I924" s="42"/>
      <c r="J924" s="45"/>
    </row>
    <row r="925" spans="2:10" x14ac:dyDescent="0.2">
      <c r="B925" s="99"/>
      <c r="C925" s="49"/>
      <c r="D925" s="100"/>
      <c r="E925" s="42"/>
      <c r="F925" s="42"/>
      <c r="G925" s="42"/>
      <c r="H925" s="42"/>
      <c r="I925" s="42"/>
      <c r="J925" s="45"/>
    </row>
    <row r="926" spans="2:10" x14ac:dyDescent="0.2">
      <c r="B926" s="99"/>
      <c r="C926" s="49"/>
      <c r="D926" s="100"/>
      <c r="E926" s="42"/>
      <c r="F926" s="42"/>
      <c r="G926" s="42"/>
      <c r="H926" s="42"/>
      <c r="I926" s="42"/>
      <c r="J926" s="45"/>
    </row>
    <row r="927" spans="2:10" x14ac:dyDescent="0.2">
      <c r="B927" s="99"/>
      <c r="C927" s="49"/>
      <c r="D927" s="100"/>
      <c r="E927" s="42"/>
      <c r="F927" s="42"/>
      <c r="G927" s="42"/>
      <c r="H927" s="42"/>
      <c r="I927" s="42"/>
      <c r="J927" s="45"/>
    </row>
    <row r="928" spans="2:10" x14ac:dyDescent="0.2">
      <c r="B928" s="99"/>
      <c r="C928" s="49"/>
      <c r="D928" s="100"/>
      <c r="E928" s="42"/>
      <c r="F928" s="42"/>
      <c r="G928" s="42"/>
      <c r="H928" s="42"/>
      <c r="I928" s="42"/>
      <c r="J928" s="45"/>
    </row>
    <row r="929" spans="2:10" x14ac:dyDescent="0.2">
      <c r="B929" s="99"/>
      <c r="C929" s="49"/>
      <c r="D929" s="100"/>
      <c r="E929" s="42"/>
      <c r="F929" s="42"/>
      <c r="G929" s="42"/>
      <c r="H929" s="42"/>
      <c r="I929" s="42"/>
      <c r="J929" s="45"/>
    </row>
    <row r="930" spans="2:10" x14ac:dyDescent="0.2">
      <c r="B930" s="99"/>
      <c r="C930" s="49"/>
      <c r="D930" s="100"/>
      <c r="E930" s="42"/>
      <c r="F930" s="42"/>
      <c r="G930" s="42"/>
      <c r="H930" s="42"/>
      <c r="I930" s="42"/>
      <c r="J930" s="45"/>
    </row>
    <row r="931" spans="2:10" x14ac:dyDescent="0.2">
      <c r="B931" s="99"/>
      <c r="C931" s="49"/>
      <c r="D931" s="100"/>
      <c r="E931" s="42"/>
      <c r="F931" s="42"/>
      <c r="G931" s="42"/>
      <c r="H931" s="42"/>
      <c r="I931" s="42"/>
      <c r="J931" s="45"/>
    </row>
    <row r="932" spans="2:10" x14ac:dyDescent="0.2">
      <c r="B932" s="99"/>
      <c r="C932" s="49"/>
      <c r="D932" s="100"/>
      <c r="E932" s="42"/>
      <c r="F932" s="42"/>
      <c r="G932" s="42"/>
      <c r="H932" s="42"/>
      <c r="I932" s="42"/>
      <c r="J932" s="45"/>
    </row>
    <row r="933" spans="2:10" x14ac:dyDescent="0.2">
      <c r="B933" s="99"/>
      <c r="C933" s="49"/>
      <c r="D933" s="100"/>
      <c r="E933" s="42"/>
      <c r="F933" s="42"/>
      <c r="G933" s="42"/>
      <c r="H933" s="42"/>
      <c r="I933" s="42"/>
      <c r="J933" s="45"/>
    </row>
    <row r="934" spans="2:10" x14ac:dyDescent="0.2">
      <c r="B934" s="99"/>
      <c r="C934" s="49"/>
      <c r="D934" s="100"/>
      <c r="E934" s="42"/>
      <c r="F934" s="42"/>
      <c r="G934" s="42"/>
      <c r="H934" s="42"/>
      <c r="I934" s="42"/>
      <c r="J934" s="45"/>
    </row>
    <row r="935" spans="2:10" x14ac:dyDescent="0.2">
      <c r="B935" s="99"/>
      <c r="C935" s="49"/>
      <c r="D935" s="100"/>
      <c r="E935" s="42"/>
      <c r="F935" s="42"/>
      <c r="G935" s="42"/>
      <c r="H935" s="42"/>
      <c r="I935" s="42"/>
      <c r="J935" s="45"/>
    </row>
    <row r="936" spans="2:10" x14ac:dyDescent="0.2">
      <c r="B936" s="99"/>
      <c r="C936" s="49"/>
      <c r="D936" s="100"/>
      <c r="E936" s="42"/>
      <c r="F936" s="42"/>
      <c r="G936" s="42"/>
      <c r="H936" s="42"/>
      <c r="I936" s="42"/>
      <c r="J936" s="45"/>
    </row>
    <row r="937" spans="2:10" x14ac:dyDescent="0.2">
      <c r="B937" s="99"/>
      <c r="C937" s="49"/>
      <c r="D937" s="100"/>
      <c r="E937" s="42"/>
      <c r="F937" s="42"/>
      <c r="G937" s="42"/>
      <c r="H937" s="42"/>
      <c r="I937" s="42"/>
      <c r="J937" s="45"/>
    </row>
    <row r="938" spans="2:10" x14ac:dyDescent="0.2">
      <c r="B938" s="99"/>
      <c r="C938" s="49"/>
      <c r="D938" s="100"/>
      <c r="E938" s="42"/>
      <c r="F938" s="42"/>
      <c r="G938" s="42"/>
      <c r="H938" s="42"/>
      <c r="I938" s="42"/>
      <c r="J938" s="45"/>
    </row>
    <row r="939" spans="2:10" x14ac:dyDescent="0.2">
      <c r="B939" s="99"/>
      <c r="C939" s="49"/>
      <c r="D939" s="100"/>
      <c r="E939" s="42"/>
      <c r="F939" s="42"/>
      <c r="G939" s="42"/>
      <c r="H939" s="42"/>
      <c r="I939" s="42"/>
      <c r="J939" s="45"/>
    </row>
    <row r="940" spans="2:10" x14ac:dyDescent="0.2">
      <c r="B940" s="99"/>
      <c r="C940" s="49"/>
      <c r="D940" s="100"/>
      <c r="E940" s="42"/>
      <c r="F940" s="42"/>
      <c r="G940" s="42"/>
      <c r="H940" s="42"/>
      <c r="I940" s="42"/>
      <c r="J940" s="45"/>
    </row>
    <row r="941" spans="2:10" x14ac:dyDescent="0.2">
      <c r="B941" s="99"/>
      <c r="C941" s="49"/>
      <c r="D941" s="100"/>
      <c r="E941" s="42"/>
      <c r="F941" s="42"/>
      <c r="G941" s="42"/>
      <c r="H941" s="42"/>
      <c r="I941" s="42"/>
      <c r="J941" s="45"/>
    </row>
    <row r="942" spans="2:10" x14ac:dyDescent="0.2">
      <c r="B942" s="99"/>
      <c r="C942" s="49"/>
      <c r="D942" s="100"/>
      <c r="E942" s="42"/>
      <c r="F942" s="42"/>
      <c r="G942" s="42"/>
      <c r="H942" s="42"/>
      <c r="I942" s="42"/>
      <c r="J942" s="45"/>
    </row>
    <row r="943" spans="2:10" x14ac:dyDescent="0.2">
      <c r="B943" s="99"/>
      <c r="C943" s="49"/>
      <c r="D943" s="100"/>
      <c r="E943" s="42"/>
      <c r="F943" s="42"/>
      <c r="G943" s="42"/>
      <c r="H943" s="42"/>
      <c r="I943" s="42"/>
      <c r="J943" s="45"/>
    </row>
    <row r="944" spans="2:10" x14ac:dyDescent="0.2">
      <c r="B944" s="99"/>
      <c r="C944" s="49"/>
      <c r="D944" s="100"/>
      <c r="E944" s="42"/>
      <c r="F944" s="42"/>
      <c r="G944" s="42"/>
      <c r="H944" s="42"/>
      <c r="I944" s="42"/>
      <c r="J944" s="45"/>
    </row>
    <row r="945" spans="2:10" x14ac:dyDescent="0.2">
      <c r="B945" s="99"/>
      <c r="C945" s="49"/>
      <c r="D945" s="100"/>
      <c r="E945" s="42"/>
      <c r="F945" s="42"/>
      <c r="G945" s="42"/>
      <c r="H945" s="42"/>
      <c r="I945" s="42"/>
      <c r="J945" s="45"/>
    </row>
    <row r="946" spans="2:10" x14ac:dyDescent="0.2">
      <c r="B946" s="99"/>
      <c r="C946" s="49"/>
      <c r="D946" s="100"/>
      <c r="E946" s="42"/>
      <c r="F946" s="42"/>
      <c r="G946" s="42"/>
      <c r="H946" s="42"/>
      <c r="I946" s="42"/>
      <c r="J946" s="45"/>
    </row>
    <row r="947" spans="2:10" x14ac:dyDescent="0.2">
      <c r="B947" s="99"/>
      <c r="C947" s="49"/>
      <c r="D947" s="100"/>
      <c r="E947" s="42"/>
      <c r="F947" s="42"/>
      <c r="G947" s="42"/>
      <c r="H947" s="42"/>
      <c r="I947" s="42"/>
      <c r="J947" s="45"/>
    </row>
    <row r="948" spans="2:10" x14ac:dyDescent="0.2">
      <c r="B948" s="99"/>
      <c r="C948" s="49"/>
      <c r="D948" s="100"/>
      <c r="E948" s="42"/>
      <c r="F948" s="42"/>
      <c r="G948" s="42"/>
      <c r="H948" s="42"/>
      <c r="I948" s="42"/>
      <c r="J948" s="45"/>
    </row>
    <row r="949" spans="2:10" x14ac:dyDescent="0.2">
      <c r="B949" s="99"/>
      <c r="C949" s="49"/>
      <c r="D949" s="100"/>
      <c r="E949" s="42"/>
      <c r="F949" s="42"/>
      <c r="G949" s="42"/>
      <c r="H949" s="42"/>
      <c r="I949" s="42"/>
      <c r="J949" s="45"/>
    </row>
    <row r="950" spans="2:10" x14ac:dyDescent="0.2">
      <c r="B950" s="99"/>
      <c r="C950" s="49"/>
      <c r="D950" s="100"/>
      <c r="E950" s="42"/>
      <c r="F950" s="42"/>
      <c r="G950" s="42"/>
      <c r="H950" s="42"/>
      <c r="I950" s="42"/>
      <c r="J950" s="45"/>
    </row>
    <row r="951" spans="2:10" x14ac:dyDescent="0.2">
      <c r="B951" s="99"/>
      <c r="C951" s="49"/>
      <c r="D951" s="100"/>
      <c r="E951" s="42"/>
      <c r="F951" s="42"/>
      <c r="G951" s="42"/>
      <c r="H951" s="42"/>
      <c r="I951" s="42"/>
      <c r="J951" s="45"/>
    </row>
    <row r="952" spans="2:10" x14ac:dyDescent="0.2">
      <c r="B952" s="99"/>
      <c r="C952" s="49"/>
      <c r="D952" s="100"/>
      <c r="E952" s="42"/>
      <c r="F952" s="42"/>
      <c r="G952" s="42"/>
      <c r="H952" s="42"/>
      <c r="I952" s="42"/>
      <c r="J952" s="45"/>
    </row>
    <row r="953" spans="2:10" x14ac:dyDescent="0.2">
      <c r="B953" s="99"/>
      <c r="C953" s="49"/>
      <c r="D953" s="100"/>
      <c r="E953" s="42"/>
      <c r="F953" s="42"/>
      <c r="G953" s="42"/>
      <c r="H953" s="42"/>
      <c r="I953" s="42"/>
      <c r="J953" s="45"/>
    </row>
    <row r="954" spans="2:10" x14ac:dyDescent="0.2">
      <c r="B954" s="99"/>
      <c r="C954" s="49"/>
      <c r="D954" s="100"/>
      <c r="E954" s="42"/>
      <c r="F954" s="42"/>
      <c r="G954" s="42"/>
      <c r="H954" s="42"/>
      <c r="I954" s="42"/>
      <c r="J954" s="45"/>
    </row>
    <row r="955" spans="2:10" x14ac:dyDescent="0.2">
      <c r="B955" s="99"/>
      <c r="C955" s="49"/>
      <c r="D955" s="100"/>
      <c r="E955" s="42"/>
      <c r="F955" s="42"/>
      <c r="G955" s="42"/>
      <c r="H955" s="42"/>
      <c r="I955" s="42"/>
      <c r="J955" s="45"/>
    </row>
    <row r="956" spans="2:10" x14ac:dyDescent="0.2">
      <c r="B956" s="99"/>
      <c r="C956" s="49"/>
      <c r="D956" s="100"/>
      <c r="E956" s="42"/>
      <c r="F956" s="42"/>
      <c r="G956" s="42"/>
      <c r="H956" s="42"/>
      <c r="I956" s="42"/>
      <c r="J956" s="45"/>
    </row>
    <row r="957" spans="2:10" x14ac:dyDescent="0.2">
      <c r="B957" s="99"/>
      <c r="C957" s="49"/>
      <c r="D957" s="100"/>
      <c r="E957" s="42"/>
      <c r="F957" s="42"/>
      <c r="G957" s="42"/>
      <c r="H957" s="42"/>
      <c r="I957" s="42"/>
      <c r="J957" s="45"/>
    </row>
    <row r="958" spans="2:10" x14ac:dyDescent="0.2">
      <c r="B958" s="99"/>
      <c r="C958" s="49"/>
      <c r="D958" s="100"/>
      <c r="E958" s="42"/>
      <c r="F958" s="42"/>
      <c r="G958" s="42"/>
      <c r="H958" s="42"/>
      <c r="I958" s="42"/>
      <c r="J958" s="45"/>
    </row>
    <row r="959" spans="2:10" x14ac:dyDescent="0.2">
      <c r="B959" s="99"/>
      <c r="C959" s="49"/>
      <c r="D959" s="100"/>
      <c r="E959" s="42"/>
      <c r="F959" s="42"/>
      <c r="G959" s="42"/>
      <c r="H959" s="42"/>
      <c r="I959" s="42"/>
      <c r="J959" s="45"/>
    </row>
    <row r="960" spans="2:10" x14ac:dyDescent="0.2">
      <c r="B960" s="99"/>
      <c r="C960" s="49"/>
      <c r="D960" s="100"/>
      <c r="E960" s="42"/>
      <c r="F960" s="42"/>
      <c r="G960" s="42"/>
      <c r="H960" s="42"/>
      <c r="I960" s="42"/>
      <c r="J960" s="45"/>
    </row>
    <row r="961" spans="2:10" x14ac:dyDescent="0.2">
      <c r="B961" s="99"/>
      <c r="C961" s="49"/>
      <c r="D961" s="100"/>
      <c r="E961" s="42"/>
      <c r="F961" s="42"/>
      <c r="G961" s="42"/>
      <c r="H961" s="42"/>
      <c r="I961" s="42"/>
      <c r="J961" s="45"/>
    </row>
    <row r="962" spans="2:10" x14ac:dyDescent="0.2">
      <c r="B962" s="99"/>
      <c r="C962" s="49"/>
      <c r="D962" s="100"/>
      <c r="E962" s="42"/>
      <c r="F962" s="42"/>
      <c r="G962" s="42"/>
      <c r="H962" s="42"/>
      <c r="I962" s="42"/>
      <c r="J962" s="45"/>
    </row>
    <row r="963" spans="2:10" x14ac:dyDescent="0.2">
      <c r="B963" s="99"/>
      <c r="C963" s="49"/>
      <c r="D963" s="100"/>
      <c r="E963" s="42"/>
      <c r="F963" s="42"/>
      <c r="G963" s="42"/>
      <c r="H963" s="42"/>
      <c r="I963" s="42"/>
      <c r="J963" s="45"/>
    </row>
    <row r="964" spans="2:10" x14ac:dyDescent="0.2">
      <c r="B964" s="99"/>
      <c r="C964" s="49"/>
      <c r="D964" s="100"/>
      <c r="E964" s="42"/>
      <c r="F964" s="42"/>
      <c r="G964" s="42"/>
      <c r="H964" s="42"/>
      <c r="I964" s="42"/>
      <c r="J964" s="45"/>
    </row>
    <row r="965" spans="2:10" x14ac:dyDescent="0.2">
      <c r="B965" s="99"/>
      <c r="C965" s="49"/>
      <c r="D965" s="100"/>
      <c r="E965" s="42"/>
      <c r="F965" s="42"/>
      <c r="G965" s="42"/>
      <c r="H965" s="42"/>
      <c r="I965" s="42"/>
      <c r="J965" s="45"/>
    </row>
    <row r="966" spans="2:10" x14ac:dyDescent="0.2">
      <c r="B966" s="99"/>
      <c r="C966" s="49"/>
      <c r="D966" s="100"/>
      <c r="E966" s="42"/>
      <c r="F966" s="42"/>
      <c r="G966" s="42"/>
      <c r="H966" s="42"/>
      <c r="I966" s="42"/>
      <c r="J966" s="45"/>
    </row>
    <row r="967" spans="2:10" x14ac:dyDescent="0.2">
      <c r="B967" s="99"/>
      <c r="C967" s="49"/>
      <c r="D967" s="100"/>
      <c r="E967" s="42"/>
      <c r="F967" s="42"/>
      <c r="G967" s="42"/>
      <c r="H967" s="42"/>
      <c r="I967" s="42"/>
      <c r="J967" s="45"/>
    </row>
    <row r="968" spans="2:10" x14ac:dyDescent="0.2">
      <c r="B968" s="99"/>
      <c r="C968" s="49"/>
      <c r="D968" s="100"/>
      <c r="E968" s="42"/>
      <c r="F968" s="42"/>
      <c r="G968" s="42"/>
      <c r="H968" s="42"/>
      <c r="I968" s="42"/>
      <c r="J968" s="45"/>
    </row>
    <row r="969" spans="2:10" x14ac:dyDescent="0.2">
      <c r="B969" s="99"/>
      <c r="C969" s="49"/>
      <c r="D969" s="100"/>
      <c r="E969" s="42"/>
      <c r="F969" s="42"/>
      <c r="G969" s="42"/>
      <c r="H969" s="42"/>
      <c r="I969" s="42"/>
      <c r="J969" s="45"/>
    </row>
    <row r="970" spans="2:10" x14ac:dyDescent="0.2">
      <c r="B970" s="99"/>
      <c r="C970" s="49"/>
      <c r="D970" s="100"/>
      <c r="E970" s="42"/>
      <c r="F970" s="42"/>
      <c r="G970" s="42"/>
      <c r="H970" s="42"/>
      <c r="I970" s="42"/>
      <c r="J970" s="45"/>
    </row>
    <row r="971" spans="2:10" x14ac:dyDescent="0.2">
      <c r="B971" s="99"/>
      <c r="C971" s="49"/>
      <c r="D971" s="100"/>
      <c r="E971" s="42"/>
      <c r="F971" s="42"/>
      <c r="G971" s="42"/>
      <c r="H971" s="42"/>
      <c r="I971" s="42"/>
      <c r="J971" s="45"/>
    </row>
    <row r="972" spans="2:10" x14ac:dyDescent="0.2">
      <c r="B972" s="99"/>
      <c r="C972" s="49"/>
      <c r="D972" s="100"/>
      <c r="E972" s="42"/>
      <c r="F972" s="42"/>
      <c r="G972" s="42"/>
      <c r="H972" s="42"/>
      <c r="I972" s="42"/>
      <c r="J972" s="45"/>
    </row>
    <row r="973" spans="2:10" x14ac:dyDescent="0.2">
      <c r="B973" s="99"/>
      <c r="C973" s="49"/>
      <c r="D973" s="100"/>
      <c r="E973" s="42"/>
      <c r="F973" s="42"/>
      <c r="G973" s="42"/>
      <c r="H973" s="42"/>
      <c r="I973" s="42"/>
      <c r="J973" s="45"/>
    </row>
    <row r="974" spans="2:10" x14ac:dyDescent="0.2">
      <c r="B974" s="99"/>
      <c r="C974" s="49"/>
      <c r="D974" s="100"/>
      <c r="E974" s="42"/>
      <c r="F974" s="42"/>
      <c r="G974" s="42"/>
      <c r="H974" s="42"/>
      <c r="I974" s="42"/>
      <c r="J974" s="45"/>
    </row>
    <row r="975" spans="2:10" x14ac:dyDescent="0.2">
      <c r="B975" s="99"/>
      <c r="C975" s="49"/>
      <c r="D975" s="100"/>
      <c r="E975" s="42"/>
      <c r="F975" s="42"/>
      <c r="G975" s="42"/>
      <c r="H975" s="42"/>
      <c r="I975" s="42"/>
      <c r="J975" s="45"/>
    </row>
    <row r="976" spans="2:10" x14ac:dyDescent="0.2">
      <c r="B976" s="99"/>
      <c r="C976" s="49"/>
      <c r="D976" s="100"/>
      <c r="E976" s="42"/>
      <c r="F976" s="42"/>
      <c r="G976" s="42"/>
      <c r="H976" s="42"/>
      <c r="I976" s="42"/>
      <c r="J976" s="45"/>
    </row>
    <row r="977" spans="2:10" x14ac:dyDescent="0.2">
      <c r="B977" s="99"/>
      <c r="C977" s="49"/>
      <c r="D977" s="100"/>
      <c r="E977" s="42"/>
      <c r="F977" s="42"/>
      <c r="G977" s="42"/>
      <c r="H977" s="42"/>
      <c r="I977" s="42"/>
      <c r="J977" s="45"/>
    </row>
    <row r="978" spans="2:10" x14ac:dyDescent="0.2">
      <c r="B978" s="99"/>
      <c r="C978" s="49"/>
      <c r="D978" s="100"/>
      <c r="E978" s="42"/>
      <c r="F978" s="42"/>
      <c r="G978" s="42"/>
      <c r="H978" s="42"/>
      <c r="I978" s="42"/>
      <c r="J978" s="45"/>
    </row>
    <row r="979" spans="2:10" x14ac:dyDescent="0.2">
      <c r="B979" s="99"/>
      <c r="C979" s="49"/>
      <c r="D979" s="100"/>
      <c r="E979" s="42"/>
      <c r="F979" s="42"/>
      <c r="G979" s="42"/>
      <c r="H979" s="42"/>
      <c r="I979" s="42"/>
      <c r="J979" s="45"/>
    </row>
    <row r="980" spans="2:10" x14ac:dyDescent="0.2">
      <c r="B980" s="99"/>
      <c r="C980" s="49"/>
      <c r="D980" s="100"/>
      <c r="E980" s="42"/>
      <c r="F980" s="42"/>
      <c r="G980" s="42"/>
      <c r="H980" s="42"/>
      <c r="I980" s="42"/>
      <c r="J980" s="45"/>
    </row>
    <row r="981" spans="2:10" x14ac:dyDescent="0.2">
      <c r="B981" s="99"/>
      <c r="C981" s="49"/>
      <c r="D981" s="100"/>
      <c r="E981" s="42"/>
      <c r="F981" s="42"/>
      <c r="G981" s="42"/>
      <c r="H981" s="42"/>
      <c r="I981" s="42"/>
      <c r="J981" s="45"/>
    </row>
    <row r="982" spans="2:10" x14ac:dyDescent="0.2">
      <c r="B982" s="99"/>
      <c r="C982" s="49"/>
      <c r="D982" s="100"/>
      <c r="E982" s="42"/>
      <c r="F982" s="42"/>
      <c r="G982" s="42"/>
      <c r="H982" s="42"/>
      <c r="I982" s="42"/>
      <c r="J982" s="45"/>
    </row>
    <row r="983" spans="2:10" x14ac:dyDescent="0.2">
      <c r="B983" s="99"/>
      <c r="C983" s="49"/>
      <c r="D983" s="100"/>
      <c r="E983" s="42"/>
      <c r="F983" s="42"/>
      <c r="G983" s="42"/>
      <c r="H983" s="42"/>
      <c r="I983" s="42"/>
      <c r="J983" s="45"/>
    </row>
    <row r="984" spans="2:10" x14ac:dyDescent="0.2">
      <c r="B984" s="99"/>
      <c r="C984" s="49"/>
      <c r="D984" s="100"/>
      <c r="E984" s="42"/>
      <c r="F984" s="42"/>
      <c r="G984" s="42"/>
      <c r="H984" s="42"/>
      <c r="I984" s="42"/>
      <c r="J984" s="45"/>
    </row>
    <row r="985" spans="2:10" x14ac:dyDescent="0.2">
      <c r="B985" s="99"/>
      <c r="C985" s="49"/>
      <c r="D985" s="100"/>
      <c r="E985" s="42"/>
      <c r="F985" s="42"/>
      <c r="G985" s="42"/>
      <c r="H985" s="42"/>
      <c r="I985" s="42"/>
      <c r="J985" s="45"/>
    </row>
    <row r="986" spans="2:10" x14ac:dyDescent="0.2">
      <c r="B986" s="99"/>
      <c r="C986" s="49"/>
      <c r="D986" s="100"/>
      <c r="E986" s="42"/>
      <c r="F986" s="42"/>
      <c r="G986" s="42"/>
      <c r="H986" s="42"/>
      <c r="I986" s="42"/>
      <c r="J986" s="45"/>
    </row>
    <row r="987" spans="2:10" x14ac:dyDescent="0.2">
      <c r="B987" s="99"/>
      <c r="C987" s="49"/>
      <c r="D987" s="100"/>
      <c r="E987" s="42"/>
      <c r="F987" s="42"/>
      <c r="G987" s="42"/>
      <c r="H987" s="42"/>
      <c r="I987" s="42"/>
      <c r="J987" s="45"/>
    </row>
    <row r="988" spans="2:10" x14ac:dyDescent="0.2">
      <c r="B988" s="99"/>
      <c r="C988" s="49"/>
      <c r="D988" s="100"/>
      <c r="E988" s="42"/>
      <c r="F988" s="42"/>
      <c r="G988" s="42"/>
      <c r="H988" s="42"/>
      <c r="I988" s="42"/>
      <c r="J988" s="45"/>
    </row>
    <row r="989" spans="2:10" x14ac:dyDescent="0.2">
      <c r="B989" s="99"/>
      <c r="C989" s="49"/>
      <c r="D989" s="100"/>
      <c r="E989" s="42"/>
      <c r="F989" s="42"/>
      <c r="G989" s="42"/>
      <c r="H989" s="42"/>
      <c r="I989" s="42"/>
      <c r="J989" s="45"/>
    </row>
    <row r="990" spans="2:10" x14ac:dyDescent="0.2">
      <c r="B990" s="99"/>
      <c r="C990" s="49"/>
      <c r="D990" s="100"/>
      <c r="E990" s="42"/>
      <c r="F990" s="42"/>
      <c r="G990" s="42"/>
      <c r="H990" s="42"/>
      <c r="I990" s="42"/>
      <c r="J990" s="45"/>
    </row>
    <row r="991" spans="2:10" x14ac:dyDescent="0.2">
      <c r="B991" s="99"/>
      <c r="C991" s="49"/>
      <c r="D991" s="100"/>
      <c r="E991" s="42"/>
      <c r="F991" s="42"/>
      <c r="G991" s="42"/>
      <c r="H991" s="42"/>
      <c r="I991" s="42"/>
      <c r="J991" s="45"/>
    </row>
    <row r="992" spans="2:10" x14ac:dyDescent="0.2">
      <c r="B992" s="99"/>
      <c r="C992" s="49"/>
      <c r="D992" s="100"/>
      <c r="E992" s="42"/>
      <c r="F992" s="42"/>
      <c r="G992" s="42"/>
      <c r="H992" s="42"/>
      <c r="I992" s="42"/>
      <c r="J992" s="45"/>
    </row>
    <row r="993" spans="2:10" x14ac:dyDescent="0.2">
      <c r="B993" s="99"/>
      <c r="C993" s="49"/>
      <c r="D993" s="100"/>
      <c r="E993" s="42"/>
      <c r="F993" s="42"/>
      <c r="G993" s="42"/>
      <c r="H993" s="42"/>
      <c r="I993" s="42"/>
      <c r="J993" s="45"/>
    </row>
    <row r="994" spans="2:10" x14ac:dyDescent="0.2">
      <c r="B994" s="99"/>
      <c r="C994" s="49"/>
      <c r="D994" s="100"/>
      <c r="E994" s="42"/>
      <c r="F994" s="42"/>
      <c r="G994" s="42"/>
      <c r="H994" s="42"/>
      <c r="I994" s="42"/>
      <c r="J994" s="45"/>
    </row>
    <row r="995" spans="2:10" x14ac:dyDescent="0.2">
      <c r="B995" s="99"/>
      <c r="C995" s="49"/>
      <c r="D995" s="100"/>
      <c r="E995" s="42"/>
      <c r="F995" s="42"/>
      <c r="G995" s="42"/>
      <c r="H995" s="42"/>
      <c r="I995" s="42"/>
      <c r="J995" s="45"/>
    </row>
    <row r="996" spans="2:10" x14ac:dyDescent="0.2">
      <c r="B996" s="99"/>
      <c r="C996" s="49"/>
      <c r="D996" s="100"/>
      <c r="E996" s="42"/>
      <c r="F996" s="42"/>
      <c r="G996" s="42"/>
      <c r="H996" s="42"/>
      <c r="I996" s="42"/>
      <c r="J996" s="45"/>
    </row>
    <row r="997" spans="2:10" x14ac:dyDescent="0.2">
      <c r="B997" s="99"/>
      <c r="C997" s="49"/>
      <c r="D997" s="100"/>
      <c r="E997" s="42"/>
      <c r="F997" s="42"/>
      <c r="G997" s="42"/>
      <c r="H997" s="42"/>
      <c r="I997" s="42"/>
      <c r="J997" s="45"/>
    </row>
    <row r="998" spans="2:10" x14ac:dyDescent="0.2">
      <c r="B998" s="99"/>
      <c r="C998" s="49"/>
      <c r="D998" s="100"/>
      <c r="E998" s="42"/>
      <c r="F998" s="42"/>
      <c r="G998" s="42"/>
      <c r="H998" s="42"/>
      <c r="I998" s="42"/>
      <c r="J998" s="45"/>
    </row>
    <row r="999" spans="2:10" x14ac:dyDescent="0.2">
      <c r="B999" s="99"/>
      <c r="C999" s="49"/>
      <c r="D999" s="100"/>
      <c r="E999" s="42"/>
      <c r="F999" s="42"/>
      <c r="G999" s="42"/>
      <c r="H999" s="42"/>
      <c r="I999" s="42"/>
      <c r="J999" s="45"/>
    </row>
    <row r="1000" spans="2:10" x14ac:dyDescent="0.2">
      <c r="B1000" s="99"/>
      <c r="C1000" s="49"/>
      <c r="D1000" s="100"/>
      <c r="E1000" s="42"/>
      <c r="F1000" s="42"/>
      <c r="G1000" s="42"/>
      <c r="H1000" s="42"/>
      <c r="I1000" s="42"/>
      <c r="J1000" s="45"/>
    </row>
    <row r="1001" spans="2:10" x14ac:dyDescent="0.2">
      <c r="B1001" s="99"/>
      <c r="C1001" s="49"/>
      <c r="D1001" s="100"/>
      <c r="E1001" s="42"/>
      <c r="F1001" s="42"/>
      <c r="G1001" s="42"/>
      <c r="H1001" s="42"/>
      <c r="I1001" s="42"/>
      <c r="J1001" s="45"/>
    </row>
    <row r="1002" spans="2:10" x14ac:dyDescent="0.2">
      <c r="B1002" s="99"/>
      <c r="C1002" s="49"/>
      <c r="D1002" s="100"/>
      <c r="E1002" s="42"/>
      <c r="F1002" s="42"/>
      <c r="G1002" s="42"/>
      <c r="H1002" s="42"/>
      <c r="I1002" s="42"/>
      <c r="J1002" s="45"/>
    </row>
    <row r="1003" spans="2:10" x14ac:dyDescent="0.2">
      <c r="B1003" s="99"/>
      <c r="C1003" s="49"/>
      <c r="D1003" s="100"/>
      <c r="E1003" s="42"/>
      <c r="F1003" s="42"/>
      <c r="G1003" s="42"/>
      <c r="H1003" s="42"/>
      <c r="I1003" s="42"/>
      <c r="J1003" s="45"/>
    </row>
    <row r="1004" spans="2:10" x14ac:dyDescent="0.2">
      <c r="B1004" s="99"/>
      <c r="C1004" s="49"/>
      <c r="D1004" s="100"/>
      <c r="E1004" s="42"/>
      <c r="F1004" s="42"/>
      <c r="G1004" s="42"/>
      <c r="H1004" s="42"/>
      <c r="I1004" s="42"/>
      <c r="J1004" s="45"/>
    </row>
    <row r="1005" spans="2:10" x14ac:dyDescent="0.2">
      <c r="B1005" s="99"/>
      <c r="C1005" s="49"/>
      <c r="D1005" s="100"/>
      <c r="E1005" s="42"/>
      <c r="F1005" s="42"/>
      <c r="G1005" s="42"/>
      <c r="H1005" s="42"/>
      <c r="I1005" s="42"/>
      <c r="J1005" s="45"/>
    </row>
    <row r="1006" spans="2:10" x14ac:dyDescent="0.2">
      <c r="B1006" s="99"/>
      <c r="C1006" s="49"/>
      <c r="D1006" s="100"/>
      <c r="E1006" s="42"/>
      <c r="F1006" s="42"/>
      <c r="G1006" s="42"/>
      <c r="H1006" s="42"/>
      <c r="I1006" s="42"/>
      <c r="J1006" s="45"/>
    </row>
    <row r="1007" spans="2:10" x14ac:dyDescent="0.2">
      <c r="B1007" s="99"/>
      <c r="C1007" s="49"/>
      <c r="D1007" s="100"/>
      <c r="E1007" s="42"/>
      <c r="F1007" s="42"/>
      <c r="G1007" s="42"/>
      <c r="H1007" s="42"/>
      <c r="I1007" s="42"/>
      <c r="J1007" s="45"/>
    </row>
    <row r="1008" spans="2:10" x14ac:dyDescent="0.2">
      <c r="B1008" s="99"/>
      <c r="C1008" s="49"/>
      <c r="D1008" s="100"/>
      <c r="E1008" s="42"/>
      <c r="F1008" s="42"/>
      <c r="G1008" s="42"/>
      <c r="H1008" s="42"/>
      <c r="I1008" s="42"/>
      <c r="J1008" s="45"/>
    </row>
    <row r="1009" spans="2:10" x14ac:dyDescent="0.2">
      <c r="B1009" s="99"/>
      <c r="C1009" s="49"/>
      <c r="D1009" s="100"/>
      <c r="E1009" s="42"/>
      <c r="F1009" s="42"/>
      <c r="G1009" s="42"/>
      <c r="H1009" s="42"/>
      <c r="I1009" s="42"/>
      <c r="J1009" s="45"/>
    </row>
    <row r="1010" spans="2:10" x14ac:dyDescent="0.2">
      <c r="B1010" s="99"/>
      <c r="C1010" s="49"/>
      <c r="D1010" s="100"/>
      <c r="E1010" s="42"/>
      <c r="F1010" s="42"/>
      <c r="G1010" s="42"/>
      <c r="H1010" s="42"/>
      <c r="I1010" s="42"/>
      <c r="J1010" s="45"/>
    </row>
    <row r="1011" spans="2:10" x14ac:dyDescent="0.2">
      <c r="B1011" s="99"/>
      <c r="C1011" s="49"/>
      <c r="D1011" s="100"/>
      <c r="E1011" s="42"/>
      <c r="F1011" s="42"/>
      <c r="G1011" s="42"/>
      <c r="H1011" s="42"/>
      <c r="I1011" s="42"/>
      <c r="J1011" s="45"/>
    </row>
    <row r="1012" spans="2:10" x14ac:dyDescent="0.2">
      <c r="B1012" s="99"/>
      <c r="C1012" s="49"/>
      <c r="D1012" s="100"/>
      <c r="E1012" s="42"/>
      <c r="F1012" s="42"/>
      <c r="G1012" s="42"/>
      <c r="H1012" s="42"/>
      <c r="I1012" s="42"/>
      <c r="J1012" s="45"/>
    </row>
    <row r="1013" spans="2:10" x14ac:dyDescent="0.2">
      <c r="B1013" s="99"/>
      <c r="C1013" s="49"/>
      <c r="D1013" s="100"/>
      <c r="E1013" s="42"/>
      <c r="F1013" s="42"/>
      <c r="G1013" s="42"/>
      <c r="H1013" s="42"/>
      <c r="I1013" s="42"/>
      <c r="J1013" s="45"/>
    </row>
    <row r="1014" spans="2:10" x14ac:dyDescent="0.2">
      <c r="B1014" s="99"/>
      <c r="C1014" s="49"/>
      <c r="D1014" s="100"/>
      <c r="E1014" s="42"/>
      <c r="F1014" s="42"/>
      <c r="G1014" s="42"/>
      <c r="H1014" s="42"/>
      <c r="I1014" s="42"/>
      <c r="J1014" s="45"/>
    </row>
    <row r="1015" spans="2:10" x14ac:dyDescent="0.2">
      <c r="B1015" s="99"/>
      <c r="C1015" s="49"/>
      <c r="D1015" s="100"/>
      <c r="E1015" s="42"/>
      <c r="F1015" s="42"/>
      <c r="G1015" s="42"/>
      <c r="H1015" s="42"/>
      <c r="I1015" s="42"/>
      <c r="J1015" s="45"/>
    </row>
    <row r="1016" spans="2:10" x14ac:dyDescent="0.2">
      <c r="B1016" s="99"/>
      <c r="C1016" s="49"/>
      <c r="D1016" s="100"/>
      <c r="E1016" s="42"/>
      <c r="F1016" s="42"/>
      <c r="G1016" s="42"/>
      <c r="H1016" s="42"/>
      <c r="I1016" s="42"/>
      <c r="J1016" s="45"/>
    </row>
    <row r="1017" spans="2:10" x14ac:dyDescent="0.2">
      <c r="B1017" s="99"/>
      <c r="C1017" s="49"/>
      <c r="D1017" s="100"/>
      <c r="E1017" s="42"/>
      <c r="F1017" s="42"/>
      <c r="G1017" s="42"/>
      <c r="H1017" s="42"/>
      <c r="I1017" s="42"/>
      <c r="J1017" s="45"/>
    </row>
    <row r="1018" spans="2:10" x14ac:dyDescent="0.2">
      <c r="B1018" s="99"/>
      <c r="C1018" s="49"/>
      <c r="D1018" s="100"/>
      <c r="E1018" s="42"/>
      <c r="F1018" s="42"/>
      <c r="G1018" s="42"/>
      <c r="H1018" s="42"/>
      <c r="I1018" s="42"/>
      <c r="J1018" s="45"/>
    </row>
    <row r="1019" spans="2:10" x14ac:dyDescent="0.2">
      <c r="B1019" s="99"/>
      <c r="C1019" s="49"/>
      <c r="D1019" s="100"/>
      <c r="E1019" s="42"/>
      <c r="F1019" s="42"/>
      <c r="G1019" s="42"/>
      <c r="H1019" s="42"/>
      <c r="I1019" s="42"/>
      <c r="J1019" s="45"/>
    </row>
    <row r="1020" spans="2:10" x14ac:dyDescent="0.2">
      <c r="B1020" s="99"/>
      <c r="C1020" s="49"/>
      <c r="D1020" s="100"/>
      <c r="E1020" s="42"/>
      <c r="F1020" s="42"/>
      <c r="G1020" s="42"/>
      <c r="H1020" s="42"/>
      <c r="I1020" s="42"/>
      <c r="J1020" s="45"/>
    </row>
    <row r="1021" spans="2:10" x14ac:dyDescent="0.2">
      <c r="B1021" s="99"/>
      <c r="C1021" s="49"/>
      <c r="D1021" s="100"/>
      <c r="E1021" s="42"/>
      <c r="F1021" s="42"/>
      <c r="G1021" s="42"/>
      <c r="H1021" s="42"/>
      <c r="I1021" s="42"/>
      <c r="J1021" s="45"/>
    </row>
    <row r="1022" spans="2:10" x14ac:dyDescent="0.2">
      <c r="B1022" s="99"/>
      <c r="C1022" s="49"/>
      <c r="D1022" s="100"/>
      <c r="E1022" s="42"/>
      <c r="F1022" s="42"/>
      <c r="G1022" s="42"/>
      <c r="H1022" s="42"/>
      <c r="I1022" s="42"/>
      <c r="J1022" s="45"/>
    </row>
    <row r="1023" spans="2:10" x14ac:dyDescent="0.2">
      <c r="B1023" s="99"/>
      <c r="C1023" s="49"/>
      <c r="D1023" s="100"/>
      <c r="E1023" s="42"/>
      <c r="F1023" s="42"/>
      <c r="G1023" s="42"/>
      <c r="H1023" s="42"/>
      <c r="I1023" s="42"/>
      <c r="J1023" s="45"/>
    </row>
    <row r="1024" spans="2:10" x14ac:dyDescent="0.2">
      <c r="B1024" s="99"/>
      <c r="C1024" s="49"/>
      <c r="D1024" s="100"/>
      <c r="E1024" s="42"/>
      <c r="F1024" s="42"/>
      <c r="G1024" s="42"/>
      <c r="H1024" s="42"/>
      <c r="I1024" s="42"/>
      <c r="J1024" s="45"/>
    </row>
    <row r="1025" spans="2:10" x14ac:dyDescent="0.2">
      <c r="B1025" s="99"/>
      <c r="C1025" s="49"/>
      <c r="D1025" s="100"/>
      <c r="E1025" s="42"/>
      <c r="F1025" s="42"/>
      <c r="G1025" s="42"/>
      <c r="H1025" s="42"/>
      <c r="I1025" s="42"/>
      <c r="J1025" s="45"/>
    </row>
    <row r="1026" spans="2:10" x14ac:dyDescent="0.2">
      <c r="B1026" s="99"/>
      <c r="C1026" s="49"/>
      <c r="D1026" s="100"/>
      <c r="E1026" s="42"/>
      <c r="F1026" s="42"/>
      <c r="G1026" s="42"/>
      <c r="H1026" s="42"/>
      <c r="I1026" s="42"/>
      <c r="J1026" s="45"/>
    </row>
    <row r="1027" spans="2:10" x14ac:dyDescent="0.2">
      <c r="B1027" s="99"/>
      <c r="C1027" s="49"/>
      <c r="D1027" s="100"/>
      <c r="E1027" s="42"/>
      <c r="F1027" s="42"/>
      <c r="G1027" s="42"/>
      <c r="H1027" s="42"/>
      <c r="I1027" s="42"/>
      <c r="J1027" s="45"/>
    </row>
    <row r="1028" spans="2:10" x14ac:dyDescent="0.2">
      <c r="B1028" s="99"/>
      <c r="C1028" s="49"/>
      <c r="D1028" s="100"/>
      <c r="E1028" s="42"/>
      <c r="F1028" s="42"/>
      <c r="G1028" s="42"/>
      <c r="H1028" s="42"/>
      <c r="I1028" s="42"/>
      <c r="J1028" s="45"/>
    </row>
    <row r="1029" spans="2:10" x14ac:dyDescent="0.2">
      <c r="B1029" s="99"/>
      <c r="C1029" s="49"/>
      <c r="D1029" s="100"/>
      <c r="E1029" s="42"/>
      <c r="F1029" s="42"/>
      <c r="G1029" s="42"/>
      <c r="H1029" s="42"/>
      <c r="I1029" s="42"/>
      <c r="J1029" s="45"/>
    </row>
    <row r="1030" spans="2:10" x14ac:dyDescent="0.2">
      <c r="B1030" s="99"/>
      <c r="C1030" s="49"/>
      <c r="D1030" s="100"/>
      <c r="E1030" s="42"/>
      <c r="F1030" s="42"/>
      <c r="G1030" s="42"/>
      <c r="H1030" s="42"/>
      <c r="I1030" s="42"/>
      <c r="J1030" s="45"/>
    </row>
    <row r="1031" spans="2:10" x14ac:dyDescent="0.2">
      <c r="B1031" s="99"/>
      <c r="C1031" s="49"/>
      <c r="D1031" s="100"/>
      <c r="E1031" s="42"/>
      <c r="F1031" s="42"/>
      <c r="G1031" s="42"/>
      <c r="H1031" s="42"/>
      <c r="I1031" s="42"/>
      <c r="J1031" s="45"/>
    </row>
    <row r="1032" spans="2:10" x14ac:dyDescent="0.2">
      <c r="B1032" s="99"/>
      <c r="C1032" s="49"/>
      <c r="D1032" s="100"/>
      <c r="E1032" s="42"/>
      <c r="F1032" s="42"/>
      <c r="G1032" s="42"/>
      <c r="H1032" s="42"/>
      <c r="I1032" s="42"/>
      <c r="J1032" s="45"/>
    </row>
    <row r="1033" spans="2:10" x14ac:dyDescent="0.2">
      <c r="B1033" s="99"/>
      <c r="C1033" s="49"/>
      <c r="D1033" s="100"/>
      <c r="E1033" s="42"/>
      <c r="F1033" s="42"/>
      <c r="G1033" s="42"/>
      <c r="H1033" s="42"/>
      <c r="I1033" s="42"/>
      <c r="J1033" s="45"/>
    </row>
    <row r="1034" spans="2:10" x14ac:dyDescent="0.2">
      <c r="B1034" s="99"/>
      <c r="C1034" s="49"/>
      <c r="D1034" s="100"/>
      <c r="E1034" s="42"/>
      <c r="F1034" s="42"/>
      <c r="G1034" s="42"/>
      <c r="H1034" s="42"/>
      <c r="I1034" s="42"/>
      <c r="J1034" s="45"/>
    </row>
    <row r="1035" spans="2:10" x14ac:dyDescent="0.2">
      <c r="B1035" s="99"/>
      <c r="C1035" s="49"/>
      <c r="D1035" s="100"/>
      <c r="E1035" s="42"/>
      <c r="F1035" s="42"/>
      <c r="G1035" s="42"/>
      <c r="H1035" s="42"/>
      <c r="I1035" s="42"/>
      <c r="J1035" s="45"/>
    </row>
    <row r="1036" spans="2:10" x14ac:dyDescent="0.2">
      <c r="B1036" s="99"/>
      <c r="C1036" s="49"/>
      <c r="D1036" s="100"/>
      <c r="E1036" s="42"/>
      <c r="F1036" s="42"/>
      <c r="G1036" s="42"/>
      <c r="H1036" s="42"/>
      <c r="I1036" s="42"/>
      <c r="J1036" s="45"/>
    </row>
    <row r="1037" spans="2:10" x14ac:dyDescent="0.2">
      <c r="B1037" s="99"/>
      <c r="C1037" s="49"/>
      <c r="D1037" s="100"/>
      <c r="E1037" s="42"/>
      <c r="F1037" s="42"/>
      <c r="G1037" s="42"/>
      <c r="H1037" s="42"/>
      <c r="I1037" s="42"/>
      <c r="J1037" s="45"/>
    </row>
    <row r="1038" spans="2:10" x14ac:dyDescent="0.2">
      <c r="B1038" s="99"/>
      <c r="C1038" s="49"/>
      <c r="D1038" s="100"/>
      <c r="E1038" s="42"/>
      <c r="F1038" s="42"/>
      <c r="G1038" s="42"/>
      <c r="H1038" s="42"/>
      <c r="I1038" s="42"/>
      <c r="J1038" s="45"/>
    </row>
    <row r="1039" spans="2:10" x14ac:dyDescent="0.2">
      <c r="B1039" s="99"/>
      <c r="C1039" s="49"/>
      <c r="D1039" s="100"/>
      <c r="E1039" s="42"/>
      <c r="F1039" s="42"/>
      <c r="G1039" s="42"/>
      <c r="H1039" s="42"/>
      <c r="I1039" s="42"/>
      <c r="J1039" s="45"/>
    </row>
    <row r="1040" spans="2:10" x14ac:dyDescent="0.2">
      <c r="B1040" s="99"/>
      <c r="C1040" s="49"/>
      <c r="D1040" s="100"/>
      <c r="E1040" s="42"/>
      <c r="F1040" s="42"/>
      <c r="G1040" s="42"/>
      <c r="H1040" s="42"/>
      <c r="I1040" s="42"/>
      <c r="J1040" s="45"/>
    </row>
    <row r="1041" spans="2:10" x14ac:dyDescent="0.2">
      <c r="B1041" s="99"/>
      <c r="C1041" s="49"/>
      <c r="D1041" s="100"/>
      <c r="E1041" s="42"/>
      <c r="F1041" s="42"/>
      <c r="G1041" s="42"/>
      <c r="H1041" s="42"/>
      <c r="I1041" s="42"/>
      <c r="J1041" s="45"/>
    </row>
    <row r="1042" spans="2:10" x14ac:dyDescent="0.2">
      <c r="B1042" s="99"/>
      <c r="C1042" s="49"/>
      <c r="D1042" s="100"/>
      <c r="E1042" s="42"/>
      <c r="F1042" s="42"/>
      <c r="G1042" s="42"/>
      <c r="H1042" s="42"/>
      <c r="I1042" s="42"/>
      <c r="J1042" s="45"/>
    </row>
    <row r="1043" spans="2:10" x14ac:dyDescent="0.2">
      <c r="B1043" s="99"/>
      <c r="C1043" s="49"/>
      <c r="D1043" s="100"/>
      <c r="E1043" s="42"/>
      <c r="F1043" s="42"/>
      <c r="G1043" s="42"/>
      <c r="H1043" s="42"/>
      <c r="I1043" s="42"/>
      <c r="J1043" s="45"/>
    </row>
    <row r="1044" spans="2:10" x14ac:dyDescent="0.2">
      <c r="B1044" s="99"/>
      <c r="C1044" s="49"/>
      <c r="D1044" s="100"/>
      <c r="E1044" s="42"/>
      <c r="F1044" s="42"/>
      <c r="G1044" s="42"/>
      <c r="H1044" s="42"/>
      <c r="I1044" s="42"/>
      <c r="J1044" s="45"/>
    </row>
    <row r="1045" spans="2:10" x14ac:dyDescent="0.2">
      <c r="B1045" s="99"/>
      <c r="C1045" s="49"/>
      <c r="D1045" s="100"/>
      <c r="E1045" s="42"/>
      <c r="F1045" s="42"/>
      <c r="G1045" s="42"/>
      <c r="H1045" s="42"/>
      <c r="I1045" s="42"/>
      <c r="J1045" s="45"/>
    </row>
    <row r="1046" spans="2:10" x14ac:dyDescent="0.2">
      <c r="B1046" s="99"/>
      <c r="C1046" s="49"/>
      <c r="D1046" s="100"/>
      <c r="E1046" s="42"/>
      <c r="F1046" s="42"/>
      <c r="G1046" s="42"/>
      <c r="H1046" s="42"/>
      <c r="I1046" s="42"/>
      <c r="J1046" s="45"/>
    </row>
    <row r="1047" spans="2:10" x14ac:dyDescent="0.2">
      <c r="B1047" s="99"/>
      <c r="C1047" s="49"/>
      <c r="D1047" s="100"/>
      <c r="E1047" s="42"/>
      <c r="F1047" s="42"/>
      <c r="G1047" s="42"/>
      <c r="H1047" s="42"/>
      <c r="I1047" s="42"/>
      <c r="J1047" s="45"/>
    </row>
    <row r="1048" spans="2:10" x14ac:dyDescent="0.2">
      <c r="B1048" s="99"/>
      <c r="C1048" s="49"/>
      <c r="D1048" s="100"/>
      <c r="E1048" s="42"/>
      <c r="F1048" s="42"/>
      <c r="G1048" s="42"/>
      <c r="H1048" s="42"/>
      <c r="I1048" s="42"/>
      <c r="J1048" s="45"/>
    </row>
    <row r="1049" spans="2:10" x14ac:dyDescent="0.2">
      <c r="B1049" s="99"/>
      <c r="C1049" s="49"/>
      <c r="D1049" s="100"/>
      <c r="E1049" s="42"/>
      <c r="F1049" s="42"/>
      <c r="G1049" s="42"/>
      <c r="H1049" s="42"/>
      <c r="I1049" s="42"/>
      <c r="J1049" s="45"/>
    </row>
    <row r="1050" spans="2:10" x14ac:dyDescent="0.2">
      <c r="B1050" s="99"/>
      <c r="C1050" s="49"/>
      <c r="D1050" s="100"/>
      <c r="E1050" s="42"/>
      <c r="F1050" s="42"/>
      <c r="G1050" s="42"/>
      <c r="H1050" s="42"/>
      <c r="I1050" s="42"/>
      <c r="J1050" s="45"/>
    </row>
    <row r="1051" spans="2:10" x14ac:dyDescent="0.2">
      <c r="B1051" s="99"/>
      <c r="C1051" s="49"/>
      <c r="D1051" s="100"/>
      <c r="E1051" s="42"/>
      <c r="F1051" s="42"/>
      <c r="G1051" s="42"/>
      <c r="H1051" s="42"/>
      <c r="I1051" s="42"/>
      <c r="J1051" s="45"/>
    </row>
    <row r="1052" spans="2:10" x14ac:dyDescent="0.2">
      <c r="B1052" s="99"/>
      <c r="C1052" s="49"/>
      <c r="D1052" s="100"/>
      <c r="E1052" s="42"/>
      <c r="F1052" s="42"/>
      <c r="G1052" s="42"/>
      <c r="H1052" s="42"/>
      <c r="I1052" s="42"/>
      <c r="J1052" s="45"/>
    </row>
    <row r="1053" spans="2:10" x14ac:dyDescent="0.2">
      <c r="B1053" s="99"/>
      <c r="C1053" s="49"/>
      <c r="D1053" s="100"/>
      <c r="E1053" s="42"/>
      <c r="F1053" s="42"/>
      <c r="G1053" s="42"/>
      <c r="H1053" s="42"/>
      <c r="I1053" s="42"/>
      <c r="J1053" s="45"/>
    </row>
    <row r="1054" spans="2:10" x14ac:dyDescent="0.2">
      <c r="B1054" s="99"/>
      <c r="C1054" s="49"/>
      <c r="D1054" s="100"/>
      <c r="E1054" s="42"/>
      <c r="F1054" s="42"/>
      <c r="G1054" s="42"/>
      <c r="H1054" s="42"/>
      <c r="I1054" s="42"/>
      <c r="J1054" s="45"/>
    </row>
    <row r="1055" spans="2:10" x14ac:dyDescent="0.2">
      <c r="B1055" s="99"/>
      <c r="C1055" s="49"/>
      <c r="D1055" s="100"/>
      <c r="E1055" s="42"/>
      <c r="F1055" s="42"/>
      <c r="G1055" s="42"/>
      <c r="H1055" s="42"/>
      <c r="I1055" s="42"/>
      <c r="J1055" s="45"/>
    </row>
    <row r="1056" spans="2:10" x14ac:dyDescent="0.2">
      <c r="B1056" s="99"/>
      <c r="C1056" s="49"/>
      <c r="D1056" s="100"/>
      <c r="E1056" s="42"/>
      <c r="F1056" s="42"/>
      <c r="G1056" s="42"/>
      <c r="H1056" s="42"/>
      <c r="I1056" s="42"/>
      <c r="J1056" s="45"/>
    </row>
    <row r="1057" spans="2:10" x14ac:dyDescent="0.2">
      <c r="B1057" s="99"/>
      <c r="C1057" s="49"/>
      <c r="D1057" s="100"/>
      <c r="E1057" s="42"/>
      <c r="F1057" s="42"/>
      <c r="G1057" s="42"/>
      <c r="H1057" s="42"/>
      <c r="I1057" s="42"/>
      <c r="J1057" s="45"/>
    </row>
    <row r="1058" spans="2:10" x14ac:dyDescent="0.2">
      <c r="B1058" s="99"/>
      <c r="C1058" s="49"/>
      <c r="D1058" s="100"/>
      <c r="E1058" s="42"/>
      <c r="F1058" s="42"/>
      <c r="G1058" s="42"/>
      <c r="H1058" s="42"/>
      <c r="I1058" s="42"/>
      <c r="J1058" s="45"/>
    </row>
    <row r="1059" spans="2:10" x14ac:dyDescent="0.2">
      <c r="B1059" s="99"/>
      <c r="C1059" s="49"/>
      <c r="D1059" s="100"/>
      <c r="E1059" s="42"/>
      <c r="F1059" s="42"/>
      <c r="G1059" s="42"/>
      <c r="H1059" s="42"/>
      <c r="I1059" s="42"/>
      <c r="J1059" s="45"/>
    </row>
    <row r="1060" spans="2:10" x14ac:dyDescent="0.2">
      <c r="B1060" s="99"/>
      <c r="C1060" s="49"/>
      <c r="D1060" s="100"/>
      <c r="E1060" s="42"/>
      <c r="F1060" s="42"/>
      <c r="G1060" s="42"/>
      <c r="H1060" s="42"/>
      <c r="I1060" s="42"/>
      <c r="J1060" s="45"/>
    </row>
    <row r="1061" spans="2:10" x14ac:dyDescent="0.2">
      <c r="B1061" s="99"/>
      <c r="C1061" s="49"/>
      <c r="D1061" s="100"/>
      <c r="E1061" s="42"/>
      <c r="F1061" s="42"/>
      <c r="G1061" s="42"/>
      <c r="H1061" s="42"/>
      <c r="I1061" s="42"/>
      <c r="J1061" s="45"/>
    </row>
    <row r="1062" spans="2:10" x14ac:dyDescent="0.2">
      <c r="B1062" s="99"/>
      <c r="C1062" s="49"/>
      <c r="D1062" s="100"/>
      <c r="E1062" s="42"/>
      <c r="F1062" s="42"/>
      <c r="G1062" s="42"/>
      <c r="H1062" s="42"/>
      <c r="I1062" s="42"/>
      <c r="J1062" s="45"/>
    </row>
    <row r="1063" spans="2:10" x14ac:dyDescent="0.2">
      <c r="B1063" s="99"/>
      <c r="C1063" s="49"/>
      <c r="D1063" s="100"/>
      <c r="E1063" s="42"/>
      <c r="F1063" s="42"/>
      <c r="G1063" s="42"/>
      <c r="H1063" s="42"/>
      <c r="I1063" s="42"/>
      <c r="J1063" s="45"/>
    </row>
    <row r="1064" spans="2:10" x14ac:dyDescent="0.2">
      <c r="B1064" s="99"/>
      <c r="C1064" s="49"/>
      <c r="D1064" s="100"/>
      <c r="E1064" s="42"/>
      <c r="F1064" s="42"/>
      <c r="G1064" s="42"/>
      <c r="H1064" s="42"/>
      <c r="I1064" s="42"/>
      <c r="J1064" s="45"/>
    </row>
    <row r="1065" spans="2:10" x14ac:dyDescent="0.2">
      <c r="B1065" s="99"/>
      <c r="C1065" s="49"/>
      <c r="D1065" s="100"/>
      <c r="E1065" s="42"/>
      <c r="F1065" s="42"/>
      <c r="G1065" s="42"/>
      <c r="H1065" s="42"/>
      <c r="I1065" s="42"/>
      <c r="J1065" s="45"/>
    </row>
    <row r="1066" spans="2:10" x14ac:dyDescent="0.2">
      <c r="B1066" s="99"/>
      <c r="C1066" s="49"/>
      <c r="D1066" s="100"/>
      <c r="E1066" s="42"/>
      <c r="F1066" s="42"/>
      <c r="G1066" s="42"/>
      <c r="H1066" s="42"/>
      <c r="I1066" s="42"/>
      <c r="J1066" s="45"/>
    </row>
    <row r="1067" spans="2:10" x14ac:dyDescent="0.2">
      <c r="B1067" s="99"/>
      <c r="C1067" s="49"/>
      <c r="D1067" s="100"/>
      <c r="E1067" s="42"/>
      <c r="F1067" s="42"/>
      <c r="G1067" s="42"/>
      <c r="H1067" s="42"/>
      <c r="I1067" s="42"/>
      <c r="J1067" s="45"/>
    </row>
    <row r="1068" spans="2:10" x14ac:dyDescent="0.2">
      <c r="B1068" s="99"/>
      <c r="C1068" s="49"/>
      <c r="D1068" s="100"/>
      <c r="E1068" s="42"/>
      <c r="F1068" s="42"/>
      <c r="G1068" s="42"/>
      <c r="H1068" s="42"/>
      <c r="I1068" s="42"/>
      <c r="J1068" s="45"/>
    </row>
    <row r="1069" spans="2:10" x14ac:dyDescent="0.2">
      <c r="B1069" s="99"/>
      <c r="C1069" s="49"/>
      <c r="D1069" s="100"/>
      <c r="E1069" s="42"/>
      <c r="F1069" s="42"/>
      <c r="G1069" s="42"/>
      <c r="H1069" s="42"/>
      <c r="I1069" s="42"/>
      <c r="J1069" s="45"/>
    </row>
    <row r="1070" spans="2:10" x14ac:dyDescent="0.2">
      <c r="B1070" s="99"/>
      <c r="C1070" s="49"/>
      <c r="D1070" s="100"/>
      <c r="E1070" s="42"/>
      <c r="F1070" s="42"/>
      <c r="G1070" s="42"/>
      <c r="H1070" s="42"/>
      <c r="I1070" s="42"/>
      <c r="J1070" s="45"/>
    </row>
    <row r="1071" spans="2:10" x14ac:dyDescent="0.2">
      <c r="B1071" s="99"/>
      <c r="C1071" s="49"/>
      <c r="D1071" s="100"/>
      <c r="E1071" s="42"/>
      <c r="F1071" s="42"/>
      <c r="G1071" s="42"/>
      <c r="H1071" s="42"/>
      <c r="I1071" s="42"/>
      <c r="J1071" s="45"/>
    </row>
    <row r="1072" spans="2:10" x14ac:dyDescent="0.2">
      <c r="B1072" s="99"/>
      <c r="C1072" s="49"/>
      <c r="D1072" s="100"/>
      <c r="E1072" s="42"/>
      <c r="F1072" s="42"/>
      <c r="G1072" s="42"/>
      <c r="H1072" s="42"/>
      <c r="I1072" s="42"/>
      <c r="J1072" s="45"/>
    </row>
    <row r="1073" spans="2:10" x14ac:dyDescent="0.2">
      <c r="B1073" s="99"/>
      <c r="C1073" s="49"/>
      <c r="D1073" s="100"/>
      <c r="E1073" s="42"/>
      <c r="F1073" s="42"/>
      <c r="G1073" s="42"/>
      <c r="H1073" s="42"/>
      <c r="I1073" s="42"/>
      <c r="J1073" s="45"/>
    </row>
    <row r="1074" spans="2:10" x14ac:dyDescent="0.2">
      <c r="B1074" s="99"/>
      <c r="C1074" s="49"/>
      <c r="D1074" s="100"/>
      <c r="E1074" s="42"/>
      <c r="F1074" s="42"/>
      <c r="G1074" s="42"/>
      <c r="H1074" s="42"/>
      <c r="I1074" s="42"/>
      <c r="J1074" s="45"/>
    </row>
    <row r="1075" spans="2:10" x14ac:dyDescent="0.2">
      <c r="B1075" s="99"/>
      <c r="C1075" s="49"/>
      <c r="D1075" s="100"/>
      <c r="E1075" s="42"/>
      <c r="F1075" s="42"/>
      <c r="G1075" s="42"/>
      <c r="H1075" s="42"/>
      <c r="I1075" s="42"/>
      <c r="J1075" s="45"/>
    </row>
    <row r="1076" spans="2:10" x14ac:dyDescent="0.2">
      <c r="B1076" s="99"/>
      <c r="C1076" s="49"/>
      <c r="D1076" s="100"/>
      <c r="E1076" s="42"/>
      <c r="F1076" s="42"/>
      <c r="G1076" s="42"/>
      <c r="H1076" s="42"/>
      <c r="I1076" s="42"/>
      <c r="J1076" s="45"/>
    </row>
    <row r="1077" spans="2:10" x14ac:dyDescent="0.2">
      <c r="B1077" s="99"/>
      <c r="C1077" s="49"/>
      <c r="D1077" s="100"/>
      <c r="E1077" s="42"/>
      <c r="F1077" s="42"/>
      <c r="G1077" s="42"/>
      <c r="H1077" s="42"/>
      <c r="I1077" s="42"/>
      <c r="J1077" s="45"/>
    </row>
    <row r="1078" spans="2:10" x14ac:dyDescent="0.2">
      <c r="B1078" s="99"/>
      <c r="C1078" s="49"/>
      <c r="D1078" s="100"/>
      <c r="E1078" s="42"/>
      <c r="F1078" s="42"/>
      <c r="G1078" s="42"/>
      <c r="H1078" s="42"/>
      <c r="I1078" s="42"/>
      <c r="J1078" s="45"/>
    </row>
    <row r="1079" spans="2:10" x14ac:dyDescent="0.2">
      <c r="B1079" s="99"/>
      <c r="C1079" s="49"/>
      <c r="D1079" s="100"/>
      <c r="E1079" s="42"/>
      <c r="F1079" s="42"/>
      <c r="G1079" s="42"/>
      <c r="H1079" s="42"/>
      <c r="I1079" s="42"/>
      <c r="J1079" s="45"/>
    </row>
    <row r="1080" spans="2:10" x14ac:dyDescent="0.2">
      <c r="B1080" s="99"/>
      <c r="C1080" s="49"/>
      <c r="D1080" s="100"/>
      <c r="E1080" s="42"/>
      <c r="F1080" s="42"/>
      <c r="G1080" s="42"/>
      <c r="H1080" s="42"/>
      <c r="I1080" s="42"/>
      <c r="J1080" s="45"/>
    </row>
    <row r="1081" spans="2:10" x14ac:dyDescent="0.2">
      <c r="B1081" s="99"/>
      <c r="C1081" s="49"/>
      <c r="D1081" s="100"/>
      <c r="E1081" s="42"/>
      <c r="F1081" s="42"/>
      <c r="G1081" s="42"/>
      <c r="H1081" s="42"/>
      <c r="I1081" s="42"/>
      <c r="J1081" s="45"/>
    </row>
    <row r="1082" spans="2:10" x14ac:dyDescent="0.2">
      <c r="B1082" s="99"/>
      <c r="C1082" s="49"/>
      <c r="D1082" s="100"/>
      <c r="E1082" s="42"/>
      <c r="F1082" s="42"/>
      <c r="G1082" s="42"/>
      <c r="H1082" s="42"/>
      <c r="I1082" s="42"/>
      <c r="J1082" s="45"/>
    </row>
    <row r="1083" spans="2:10" x14ac:dyDescent="0.2">
      <c r="B1083" s="99"/>
      <c r="C1083" s="49"/>
      <c r="D1083" s="100"/>
      <c r="E1083" s="42"/>
      <c r="F1083" s="42"/>
      <c r="G1083" s="42"/>
      <c r="H1083" s="42"/>
      <c r="I1083" s="42"/>
      <c r="J1083" s="45"/>
    </row>
    <row r="1084" spans="2:10" x14ac:dyDescent="0.2">
      <c r="B1084" s="99"/>
      <c r="C1084" s="49"/>
      <c r="D1084" s="100"/>
      <c r="E1084" s="42"/>
      <c r="F1084" s="42"/>
      <c r="G1084" s="42"/>
      <c r="H1084" s="42"/>
      <c r="I1084" s="42"/>
      <c r="J1084" s="45"/>
    </row>
    <row r="1085" spans="2:10" x14ac:dyDescent="0.2">
      <c r="B1085" s="99"/>
      <c r="C1085" s="49"/>
      <c r="D1085" s="100"/>
      <c r="E1085" s="42"/>
      <c r="F1085" s="42"/>
      <c r="G1085" s="42"/>
      <c r="H1085" s="42"/>
      <c r="I1085" s="42"/>
      <c r="J1085" s="45"/>
    </row>
    <row r="1086" spans="2:10" x14ac:dyDescent="0.2">
      <c r="B1086" s="99"/>
      <c r="C1086" s="49"/>
      <c r="D1086" s="100"/>
      <c r="E1086" s="42"/>
      <c r="F1086" s="42"/>
      <c r="G1086" s="42"/>
      <c r="H1086" s="42"/>
      <c r="I1086" s="42"/>
      <c r="J1086" s="45"/>
    </row>
    <row r="1087" spans="2:10" x14ac:dyDescent="0.2">
      <c r="B1087" s="99"/>
      <c r="C1087" s="49"/>
      <c r="D1087" s="100"/>
      <c r="E1087" s="42"/>
      <c r="F1087" s="42"/>
      <c r="G1087" s="42"/>
      <c r="H1087" s="42"/>
      <c r="I1087" s="42"/>
      <c r="J1087" s="45"/>
    </row>
    <row r="1088" spans="2:10" x14ac:dyDescent="0.2">
      <c r="B1088" s="99"/>
      <c r="C1088" s="49"/>
      <c r="D1088" s="100"/>
      <c r="E1088" s="42"/>
      <c r="F1088" s="42"/>
      <c r="G1088" s="42"/>
      <c r="H1088" s="42"/>
      <c r="I1088" s="42"/>
      <c r="J1088" s="45"/>
    </row>
    <row r="1089" spans="2:10" x14ac:dyDescent="0.2">
      <c r="B1089" s="99"/>
      <c r="C1089" s="49"/>
      <c r="D1089" s="100"/>
      <c r="E1089" s="42"/>
      <c r="F1089" s="42"/>
      <c r="G1089" s="42"/>
      <c r="H1089" s="42"/>
      <c r="I1089" s="42"/>
      <c r="J1089" s="45"/>
    </row>
    <row r="1090" spans="2:10" x14ac:dyDescent="0.2">
      <c r="B1090" s="99"/>
      <c r="C1090" s="49"/>
      <c r="D1090" s="100"/>
      <c r="E1090" s="42"/>
      <c r="F1090" s="42"/>
      <c r="G1090" s="42"/>
      <c r="H1090" s="42"/>
      <c r="I1090" s="42"/>
      <c r="J1090" s="45"/>
    </row>
    <row r="1091" spans="2:10" x14ac:dyDescent="0.2">
      <c r="B1091" s="99"/>
      <c r="C1091" s="49"/>
      <c r="D1091" s="100"/>
      <c r="E1091" s="42"/>
      <c r="F1091" s="42"/>
      <c r="G1091" s="42"/>
      <c r="H1091" s="42"/>
      <c r="I1091" s="42"/>
      <c r="J1091" s="45"/>
    </row>
    <row r="1092" spans="2:10" x14ac:dyDescent="0.2">
      <c r="B1092" s="99"/>
      <c r="C1092" s="49"/>
      <c r="D1092" s="100"/>
      <c r="E1092" s="42"/>
      <c r="F1092" s="42"/>
      <c r="G1092" s="42"/>
      <c r="H1092" s="42"/>
      <c r="I1092" s="42"/>
      <c r="J1092" s="45"/>
    </row>
    <row r="1093" spans="2:10" x14ac:dyDescent="0.2">
      <c r="B1093" s="99"/>
      <c r="C1093" s="49"/>
      <c r="D1093" s="100"/>
      <c r="E1093" s="42"/>
      <c r="F1093" s="42"/>
      <c r="G1093" s="42"/>
      <c r="H1093" s="42"/>
      <c r="I1093" s="42"/>
      <c r="J1093" s="45"/>
    </row>
    <row r="1094" spans="2:10" x14ac:dyDescent="0.2">
      <c r="B1094" s="99"/>
      <c r="C1094" s="49"/>
      <c r="D1094" s="100"/>
      <c r="E1094" s="42"/>
      <c r="F1094" s="42"/>
      <c r="G1094" s="42"/>
      <c r="H1094" s="42"/>
      <c r="I1094" s="42"/>
      <c r="J1094" s="45"/>
    </row>
    <row r="1095" spans="2:10" x14ac:dyDescent="0.2">
      <c r="B1095" s="99"/>
      <c r="C1095" s="49"/>
      <c r="D1095" s="100"/>
      <c r="E1095" s="42"/>
      <c r="F1095" s="42"/>
      <c r="G1095" s="42"/>
      <c r="H1095" s="42"/>
      <c r="I1095" s="42"/>
      <c r="J1095" s="45"/>
    </row>
    <row r="1096" spans="2:10" x14ac:dyDescent="0.2">
      <c r="B1096" s="99"/>
      <c r="C1096" s="49"/>
      <c r="D1096" s="100"/>
      <c r="E1096" s="42"/>
      <c r="F1096" s="42"/>
      <c r="G1096" s="42"/>
      <c r="H1096" s="42"/>
      <c r="I1096" s="42"/>
      <c r="J1096" s="45"/>
    </row>
    <row r="1097" spans="2:10" x14ac:dyDescent="0.2">
      <c r="B1097" s="99"/>
      <c r="C1097" s="49"/>
      <c r="D1097" s="100"/>
      <c r="E1097" s="42"/>
      <c r="F1097" s="42"/>
      <c r="G1097" s="42"/>
      <c r="H1097" s="42"/>
      <c r="I1097" s="42"/>
      <c r="J1097" s="45"/>
    </row>
    <row r="1098" spans="2:10" x14ac:dyDescent="0.2">
      <c r="B1098" s="99"/>
      <c r="C1098" s="49"/>
      <c r="D1098" s="100"/>
      <c r="E1098" s="42"/>
      <c r="F1098" s="42"/>
      <c r="G1098" s="42"/>
      <c r="H1098" s="42"/>
      <c r="I1098" s="42"/>
      <c r="J1098" s="45"/>
    </row>
    <row r="1099" spans="2:10" x14ac:dyDescent="0.2">
      <c r="B1099" s="99"/>
      <c r="C1099" s="49"/>
      <c r="D1099" s="100"/>
      <c r="E1099" s="42"/>
      <c r="F1099" s="42"/>
      <c r="G1099" s="42"/>
      <c r="H1099" s="42"/>
      <c r="I1099" s="42"/>
      <c r="J1099" s="45"/>
    </row>
    <row r="1100" spans="2:10" x14ac:dyDescent="0.2">
      <c r="B1100" s="99"/>
      <c r="C1100" s="49"/>
      <c r="D1100" s="100"/>
      <c r="E1100" s="42"/>
      <c r="F1100" s="42"/>
      <c r="G1100" s="42"/>
      <c r="H1100" s="42"/>
      <c r="I1100" s="42"/>
      <c r="J1100" s="45"/>
    </row>
    <row r="1101" spans="2:10" x14ac:dyDescent="0.2">
      <c r="B1101" s="99"/>
      <c r="C1101" s="49"/>
      <c r="D1101" s="100"/>
      <c r="E1101" s="42"/>
      <c r="F1101" s="42"/>
      <c r="G1101" s="42"/>
      <c r="H1101" s="42"/>
      <c r="I1101" s="42"/>
      <c r="J1101" s="45"/>
    </row>
    <row r="1102" spans="2:10" x14ac:dyDescent="0.2">
      <c r="B1102" s="99"/>
      <c r="C1102" s="49"/>
      <c r="D1102" s="100"/>
      <c r="E1102" s="42"/>
      <c r="F1102" s="42"/>
      <c r="G1102" s="42"/>
      <c r="H1102" s="42"/>
      <c r="I1102" s="42"/>
      <c r="J1102" s="45"/>
    </row>
    <row r="1103" spans="2:10" x14ac:dyDescent="0.2">
      <c r="B1103" s="99"/>
      <c r="C1103" s="49"/>
      <c r="D1103" s="100"/>
      <c r="E1103" s="42"/>
      <c r="F1103" s="42"/>
      <c r="G1103" s="42"/>
      <c r="H1103" s="42"/>
      <c r="I1103" s="42"/>
      <c r="J1103" s="45"/>
    </row>
    <row r="1104" spans="2:10" x14ac:dyDescent="0.2">
      <c r="B1104" s="99"/>
      <c r="C1104" s="49"/>
      <c r="D1104" s="100"/>
      <c r="E1104" s="42"/>
      <c r="F1104" s="42"/>
      <c r="G1104" s="42"/>
      <c r="H1104" s="42"/>
      <c r="I1104" s="42"/>
      <c r="J1104" s="45"/>
    </row>
    <row r="1105" spans="2:10" x14ac:dyDescent="0.2">
      <c r="B1105" s="99"/>
      <c r="C1105" s="49"/>
      <c r="D1105" s="100"/>
      <c r="E1105" s="42"/>
      <c r="F1105" s="42"/>
      <c r="G1105" s="42"/>
      <c r="H1105" s="42"/>
      <c r="I1105" s="42"/>
      <c r="J1105" s="45"/>
    </row>
    <row r="1106" spans="2:10" x14ac:dyDescent="0.2">
      <c r="B1106" s="99"/>
      <c r="C1106" s="49"/>
      <c r="D1106" s="100"/>
      <c r="E1106" s="42"/>
      <c r="F1106" s="42"/>
      <c r="G1106" s="42"/>
      <c r="H1106" s="42"/>
      <c r="I1106" s="42"/>
      <c r="J1106" s="45"/>
    </row>
    <row r="1107" spans="2:10" x14ac:dyDescent="0.2">
      <c r="B1107" s="99"/>
      <c r="C1107" s="49"/>
      <c r="D1107" s="100"/>
      <c r="E1107" s="42"/>
      <c r="F1107" s="42"/>
      <c r="G1107" s="42"/>
      <c r="H1107" s="42"/>
      <c r="I1107" s="42"/>
      <c r="J1107" s="45"/>
    </row>
    <row r="1108" spans="2:10" x14ac:dyDescent="0.2">
      <c r="B1108" s="99"/>
      <c r="C1108" s="49"/>
      <c r="D1108" s="100"/>
      <c r="E1108" s="42"/>
      <c r="F1108" s="42"/>
      <c r="G1108" s="42"/>
      <c r="H1108" s="42"/>
      <c r="I1108" s="42"/>
      <c r="J1108" s="45"/>
    </row>
    <row r="1109" spans="2:10" x14ac:dyDescent="0.2">
      <c r="B1109" s="99"/>
      <c r="C1109" s="49"/>
      <c r="D1109" s="100"/>
      <c r="E1109" s="42"/>
      <c r="F1109" s="42"/>
      <c r="G1109" s="42"/>
      <c r="H1109" s="42"/>
      <c r="I1109" s="42"/>
      <c r="J1109" s="45"/>
    </row>
    <row r="1110" spans="2:10" x14ac:dyDescent="0.2">
      <c r="B1110" s="99"/>
      <c r="C1110" s="49"/>
      <c r="D1110" s="100"/>
      <c r="E1110" s="42"/>
      <c r="F1110" s="42"/>
      <c r="G1110" s="42"/>
      <c r="H1110" s="42"/>
      <c r="I1110" s="42"/>
      <c r="J1110" s="45"/>
    </row>
    <row r="1111" spans="2:10" x14ac:dyDescent="0.2">
      <c r="B1111" s="99"/>
      <c r="C1111" s="49"/>
      <c r="D1111" s="100"/>
      <c r="E1111" s="42"/>
      <c r="F1111" s="42"/>
      <c r="G1111" s="42"/>
      <c r="H1111" s="42"/>
      <c r="I1111" s="42"/>
      <c r="J1111" s="45"/>
    </row>
    <row r="1112" spans="2:10" x14ac:dyDescent="0.2">
      <c r="B1112" s="99"/>
      <c r="C1112" s="49"/>
      <c r="D1112" s="100"/>
      <c r="E1112" s="42"/>
      <c r="F1112" s="42"/>
      <c r="G1112" s="42"/>
      <c r="H1112" s="42"/>
      <c r="I1112" s="42"/>
      <c r="J1112" s="45"/>
    </row>
    <row r="1113" spans="2:10" x14ac:dyDescent="0.2">
      <c r="B1113" s="99"/>
      <c r="C1113" s="49"/>
      <c r="D1113" s="100"/>
      <c r="E1113" s="42"/>
      <c r="F1113" s="42"/>
      <c r="G1113" s="42"/>
      <c r="H1113" s="42"/>
      <c r="I1113" s="42"/>
      <c r="J1113" s="45"/>
    </row>
    <row r="1114" spans="2:10" x14ac:dyDescent="0.2">
      <c r="B1114" s="99"/>
      <c r="C1114" s="49"/>
      <c r="D1114" s="100"/>
      <c r="E1114" s="42"/>
      <c r="F1114" s="42"/>
      <c r="G1114" s="42"/>
      <c r="H1114" s="42"/>
      <c r="I1114" s="42"/>
      <c r="J1114" s="45"/>
    </row>
    <row r="1115" spans="2:10" x14ac:dyDescent="0.2">
      <c r="B1115" s="99"/>
      <c r="C1115" s="49"/>
      <c r="D1115" s="100"/>
      <c r="E1115" s="42"/>
      <c r="F1115" s="42"/>
      <c r="G1115" s="42"/>
      <c r="H1115" s="42"/>
      <c r="I1115" s="42"/>
      <c r="J1115" s="45"/>
    </row>
    <row r="1116" spans="2:10" x14ac:dyDescent="0.2">
      <c r="B1116" s="99"/>
      <c r="C1116" s="49"/>
      <c r="D1116" s="100"/>
      <c r="E1116" s="42"/>
      <c r="F1116" s="42"/>
      <c r="G1116" s="42"/>
      <c r="H1116" s="42"/>
      <c r="I1116" s="42"/>
      <c r="J1116" s="45"/>
    </row>
    <row r="1117" spans="2:10" x14ac:dyDescent="0.2">
      <c r="B1117" s="99"/>
      <c r="C1117" s="49"/>
      <c r="D1117" s="100"/>
      <c r="E1117" s="42"/>
      <c r="F1117" s="42"/>
      <c r="G1117" s="42"/>
      <c r="H1117" s="42"/>
      <c r="I1117" s="42"/>
      <c r="J1117" s="45"/>
    </row>
    <row r="1118" spans="2:10" x14ac:dyDescent="0.2">
      <c r="B1118" s="99"/>
      <c r="C1118" s="49"/>
      <c r="D1118" s="100"/>
      <c r="E1118" s="42"/>
      <c r="F1118" s="42"/>
      <c r="G1118" s="42"/>
      <c r="H1118" s="42"/>
      <c r="I1118" s="42"/>
      <c r="J1118" s="45"/>
    </row>
    <row r="1119" spans="2:10" x14ac:dyDescent="0.2">
      <c r="B1119" s="99"/>
      <c r="C1119" s="49"/>
      <c r="D1119" s="100"/>
      <c r="E1119" s="42"/>
      <c r="F1119" s="42"/>
      <c r="G1119" s="42"/>
      <c r="H1119" s="42"/>
      <c r="I1119" s="42"/>
      <c r="J1119" s="45"/>
    </row>
    <row r="1120" spans="2:10" x14ac:dyDescent="0.2">
      <c r="B1120" s="99"/>
      <c r="C1120" s="49"/>
      <c r="D1120" s="100"/>
      <c r="E1120" s="42"/>
      <c r="F1120" s="42"/>
      <c r="G1120" s="42"/>
      <c r="H1120" s="42"/>
      <c r="I1120" s="42"/>
      <c r="J1120" s="45"/>
    </row>
    <row r="1121" spans="2:10" x14ac:dyDescent="0.2">
      <c r="B1121" s="99"/>
      <c r="C1121" s="49"/>
      <c r="D1121" s="100"/>
      <c r="E1121" s="42"/>
      <c r="F1121" s="42"/>
      <c r="G1121" s="42"/>
      <c r="H1121" s="42"/>
      <c r="I1121" s="42"/>
      <c r="J1121" s="45"/>
    </row>
    <row r="1122" spans="2:10" x14ac:dyDescent="0.2">
      <c r="B1122" s="99"/>
      <c r="C1122" s="49"/>
      <c r="D1122" s="100"/>
      <c r="E1122" s="42"/>
      <c r="F1122" s="42"/>
      <c r="G1122" s="42"/>
      <c r="H1122" s="42"/>
      <c r="I1122" s="42"/>
      <c r="J1122" s="45"/>
    </row>
    <row r="1123" spans="2:10" x14ac:dyDescent="0.2">
      <c r="B1123" s="99"/>
      <c r="C1123" s="49"/>
      <c r="D1123" s="100"/>
      <c r="E1123" s="42"/>
      <c r="F1123" s="42"/>
      <c r="G1123" s="42"/>
      <c r="H1123" s="42"/>
      <c r="I1123" s="42"/>
      <c r="J1123" s="45"/>
    </row>
    <row r="1124" spans="2:10" x14ac:dyDescent="0.2">
      <c r="B1124" s="99"/>
      <c r="C1124" s="49"/>
      <c r="D1124" s="100"/>
      <c r="E1124" s="42"/>
      <c r="F1124" s="42"/>
      <c r="G1124" s="42"/>
      <c r="H1124" s="42"/>
      <c r="I1124" s="42"/>
      <c r="J1124" s="45"/>
    </row>
    <row r="1125" spans="2:10" x14ac:dyDescent="0.2">
      <c r="B1125" s="99"/>
      <c r="C1125" s="49"/>
      <c r="D1125" s="100"/>
      <c r="E1125" s="42"/>
      <c r="F1125" s="42"/>
      <c r="G1125" s="42"/>
      <c r="H1125" s="42"/>
      <c r="I1125" s="42"/>
      <c r="J1125" s="45"/>
    </row>
    <row r="1126" spans="2:10" x14ac:dyDescent="0.2">
      <c r="B1126" s="99"/>
      <c r="C1126" s="49"/>
      <c r="D1126" s="100"/>
      <c r="E1126" s="42"/>
      <c r="F1126" s="42"/>
      <c r="G1126" s="42"/>
      <c r="H1126" s="42"/>
      <c r="I1126" s="42"/>
      <c r="J1126" s="45"/>
    </row>
    <row r="1127" spans="2:10" x14ac:dyDescent="0.2">
      <c r="B1127" s="99"/>
      <c r="C1127" s="49"/>
      <c r="D1127" s="100"/>
      <c r="E1127" s="42"/>
      <c r="F1127" s="42"/>
      <c r="G1127" s="42"/>
      <c r="H1127" s="42"/>
      <c r="I1127" s="42"/>
      <c r="J1127" s="45"/>
    </row>
    <row r="1128" spans="2:10" x14ac:dyDescent="0.2">
      <c r="B1128" s="99"/>
      <c r="C1128" s="49"/>
      <c r="D1128" s="100"/>
      <c r="E1128" s="42"/>
      <c r="F1128" s="42"/>
      <c r="G1128" s="42"/>
      <c r="H1128" s="42"/>
      <c r="I1128" s="42"/>
      <c r="J1128" s="45"/>
    </row>
    <row r="1129" spans="2:10" x14ac:dyDescent="0.2">
      <c r="B1129" s="99"/>
      <c r="C1129" s="49"/>
      <c r="D1129" s="100"/>
      <c r="E1129" s="42"/>
      <c r="F1129" s="42"/>
      <c r="G1129" s="42"/>
      <c r="H1129" s="42"/>
      <c r="I1129" s="42"/>
      <c r="J1129" s="45"/>
    </row>
    <row r="1130" spans="2:10" x14ac:dyDescent="0.2">
      <c r="B1130" s="99"/>
      <c r="C1130" s="49"/>
      <c r="D1130" s="100"/>
      <c r="E1130" s="42"/>
      <c r="F1130" s="42"/>
      <c r="G1130" s="42"/>
      <c r="H1130" s="42"/>
      <c r="I1130" s="42"/>
      <c r="J1130" s="45"/>
    </row>
    <row r="1131" spans="2:10" x14ac:dyDescent="0.2">
      <c r="B1131" s="99"/>
      <c r="C1131" s="49"/>
      <c r="D1131" s="100"/>
      <c r="E1131" s="42"/>
      <c r="F1131" s="42"/>
      <c r="G1131" s="42"/>
      <c r="H1131" s="42"/>
      <c r="I1131" s="42"/>
      <c r="J1131" s="45"/>
    </row>
    <row r="1132" spans="2:10" x14ac:dyDescent="0.2">
      <c r="B1132" s="99"/>
      <c r="C1132" s="49"/>
      <c r="D1132" s="100"/>
      <c r="E1132" s="42"/>
      <c r="F1132" s="42"/>
      <c r="G1132" s="42"/>
      <c r="H1132" s="42"/>
      <c r="I1132" s="42"/>
      <c r="J1132" s="45"/>
    </row>
    <row r="1133" spans="2:10" x14ac:dyDescent="0.2">
      <c r="B1133" s="99"/>
      <c r="C1133" s="49"/>
      <c r="D1133" s="100"/>
      <c r="E1133" s="42"/>
      <c r="F1133" s="42"/>
      <c r="G1133" s="42"/>
      <c r="H1133" s="42"/>
      <c r="I1133" s="42"/>
      <c r="J1133" s="45"/>
    </row>
    <row r="1134" spans="2:10" x14ac:dyDescent="0.2">
      <c r="B1134" s="99"/>
      <c r="C1134" s="49"/>
      <c r="D1134" s="100"/>
      <c r="E1134" s="42"/>
      <c r="F1134" s="42"/>
      <c r="G1134" s="42"/>
      <c r="H1134" s="42"/>
      <c r="I1134" s="42"/>
      <c r="J1134" s="45"/>
    </row>
    <row r="1135" spans="2:10" x14ac:dyDescent="0.2">
      <c r="B1135" s="99"/>
      <c r="C1135" s="49"/>
      <c r="D1135" s="100"/>
      <c r="E1135" s="42"/>
      <c r="F1135" s="42"/>
      <c r="G1135" s="42"/>
      <c r="H1135" s="42"/>
      <c r="I1135" s="42"/>
      <c r="J1135" s="45"/>
    </row>
    <row r="1136" spans="2:10" x14ac:dyDescent="0.2">
      <c r="B1136" s="99"/>
      <c r="C1136" s="49"/>
      <c r="D1136" s="100"/>
      <c r="E1136" s="42"/>
      <c r="F1136" s="42"/>
      <c r="G1136" s="42"/>
      <c r="H1136" s="42"/>
      <c r="I1136" s="42"/>
      <c r="J1136" s="45"/>
    </row>
    <row r="1137" spans="2:10" x14ac:dyDescent="0.2">
      <c r="B1137" s="99"/>
      <c r="C1137" s="49"/>
      <c r="D1137" s="100"/>
      <c r="E1137" s="42"/>
      <c r="F1137" s="42"/>
      <c r="G1137" s="42"/>
      <c r="H1137" s="42"/>
      <c r="I1137" s="42"/>
      <c r="J1137" s="45"/>
    </row>
    <row r="1138" spans="2:10" x14ac:dyDescent="0.2">
      <c r="B1138" s="99"/>
      <c r="C1138" s="49"/>
      <c r="D1138" s="100"/>
      <c r="E1138" s="42"/>
      <c r="F1138" s="42"/>
      <c r="G1138" s="42"/>
      <c r="H1138" s="42"/>
      <c r="I1138" s="42"/>
      <c r="J1138" s="45"/>
    </row>
    <row r="1139" spans="2:10" x14ac:dyDescent="0.2">
      <c r="B1139" s="99"/>
      <c r="C1139" s="49"/>
      <c r="D1139" s="100"/>
      <c r="E1139" s="42"/>
      <c r="F1139" s="42"/>
      <c r="G1139" s="42"/>
      <c r="H1139" s="42"/>
      <c r="I1139" s="42"/>
      <c r="J1139" s="45"/>
    </row>
    <row r="1140" spans="2:10" x14ac:dyDescent="0.2">
      <c r="B1140" s="99"/>
      <c r="C1140" s="49"/>
      <c r="D1140" s="100"/>
      <c r="E1140" s="42"/>
      <c r="F1140" s="42"/>
      <c r="G1140" s="42"/>
      <c r="H1140" s="42"/>
      <c r="I1140" s="42"/>
      <c r="J1140" s="45"/>
    </row>
    <row r="1141" spans="2:10" x14ac:dyDescent="0.2">
      <c r="B1141" s="99"/>
      <c r="C1141" s="49"/>
      <c r="D1141" s="100"/>
      <c r="E1141" s="42"/>
      <c r="F1141" s="42"/>
      <c r="G1141" s="42"/>
      <c r="H1141" s="42"/>
      <c r="I1141" s="42"/>
      <c r="J1141" s="45"/>
    </row>
    <row r="1142" spans="2:10" x14ac:dyDescent="0.2">
      <c r="B1142" s="99"/>
      <c r="C1142" s="49"/>
      <c r="D1142" s="100"/>
      <c r="E1142" s="42"/>
      <c r="F1142" s="42"/>
      <c r="G1142" s="42"/>
      <c r="H1142" s="42"/>
      <c r="I1142" s="42"/>
      <c r="J1142" s="45"/>
    </row>
    <row r="1143" spans="2:10" x14ac:dyDescent="0.2">
      <c r="B1143" s="99"/>
      <c r="C1143" s="49"/>
      <c r="D1143" s="100"/>
      <c r="E1143" s="42"/>
      <c r="F1143" s="42"/>
      <c r="G1143" s="42"/>
      <c r="H1143" s="42"/>
      <c r="I1143" s="42"/>
      <c r="J1143" s="45"/>
    </row>
    <row r="1144" spans="2:10" x14ac:dyDescent="0.2">
      <c r="B1144" s="99"/>
      <c r="C1144" s="49"/>
      <c r="D1144" s="100"/>
      <c r="E1144" s="42"/>
      <c r="F1144" s="42"/>
      <c r="G1144" s="42"/>
      <c r="H1144" s="42"/>
      <c r="I1144" s="42"/>
      <c r="J1144" s="45"/>
    </row>
    <row r="1145" spans="2:10" x14ac:dyDescent="0.2">
      <c r="B1145" s="99"/>
      <c r="C1145" s="49"/>
      <c r="D1145" s="100"/>
      <c r="E1145" s="42"/>
      <c r="F1145" s="42"/>
      <c r="G1145" s="42"/>
      <c r="H1145" s="42"/>
      <c r="I1145" s="42"/>
      <c r="J1145" s="45"/>
    </row>
    <row r="1146" spans="2:10" x14ac:dyDescent="0.2">
      <c r="B1146" s="99"/>
      <c r="C1146" s="49"/>
      <c r="D1146" s="100"/>
      <c r="E1146" s="42"/>
      <c r="F1146" s="42"/>
      <c r="G1146" s="42"/>
      <c r="H1146" s="42"/>
      <c r="I1146" s="42"/>
      <c r="J1146" s="45"/>
    </row>
    <row r="1147" spans="2:10" x14ac:dyDescent="0.2">
      <c r="B1147" s="99"/>
      <c r="C1147" s="49"/>
      <c r="D1147" s="100"/>
      <c r="E1147" s="42"/>
      <c r="F1147" s="42"/>
      <c r="G1147" s="42"/>
      <c r="H1147" s="42"/>
      <c r="I1147" s="42"/>
      <c r="J1147" s="45"/>
    </row>
    <row r="1148" spans="2:10" x14ac:dyDescent="0.2">
      <c r="B1148" s="99"/>
      <c r="C1148" s="49"/>
      <c r="D1148" s="100"/>
      <c r="E1148" s="42"/>
      <c r="F1148" s="42"/>
      <c r="G1148" s="42"/>
      <c r="H1148" s="42"/>
      <c r="I1148" s="42"/>
      <c r="J1148" s="45"/>
    </row>
    <row r="1149" spans="2:10" x14ac:dyDescent="0.2">
      <c r="B1149" s="99"/>
      <c r="C1149" s="49"/>
      <c r="D1149" s="100"/>
      <c r="E1149" s="42"/>
      <c r="F1149" s="42"/>
      <c r="G1149" s="42"/>
      <c r="H1149" s="42"/>
      <c r="I1149" s="42"/>
      <c r="J1149" s="45"/>
    </row>
    <row r="1150" spans="2:10" x14ac:dyDescent="0.2">
      <c r="B1150" s="99"/>
      <c r="C1150" s="49"/>
      <c r="D1150" s="100"/>
      <c r="E1150" s="42"/>
      <c r="F1150" s="42"/>
      <c r="G1150" s="42"/>
      <c r="H1150" s="42"/>
      <c r="I1150" s="42"/>
      <c r="J1150" s="45"/>
    </row>
    <row r="1151" spans="2:10" x14ac:dyDescent="0.2">
      <c r="B1151" s="99"/>
      <c r="C1151" s="49"/>
      <c r="D1151" s="100"/>
      <c r="E1151" s="42"/>
      <c r="F1151" s="42"/>
      <c r="G1151" s="42"/>
      <c r="H1151" s="42"/>
      <c r="I1151" s="42"/>
      <c r="J1151" s="45"/>
    </row>
    <row r="1152" spans="2:10" x14ac:dyDescent="0.2">
      <c r="B1152" s="99"/>
      <c r="C1152" s="49"/>
      <c r="D1152" s="100"/>
      <c r="E1152" s="42"/>
      <c r="F1152" s="42"/>
      <c r="G1152" s="42"/>
      <c r="H1152" s="42"/>
      <c r="I1152" s="42"/>
      <c r="J1152" s="45"/>
    </row>
    <row r="1153" spans="2:10" x14ac:dyDescent="0.2">
      <c r="B1153" s="99"/>
      <c r="C1153" s="49"/>
      <c r="D1153" s="100"/>
      <c r="E1153" s="42"/>
      <c r="F1153" s="42"/>
      <c r="G1153" s="42"/>
      <c r="H1153" s="42"/>
      <c r="I1153" s="42"/>
      <c r="J1153" s="45"/>
    </row>
    <row r="1154" spans="2:10" x14ac:dyDescent="0.2">
      <c r="B1154" s="99"/>
      <c r="C1154" s="49"/>
      <c r="D1154" s="100"/>
      <c r="E1154" s="42"/>
      <c r="F1154" s="42"/>
      <c r="G1154" s="42"/>
      <c r="H1154" s="42"/>
      <c r="I1154" s="42"/>
      <c r="J1154" s="45"/>
    </row>
    <row r="1155" spans="2:10" x14ac:dyDescent="0.2">
      <c r="B1155" s="99"/>
      <c r="C1155" s="49"/>
      <c r="D1155" s="100"/>
      <c r="E1155" s="42"/>
      <c r="F1155" s="42"/>
      <c r="G1155" s="42"/>
      <c r="H1155" s="42"/>
      <c r="I1155" s="42"/>
      <c r="J1155" s="45"/>
    </row>
    <row r="1156" spans="2:10" x14ac:dyDescent="0.2">
      <c r="B1156" s="99"/>
      <c r="C1156" s="49"/>
      <c r="D1156" s="100"/>
      <c r="E1156" s="42"/>
      <c r="F1156" s="42"/>
      <c r="G1156" s="42"/>
      <c r="H1156" s="42"/>
      <c r="I1156" s="42"/>
      <c r="J1156" s="45"/>
    </row>
    <row r="1157" spans="2:10" x14ac:dyDescent="0.2">
      <c r="B1157" s="99"/>
      <c r="C1157" s="49"/>
      <c r="D1157" s="100"/>
      <c r="E1157" s="42"/>
      <c r="F1157" s="42"/>
      <c r="G1157" s="42"/>
      <c r="H1157" s="42"/>
      <c r="I1157" s="42"/>
      <c r="J1157" s="45"/>
    </row>
    <row r="1158" spans="2:10" x14ac:dyDescent="0.2">
      <c r="B1158" s="99"/>
      <c r="C1158" s="49"/>
      <c r="D1158" s="100"/>
      <c r="E1158" s="42"/>
      <c r="F1158" s="42"/>
      <c r="G1158" s="42"/>
      <c r="H1158" s="42"/>
      <c r="I1158" s="42"/>
      <c r="J1158" s="45"/>
    </row>
    <row r="1159" spans="2:10" x14ac:dyDescent="0.2">
      <c r="B1159" s="99"/>
      <c r="C1159" s="49"/>
      <c r="D1159" s="100"/>
      <c r="E1159" s="42"/>
      <c r="F1159" s="42"/>
      <c r="G1159" s="42"/>
      <c r="H1159" s="42"/>
      <c r="I1159" s="42"/>
      <c r="J1159" s="45"/>
    </row>
    <row r="1160" spans="2:10" x14ac:dyDescent="0.2">
      <c r="B1160" s="99"/>
      <c r="C1160" s="49"/>
      <c r="D1160" s="100"/>
      <c r="E1160" s="42"/>
      <c r="F1160" s="42"/>
      <c r="G1160" s="42"/>
      <c r="H1160" s="42"/>
      <c r="I1160" s="42"/>
      <c r="J1160" s="45"/>
    </row>
    <row r="1161" spans="2:10" x14ac:dyDescent="0.2">
      <c r="B1161" s="99"/>
      <c r="C1161" s="49"/>
      <c r="D1161" s="100"/>
      <c r="E1161" s="42"/>
      <c r="F1161" s="42"/>
      <c r="G1161" s="42"/>
      <c r="H1161" s="42"/>
      <c r="I1161" s="42"/>
      <c r="J1161" s="45"/>
    </row>
    <row r="1162" spans="2:10" x14ac:dyDescent="0.2">
      <c r="B1162" s="99"/>
      <c r="C1162" s="49"/>
      <c r="D1162" s="100"/>
      <c r="E1162" s="42"/>
      <c r="F1162" s="42"/>
      <c r="G1162" s="42"/>
      <c r="H1162" s="42"/>
      <c r="I1162" s="42"/>
      <c r="J1162" s="45"/>
    </row>
    <row r="1163" spans="2:10" x14ac:dyDescent="0.2">
      <c r="B1163" s="99"/>
      <c r="C1163" s="49"/>
      <c r="D1163" s="100"/>
      <c r="E1163" s="42"/>
      <c r="F1163" s="42"/>
      <c r="G1163" s="42"/>
      <c r="H1163" s="42"/>
      <c r="I1163" s="42"/>
      <c r="J1163" s="45"/>
    </row>
    <row r="1164" spans="2:10" x14ac:dyDescent="0.2">
      <c r="B1164" s="99"/>
      <c r="C1164" s="49"/>
      <c r="D1164" s="100"/>
      <c r="E1164" s="42"/>
      <c r="F1164" s="42"/>
      <c r="G1164" s="42"/>
      <c r="H1164" s="42"/>
      <c r="I1164" s="42"/>
      <c r="J1164" s="45"/>
    </row>
    <row r="1165" spans="2:10" x14ac:dyDescent="0.2">
      <c r="B1165" s="99"/>
      <c r="C1165" s="49"/>
      <c r="D1165" s="100"/>
      <c r="E1165" s="42"/>
      <c r="F1165" s="42"/>
      <c r="G1165" s="42"/>
      <c r="H1165" s="42"/>
      <c r="I1165" s="42"/>
      <c r="J1165" s="45"/>
    </row>
    <row r="1166" spans="2:10" x14ac:dyDescent="0.2">
      <c r="B1166" s="99"/>
      <c r="C1166" s="49"/>
      <c r="D1166" s="100"/>
      <c r="E1166" s="42"/>
      <c r="F1166" s="42"/>
      <c r="G1166" s="42"/>
      <c r="H1166" s="42"/>
      <c r="I1166" s="42"/>
      <c r="J1166" s="45"/>
    </row>
    <row r="1167" spans="2:10" x14ac:dyDescent="0.2">
      <c r="B1167" s="99"/>
      <c r="C1167" s="49"/>
      <c r="D1167" s="100"/>
      <c r="E1167" s="42"/>
      <c r="F1167" s="42"/>
      <c r="G1167" s="42"/>
      <c r="H1167" s="42"/>
      <c r="I1167" s="42"/>
      <c r="J1167" s="45"/>
    </row>
    <row r="1168" spans="2:10" x14ac:dyDescent="0.2">
      <c r="B1168" s="99"/>
      <c r="C1168" s="49"/>
      <c r="D1168" s="100"/>
      <c r="E1168" s="42"/>
      <c r="F1168" s="42"/>
      <c r="G1168" s="42"/>
      <c r="H1168" s="42"/>
      <c r="I1168" s="42"/>
      <c r="J1168" s="45"/>
    </row>
    <row r="1169" spans="2:10" x14ac:dyDescent="0.2">
      <c r="B1169" s="99"/>
      <c r="C1169" s="49"/>
      <c r="D1169" s="100"/>
      <c r="E1169" s="42"/>
      <c r="F1169" s="42"/>
      <c r="G1169" s="42"/>
      <c r="H1169" s="42"/>
      <c r="I1169" s="42"/>
      <c r="J1169" s="45"/>
    </row>
    <row r="1170" spans="2:10" x14ac:dyDescent="0.2">
      <c r="B1170" s="99"/>
      <c r="C1170" s="49"/>
      <c r="D1170" s="100"/>
      <c r="E1170" s="42"/>
      <c r="F1170" s="42"/>
      <c r="G1170" s="42"/>
      <c r="H1170" s="42"/>
      <c r="I1170" s="42"/>
      <c r="J1170" s="45"/>
    </row>
    <row r="1171" spans="2:10" x14ac:dyDescent="0.2">
      <c r="B1171" s="99"/>
      <c r="C1171" s="49"/>
      <c r="D1171" s="100"/>
      <c r="E1171" s="42"/>
      <c r="F1171" s="42"/>
      <c r="G1171" s="42"/>
      <c r="H1171" s="42"/>
      <c r="I1171" s="42"/>
      <c r="J1171" s="45"/>
    </row>
    <row r="1172" spans="2:10" x14ac:dyDescent="0.2">
      <c r="B1172" s="99"/>
      <c r="C1172" s="49"/>
      <c r="D1172" s="100"/>
      <c r="E1172" s="42"/>
      <c r="F1172" s="42"/>
      <c r="G1172" s="42"/>
      <c r="H1172" s="42"/>
      <c r="I1172" s="42"/>
      <c r="J1172" s="45"/>
    </row>
    <row r="1173" spans="2:10" x14ac:dyDescent="0.2">
      <c r="B1173" s="99"/>
      <c r="C1173" s="49"/>
      <c r="D1173" s="100"/>
      <c r="E1173" s="42"/>
      <c r="F1173" s="42"/>
      <c r="G1173" s="42"/>
      <c r="H1173" s="42"/>
      <c r="I1173" s="42"/>
      <c r="J1173" s="45"/>
    </row>
    <row r="1174" spans="2:10" x14ac:dyDescent="0.2">
      <c r="B1174" s="99"/>
      <c r="C1174" s="49"/>
      <c r="D1174" s="100"/>
      <c r="E1174" s="42"/>
      <c r="F1174" s="42"/>
      <c r="G1174" s="42"/>
      <c r="H1174" s="42"/>
      <c r="I1174" s="42"/>
      <c r="J1174" s="45"/>
    </row>
    <row r="1175" spans="2:10" x14ac:dyDescent="0.2">
      <c r="B1175" s="99"/>
      <c r="C1175" s="49"/>
      <c r="D1175" s="100"/>
      <c r="E1175" s="42"/>
      <c r="F1175" s="42"/>
      <c r="G1175" s="42"/>
      <c r="H1175" s="42"/>
      <c r="I1175" s="42"/>
      <c r="J1175" s="45"/>
    </row>
    <row r="1176" spans="2:10" x14ac:dyDescent="0.2">
      <c r="B1176" s="99"/>
      <c r="C1176" s="49"/>
      <c r="D1176" s="100"/>
      <c r="E1176" s="42"/>
      <c r="F1176" s="42"/>
      <c r="G1176" s="42"/>
      <c r="H1176" s="42"/>
      <c r="I1176" s="42"/>
      <c r="J1176" s="45"/>
    </row>
    <row r="1177" spans="2:10" x14ac:dyDescent="0.2">
      <c r="B1177" s="99"/>
      <c r="C1177" s="49"/>
      <c r="D1177" s="100"/>
      <c r="E1177" s="42"/>
      <c r="F1177" s="42"/>
      <c r="G1177" s="42"/>
      <c r="H1177" s="42"/>
      <c r="I1177" s="42"/>
      <c r="J1177" s="45"/>
    </row>
    <row r="1178" spans="2:10" x14ac:dyDescent="0.2">
      <c r="B1178" s="99"/>
      <c r="C1178" s="49"/>
      <c r="D1178" s="100"/>
      <c r="E1178" s="42"/>
      <c r="F1178" s="42"/>
      <c r="G1178" s="42"/>
      <c r="H1178" s="42"/>
      <c r="I1178" s="42"/>
      <c r="J1178" s="45"/>
    </row>
    <row r="1179" spans="2:10" x14ac:dyDescent="0.2">
      <c r="B1179" s="99"/>
      <c r="C1179" s="49"/>
      <c r="D1179" s="100"/>
      <c r="E1179" s="42"/>
      <c r="F1179" s="42"/>
      <c r="G1179" s="42"/>
      <c r="H1179" s="42"/>
      <c r="I1179" s="42"/>
      <c r="J1179" s="45"/>
    </row>
    <row r="1180" spans="2:10" x14ac:dyDescent="0.2">
      <c r="B1180" s="99"/>
      <c r="C1180" s="49"/>
      <c r="D1180" s="100"/>
      <c r="E1180" s="42"/>
      <c r="F1180" s="42"/>
      <c r="G1180" s="42"/>
      <c r="H1180" s="42"/>
      <c r="I1180" s="42"/>
      <c r="J1180" s="45"/>
    </row>
    <row r="1181" spans="2:10" x14ac:dyDescent="0.2">
      <c r="B1181" s="99"/>
      <c r="C1181" s="49"/>
      <c r="D1181" s="100"/>
      <c r="E1181" s="42"/>
      <c r="F1181" s="42"/>
      <c r="G1181" s="42"/>
      <c r="H1181" s="42"/>
      <c r="I1181" s="42"/>
      <c r="J1181" s="45"/>
    </row>
    <row r="1182" spans="2:10" x14ac:dyDescent="0.2">
      <c r="B1182" s="99"/>
      <c r="C1182" s="49"/>
      <c r="D1182" s="100"/>
      <c r="E1182" s="42"/>
      <c r="F1182" s="42"/>
      <c r="G1182" s="42"/>
      <c r="H1182" s="42"/>
      <c r="I1182" s="42"/>
      <c r="J1182" s="45"/>
    </row>
    <row r="1183" spans="2:10" x14ac:dyDescent="0.2">
      <c r="B1183" s="99"/>
      <c r="C1183" s="49"/>
      <c r="D1183" s="100"/>
      <c r="E1183" s="42"/>
      <c r="F1183" s="42"/>
      <c r="G1183" s="42"/>
      <c r="H1183" s="42"/>
      <c r="I1183" s="42"/>
      <c r="J1183" s="45"/>
    </row>
    <row r="1184" spans="2:10" x14ac:dyDescent="0.2">
      <c r="B1184" s="99"/>
      <c r="C1184" s="49"/>
      <c r="D1184" s="100"/>
      <c r="E1184" s="42"/>
      <c r="F1184" s="42"/>
      <c r="G1184" s="42"/>
      <c r="H1184" s="42"/>
      <c r="I1184" s="42"/>
      <c r="J1184" s="45"/>
    </row>
    <row r="1185" spans="2:10" x14ac:dyDescent="0.2">
      <c r="B1185" s="99"/>
      <c r="C1185" s="49"/>
      <c r="D1185" s="100"/>
      <c r="E1185" s="42"/>
      <c r="F1185" s="42"/>
      <c r="G1185" s="42"/>
      <c r="H1185" s="42"/>
      <c r="I1185" s="42"/>
      <c r="J1185" s="45"/>
    </row>
    <row r="1186" spans="2:10" x14ac:dyDescent="0.2">
      <c r="B1186" s="99"/>
      <c r="C1186" s="49"/>
      <c r="D1186" s="100"/>
      <c r="E1186" s="42"/>
      <c r="F1186" s="42"/>
      <c r="G1186" s="42"/>
      <c r="H1186" s="42"/>
      <c r="I1186" s="42"/>
      <c r="J1186" s="45"/>
    </row>
    <row r="1187" spans="2:10" x14ac:dyDescent="0.2">
      <c r="B1187" s="99"/>
      <c r="C1187" s="49"/>
      <c r="D1187" s="100"/>
      <c r="E1187" s="42"/>
      <c r="F1187" s="42"/>
      <c r="G1187" s="42"/>
      <c r="H1187" s="42"/>
      <c r="I1187" s="42"/>
      <c r="J1187" s="45"/>
    </row>
    <row r="1188" spans="2:10" x14ac:dyDescent="0.2">
      <c r="B1188" s="99"/>
      <c r="C1188" s="49"/>
      <c r="D1188" s="100"/>
      <c r="E1188" s="42"/>
      <c r="F1188" s="42"/>
      <c r="G1188" s="42"/>
      <c r="H1188" s="42"/>
      <c r="I1188" s="42"/>
      <c r="J1188" s="45"/>
    </row>
    <row r="1189" spans="2:10" x14ac:dyDescent="0.2">
      <c r="B1189" s="99"/>
      <c r="C1189" s="49"/>
      <c r="D1189" s="100"/>
      <c r="E1189" s="42"/>
      <c r="F1189" s="42"/>
      <c r="G1189" s="42"/>
      <c r="H1189" s="42"/>
      <c r="I1189" s="42"/>
      <c r="J1189" s="45"/>
    </row>
    <row r="1190" spans="2:10" x14ac:dyDescent="0.2">
      <c r="B1190" s="99"/>
      <c r="C1190" s="49"/>
      <c r="D1190" s="100"/>
      <c r="E1190" s="42"/>
      <c r="F1190" s="42"/>
      <c r="G1190" s="42"/>
      <c r="H1190" s="42"/>
      <c r="I1190" s="42"/>
      <c r="J1190" s="45"/>
    </row>
    <row r="1191" spans="2:10" x14ac:dyDescent="0.2">
      <c r="B1191" s="99"/>
      <c r="C1191" s="49"/>
      <c r="D1191" s="100"/>
      <c r="E1191" s="42"/>
      <c r="F1191" s="42"/>
      <c r="G1191" s="42"/>
      <c r="H1191" s="42"/>
      <c r="I1191" s="42"/>
      <c r="J1191" s="45"/>
    </row>
    <row r="1192" spans="2:10" x14ac:dyDescent="0.2">
      <c r="B1192" s="99"/>
      <c r="C1192" s="49"/>
      <c r="D1192" s="100"/>
      <c r="E1192" s="42"/>
      <c r="F1192" s="42"/>
      <c r="G1192" s="42"/>
      <c r="H1192" s="42"/>
      <c r="I1192" s="42"/>
      <c r="J1192" s="45"/>
    </row>
    <row r="1193" spans="2:10" x14ac:dyDescent="0.2">
      <c r="B1193" s="99"/>
      <c r="C1193" s="49"/>
      <c r="D1193" s="100"/>
      <c r="E1193" s="42"/>
      <c r="F1193" s="42"/>
      <c r="G1193" s="42"/>
      <c r="H1193" s="42"/>
      <c r="I1193" s="42"/>
      <c r="J1193" s="45"/>
    </row>
    <row r="1194" spans="2:10" x14ac:dyDescent="0.2">
      <c r="B1194" s="99"/>
      <c r="C1194" s="49"/>
      <c r="D1194" s="100"/>
      <c r="E1194" s="42"/>
      <c r="F1194" s="42"/>
      <c r="G1194" s="42"/>
      <c r="H1194" s="42"/>
      <c r="I1194" s="42"/>
      <c r="J1194" s="45"/>
    </row>
    <row r="1195" spans="2:10" x14ac:dyDescent="0.2">
      <c r="B1195" s="99"/>
      <c r="C1195" s="49"/>
      <c r="D1195" s="100"/>
      <c r="E1195" s="42"/>
      <c r="F1195" s="42"/>
      <c r="G1195" s="42"/>
      <c r="H1195" s="42"/>
      <c r="I1195" s="42"/>
      <c r="J1195" s="45"/>
    </row>
    <row r="1196" spans="2:10" x14ac:dyDescent="0.2">
      <c r="B1196" s="99"/>
      <c r="C1196" s="49"/>
      <c r="D1196" s="100"/>
      <c r="E1196" s="42"/>
      <c r="F1196" s="42"/>
      <c r="G1196" s="42"/>
      <c r="H1196" s="42"/>
      <c r="I1196" s="42"/>
      <c r="J1196" s="45"/>
    </row>
    <row r="1197" spans="2:10" x14ac:dyDescent="0.2">
      <c r="B1197" s="99"/>
      <c r="C1197" s="49"/>
      <c r="D1197" s="100"/>
      <c r="E1197" s="42"/>
      <c r="F1197" s="42"/>
      <c r="G1197" s="42"/>
      <c r="H1197" s="42"/>
      <c r="I1197" s="42"/>
      <c r="J1197" s="45"/>
    </row>
    <row r="1198" spans="2:10" x14ac:dyDescent="0.2">
      <c r="B1198" s="99"/>
      <c r="C1198" s="49"/>
      <c r="D1198" s="100"/>
      <c r="E1198" s="42"/>
      <c r="F1198" s="42"/>
      <c r="G1198" s="42"/>
      <c r="H1198" s="42"/>
      <c r="I1198" s="42"/>
      <c r="J1198" s="45"/>
    </row>
    <row r="1199" spans="2:10" x14ac:dyDescent="0.2">
      <c r="B1199" s="99"/>
      <c r="C1199" s="49"/>
      <c r="D1199" s="100"/>
      <c r="E1199" s="42"/>
      <c r="F1199" s="42"/>
      <c r="G1199" s="42"/>
      <c r="H1199" s="42"/>
      <c r="I1199" s="42"/>
      <c r="J1199" s="45"/>
    </row>
    <row r="1200" spans="2:10" x14ac:dyDescent="0.2">
      <c r="B1200" s="99"/>
      <c r="C1200" s="49"/>
      <c r="D1200" s="100"/>
      <c r="E1200" s="42"/>
      <c r="F1200" s="42"/>
      <c r="G1200" s="42"/>
      <c r="H1200" s="42"/>
      <c r="I1200" s="42"/>
      <c r="J1200" s="45"/>
    </row>
    <row r="1201" spans="2:10" x14ac:dyDescent="0.2">
      <c r="B1201" s="99"/>
      <c r="C1201" s="49"/>
      <c r="D1201" s="100"/>
      <c r="E1201" s="42"/>
      <c r="F1201" s="42"/>
      <c r="G1201" s="42"/>
      <c r="H1201" s="42"/>
      <c r="I1201" s="42"/>
      <c r="J1201" s="45"/>
    </row>
    <row r="1202" spans="2:10" x14ac:dyDescent="0.2">
      <c r="B1202" s="99"/>
      <c r="C1202" s="49"/>
      <c r="D1202" s="100"/>
      <c r="E1202" s="42"/>
      <c r="F1202" s="42"/>
      <c r="G1202" s="42"/>
      <c r="H1202" s="42"/>
      <c r="I1202" s="42"/>
      <c r="J1202" s="45"/>
    </row>
    <row r="1203" spans="2:10" x14ac:dyDescent="0.2">
      <c r="B1203" s="99"/>
      <c r="C1203" s="49"/>
      <c r="D1203" s="100"/>
      <c r="E1203" s="42"/>
      <c r="F1203" s="42"/>
      <c r="G1203" s="42"/>
      <c r="H1203" s="42"/>
      <c r="I1203" s="42"/>
      <c r="J1203" s="45"/>
    </row>
    <row r="1204" spans="2:10" x14ac:dyDescent="0.2">
      <c r="B1204" s="99"/>
      <c r="C1204" s="49"/>
      <c r="D1204" s="100"/>
      <c r="E1204" s="42"/>
      <c r="F1204" s="42"/>
      <c r="G1204" s="42"/>
      <c r="H1204" s="42"/>
      <c r="I1204" s="42"/>
      <c r="J1204" s="45"/>
    </row>
    <row r="1205" spans="2:10" x14ac:dyDescent="0.2">
      <c r="B1205" s="99"/>
      <c r="C1205" s="49"/>
      <c r="D1205" s="100"/>
      <c r="E1205" s="42"/>
      <c r="F1205" s="42"/>
      <c r="G1205" s="42"/>
      <c r="H1205" s="42"/>
      <c r="I1205" s="42"/>
      <c r="J1205" s="45"/>
    </row>
    <row r="1206" spans="2:10" x14ac:dyDescent="0.2">
      <c r="B1206" s="99"/>
      <c r="C1206" s="49"/>
      <c r="D1206" s="100"/>
      <c r="E1206" s="42"/>
      <c r="F1206" s="42"/>
      <c r="G1206" s="42"/>
      <c r="H1206" s="42"/>
      <c r="I1206" s="42"/>
      <c r="J1206" s="45"/>
    </row>
    <row r="1207" spans="2:10" x14ac:dyDescent="0.2">
      <c r="B1207" s="99"/>
      <c r="C1207" s="49"/>
      <c r="D1207" s="100"/>
      <c r="E1207" s="42"/>
      <c r="F1207" s="42"/>
      <c r="G1207" s="42"/>
      <c r="H1207" s="42"/>
      <c r="I1207" s="42"/>
      <c r="J1207" s="45"/>
    </row>
    <row r="1208" spans="2:10" x14ac:dyDescent="0.2">
      <c r="B1208" s="99"/>
      <c r="C1208" s="49"/>
      <c r="D1208" s="100"/>
      <c r="E1208" s="42"/>
      <c r="F1208" s="42"/>
      <c r="G1208" s="42"/>
      <c r="H1208" s="42"/>
      <c r="I1208" s="42"/>
      <c r="J1208" s="45"/>
    </row>
    <row r="1209" spans="2:10" x14ac:dyDescent="0.2">
      <c r="B1209" s="99"/>
      <c r="C1209" s="49"/>
      <c r="D1209" s="100"/>
      <c r="E1209" s="42"/>
      <c r="F1209" s="42"/>
      <c r="G1209" s="42"/>
      <c r="H1209" s="42"/>
      <c r="I1209" s="42"/>
      <c r="J1209" s="45"/>
    </row>
    <row r="1210" spans="2:10" x14ac:dyDescent="0.2">
      <c r="B1210" s="99"/>
      <c r="C1210" s="49"/>
      <c r="D1210" s="100"/>
      <c r="E1210" s="42"/>
      <c r="F1210" s="42"/>
      <c r="G1210" s="42"/>
      <c r="H1210" s="42"/>
      <c r="I1210" s="42"/>
      <c r="J1210" s="45"/>
    </row>
    <row r="1211" spans="2:10" x14ac:dyDescent="0.2">
      <c r="B1211" s="99"/>
      <c r="C1211" s="49"/>
      <c r="D1211" s="100"/>
      <c r="E1211" s="42"/>
      <c r="F1211" s="42"/>
      <c r="G1211" s="42"/>
      <c r="H1211" s="42"/>
      <c r="I1211" s="42"/>
      <c r="J1211" s="45"/>
    </row>
    <row r="1212" spans="2:10" x14ac:dyDescent="0.2">
      <c r="B1212" s="99"/>
      <c r="C1212" s="49"/>
      <c r="D1212" s="100"/>
      <c r="E1212" s="42"/>
      <c r="F1212" s="42"/>
      <c r="G1212" s="42"/>
      <c r="H1212" s="42"/>
      <c r="I1212" s="42"/>
      <c r="J1212" s="45"/>
    </row>
    <row r="1213" spans="2:10" x14ac:dyDescent="0.2">
      <c r="B1213" s="99"/>
      <c r="C1213" s="49"/>
      <c r="D1213" s="100"/>
      <c r="E1213" s="42"/>
      <c r="F1213" s="42"/>
      <c r="G1213" s="42"/>
      <c r="H1213" s="42"/>
      <c r="I1213" s="42"/>
      <c r="J1213" s="45"/>
    </row>
    <row r="1214" spans="2:10" x14ac:dyDescent="0.2">
      <c r="B1214" s="99"/>
      <c r="C1214" s="49"/>
      <c r="D1214" s="100"/>
      <c r="E1214" s="42"/>
      <c r="F1214" s="42"/>
      <c r="G1214" s="42"/>
      <c r="H1214" s="42"/>
      <c r="I1214" s="42"/>
      <c r="J1214" s="45"/>
    </row>
    <row r="1215" spans="2:10" x14ac:dyDescent="0.2">
      <c r="B1215" s="99"/>
      <c r="C1215" s="49"/>
      <c r="D1215" s="100"/>
      <c r="E1215" s="42"/>
      <c r="F1215" s="42"/>
      <c r="G1215" s="42"/>
      <c r="H1215" s="42"/>
      <c r="I1215" s="42"/>
      <c r="J1215" s="45"/>
    </row>
    <row r="1216" spans="2:10" x14ac:dyDescent="0.2">
      <c r="B1216" s="99"/>
      <c r="C1216" s="49"/>
      <c r="D1216" s="100"/>
      <c r="E1216" s="42"/>
      <c r="F1216" s="42"/>
      <c r="G1216" s="42"/>
      <c r="H1216" s="42"/>
      <c r="I1216" s="42"/>
      <c r="J1216" s="45"/>
    </row>
    <row r="1217" spans="2:10" x14ac:dyDescent="0.2">
      <c r="B1217" s="99"/>
      <c r="C1217" s="49"/>
      <c r="D1217" s="100"/>
      <c r="E1217" s="42"/>
      <c r="F1217" s="42"/>
      <c r="G1217" s="42"/>
      <c r="H1217" s="42"/>
      <c r="I1217" s="42"/>
      <c r="J1217" s="45"/>
    </row>
    <row r="1218" spans="2:10" x14ac:dyDescent="0.2">
      <c r="B1218" s="99"/>
      <c r="C1218" s="49"/>
      <c r="D1218" s="100"/>
      <c r="E1218" s="42"/>
      <c r="F1218" s="42"/>
      <c r="G1218" s="42"/>
      <c r="H1218" s="42"/>
      <c r="I1218" s="42"/>
      <c r="J1218" s="45"/>
    </row>
    <row r="1219" spans="2:10" x14ac:dyDescent="0.2">
      <c r="B1219" s="99"/>
      <c r="C1219" s="49"/>
      <c r="D1219" s="100"/>
      <c r="E1219" s="42"/>
      <c r="F1219" s="42"/>
      <c r="G1219" s="42"/>
      <c r="H1219" s="42"/>
      <c r="I1219" s="42"/>
      <c r="J1219" s="45"/>
    </row>
    <row r="1220" spans="2:10" x14ac:dyDescent="0.2">
      <c r="B1220" s="99"/>
      <c r="C1220" s="49"/>
      <c r="D1220" s="100"/>
      <c r="E1220" s="42"/>
      <c r="F1220" s="42"/>
      <c r="G1220" s="42"/>
      <c r="H1220" s="42"/>
      <c r="I1220" s="42"/>
      <c r="J1220" s="45"/>
    </row>
    <row r="1221" spans="2:10" x14ac:dyDescent="0.2">
      <c r="B1221" s="99"/>
      <c r="C1221" s="49"/>
      <c r="D1221" s="100"/>
      <c r="E1221" s="42"/>
      <c r="F1221" s="42"/>
      <c r="G1221" s="42"/>
      <c r="H1221" s="42"/>
      <c r="I1221" s="42"/>
      <c r="J1221" s="45"/>
    </row>
    <row r="1222" spans="2:10" x14ac:dyDescent="0.2">
      <c r="B1222" s="99"/>
      <c r="C1222" s="49"/>
      <c r="D1222" s="100"/>
      <c r="E1222" s="42"/>
      <c r="F1222" s="42"/>
      <c r="G1222" s="42"/>
      <c r="H1222" s="42"/>
      <c r="I1222" s="42"/>
      <c r="J1222" s="45"/>
    </row>
    <row r="1223" spans="2:10" x14ac:dyDescent="0.2">
      <c r="B1223" s="99"/>
      <c r="C1223" s="49"/>
      <c r="D1223" s="100"/>
      <c r="E1223" s="42"/>
      <c r="F1223" s="42"/>
      <c r="G1223" s="42"/>
      <c r="H1223" s="42"/>
      <c r="I1223" s="42"/>
      <c r="J1223" s="45"/>
    </row>
    <row r="1224" spans="2:10" x14ac:dyDescent="0.2">
      <c r="B1224" s="99"/>
      <c r="C1224" s="49"/>
      <c r="D1224" s="100"/>
      <c r="E1224" s="42"/>
      <c r="F1224" s="42"/>
      <c r="G1224" s="42"/>
      <c r="H1224" s="42"/>
      <c r="I1224" s="42"/>
      <c r="J1224" s="45"/>
    </row>
    <row r="1225" spans="2:10" x14ac:dyDescent="0.2">
      <c r="B1225" s="99"/>
      <c r="C1225" s="49"/>
      <c r="D1225" s="100"/>
      <c r="E1225" s="42"/>
      <c r="F1225" s="42"/>
      <c r="G1225" s="42"/>
      <c r="H1225" s="42"/>
      <c r="I1225" s="42"/>
      <c r="J1225" s="45"/>
    </row>
    <row r="1226" spans="2:10" x14ac:dyDescent="0.2">
      <c r="B1226" s="99"/>
      <c r="C1226" s="49"/>
      <c r="D1226" s="100"/>
      <c r="E1226" s="42"/>
      <c r="F1226" s="42"/>
      <c r="G1226" s="42"/>
      <c r="H1226" s="42"/>
      <c r="I1226" s="42"/>
      <c r="J1226" s="45"/>
    </row>
    <row r="1227" spans="2:10" x14ac:dyDescent="0.2">
      <c r="B1227" s="99"/>
      <c r="C1227" s="49"/>
      <c r="D1227" s="100"/>
      <c r="E1227" s="42"/>
      <c r="F1227" s="42"/>
      <c r="G1227" s="42"/>
      <c r="H1227" s="42"/>
      <c r="I1227" s="42"/>
      <c r="J1227" s="45"/>
    </row>
    <row r="1228" spans="2:10" x14ac:dyDescent="0.2">
      <c r="B1228" s="99"/>
      <c r="C1228" s="49"/>
      <c r="D1228" s="100"/>
      <c r="E1228" s="42"/>
      <c r="F1228" s="42"/>
      <c r="G1228" s="42"/>
      <c r="H1228" s="42"/>
      <c r="I1228" s="42"/>
      <c r="J1228" s="45"/>
    </row>
    <row r="1229" spans="2:10" x14ac:dyDescent="0.2">
      <c r="B1229" s="99"/>
      <c r="C1229" s="49"/>
      <c r="D1229" s="100"/>
      <c r="E1229" s="42"/>
      <c r="F1229" s="42"/>
      <c r="G1229" s="42"/>
      <c r="H1229" s="42"/>
      <c r="I1229" s="42"/>
      <c r="J1229" s="45"/>
    </row>
    <row r="1230" spans="2:10" x14ac:dyDescent="0.2">
      <c r="B1230" s="99"/>
      <c r="C1230" s="49"/>
      <c r="D1230" s="100"/>
      <c r="E1230" s="42"/>
      <c r="F1230" s="42"/>
      <c r="G1230" s="42"/>
      <c r="H1230" s="42"/>
      <c r="I1230" s="42"/>
      <c r="J1230" s="45"/>
    </row>
    <row r="1231" spans="2:10" x14ac:dyDescent="0.2">
      <c r="B1231" s="99"/>
      <c r="C1231" s="49"/>
      <c r="D1231" s="100"/>
      <c r="E1231" s="42"/>
      <c r="F1231" s="42"/>
      <c r="G1231" s="42"/>
      <c r="H1231" s="42"/>
      <c r="I1231" s="42"/>
      <c r="J1231" s="45"/>
    </row>
    <row r="1232" spans="2:10" x14ac:dyDescent="0.2">
      <c r="B1232" s="99"/>
      <c r="C1232" s="49"/>
      <c r="D1232" s="100"/>
      <c r="E1232" s="42"/>
      <c r="F1232" s="42"/>
      <c r="G1232" s="42"/>
      <c r="H1232" s="42"/>
      <c r="I1232" s="42"/>
      <c r="J1232" s="45"/>
    </row>
    <row r="1233" spans="2:10" x14ac:dyDescent="0.2">
      <c r="B1233" s="99"/>
      <c r="C1233" s="49"/>
      <c r="D1233" s="100"/>
      <c r="E1233" s="42"/>
      <c r="F1233" s="42"/>
      <c r="G1233" s="42"/>
      <c r="H1233" s="42"/>
      <c r="I1233" s="42"/>
      <c r="J1233" s="45"/>
    </row>
    <row r="1234" spans="2:10" x14ac:dyDescent="0.2">
      <c r="B1234" s="99"/>
      <c r="C1234" s="49"/>
      <c r="D1234" s="100"/>
      <c r="E1234" s="42"/>
      <c r="F1234" s="42"/>
      <c r="G1234" s="42"/>
      <c r="H1234" s="42"/>
      <c r="I1234" s="42"/>
      <c r="J1234" s="45"/>
    </row>
    <row r="1235" spans="2:10" x14ac:dyDescent="0.2">
      <c r="B1235" s="99"/>
      <c r="C1235" s="49"/>
      <c r="D1235" s="100"/>
      <c r="E1235" s="42"/>
      <c r="F1235" s="42"/>
      <c r="G1235" s="42"/>
      <c r="H1235" s="42"/>
      <c r="I1235" s="42"/>
      <c r="J1235" s="45"/>
    </row>
    <row r="1236" spans="2:10" x14ac:dyDescent="0.2">
      <c r="B1236" s="99"/>
      <c r="C1236" s="49"/>
      <c r="D1236" s="100"/>
      <c r="E1236" s="42"/>
      <c r="F1236" s="42"/>
      <c r="G1236" s="42"/>
      <c r="H1236" s="42"/>
      <c r="I1236" s="42"/>
      <c r="J1236" s="45"/>
    </row>
    <row r="1237" spans="2:10" x14ac:dyDescent="0.2">
      <c r="B1237" s="99"/>
      <c r="C1237" s="49"/>
      <c r="D1237" s="100"/>
      <c r="E1237" s="42"/>
      <c r="F1237" s="42"/>
      <c r="G1237" s="42"/>
      <c r="H1237" s="42"/>
      <c r="I1237" s="42"/>
      <c r="J1237" s="45"/>
    </row>
    <row r="1238" spans="2:10" x14ac:dyDescent="0.2">
      <c r="B1238" s="99"/>
      <c r="C1238" s="49"/>
      <c r="D1238" s="100"/>
      <c r="E1238" s="42"/>
      <c r="F1238" s="42"/>
      <c r="G1238" s="42"/>
      <c r="H1238" s="42"/>
      <c r="I1238" s="42"/>
      <c r="J1238" s="45"/>
    </row>
    <row r="1239" spans="2:10" x14ac:dyDescent="0.2">
      <c r="B1239" s="99"/>
      <c r="C1239" s="49"/>
      <c r="D1239" s="100"/>
      <c r="E1239" s="42"/>
      <c r="F1239" s="42"/>
      <c r="G1239" s="42"/>
      <c r="H1239" s="42"/>
      <c r="I1239" s="42"/>
      <c r="J1239" s="45"/>
    </row>
    <row r="1240" spans="2:10" x14ac:dyDescent="0.2">
      <c r="B1240" s="99"/>
      <c r="C1240" s="49"/>
      <c r="D1240" s="100"/>
      <c r="E1240" s="42"/>
      <c r="F1240" s="42"/>
      <c r="G1240" s="42"/>
      <c r="H1240" s="42"/>
      <c r="I1240" s="42"/>
      <c r="J1240" s="45"/>
    </row>
    <row r="1241" spans="2:10" x14ac:dyDescent="0.2">
      <c r="B1241" s="99"/>
      <c r="C1241" s="49"/>
      <c r="D1241" s="100"/>
      <c r="E1241" s="42"/>
      <c r="F1241" s="42"/>
      <c r="G1241" s="42"/>
      <c r="H1241" s="42"/>
      <c r="I1241" s="42"/>
      <c r="J1241" s="45"/>
    </row>
    <row r="1242" spans="2:10" x14ac:dyDescent="0.2">
      <c r="B1242" s="99"/>
      <c r="C1242" s="49"/>
      <c r="D1242" s="100"/>
      <c r="E1242" s="42"/>
      <c r="F1242" s="42"/>
      <c r="G1242" s="42"/>
      <c r="H1242" s="42"/>
      <c r="I1242" s="42"/>
      <c r="J1242" s="45"/>
    </row>
    <row r="1243" spans="2:10" x14ac:dyDescent="0.2">
      <c r="B1243" s="99"/>
      <c r="C1243" s="49"/>
      <c r="D1243" s="100"/>
      <c r="E1243" s="42"/>
      <c r="F1243" s="42"/>
      <c r="G1243" s="42"/>
      <c r="H1243" s="42"/>
      <c r="I1243" s="42"/>
      <c r="J1243" s="45"/>
    </row>
    <row r="1244" spans="2:10" x14ac:dyDescent="0.2">
      <c r="B1244" s="99"/>
      <c r="C1244" s="49"/>
      <c r="D1244" s="100"/>
      <c r="E1244" s="42"/>
      <c r="F1244" s="42"/>
      <c r="G1244" s="42"/>
      <c r="H1244" s="42"/>
      <c r="I1244" s="42"/>
      <c r="J1244" s="45"/>
    </row>
    <row r="1245" spans="2:10" x14ac:dyDescent="0.2">
      <c r="B1245" s="99"/>
      <c r="C1245" s="49"/>
      <c r="D1245" s="100"/>
      <c r="E1245" s="42"/>
      <c r="F1245" s="42"/>
      <c r="G1245" s="42"/>
      <c r="H1245" s="42"/>
      <c r="I1245" s="42"/>
      <c r="J1245" s="45"/>
    </row>
    <row r="1246" spans="2:10" x14ac:dyDescent="0.2">
      <c r="B1246" s="99"/>
      <c r="C1246" s="49"/>
      <c r="D1246" s="100"/>
      <c r="E1246" s="42"/>
      <c r="F1246" s="42"/>
      <c r="G1246" s="42"/>
      <c r="H1246" s="42"/>
      <c r="I1246" s="42"/>
      <c r="J1246" s="45"/>
    </row>
    <row r="1247" spans="2:10" x14ac:dyDescent="0.2">
      <c r="B1247" s="99"/>
      <c r="C1247" s="49"/>
      <c r="D1247" s="100"/>
      <c r="E1247" s="42"/>
      <c r="F1247" s="42"/>
      <c r="G1247" s="42"/>
      <c r="H1247" s="42"/>
      <c r="I1247" s="42"/>
      <c r="J1247" s="45"/>
    </row>
    <row r="1248" spans="2:10" x14ac:dyDescent="0.2">
      <c r="B1248" s="99"/>
      <c r="C1248" s="49"/>
      <c r="D1248" s="100"/>
      <c r="E1248" s="42"/>
      <c r="F1248" s="42"/>
      <c r="G1248" s="42"/>
      <c r="H1248" s="42"/>
      <c r="I1248" s="42"/>
      <c r="J1248" s="45"/>
    </row>
    <row r="1249" spans="2:10" x14ac:dyDescent="0.2">
      <c r="B1249" s="99"/>
      <c r="C1249" s="49"/>
      <c r="D1249" s="100"/>
      <c r="E1249" s="42"/>
      <c r="F1249" s="42"/>
      <c r="G1249" s="42"/>
      <c r="H1249" s="42"/>
      <c r="I1249" s="42"/>
      <c r="J1249" s="45"/>
    </row>
    <row r="1250" spans="2:10" x14ac:dyDescent="0.2">
      <c r="B1250" s="99"/>
      <c r="C1250" s="49"/>
      <c r="D1250" s="100"/>
      <c r="E1250" s="42"/>
      <c r="F1250" s="42"/>
      <c r="G1250" s="42"/>
      <c r="H1250" s="42"/>
      <c r="I1250" s="42"/>
      <c r="J1250" s="45"/>
    </row>
    <row r="1251" spans="2:10" x14ac:dyDescent="0.2">
      <c r="B1251" s="99"/>
      <c r="C1251" s="49"/>
      <c r="D1251" s="100"/>
      <c r="E1251" s="42"/>
      <c r="F1251" s="42"/>
      <c r="G1251" s="42"/>
      <c r="H1251" s="42"/>
      <c r="I1251" s="42"/>
      <c r="J1251" s="45"/>
    </row>
    <row r="1252" spans="2:10" x14ac:dyDescent="0.2">
      <c r="B1252" s="99"/>
      <c r="C1252" s="49"/>
      <c r="D1252" s="100"/>
      <c r="E1252" s="42"/>
      <c r="F1252" s="42"/>
      <c r="G1252" s="42"/>
      <c r="H1252" s="42"/>
      <c r="I1252" s="42"/>
      <c r="J1252" s="45"/>
    </row>
    <row r="1253" spans="2:10" x14ac:dyDescent="0.2">
      <c r="B1253" s="99"/>
      <c r="C1253" s="49"/>
      <c r="D1253" s="100"/>
      <c r="E1253" s="42"/>
      <c r="F1253" s="42"/>
      <c r="G1253" s="42"/>
      <c r="H1253" s="42"/>
      <c r="I1253" s="42"/>
      <c r="J1253" s="45"/>
    </row>
    <row r="1254" spans="2:10" x14ac:dyDescent="0.2">
      <c r="B1254" s="99"/>
      <c r="C1254" s="49"/>
      <c r="D1254" s="100"/>
      <c r="E1254" s="42"/>
      <c r="F1254" s="42"/>
      <c r="G1254" s="42"/>
      <c r="H1254" s="42"/>
      <c r="I1254" s="42"/>
      <c r="J1254" s="45"/>
    </row>
    <row r="1255" spans="2:10" x14ac:dyDescent="0.2">
      <c r="B1255" s="99"/>
      <c r="C1255" s="49"/>
      <c r="D1255" s="100"/>
      <c r="E1255" s="42"/>
      <c r="F1255" s="42"/>
      <c r="G1255" s="42"/>
      <c r="H1255" s="42"/>
      <c r="I1255" s="42"/>
      <c r="J1255" s="45"/>
    </row>
    <row r="1256" spans="2:10" x14ac:dyDescent="0.2">
      <c r="B1256" s="99"/>
      <c r="C1256" s="49"/>
      <c r="D1256" s="100"/>
      <c r="E1256" s="42"/>
      <c r="F1256" s="42"/>
      <c r="G1256" s="42"/>
      <c r="H1256" s="42"/>
      <c r="I1256" s="42"/>
      <c r="J1256" s="45"/>
    </row>
    <row r="1257" spans="2:10" x14ac:dyDescent="0.2">
      <c r="B1257" s="99"/>
      <c r="C1257" s="49"/>
      <c r="D1257" s="100"/>
      <c r="E1257" s="42"/>
      <c r="F1257" s="42"/>
      <c r="G1257" s="42"/>
      <c r="H1257" s="42"/>
      <c r="I1257" s="42"/>
      <c r="J1257" s="45"/>
    </row>
    <row r="1258" spans="2:10" x14ac:dyDescent="0.2">
      <c r="B1258" s="99"/>
      <c r="C1258" s="49"/>
      <c r="D1258" s="100"/>
      <c r="E1258" s="42"/>
      <c r="F1258" s="42"/>
      <c r="G1258" s="42"/>
      <c r="H1258" s="42"/>
      <c r="I1258" s="42"/>
      <c r="J1258" s="45"/>
    </row>
    <row r="1259" spans="2:10" x14ac:dyDescent="0.2">
      <c r="B1259" s="99"/>
      <c r="C1259" s="49"/>
      <c r="D1259" s="100"/>
      <c r="E1259" s="42"/>
      <c r="F1259" s="42"/>
      <c r="G1259" s="42"/>
      <c r="H1259" s="42"/>
      <c r="I1259" s="42"/>
      <c r="J1259" s="45"/>
    </row>
    <row r="1260" spans="2:10" x14ac:dyDescent="0.2">
      <c r="B1260" s="99"/>
      <c r="C1260" s="49"/>
      <c r="D1260" s="100"/>
      <c r="E1260" s="42"/>
      <c r="F1260" s="42"/>
      <c r="G1260" s="42"/>
      <c r="H1260" s="42"/>
      <c r="I1260" s="42"/>
      <c r="J1260" s="45"/>
    </row>
    <row r="1261" spans="2:10" x14ac:dyDescent="0.2">
      <c r="B1261" s="99"/>
      <c r="C1261" s="49"/>
      <c r="D1261" s="100"/>
      <c r="E1261" s="42"/>
      <c r="F1261" s="42"/>
      <c r="G1261" s="42"/>
      <c r="H1261" s="42"/>
      <c r="I1261" s="42"/>
      <c r="J1261" s="45"/>
    </row>
    <row r="1262" spans="2:10" x14ac:dyDescent="0.2">
      <c r="B1262" s="99"/>
      <c r="C1262" s="49"/>
      <c r="D1262" s="100"/>
      <c r="E1262" s="42"/>
      <c r="F1262" s="42"/>
      <c r="G1262" s="42"/>
      <c r="H1262" s="42"/>
      <c r="I1262" s="42"/>
      <c r="J1262" s="45"/>
    </row>
    <row r="1263" spans="2:10" x14ac:dyDescent="0.2">
      <c r="B1263" s="99"/>
      <c r="C1263" s="49"/>
      <c r="D1263" s="100"/>
      <c r="E1263" s="42"/>
      <c r="F1263" s="42"/>
      <c r="G1263" s="42"/>
      <c r="H1263" s="42"/>
      <c r="I1263" s="42"/>
      <c r="J1263" s="45"/>
    </row>
    <row r="1264" spans="2:10" x14ac:dyDescent="0.2">
      <c r="B1264" s="99"/>
      <c r="C1264" s="49"/>
      <c r="D1264" s="100"/>
      <c r="E1264" s="42"/>
      <c r="F1264" s="42"/>
      <c r="G1264" s="42"/>
      <c r="H1264" s="42"/>
      <c r="I1264" s="42"/>
      <c r="J1264" s="45"/>
    </row>
    <row r="1265" spans="2:10" x14ac:dyDescent="0.2">
      <c r="B1265" s="99"/>
      <c r="C1265" s="49"/>
      <c r="D1265" s="100"/>
      <c r="E1265" s="42"/>
      <c r="F1265" s="42"/>
      <c r="G1265" s="42"/>
      <c r="H1265" s="42"/>
      <c r="I1265" s="42"/>
      <c r="J1265" s="45"/>
    </row>
    <row r="1266" spans="2:10" x14ac:dyDescent="0.2">
      <c r="B1266" s="99"/>
      <c r="C1266" s="49"/>
      <c r="D1266" s="100"/>
      <c r="E1266" s="42"/>
      <c r="F1266" s="42"/>
      <c r="G1266" s="42"/>
      <c r="H1266" s="42"/>
      <c r="I1266" s="42"/>
      <c r="J1266" s="45"/>
    </row>
    <row r="1267" spans="2:10" x14ac:dyDescent="0.2">
      <c r="B1267" s="99"/>
      <c r="C1267" s="49"/>
      <c r="D1267" s="100"/>
      <c r="E1267" s="42"/>
      <c r="F1267" s="42"/>
      <c r="G1267" s="42"/>
      <c r="H1267" s="42"/>
      <c r="I1267" s="42"/>
      <c r="J1267" s="45"/>
    </row>
    <row r="1268" spans="2:10" x14ac:dyDescent="0.2">
      <c r="B1268" s="99"/>
      <c r="C1268" s="49"/>
      <c r="D1268" s="100"/>
      <c r="E1268" s="42"/>
      <c r="F1268" s="42"/>
      <c r="G1268" s="42"/>
      <c r="H1268" s="42"/>
      <c r="I1268" s="42"/>
      <c r="J1268" s="45"/>
    </row>
    <row r="1269" spans="2:10" x14ac:dyDescent="0.2">
      <c r="B1269" s="99"/>
      <c r="C1269" s="49"/>
      <c r="D1269" s="100"/>
      <c r="E1269" s="42"/>
      <c r="F1269" s="42"/>
      <c r="G1269" s="42"/>
      <c r="H1269" s="42"/>
      <c r="I1269" s="42"/>
      <c r="J1269" s="45"/>
    </row>
    <row r="1270" spans="2:10" x14ac:dyDescent="0.2">
      <c r="B1270" s="99"/>
      <c r="C1270" s="49"/>
      <c r="D1270" s="100"/>
      <c r="E1270" s="42"/>
      <c r="F1270" s="42"/>
      <c r="G1270" s="42"/>
      <c r="H1270" s="42"/>
      <c r="I1270" s="42"/>
      <c r="J1270" s="45"/>
    </row>
    <row r="1271" spans="2:10" x14ac:dyDescent="0.2">
      <c r="B1271" s="99"/>
      <c r="C1271" s="49"/>
      <c r="D1271" s="100"/>
      <c r="E1271" s="42"/>
      <c r="F1271" s="42"/>
      <c r="G1271" s="42"/>
      <c r="H1271" s="42"/>
      <c r="I1271" s="42"/>
      <c r="J1271" s="45"/>
    </row>
    <row r="1272" spans="2:10" x14ac:dyDescent="0.2">
      <c r="B1272" s="99"/>
      <c r="C1272" s="49"/>
      <c r="D1272" s="100"/>
      <c r="E1272" s="42"/>
      <c r="F1272" s="42"/>
      <c r="G1272" s="42"/>
      <c r="H1272" s="42"/>
      <c r="I1272" s="42"/>
      <c r="J1272" s="45"/>
    </row>
    <row r="1273" spans="2:10" x14ac:dyDescent="0.2">
      <c r="B1273" s="99"/>
      <c r="C1273" s="49"/>
      <c r="D1273" s="100"/>
      <c r="E1273" s="42"/>
      <c r="F1273" s="42"/>
      <c r="G1273" s="42"/>
      <c r="H1273" s="42"/>
      <c r="I1273" s="42"/>
      <c r="J1273" s="45"/>
    </row>
    <row r="1274" spans="2:10" x14ac:dyDescent="0.2">
      <c r="B1274" s="99"/>
      <c r="C1274" s="49"/>
      <c r="D1274" s="100"/>
      <c r="E1274" s="42"/>
      <c r="F1274" s="42"/>
      <c r="G1274" s="42"/>
      <c r="H1274" s="42"/>
      <c r="I1274" s="42"/>
      <c r="J1274" s="45"/>
    </row>
    <row r="1275" spans="2:10" x14ac:dyDescent="0.2">
      <c r="B1275" s="99"/>
      <c r="C1275" s="49"/>
      <c r="D1275" s="100"/>
      <c r="E1275" s="42"/>
      <c r="F1275" s="42"/>
      <c r="G1275" s="42"/>
      <c r="H1275" s="42"/>
      <c r="I1275" s="42"/>
      <c r="J1275" s="45"/>
    </row>
    <row r="1276" spans="2:10" x14ac:dyDescent="0.2">
      <c r="B1276" s="99"/>
      <c r="C1276" s="49"/>
      <c r="D1276" s="100"/>
      <c r="E1276" s="42"/>
      <c r="F1276" s="42"/>
      <c r="G1276" s="42"/>
      <c r="H1276" s="42"/>
      <c r="I1276" s="42"/>
      <c r="J1276" s="45"/>
    </row>
    <row r="1277" spans="2:10" x14ac:dyDescent="0.2">
      <c r="B1277" s="99"/>
      <c r="C1277" s="49"/>
      <c r="D1277" s="100"/>
      <c r="E1277" s="42"/>
      <c r="F1277" s="42"/>
      <c r="G1277" s="42"/>
      <c r="H1277" s="42"/>
      <c r="I1277" s="42"/>
      <c r="J1277" s="45"/>
    </row>
    <row r="1278" spans="2:10" x14ac:dyDescent="0.2">
      <c r="B1278" s="99"/>
      <c r="C1278" s="49"/>
      <c r="D1278" s="100"/>
      <c r="E1278" s="42"/>
      <c r="F1278" s="42"/>
      <c r="G1278" s="42"/>
      <c r="H1278" s="42"/>
      <c r="I1278" s="42"/>
      <c r="J1278" s="45"/>
    </row>
    <row r="1279" spans="2:10" x14ac:dyDescent="0.2">
      <c r="B1279" s="99"/>
      <c r="C1279" s="49"/>
      <c r="D1279" s="100"/>
      <c r="E1279" s="42"/>
      <c r="F1279" s="42"/>
      <c r="G1279" s="42"/>
      <c r="H1279" s="42"/>
      <c r="I1279" s="42"/>
      <c r="J1279" s="45"/>
    </row>
    <row r="1280" spans="2:10" x14ac:dyDescent="0.2">
      <c r="B1280" s="99"/>
      <c r="C1280" s="49"/>
      <c r="D1280" s="100"/>
      <c r="E1280" s="42"/>
      <c r="F1280" s="42"/>
      <c r="G1280" s="42"/>
      <c r="H1280" s="42"/>
      <c r="I1280" s="42"/>
      <c r="J1280" s="45"/>
    </row>
    <row r="1281" spans="2:10" x14ac:dyDescent="0.2">
      <c r="B1281" s="99"/>
      <c r="C1281" s="49"/>
      <c r="D1281" s="100"/>
      <c r="E1281" s="42"/>
      <c r="F1281" s="42"/>
      <c r="G1281" s="42"/>
      <c r="H1281" s="42"/>
      <c r="I1281" s="42"/>
      <c r="J1281" s="45"/>
    </row>
    <row r="1282" spans="2:10" x14ac:dyDescent="0.2">
      <c r="B1282" s="99"/>
      <c r="C1282" s="49"/>
      <c r="D1282" s="100"/>
      <c r="E1282" s="42"/>
      <c r="F1282" s="42"/>
      <c r="G1282" s="42"/>
      <c r="H1282" s="42"/>
      <c r="I1282" s="42"/>
      <c r="J1282" s="45"/>
    </row>
    <row r="1283" spans="2:10" x14ac:dyDescent="0.2">
      <c r="B1283" s="99"/>
      <c r="C1283" s="49"/>
      <c r="D1283" s="100"/>
      <c r="E1283" s="42"/>
      <c r="F1283" s="42"/>
      <c r="G1283" s="42"/>
      <c r="H1283" s="42"/>
      <c r="I1283" s="42"/>
      <c r="J1283" s="45"/>
    </row>
    <row r="1284" spans="2:10" x14ac:dyDescent="0.2">
      <c r="B1284" s="99"/>
      <c r="C1284" s="49"/>
      <c r="D1284" s="100"/>
      <c r="E1284" s="42"/>
      <c r="F1284" s="42"/>
      <c r="G1284" s="42"/>
      <c r="H1284" s="42"/>
      <c r="I1284" s="42"/>
      <c r="J1284" s="45"/>
    </row>
    <row r="1285" spans="2:10" x14ac:dyDescent="0.2">
      <c r="B1285" s="99"/>
      <c r="C1285" s="49"/>
      <c r="D1285" s="100"/>
      <c r="E1285" s="42"/>
      <c r="F1285" s="42"/>
      <c r="G1285" s="42"/>
      <c r="H1285" s="42"/>
      <c r="I1285" s="42"/>
      <c r="J1285" s="45"/>
    </row>
    <row r="1286" spans="2:10" x14ac:dyDescent="0.2">
      <c r="B1286" s="99"/>
      <c r="C1286" s="49"/>
      <c r="D1286" s="100"/>
      <c r="E1286" s="42"/>
      <c r="F1286" s="42"/>
      <c r="G1286" s="42"/>
      <c r="H1286" s="42"/>
      <c r="I1286" s="42"/>
      <c r="J1286" s="45"/>
    </row>
    <row r="1287" spans="2:10" x14ac:dyDescent="0.2">
      <c r="B1287" s="99"/>
      <c r="C1287" s="49"/>
      <c r="D1287" s="100"/>
      <c r="E1287" s="42"/>
      <c r="F1287" s="42"/>
      <c r="G1287" s="42"/>
      <c r="H1287" s="42"/>
      <c r="I1287" s="42"/>
      <c r="J1287" s="45"/>
    </row>
    <row r="1288" spans="2:10" x14ac:dyDescent="0.2">
      <c r="B1288" s="99"/>
      <c r="C1288" s="49"/>
      <c r="D1288" s="100"/>
      <c r="E1288" s="42"/>
      <c r="F1288" s="42"/>
      <c r="G1288" s="42"/>
      <c r="H1288" s="42"/>
      <c r="I1288" s="42"/>
      <c r="J1288" s="45"/>
    </row>
    <row r="1289" spans="2:10" x14ac:dyDescent="0.2">
      <c r="B1289" s="99"/>
      <c r="C1289" s="49"/>
      <c r="D1289" s="100"/>
      <c r="E1289" s="42"/>
      <c r="F1289" s="42"/>
      <c r="G1289" s="42"/>
      <c r="H1289" s="42"/>
      <c r="I1289" s="42"/>
      <c r="J1289" s="45"/>
    </row>
    <row r="1290" spans="2:10" x14ac:dyDescent="0.2">
      <c r="B1290" s="99"/>
      <c r="C1290" s="49"/>
      <c r="D1290" s="100"/>
      <c r="E1290" s="42"/>
      <c r="F1290" s="42"/>
      <c r="G1290" s="42"/>
      <c r="H1290" s="42"/>
      <c r="I1290" s="42"/>
      <c r="J1290" s="45"/>
    </row>
    <row r="1291" spans="2:10" x14ac:dyDescent="0.2">
      <c r="B1291" s="99"/>
      <c r="C1291" s="49"/>
      <c r="D1291" s="100"/>
      <c r="E1291" s="42"/>
      <c r="F1291" s="42"/>
      <c r="G1291" s="42"/>
      <c r="H1291" s="42"/>
      <c r="I1291" s="42"/>
      <c r="J1291" s="45"/>
    </row>
    <row r="1292" spans="2:10" x14ac:dyDescent="0.2">
      <c r="B1292" s="99"/>
      <c r="C1292" s="49"/>
      <c r="D1292" s="100"/>
      <c r="E1292" s="42"/>
      <c r="F1292" s="42"/>
      <c r="G1292" s="42"/>
      <c r="H1292" s="42"/>
      <c r="I1292" s="42"/>
      <c r="J1292" s="45"/>
    </row>
    <row r="1293" spans="2:10" x14ac:dyDescent="0.2">
      <c r="B1293" s="99"/>
      <c r="C1293" s="49"/>
      <c r="D1293" s="100"/>
      <c r="E1293" s="42"/>
      <c r="F1293" s="42"/>
      <c r="G1293" s="42"/>
      <c r="H1293" s="42"/>
      <c r="I1293" s="42"/>
      <c r="J1293" s="45"/>
    </row>
    <row r="1294" spans="2:10" x14ac:dyDescent="0.2">
      <c r="B1294" s="99"/>
      <c r="C1294" s="49"/>
      <c r="D1294" s="100"/>
      <c r="E1294" s="42"/>
      <c r="F1294" s="42"/>
      <c r="G1294" s="42"/>
      <c r="H1294" s="42"/>
      <c r="I1294" s="42"/>
      <c r="J1294" s="45"/>
    </row>
    <row r="1295" spans="2:10" x14ac:dyDescent="0.2">
      <c r="B1295" s="99"/>
      <c r="C1295" s="49"/>
      <c r="D1295" s="100"/>
      <c r="E1295" s="42"/>
      <c r="F1295" s="42"/>
      <c r="G1295" s="42"/>
      <c r="H1295" s="42"/>
      <c r="I1295" s="42"/>
      <c r="J1295" s="45"/>
    </row>
    <row r="1296" spans="2:10" x14ac:dyDescent="0.2">
      <c r="B1296" s="99"/>
      <c r="C1296" s="49"/>
      <c r="D1296" s="100"/>
      <c r="E1296" s="42"/>
      <c r="F1296" s="42"/>
      <c r="G1296" s="42"/>
      <c r="H1296" s="42"/>
      <c r="I1296" s="42"/>
      <c r="J1296" s="45"/>
    </row>
    <row r="1297" spans="2:10" x14ac:dyDescent="0.2">
      <c r="B1297" s="99"/>
      <c r="C1297" s="49"/>
      <c r="D1297" s="100"/>
      <c r="E1297" s="42"/>
      <c r="F1297" s="42"/>
      <c r="G1297" s="42"/>
      <c r="H1297" s="42"/>
      <c r="I1297" s="42"/>
      <c r="J1297" s="45"/>
    </row>
    <row r="1298" spans="2:10" x14ac:dyDescent="0.2">
      <c r="B1298" s="99"/>
      <c r="C1298" s="49"/>
      <c r="D1298" s="100"/>
      <c r="E1298" s="42"/>
      <c r="F1298" s="42"/>
      <c r="G1298" s="42"/>
      <c r="H1298" s="42"/>
      <c r="I1298" s="42"/>
      <c r="J1298" s="45"/>
    </row>
    <row r="1299" spans="2:10" x14ac:dyDescent="0.2">
      <c r="B1299" s="99"/>
      <c r="C1299" s="49"/>
      <c r="D1299" s="100"/>
      <c r="E1299" s="42"/>
      <c r="F1299" s="42"/>
      <c r="G1299" s="42"/>
      <c r="H1299" s="42"/>
      <c r="I1299" s="42"/>
      <c r="J1299" s="45"/>
    </row>
    <row r="1300" spans="2:10" x14ac:dyDescent="0.2">
      <c r="B1300" s="99"/>
      <c r="C1300" s="49"/>
      <c r="D1300" s="100"/>
      <c r="E1300" s="42"/>
      <c r="F1300" s="42"/>
      <c r="G1300" s="42"/>
      <c r="H1300" s="42"/>
      <c r="I1300" s="42"/>
      <c r="J1300" s="45"/>
    </row>
    <row r="1301" spans="2:10" x14ac:dyDescent="0.2">
      <c r="B1301" s="99"/>
      <c r="C1301" s="49"/>
      <c r="D1301" s="100"/>
      <c r="E1301" s="42"/>
      <c r="F1301" s="42"/>
      <c r="G1301" s="42"/>
      <c r="H1301" s="42"/>
      <c r="I1301" s="42"/>
      <c r="J1301" s="45"/>
    </row>
    <row r="1302" spans="2:10" x14ac:dyDescent="0.2">
      <c r="B1302" s="99"/>
      <c r="C1302" s="49"/>
      <c r="D1302" s="100"/>
      <c r="E1302" s="42"/>
      <c r="F1302" s="42"/>
      <c r="G1302" s="42"/>
      <c r="H1302" s="42"/>
      <c r="I1302" s="42"/>
      <c r="J1302" s="45"/>
    </row>
    <row r="1303" spans="2:10" x14ac:dyDescent="0.2">
      <c r="B1303" s="99"/>
      <c r="C1303" s="49"/>
      <c r="D1303" s="100"/>
      <c r="E1303" s="42"/>
      <c r="F1303" s="42"/>
      <c r="G1303" s="42"/>
      <c r="H1303" s="42"/>
      <c r="I1303" s="42"/>
      <c r="J1303" s="45"/>
    </row>
    <row r="1304" spans="2:10" x14ac:dyDescent="0.2">
      <c r="B1304" s="99"/>
      <c r="C1304" s="49"/>
      <c r="D1304" s="100"/>
      <c r="E1304" s="42"/>
      <c r="F1304" s="42"/>
      <c r="G1304" s="42"/>
      <c r="H1304" s="42"/>
      <c r="I1304" s="42"/>
      <c r="J1304" s="45"/>
    </row>
    <row r="1305" spans="2:10" x14ac:dyDescent="0.2">
      <c r="B1305" s="99"/>
      <c r="C1305" s="49"/>
      <c r="D1305" s="100"/>
      <c r="E1305" s="42"/>
      <c r="F1305" s="42"/>
      <c r="G1305" s="42"/>
      <c r="H1305" s="42"/>
      <c r="I1305" s="42"/>
      <c r="J1305" s="45"/>
    </row>
    <row r="1306" spans="2:10" x14ac:dyDescent="0.2">
      <c r="B1306" s="99"/>
      <c r="C1306" s="49"/>
      <c r="D1306" s="100"/>
      <c r="E1306" s="42"/>
      <c r="F1306" s="42"/>
      <c r="G1306" s="42"/>
      <c r="H1306" s="42"/>
      <c r="I1306" s="42"/>
      <c r="J1306" s="45"/>
    </row>
    <row r="1307" spans="2:10" x14ac:dyDescent="0.2">
      <c r="B1307" s="99"/>
      <c r="C1307" s="49"/>
      <c r="D1307" s="100"/>
      <c r="E1307" s="42"/>
      <c r="F1307" s="42"/>
      <c r="G1307" s="42"/>
      <c r="H1307" s="42"/>
      <c r="I1307" s="42"/>
      <c r="J1307" s="45"/>
    </row>
    <row r="1308" spans="2:10" x14ac:dyDescent="0.2">
      <c r="B1308" s="99"/>
      <c r="C1308" s="49"/>
      <c r="D1308" s="100"/>
      <c r="E1308" s="42"/>
      <c r="F1308" s="42"/>
      <c r="G1308" s="42"/>
      <c r="H1308" s="42"/>
      <c r="I1308" s="42"/>
      <c r="J1308" s="45"/>
    </row>
    <row r="1309" spans="2:10" x14ac:dyDescent="0.2">
      <c r="B1309" s="99"/>
      <c r="C1309" s="49"/>
      <c r="D1309" s="100"/>
      <c r="E1309" s="42"/>
      <c r="F1309" s="42"/>
      <c r="G1309" s="42"/>
      <c r="H1309" s="42"/>
      <c r="I1309" s="42"/>
      <c r="J1309" s="45"/>
    </row>
    <row r="1310" spans="2:10" x14ac:dyDescent="0.2">
      <c r="B1310" s="99"/>
      <c r="C1310" s="49"/>
      <c r="D1310" s="100"/>
      <c r="E1310" s="42"/>
      <c r="F1310" s="42"/>
      <c r="G1310" s="42"/>
      <c r="H1310" s="42"/>
      <c r="I1310" s="42"/>
      <c r="J1310" s="45"/>
    </row>
    <row r="1311" spans="2:10" x14ac:dyDescent="0.2">
      <c r="B1311" s="99"/>
      <c r="C1311" s="49"/>
      <c r="D1311" s="100"/>
      <c r="E1311" s="42"/>
      <c r="F1311" s="42"/>
      <c r="G1311" s="42"/>
      <c r="H1311" s="42"/>
      <c r="I1311" s="42"/>
      <c r="J1311" s="45"/>
    </row>
    <row r="1312" spans="2:10" x14ac:dyDescent="0.2">
      <c r="B1312" s="99"/>
      <c r="C1312" s="49"/>
      <c r="D1312" s="100"/>
      <c r="E1312" s="42"/>
      <c r="F1312" s="42"/>
      <c r="G1312" s="42"/>
      <c r="H1312" s="42"/>
      <c r="I1312" s="42"/>
      <c r="J1312" s="45"/>
    </row>
    <row r="1313" spans="2:10" x14ac:dyDescent="0.2">
      <c r="B1313" s="99"/>
      <c r="C1313" s="49"/>
      <c r="D1313" s="100"/>
      <c r="E1313" s="42"/>
      <c r="F1313" s="42"/>
      <c r="G1313" s="42"/>
      <c r="H1313" s="42"/>
      <c r="I1313" s="42"/>
      <c r="J1313" s="45"/>
    </row>
    <row r="1314" spans="2:10" x14ac:dyDescent="0.2">
      <c r="B1314" s="99"/>
      <c r="C1314" s="49"/>
      <c r="D1314" s="100"/>
      <c r="E1314" s="42"/>
      <c r="F1314" s="42"/>
      <c r="G1314" s="42"/>
      <c r="H1314" s="42"/>
      <c r="I1314" s="42"/>
      <c r="J1314" s="45"/>
    </row>
    <row r="1315" spans="2:10" x14ac:dyDescent="0.2">
      <c r="B1315" s="99"/>
      <c r="C1315" s="49"/>
      <c r="D1315" s="100"/>
      <c r="E1315" s="42"/>
      <c r="F1315" s="42"/>
      <c r="G1315" s="42"/>
      <c r="H1315" s="42"/>
      <c r="I1315" s="42"/>
      <c r="J1315" s="45"/>
    </row>
    <row r="1316" spans="2:10" x14ac:dyDescent="0.2">
      <c r="B1316" s="99"/>
      <c r="C1316" s="49"/>
      <c r="D1316" s="100"/>
      <c r="E1316" s="42"/>
      <c r="F1316" s="42"/>
      <c r="G1316" s="42"/>
      <c r="H1316" s="42"/>
      <c r="I1316" s="42"/>
      <c r="J1316" s="45"/>
    </row>
    <row r="1317" spans="2:10" x14ac:dyDescent="0.2">
      <c r="B1317" s="99"/>
      <c r="C1317" s="49"/>
      <c r="D1317" s="100"/>
      <c r="E1317" s="42"/>
      <c r="F1317" s="42"/>
      <c r="G1317" s="42"/>
      <c r="H1317" s="42"/>
      <c r="I1317" s="42"/>
      <c r="J1317" s="45"/>
    </row>
    <row r="1318" spans="2:10" x14ac:dyDescent="0.2">
      <c r="B1318" s="99"/>
      <c r="C1318" s="49"/>
      <c r="D1318" s="100"/>
      <c r="E1318" s="42"/>
      <c r="F1318" s="42"/>
      <c r="G1318" s="42"/>
      <c r="H1318" s="42"/>
      <c r="I1318" s="42"/>
      <c r="J1318" s="45"/>
    </row>
    <row r="1319" spans="2:10" x14ac:dyDescent="0.2">
      <c r="B1319" s="99"/>
      <c r="C1319" s="49"/>
      <c r="D1319" s="100"/>
      <c r="E1319" s="42"/>
      <c r="F1319" s="42"/>
      <c r="G1319" s="42"/>
      <c r="H1319" s="42"/>
      <c r="I1319" s="42"/>
      <c r="J1319" s="45"/>
    </row>
    <row r="1320" spans="2:10" x14ac:dyDescent="0.2">
      <c r="B1320" s="99"/>
      <c r="C1320" s="49"/>
      <c r="D1320" s="100"/>
      <c r="E1320" s="42"/>
      <c r="F1320" s="42"/>
      <c r="G1320" s="42"/>
      <c r="H1320" s="42"/>
      <c r="I1320" s="42"/>
      <c r="J1320" s="45"/>
    </row>
    <row r="1321" spans="2:10" x14ac:dyDescent="0.2">
      <c r="B1321" s="99"/>
      <c r="C1321" s="49"/>
      <c r="D1321" s="100"/>
      <c r="E1321" s="42"/>
      <c r="F1321" s="42"/>
      <c r="G1321" s="42"/>
      <c r="H1321" s="42"/>
      <c r="I1321" s="42"/>
      <c r="J1321" s="45"/>
    </row>
    <row r="1322" spans="2:10" x14ac:dyDescent="0.2">
      <c r="B1322" s="99"/>
      <c r="C1322" s="49"/>
      <c r="D1322" s="100"/>
      <c r="E1322" s="42"/>
      <c r="F1322" s="42"/>
      <c r="G1322" s="42"/>
      <c r="H1322" s="42"/>
      <c r="I1322" s="42"/>
      <c r="J1322" s="45"/>
    </row>
    <row r="1323" spans="2:10" x14ac:dyDescent="0.2">
      <c r="B1323" s="99"/>
      <c r="C1323" s="49"/>
      <c r="D1323" s="100"/>
      <c r="E1323" s="42"/>
      <c r="F1323" s="42"/>
      <c r="G1323" s="42"/>
      <c r="H1323" s="42"/>
      <c r="I1323" s="42"/>
      <c r="J1323" s="45"/>
    </row>
    <row r="1324" spans="2:10" x14ac:dyDescent="0.2">
      <c r="B1324" s="99"/>
      <c r="C1324" s="49"/>
      <c r="D1324" s="100"/>
      <c r="E1324" s="42"/>
      <c r="F1324" s="42"/>
      <c r="G1324" s="42"/>
      <c r="H1324" s="42"/>
      <c r="I1324" s="42"/>
      <c r="J1324" s="45"/>
    </row>
    <row r="1325" spans="2:10" x14ac:dyDescent="0.2">
      <c r="B1325" s="99"/>
      <c r="C1325" s="49"/>
      <c r="D1325" s="100"/>
      <c r="E1325" s="42"/>
      <c r="F1325" s="42"/>
      <c r="G1325" s="42"/>
      <c r="H1325" s="42"/>
      <c r="I1325" s="42"/>
      <c r="J1325" s="45"/>
    </row>
    <row r="1326" spans="2:10" x14ac:dyDescent="0.2">
      <c r="B1326" s="99"/>
      <c r="C1326" s="49"/>
      <c r="D1326" s="100"/>
      <c r="E1326" s="42"/>
      <c r="F1326" s="42"/>
      <c r="G1326" s="42"/>
      <c r="H1326" s="42"/>
      <c r="I1326" s="42"/>
      <c r="J1326" s="45"/>
    </row>
    <row r="1327" spans="2:10" x14ac:dyDescent="0.2">
      <c r="B1327" s="99"/>
      <c r="C1327" s="49"/>
      <c r="D1327" s="100"/>
      <c r="E1327" s="42"/>
      <c r="F1327" s="42"/>
      <c r="G1327" s="42"/>
      <c r="H1327" s="42"/>
      <c r="I1327" s="42"/>
      <c r="J1327" s="45"/>
    </row>
    <row r="1328" spans="2:10" x14ac:dyDescent="0.2">
      <c r="B1328" s="99"/>
      <c r="C1328" s="49"/>
      <c r="D1328" s="100"/>
      <c r="E1328" s="42"/>
      <c r="F1328" s="42"/>
      <c r="G1328" s="42"/>
      <c r="H1328" s="42"/>
      <c r="I1328" s="42"/>
      <c r="J1328" s="45"/>
    </row>
    <row r="1329" spans="2:10" x14ac:dyDescent="0.2">
      <c r="B1329" s="99"/>
      <c r="C1329" s="49"/>
      <c r="D1329" s="100"/>
      <c r="E1329" s="42"/>
      <c r="F1329" s="42"/>
      <c r="G1329" s="42"/>
      <c r="H1329" s="42"/>
      <c r="I1329" s="42"/>
      <c r="J1329" s="45"/>
    </row>
    <row r="1330" spans="2:10" x14ac:dyDescent="0.2">
      <c r="B1330" s="99"/>
      <c r="C1330" s="49"/>
      <c r="D1330" s="100"/>
      <c r="E1330" s="42"/>
      <c r="F1330" s="42"/>
      <c r="G1330" s="42"/>
      <c r="H1330" s="42"/>
      <c r="I1330" s="42"/>
      <c r="J1330" s="45"/>
    </row>
    <row r="1331" spans="2:10" x14ac:dyDescent="0.2">
      <c r="B1331" s="99"/>
      <c r="C1331" s="49"/>
      <c r="D1331" s="100"/>
      <c r="E1331" s="42"/>
      <c r="F1331" s="42"/>
      <c r="G1331" s="42"/>
      <c r="H1331" s="42"/>
      <c r="I1331" s="42"/>
      <c r="J1331" s="45"/>
    </row>
    <row r="1332" spans="2:10" x14ac:dyDescent="0.2">
      <c r="B1332" s="99"/>
      <c r="C1332" s="49"/>
      <c r="D1332" s="100"/>
      <c r="E1332" s="42"/>
      <c r="F1332" s="42"/>
      <c r="G1332" s="42"/>
      <c r="H1332" s="42"/>
      <c r="I1332" s="42"/>
      <c r="J1332" s="45"/>
    </row>
    <row r="1333" spans="2:10" x14ac:dyDescent="0.2">
      <c r="B1333" s="99"/>
      <c r="C1333" s="49"/>
      <c r="D1333" s="100"/>
      <c r="E1333" s="42"/>
      <c r="F1333" s="42"/>
      <c r="G1333" s="42"/>
      <c r="H1333" s="42"/>
      <c r="I1333" s="42"/>
      <c r="J1333" s="45"/>
    </row>
    <row r="1334" spans="2:10" x14ac:dyDescent="0.2">
      <c r="B1334" s="99"/>
      <c r="C1334" s="49"/>
      <c r="D1334" s="100"/>
      <c r="E1334" s="42"/>
      <c r="F1334" s="42"/>
      <c r="G1334" s="42"/>
      <c r="H1334" s="42"/>
      <c r="I1334" s="42"/>
      <c r="J1334" s="45"/>
    </row>
    <row r="1335" spans="2:10" x14ac:dyDescent="0.2">
      <c r="B1335" s="99"/>
      <c r="C1335" s="49"/>
      <c r="D1335" s="100"/>
      <c r="E1335" s="42"/>
      <c r="F1335" s="42"/>
      <c r="G1335" s="42"/>
      <c r="H1335" s="42"/>
      <c r="I1335" s="42"/>
      <c r="J1335" s="45"/>
    </row>
    <row r="1336" spans="2:10" x14ac:dyDescent="0.2">
      <c r="B1336" s="99"/>
      <c r="C1336" s="49"/>
      <c r="D1336" s="100"/>
      <c r="E1336" s="42"/>
      <c r="F1336" s="42"/>
      <c r="G1336" s="42"/>
      <c r="H1336" s="42"/>
      <c r="I1336" s="42"/>
      <c r="J1336" s="45"/>
    </row>
    <row r="1337" spans="2:10" x14ac:dyDescent="0.2">
      <c r="B1337" s="99"/>
      <c r="C1337" s="49"/>
      <c r="D1337" s="100"/>
      <c r="E1337" s="42"/>
      <c r="F1337" s="42"/>
      <c r="G1337" s="42"/>
      <c r="H1337" s="42"/>
      <c r="I1337" s="42"/>
      <c r="J1337" s="45"/>
    </row>
    <row r="1338" spans="2:10" x14ac:dyDescent="0.2">
      <c r="B1338" s="99"/>
      <c r="C1338" s="49"/>
      <c r="D1338" s="100"/>
      <c r="E1338" s="42"/>
      <c r="F1338" s="42"/>
      <c r="G1338" s="42"/>
      <c r="H1338" s="42"/>
      <c r="I1338" s="42"/>
      <c r="J1338" s="45"/>
    </row>
    <row r="1339" spans="2:10" x14ac:dyDescent="0.2">
      <c r="B1339" s="99"/>
      <c r="C1339" s="49"/>
      <c r="D1339" s="100"/>
      <c r="E1339" s="42"/>
      <c r="F1339" s="42"/>
      <c r="G1339" s="42"/>
      <c r="H1339" s="42"/>
      <c r="I1339" s="42"/>
      <c r="J1339" s="45"/>
    </row>
    <row r="1340" spans="2:10" x14ac:dyDescent="0.2">
      <c r="B1340" s="99"/>
      <c r="C1340" s="49"/>
      <c r="D1340" s="100"/>
      <c r="E1340" s="42"/>
      <c r="F1340" s="42"/>
      <c r="G1340" s="42"/>
      <c r="H1340" s="42"/>
      <c r="I1340" s="42"/>
      <c r="J1340" s="45"/>
    </row>
    <row r="1341" spans="2:10" x14ac:dyDescent="0.2">
      <c r="B1341" s="99"/>
      <c r="C1341" s="49"/>
      <c r="D1341" s="100"/>
      <c r="E1341" s="42"/>
      <c r="F1341" s="42"/>
      <c r="G1341" s="42"/>
      <c r="H1341" s="42"/>
      <c r="I1341" s="42"/>
      <c r="J1341" s="45"/>
    </row>
    <row r="1342" spans="2:10" x14ac:dyDescent="0.2">
      <c r="B1342" s="99"/>
      <c r="C1342" s="49"/>
      <c r="D1342" s="100"/>
      <c r="E1342" s="42"/>
      <c r="F1342" s="42"/>
      <c r="G1342" s="42"/>
      <c r="H1342" s="42"/>
      <c r="I1342" s="42"/>
      <c r="J1342" s="45"/>
    </row>
    <row r="1343" spans="2:10" x14ac:dyDescent="0.2">
      <c r="B1343" s="99"/>
      <c r="C1343" s="49"/>
      <c r="D1343" s="100"/>
      <c r="E1343" s="42"/>
      <c r="F1343" s="42"/>
      <c r="G1343" s="42"/>
      <c r="H1343" s="42"/>
      <c r="I1343" s="42"/>
      <c r="J1343" s="45"/>
    </row>
    <row r="1344" spans="2:10" x14ac:dyDescent="0.2">
      <c r="B1344" s="99"/>
      <c r="C1344" s="49"/>
      <c r="D1344" s="100"/>
      <c r="E1344" s="42"/>
      <c r="F1344" s="42"/>
      <c r="G1344" s="42"/>
      <c r="H1344" s="42"/>
      <c r="I1344" s="42"/>
      <c r="J1344" s="45"/>
    </row>
    <row r="1345" spans="2:10" x14ac:dyDescent="0.2">
      <c r="B1345" s="99"/>
      <c r="C1345" s="49"/>
      <c r="D1345" s="100"/>
      <c r="E1345" s="42"/>
      <c r="F1345" s="42"/>
      <c r="G1345" s="42"/>
      <c r="H1345" s="42"/>
      <c r="I1345" s="42"/>
      <c r="J1345" s="45"/>
    </row>
    <row r="1346" spans="2:10" x14ac:dyDescent="0.2">
      <c r="B1346" s="99"/>
      <c r="C1346" s="49"/>
      <c r="D1346" s="100"/>
      <c r="E1346" s="42"/>
      <c r="F1346" s="42"/>
      <c r="G1346" s="42"/>
      <c r="H1346" s="42"/>
      <c r="I1346" s="42"/>
      <c r="J1346" s="45"/>
    </row>
    <row r="1347" spans="2:10" x14ac:dyDescent="0.2">
      <c r="B1347" s="99"/>
      <c r="C1347" s="49"/>
      <c r="D1347" s="100"/>
      <c r="E1347" s="42"/>
      <c r="F1347" s="42"/>
      <c r="G1347" s="42"/>
      <c r="H1347" s="42"/>
      <c r="I1347" s="42"/>
      <c r="J1347" s="45"/>
    </row>
    <row r="1348" spans="2:10" x14ac:dyDescent="0.2">
      <c r="B1348" s="99"/>
      <c r="C1348" s="49"/>
      <c r="D1348" s="100"/>
      <c r="E1348" s="42"/>
      <c r="F1348" s="42"/>
      <c r="G1348" s="42"/>
      <c r="H1348" s="42"/>
      <c r="I1348" s="42"/>
      <c r="J1348" s="45"/>
    </row>
    <row r="1349" spans="2:10" x14ac:dyDescent="0.2">
      <c r="B1349" s="99"/>
      <c r="C1349" s="49"/>
      <c r="D1349" s="100"/>
      <c r="E1349" s="42"/>
      <c r="F1349" s="42"/>
      <c r="G1349" s="42"/>
      <c r="H1349" s="42"/>
      <c r="I1349" s="42"/>
      <c r="J1349" s="45"/>
    </row>
    <row r="1350" spans="2:10" x14ac:dyDescent="0.2">
      <c r="B1350" s="99"/>
      <c r="C1350" s="49"/>
      <c r="D1350" s="100"/>
      <c r="E1350" s="42"/>
      <c r="F1350" s="42"/>
      <c r="G1350" s="42"/>
      <c r="H1350" s="42"/>
      <c r="I1350" s="42"/>
      <c r="J1350" s="45"/>
    </row>
    <row r="1351" spans="2:10" x14ac:dyDescent="0.2">
      <c r="B1351" s="99"/>
      <c r="C1351" s="49"/>
      <c r="D1351" s="100"/>
      <c r="E1351" s="42"/>
      <c r="F1351" s="42"/>
      <c r="G1351" s="42"/>
      <c r="H1351" s="42"/>
      <c r="I1351" s="42"/>
      <c r="J1351" s="45"/>
    </row>
    <row r="1352" spans="2:10" x14ac:dyDescent="0.2">
      <c r="B1352" s="99"/>
      <c r="C1352" s="49"/>
      <c r="D1352" s="100"/>
      <c r="E1352" s="42"/>
      <c r="F1352" s="42"/>
      <c r="G1352" s="42"/>
      <c r="H1352" s="42"/>
      <c r="I1352" s="42"/>
      <c r="J1352" s="45"/>
    </row>
    <row r="1353" spans="2:10" x14ac:dyDescent="0.2">
      <c r="B1353" s="99"/>
      <c r="C1353" s="49"/>
      <c r="D1353" s="100"/>
      <c r="E1353" s="42"/>
      <c r="F1353" s="42"/>
      <c r="G1353" s="42"/>
      <c r="H1353" s="42"/>
      <c r="I1353" s="42"/>
      <c r="J1353" s="45"/>
    </row>
    <row r="1354" spans="2:10" x14ac:dyDescent="0.2">
      <c r="B1354" s="99"/>
      <c r="C1354" s="49"/>
      <c r="D1354" s="100"/>
      <c r="E1354" s="42"/>
      <c r="F1354" s="42"/>
      <c r="G1354" s="42"/>
      <c r="H1354" s="42"/>
      <c r="I1354" s="42"/>
      <c r="J1354" s="45"/>
    </row>
    <row r="1355" spans="2:10" x14ac:dyDescent="0.2">
      <c r="B1355" s="99"/>
      <c r="C1355" s="49"/>
      <c r="D1355" s="100"/>
      <c r="E1355" s="42"/>
      <c r="F1355" s="42"/>
      <c r="G1355" s="42"/>
      <c r="H1355" s="42"/>
      <c r="I1355" s="42"/>
      <c r="J1355" s="45"/>
    </row>
    <row r="1356" spans="2:10" x14ac:dyDescent="0.2">
      <c r="B1356" s="99"/>
      <c r="C1356" s="49"/>
      <c r="D1356" s="100"/>
      <c r="E1356" s="42"/>
      <c r="F1356" s="42"/>
      <c r="G1356" s="42"/>
      <c r="H1356" s="42"/>
      <c r="I1356" s="42"/>
      <c r="J1356" s="45"/>
    </row>
    <row r="1357" spans="2:10" x14ac:dyDescent="0.2">
      <c r="B1357" s="99"/>
      <c r="C1357" s="49"/>
      <c r="D1357" s="100"/>
      <c r="E1357" s="42"/>
      <c r="F1357" s="42"/>
      <c r="G1357" s="42"/>
      <c r="H1357" s="42"/>
      <c r="I1357" s="42"/>
      <c r="J1357" s="45"/>
    </row>
    <row r="1358" spans="2:10" x14ac:dyDescent="0.2">
      <c r="B1358" s="99"/>
      <c r="C1358" s="49"/>
      <c r="D1358" s="100"/>
      <c r="E1358" s="42"/>
      <c r="F1358" s="42"/>
      <c r="G1358" s="42"/>
      <c r="H1358" s="42"/>
      <c r="I1358" s="42"/>
      <c r="J1358" s="45"/>
    </row>
    <row r="1359" spans="2:10" x14ac:dyDescent="0.2">
      <c r="B1359" s="99"/>
      <c r="C1359" s="49"/>
      <c r="D1359" s="100"/>
      <c r="E1359" s="42"/>
      <c r="F1359" s="42"/>
      <c r="G1359" s="42"/>
      <c r="H1359" s="42"/>
      <c r="I1359" s="42"/>
      <c r="J1359" s="45"/>
    </row>
    <row r="1360" spans="2:10" x14ac:dyDescent="0.2">
      <c r="B1360" s="99"/>
      <c r="C1360" s="49"/>
      <c r="D1360" s="100"/>
      <c r="E1360" s="42"/>
      <c r="F1360" s="42"/>
      <c r="G1360" s="42"/>
      <c r="H1360" s="42"/>
      <c r="I1360" s="42"/>
      <c r="J1360" s="45"/>
    </row>
    <row r="1361" spans="2:10" x14ac:dyDescent="0.2">
      <c r="B1361" s="99"/>
      <c r="C1361" s="49"/>
      <c r="D1361" s="100"/>
      <c r="E1361" s="42"/>
      <c r="F1361" s="42"/>
      <c r="G1361" s="42"/>
      <c r="H1361" s="42"/>
      <c r="I1361" s="42"/>
      <c r="J1361" s="45"/>
    </row>
    <row r="1362" spans="2:10" x14ac:dyDescent="0.2">
      <c r="B1362" s="99"/>
      <c r="C1362" s="49"/>
      <c r="D1362" s="100"/>
      <c r="E1362" s="42"/>
      <c r="F1362" s="42"/>
      <c r="G1362" s="42"/>
      <c r="H1362" s="42"/>
      <c r="I1362" s="42"/>
      <c r="J1362" s="45"/>
    </row>
    <row r="1363" spans="2:10" x14ac:dyDescent="0.2">
      <c r="B1363" s="99"/>
      <c r="C1363" s="49"/>
      <c r="D1363" s="100"/>
      <c r="E1363" s="42"/>
      <c r="F1363" s="42"/>
      <c r="G1363" s="42"/>
      <c r="H1363" s="42"/>
      <c r="I1363" s="42"/>
      <c r="J1363" s="45"/>
    </row>
    <row r="1364" spans="2:10" x14ac:dyDescent="0.2">
      <c r="B1364" s="99"/>
      <c r="C1364" s="49"/>
      <c r="D1364" s="100"/>
      <c r="E1364" s="42"/>
      <c r="F1364" s="42"/>
      <c r="G1364" s="42"/>
      <c r="H1364" s="42"/>
      <c r="I1364" s="42"/>
      <c r="J1364" s="45"/>
    </row>
    <row r="1365" spans="2:10" x14ac:dyDescent="0.2">
      <c r="B1365" s="99"/>
      <c r="C1365" s="49"/>
      <c r="D1365" s="100"/>
      <c r="E1365" s="42"/>
      <c r="F1365" s="42"/>
      <c r="G1365" s="42"/>
      <c r="H1365" s="42"/>
      <c r="I1365" s="42"/>
      <c r="J1365" s="45"/>
    </row>
    <row r="1366" spans="2:10" x14ac:dyDescent="0.2">
      <c r="B1366" s="99"/>
      <c r="C1366" s="49"/>
      <c r="D1366" s="100"/>
      <c r="E1366" s="42"/>
      <c r="F1366" s="42"/>
      <c r="G1366" s="42"/>
      <c r="H1366" s="42"/>
      <c r="I1366" s="42"/>
      <c r="J1366" s="45"/>
    </row>
    <row r="1367" spans="2:10" x14ac:dyDescent="0.2">
      <c r="B1367" s="99"/>
      <c r="C1367" s="49"/>
      <c r="D1367" s="100"/>
      <c r="E1367" s="42"/>
      <c r="F1367" s="42"/>
      <c r="G1367" s="42"/>
      <c r="H1367" s="42"/>
      <c r="I1367" s="42"/>
      <c r="J1367" s="45"/>
    </row>
    <row r="1368" spans="2:10" x14ac:dyDescent="0.2">
      <c r="B1368" s="99"/>
      <c r="C1368" s="49"/>
      <c r="D1368" s="100"/>
      <c r="E1368" s="42"/>
      <c r="F1368" s="42"/>
      <c r="G1368" s="42"/>
      <c r="H1368" s="42"/>
      <c r="I1368" s="42"/>
      <c r="J1368" s="45"/>
    </row>
    <row r="1369" spans="2:10" x14ac:dyDescent="0.2">
      <c r="B1369" s="99"/>
      <c r="C1369" s="49"/>
      <c r="D1369" s="100"/>
      <c r="E1369" s="42"/>
      <c r="F1369" s="42"/>
      <c r="G1369" s="42"/>
      <c r="H1369" s="42"/>
      <c r="I1369" s="42"/>
      <c r="J1369" s="45"/>
    </row>
    <row r="1370" spans="2:10" x14ac:dyDescent="0.2">
      <c r="B1370" s="99"/>
      <c r="C1370" s="49"/>
      <c r="D1370" s="100"/>
      <c r="E1370" s="42"/>
      <c r="F1370" s="42"/>
      <c r="G1370" s="42"/>
      <c r="H1370" s="42"/>
      <c r="I1370" s="42"/>
      <c r="J1370" s="45"/>
    </row>
    <row r="1371" spans="2:10" x14ac:dyDescent="0.2">
      <c r="B1371" s="99"/>
      <c r="C1371" s="49"/>
      <c r="D1371" s="100"/>
      <c r="E1371" s="42"/>
      <c r="F1371" s="42"/>
      <c r="G1371" s="42"/>
      <c r="H1371" s="42"/>
      <c r="I1371" s="42"/>
      <c r="J1371" s="45"/>
    </row>
    <row r="1372" spans="2:10" x14ac:dyDescent="0.2">
      <c r="B1372" s="99"/>
      <c r="C1372" s="49"/>
      <c r="D1372" s="100"/>
      <c r="E1372" s="42"/>
      <c r="F1372" s="42"/>
      <c r="G1372" s="42"/>
      <c r="H1372" s="42"/>
      <c r="I1372" s="42"/>
      <c r="J1372" s="45"/>
    </row>
    <row r="1373" spans="2:10" x14ac:dyDescent="0.2">
      <c r="B1373" s="99"/>
      <c r="C1373" s="49"/>
      <c r="D1373" s="100"/>
      <c r="E1373" s="42"/>
      <c r="F1373" s="42"/>
      <c r="G1373" s="42"/>
      <c r="H1373" s="42"/>
      <c r="I1373" s="42"/>
      <c r="J1373" s="45"/>
    </row>
    <row r="1374" spans="2:10" x14ac:dyDescent="0.2">
      <c r="B1374" s="99"/>
      <c r="C1374" s="49"/>
      <c r="D1374" s="100"/>
      <c r="E1374" s="42"/>
      <c r="F1374" s="42"/>
      <c r="G1374" s="42"/>
      <c r="H1374" s="42"/>
      <c r="I1374" s="42"/>
      <c r="J1374" s="45"/>
    </row>
    <row r="1375" spans="2:10" x14ac:dyDescent="0.2">
      <c r="B1375" s="99"/>
      <c r="C1375" s="49"/>
      <c r="D1375" s="100"/>
      <c r="E1375" s="42"/>
      <c r="F1375" s="42"/>
      <c r="G1375" s="42"/>
      <c r="H1375" s="42"/>
      <c r="I1375" s="42"/>
      <c r="J1375" s="45"/>
    </row>
    <row r="1376" spans="2:10" x14ac:dyDescent="0.2">
      <c r="B1376" s="99"/>
      <c r="C1376" s="49"/>
      <c r="D1376" s="100"/>
      <c r="E1376" s="42"/>
      <c r="F1376" s="42"/>
      <c r="G1376" s="42"/>
      <c r="H1376" s="42"/>
      <c r="I1376" s="42"/>
      <c r="J1376" s="45"/>
    </row>
    <row r="1377" spans="2:10" x14ac:dyDescent="0.2">
      <c r="B1377" s="99"/>
      <c r="C1377" s="49"/>
      <c r="D1377" s="100"/>
      <c r="E1377" s="42"/>
      <c r="F1377" s="42"/>
      <c r="G1377" s="42"/>
      <c r="H1377" s="42"/>
      <c r="I1377" s="42"/>
      <c r="J1377" s="45"/>
    </row>
    <row r="1378" spans="2:10" x14ac:dyDescent="0.2">
      <c r="B1378" s="99"/>
      <c r="C1378" s="49"/>
      <c r="D1378" s="100"/>
      <c r="E1378" s="42"/>
      <c r="F1378" s="42"/>
      <c r="G1378" s="42"/>
      <c r="H1378" s="42"/>
      <c r="I1378" s="42"/>
      <c r="J1378" s="45"/>
    </row>
    <row r="1379" spans="2:10" x14ac:dyDescent="0.2">
      <c r="B1379" s="99"/>
      <c r="C1379" s="49"/>
      <c r="D1379" s="100"/>
      <c r="E1379" s="42"/>
      <c r="F1379" s="42"/>
      <c r="G1379" s="42"/>
      <c r="H1379" s="42"/>
      <c r="I1379" s="42"/>
      <c r="J1379" s="45"/>
    </row>
    <row r="1380" spans="2:10" x14ac:dyDescent="0.2">
      <c r="B1380" s="99"/>
      <c r="C1380" s="49"/>
      <c r="D1380" s="100"/>
      <c r="E1380" s="42"/>
      <c r="F1380" s="42"/>
      <c r="G1380" s="42"/>
      <c r="H1380" s="42"/>
      <c r="I1380" s="42"/>
      <c r="J1380" s="45"/>
    </row>
    <row r="1381" spans="2:10" x14ac:dyDescent="0.2">
      <c r="B1381" s="99"/>
      <c r="C1381" s="49"/>
      <c r="D1381" s="100"/>
      <c r="E1381" s="42"/>
      <c r="F1381" s="42"/>
      <c r="G1381" s="42"/>
      <c r="H1381" s="42"/>
      <c r="I1381" s="42"/>
      <c r="J1381" s="45"/>
    </row>
    <row r="1382" spans="2:10" x14ac:dyDescent="0.2">
      <c r="B1382" s="99"/>
      <c r="C1382" s="49"/>
      <c r="D1382" s="100"/>
      <c r="E1382" s="42"/>
      <c r="F1382" s="42"/>
      <c r="G1382" s="42"/>
      <c r="H1382" s="42"/>
      <c r="I1382" s="42"/>
      <c r="J1382" s="45"/>
    </row>
    <row r="1383" spans="2:10" x14ac:dyDescent="0.2">
      <c r="B1383" s="99"/>
      <c r="C1383" s="49"/>
      <c r="D1383" s="100"/>
      <c r="E1383" s="42"/>
      <c r="F1383" s="42"/>
      <c r="G1383" s="42"/>
      <c r="H1383" s="42"/>
      <c r="I1383" s="42"/>
      <c r="J1383" s="45"/>
    </row>
    <row r="1384" spans="2:10" x14ac:dyDescent="0.2">
      <c r="B1384" s="99"/>
      <c r="C1384" s="49"/>
      <c r="D1384" s="100"/>
      <c r="E1384" s="42"/>
      <c r="F1384" s="42"/>
      <c r="G1384" s="42"/>
      <c r="H1384" s="42"/>
      <c r="I1384" s="42"/>
      <c r="J1384" s="45"/>
    </row>
    <row r="1385" spans="2:10" x14ac:dyDescent="0.2">
      <c r="B1385" s="99"/>
      <c r="C1385" s="49"/>
      <c r="D1385" s="100"/>
      <c r="E1385" s="42"/>
      <c r="F1385" s="42"/>
      <c r="G1385" s="42"/>
      <c r="H1385" s="42"/>
      <c r="I1385" s="42"/>
      <c r="J1385" s="45"/>
    </row>
    <row r="1386" spans="2:10" x14ac:dyDescent="0.2">
      <c r="B1386" s="99"/>
      <c r="C1386" s="49"/>
      <c r="D1386" s="100"/>
      <c r="E1386" s="42"/>
      <c r="F1386" s="42"/>
      <c r="G1386" s="42"/>
      <c r="H1386" s="42"/>
      <c r="I1386" s="42"/>
      <c r="J1386" s="45"/>
    </row>
    <row r="1387" spans="2:10" x14ac:dyDescent="0.2">
      <c r="B1387" s="99"/>
      <c r="C1387" s="49"/>
      <c r="D1387" s="100"/>
      <c r="E1387" s="42"/>
      <c r="F1387" s="42"/>
      <c r="G1387" s="42"/>
      <c r="H1387" s="42"/>
      <c r="I1387" s="42"/>
      <c r="J1387" s="45"/>
    </row>
    <row r="1388" spans="2:10" x14ac:dyDescent="0.2">
      <c r="B1388" s="99"/>
      <c r="C1388" s="49"/>
      <c r="D1388" s="100"/>
      <c r="E1388" s="42"/>
      <c r="F1388" s="42"/>
      <c r="G1388" s="42"/>
      <c r="H1388" s="42"/>
      <c r="I1388" s="42"/>
      <c r="J1388" s="45"/>
    </row>
    <row r="1389" spans="2:10" x14ac:dyDescent="0.2">
      <c r="B1389" s="99"/>
      <c r="C1389" s="49"/>
      <c r="D1389" s="100"/>
      <c r="E1389" s="42"/>
      <c r="F1389" s="42"/>
      <c r="G1389" s="42"/>
      <c r="H1389" s="42"/>
      <c r="I1389" s="42"/>
      <c r="J1389" s="45"/>
    </row>
    <row r="1390" spans="2:10" x14ac:dyDescent="0.2">
      <c r="B1390" s="99"/>
      <c r="C1390" s="49"/>
      <c r="D1390" s="100"/>
      <c r="E1390" s="42"/>
      <c r="F1390" s="42"/>
      <c r="G1390" s="42"/>
      <c r="H1390" s="42"/>
      <c r="I1390" s="42"/>
      <c r="J1390" s="45"/>
    </row>
    <row r="1391" spans="2:10" x14ac:dyDescent="0.2">
      <c r="B1391" s="99"/>
      <c r="C1391" s="49"/>
      <c r="D1391" s="100"/>
      <c r="E1391" s="42"/>
      <c r="F1391" s="42"/>
      <c r="G1391" s="42"/>
      <c r="H1391" s="42"/>
      <c r="I1391" s="42"/>
      <c r="J1391" s="45"/>
    </row>
    <row r="1392" spans="2:10" x14ac:dyDescent="0.2">
      <c r="B1392" s="99"/>
      <c r="C1392" s="49"/>
      <c r="D1392" s="100"/>
      <c r="E1392" s="42"/>
      <c r="F1392" s="42"/>
      <c r="G1392" s="42"/>
      <c r="H1392" s="42"/>
      <c r="I1392" s="42"/>
      <c r="J1392" s="45"/>
    </row>
    <row r="1393" spans="2:10" x14ac:dyDescent="0.2">
      <c r="B1393" s="99"/>
      <c r="C1393" s="49"/>
      <c r="D1393" s="100"/>
      <c r="E1393" s="42"/>
      <c r="F1393" s="42"/>
      <c r="G1393" s="42"/>
      <c r="H1393" s="42"/>
      <c r="I1393" s="42"/>
      <c r="J1393" s="45"/>
    </row>
    <row r="1394" spans="2:10" x14ac:dyDescent="0.2">
      <c r="B1394" s="99"/>
      <c r="C1394" s="49"/>
      <c r="D1394" s="100"/>
      <c r="E1394" s="42"/>
      <c r="F1394" s="42"/>
      <c r="G1394" s="42"/>
      <c r="H1394" s="42"/>
      <c r="I1394" s="42"/>
      <c r="J1394" s="45"/>
    </row>
    <row r="1395" spans="2:10" x14ac:dyDescent="0.2">
      <c r="B1395" s="99"/>
      <c r="C1395" s="49"/>
      <c r="D1395" s="100"/>
      <c r="E1395" s="42"/>
      <c r="F1395" s="42"/>
      <c r="G1395" s="42"/>
      <c r="H1395" s="42"/>
      <c r="I1395" s="42"/>
      <c r="J1395" s="45"/>
    </row>
    <row r="1396" spans="2:10" x14ac:dyDescent="0.2">
      <c r="B1396" s="99"/>
      <c r="C1396" s="49"/>
      <c r="D1396" s="100"/>
      <c r="E1396" s="42"/>
      <c r="F1396" s="42"/>
      <c r="G1396" s="42"/>
      <c r="H1396" s="42"/>
      <c r="I1396" s="42"/>
      <c r="J1396" s="45"/>
    </row>
    <row r="1397" spans="2:10" x14ac:dyDescent="0.2">
      <c r="B1397" s="99"/>
      <c r="C1397" s="49"/>
      <c r="D1397" s="100"/>
      <c r="E1397" s="42"/>
      <c r="F1397" s="42"/>
      <c r="G1397" s="42"/>
      <c r="H1397" s="42"/>
      <c r="I1397" s="42"/>
      <c r="J1397" s="45"/>
    </row>
    <row r="1398" spans="2:10" x14ac:dyDescent="0.2">
      <c r="B1398" s="99"/>
      <c r="C1398" s="49"/>
      <c r="D1398" s="100"/>
      <c r="E1398" s="42"/>
      <c r="F1398" s="42"/>
      <c r="G1398" s="42"/>
      <c r="H1398" s="42"/>
      <c r="I1398" s="42"/>
      <c r="J1398" s="45"/>
    </row>
    <row r="1399" spans="2:10" x14ac:dyDescent="0.2">
      <c r="B1399" s="99"/>
      <c r="C1399" s="49"/>
      <c r="D1399" s="100"/>
      <c r="E1399" s="42"/>
      <c r="F1399" s="42"/>
      <c r="G1399" s="42"/>
      <c r="H1399" s="42"/>
      <c r="I1399" s="42"/>
      <c r="J1399" s="45"/>
    </row>
    <row r="1400" spans="2:10" x14ac:dyDescent="0.2">
      <c r="B1400" s="99"/>
      <c r="C1400" s="49"/>
      <c r="D1400" s="100"/>
      <c r="E1400" s="42"/>
      <c r="F1400" s="42"/>
      <c r="G1400" s="42"/>
      <c r="H1400" s="42"/>
      <c r="I1400" s="42"/>
      <c r="J1400" s="45"/>
    </row>
    <row r="1401" spans="2:10" x14ac:dyDescent="0.2">
      <c r="B1401" s="99"/>
      <c r="C1401" s="49"/>
      <c r="D1401" s="100"/>
      <c r="E1401" s="42"/>
      <c r="F1401" s="42"/>
      <c r="G1401" s="42"/>
      <c r="H1401" s="42"/>
      <c r="I1401" s="42"/>
      <c r="J1401" s="45"/>
    </row>
    <row r="1402" spans="2:10" x14ac:dyDescent="0.2">
      <c r="B1402" s="99"/>
      <c r="C1402" s="49"/>
      <c r="D1402" s="100"/>
      <c r="E1402" s="42"/>
      <c r="F1402" s="42"/>
      <c r="G1402" s="42"/>
      <c r="H1402" s="42"/>
      <c r="I1402" s="42"/>
      <c r="J1402" s="45"/>
    </row>
    <row r="1403" spans="2:10" x14ac:dyDescent="0.2">
      <c r="B1403" s="99"/>
      <c r="C1403" s="49"/>
      <c r="D1403" s="100"/>
      <c r="E1403" s="42"/>
      <c r="F1403" s="42"/>
      <c r="G1403" s="42"/>
      <c r="H1403" s="42"/>
      <c r="I1403" s="42"/>
      <c r="J1403" s="45"/>
    </row>
    <row r="1404" spans="2:10" x14ac:dyDescent="0.2">
      <c r="B1404" s="99"/>
      <c r="C1404" s="49"/>
      <c r="D1404" s="100"/>
      <c r="E1404" s="42"/>
      <c r="F1404" s="42"/>
      <c r="G1404" s="42"/>
      <c r="H1404" s="42"/>
      <c r="I1404" s="42"/>
      <c r="J1404" s="45"/>
    </row>
    <row r="1405" spans="2:10" x14ac:dyDescent="0.2">
      <c r="B1405" s="99"/>
      <c r="C1405" s="49"/>
      <c r="D1405" s="100"/>
      <c r="E1405" s="42"/>
      <c r="F1405" s="42"/>
      <c r="G1405" s="42"/>
      <c r="H1405" s="42"/>
      <c r="I1405" s="42"/>
      <c r="J1405" s="45"/>
    </row>
    <row r="1406" spans="2:10" x14ac:dyDescent="0.2">
      <c r="B1406" s="99"/>
      <c r="C1406" s="49"/>
      <c r="D1406" s="100"/>
      <c r="E1406" s="42"/>
      <c r="F1406" s="42"/>
      <c r="G1406" s="42"/>
      <c r="H1406" s="42"/>
      <c r="I1406" s="42"/>
      <c r="J1406" s="45"/>
    </row>
    <row r="1407" spans="2:10" x14ac:dyDescent="0.2">
      <c r="B1407" s="99"/>
      <c r="C1407" s="49"/>
      <c r="D1407" s="100"/>
      <c r="E1407" s="42"/>
      <c r="F1407" s="42"/>
      <c r="G1407" s="42"/>
      <c r="H1407" s="42"/>
      <c r="I1407" s="42"/>
      <c r="J1407" s="45"/>
    </row>
    <row r="1408" spans="2:10" x14ac:dyDescent="0.2">
      <c r="B1408" s="99"/>
      <c r="C1408" s="49"/>
      <c r="D1408" s="100"/>
      <c r="E1408" s="42"/>
      <c r="F1408" s="42"/>
      <c r="G1408" s="42"/>
      <c r="H1408" s="42"/>
      <c r="I1408" s="42"/>
      <c r="J1408" s="45"/>
    </row>
    <row r="1409" spans="2:10" x14ac:dyDescent="0.2">
      <c r="B1409" s="99"/>
      <c r="C1409" s="49"/>
      <c r="D1409" s="100"/>
      <c r="E1409" s="42"/>
      <c r="F1409" s="42"/>
      <c r="G1409" s="42"/>
      <c r="H1409" s="42"/>
      <c r="I1409" s="42"/>
      <c r="J1409" s="45"/>
    </row>
    <row r="1410" spans="2:10" x14ac:dyDescent="0.2">
      <c r="B1410" s="99"/>
      <c r="C1410" s="49"/>
      <c r="D1410" s="100"/>
      <c r="E1410" s="42"/>
      <c r="F1410" s="42"/>
      <c r="G1410" s="42"/>
      <c r="H1410" s="42"/>
      <c r="I1410" s="42"/>
      <c r="J1410" s="45"/>
    </row>
    <row r="1411" spans="2:10" x14ac:dyDescent="0.2">
      <c r="B1411" s="99"/>
      <c r="C1411" s="49"/>
      <c r="D1411" s="100"/>
      <c r="E1411" s="42"/>
      <c r="F1411" s="42"/>
      <c r="G1411" s="42"/>
      <c r="H1411" s="42"/>
      <c r="I1411" s="42"/>
      <c r="J1411" s="45"/>
    </row>
    <row r="1412" spans="2:10" x14ac:dyDescent="0.2">
      <c r="B1412" s="99"/>
      <c r="C1412" s="49"/>
      <c r="D1412" s="100"/>
      <c r="E1412" s="42"/>
      <c r="F1412" s="42"/>
      <c r="G1412" s="42"/>
      <c r="H1412" s="42"/>
      <c r="I1412" s="42"/>
      <c r="J1412" s="45"/>
    </row>
    <row r="1413" spans="2:10" x14ac:dyDescent="0.2">
      <c r="B1413" s="99"/>
      <c r="C1413" s="49"/>
      <c r="D1413" s="100"/>
      <c r="E1413" s="42"/>
      <c r="F1413" s="42"/>
      <c r="G1413" s="42"/>
      <c r="H1413" s="42"/>
      <c r="I1413" s="42"/>
      <c r="J1413" s="45"/>
    </row>
    <row r="1414" spans="2:10" x14ac:dyDescent="0.2">
      <c r="B1414" s="99"/>
      <c r="C1414" s="49"/>
      <c r="D1414" s="100"/>
      <c r="E1414" s="42"/>
      <c r="F1414" s="42"/>
      <c r="G1414" s="42"/>
      <c r="H1414" s="42"/>
      <c r="I1414" s="42"/>
      <c r="J1414" s="45"/>
    </row>
    <row r="1415" spans="2:10" x14ac:dyDescent="0.2">
      <c r="B1415" s="99"/>
      <c r="C1415" s="49"/>
      <c r="D1415" s="100"/>
      <c r="E1415" s="42"/>
      <c r="F1415" s="42"/>
      <c r="G1415" s="42"/>
      <c r="H1415" s="42"/>
      <c r="I1415" s="42"/>
      <c r="J1415" s="45"/>
    </row>
    <row r="1416" spans="2:10" x14ac:dyDescent="0.2">
      <c r="B1416" s="99"/>
      <c r="C1416" s="49"/>
      <c r="D1416" s="100"/>
      <c r="E1416" s="42"/>
      <c r="F1416" s="42"/>
      <c r="G1416" s="42"/>
      <c r="H1416" s="42"/>
      <c r="I1416" s="42"/>
      <c r="J1416" s="45"/>
    </row>
    <row r="1417" spans="2:10" x14ac:dyDescent="0.2">
      <c r="B1417" s="99"/>
      <c r="C1417" s="49"/>
      <c r="D1417" s="100"/>
      <c r="E1417" s="42"/>
      <c r="F1417" s="42"/>
      <c r="G1417" s="42"/>
      <c r="H1417" s="42"/>
      <c r="I1417" s="42"/>
      <c r="J1417" s="45"/>
    </row>
    <row r="1418" spans="2:10" x14ac:dyDescent="0.2">
      <c r="B1418" s="99"/>
      <c r="C1418" s="49"/>
      <c r="D1418" s="100"/>
      <c r="E1418" s="42"/>
      <c r="F1418" s="42"/>
      <c r="G1418" s="42"/>
      <c r="H1418" s="42"/>
      <c r="I1418" s="42"/>
      <c r="J1418" s="45"/>
    </row>
    <row r="1419" spans="2:10" x14ac:dyDescent="0.2">
      <c r="B1419" s="99"/>
      <c r="C1419" s="49"/>
      <c r="D1419" s="100"/>
      <c r="E1419" s="42"/>
      <c r="F1419" s="42"/>
      <c r="G1419" s="42"/>
      <c r="H1419" s="42"/>
      <c r="I1419" s="42"/>
      <c r="J1419" s="45"/>
    </row>
    <row r="1420" spans="2:10" x14ac:dyDescent="0.2">
      <c r="B1420" s="99"/>
      <c r="C1420" s="49"/>
      <c r="D1420" s="100"/>
      <c r="E1420" s="42"/>
      <c r="F1420" s="42"/>
      <c r="G1420" s="42"/>
      <c r="H1420" s="42"/>
      <c r="I1420" s="42"/>
      <c r="J1420" s="45"/>
    </row>
    <row r="1421" spans="2:10" x14ac:dyDescent="0.2">
      <c r="B1421" s="99"/>
      <c r="C1421" s="49"/>
      <c r="D1421" s="100"/>
      <c r="E1421" s="42"/>
      <c r="F1421" s="42"/>
      <c r="G1421" s="42"/>
      <c r="H1421" s="42"/>
      <c r="I1421" s="42"/>
      <c r="J1421" s="45"/>
    </row>
    <row r="1422" spans="2:10" x14ac:dyDescent="0.2">
      <c r="B1422" s="99"/>
      <c r="C1422" s="49"/>
      <c r="D1422" s="100"/>
      <c r="E1422" s="42"/>
      <c r="F1422" s="42"/>
      <c r="G1422" s="42"/>
      <c r="H1422" s="42"/>
      <c r="I1422" s="42"/>
      <c r="J1422" s="45"/>
    </row>
    <row r="1423" spans="2:10" x14ac:dyDescent="0.2">
      <c r="B1423" s="99"/>
      <c r="C1423" s="49"/>
      <c r="D1423" s="100"/>
      <c r="E1423" s="42"/>
      <c r="F1423" s="42"/>
      <c r="G1423" s="42"/>
      <c r="H1423" s="42"/>
      <c r="I1423" s="42"/>
      <c r="J1423" s="45"/>
    </row>
    <row r="1424" spans="2:10" x14ac:dyDescent="0.2">
      <c r="B1424" s="99"/>
      <c r="C1424" s="49"/>
      <c r="D1424" s="100"/>
      <c r="E1424" s="42"/>
      <c r="F1424" s="42"/>
      <c r="G1424" s="42"/>
      <c r="H1424" s="42"/>
      <c r="I1424" s="42"/>
      <c r="J1424" s="45"/>
    </row>
    <row r="1425" spans="2:10" x14ac:dyDescent="0.2">
      <c r="B1425" s="99"/>
      <c r="C1425" s="49"/>
      <c r="D1425" s="100"/>
      <c r="E1425" s="42"/>
      <c r="F1425" s="42"/>
      <c r="G1425" s="42"/>
      <c r="H1425" s="42"/>
      <c r="I1425" s="42"/>
      <c r="J1425" s="45"/>
    </row>
    <row r="1426" spans="2:10" x14ac:dyDescent="0.2">
      <c r="B1426" s="99"/>
      <c r="C1426" s="49"/>
      <c r="D1426" s="100"/>
      <c r="E1426" s="42"/>
      <c r="F1426" s="42"/>
      <c r="G1426" s="42"/>
      <c r="H1426" s="42"/>
      <c r="I1426" s="42"/>
      <c r="J1426" s="45"/>
    </row>
    <row r="1427" spans="2:10" x14ac:dyDescent="0.2">
      <c r="B1427" s="99"/>
      <c r="C1427" s="49"/>
      <c r="D1427" s="100"/>
      <c r="E1427" s="42"/>
      <c r="F1427" s="42"/>
      <c r="G1427" s="42"/>
      <c r="H1427" s="42"/>
      <c r="I1427" s="42"/>
      <c r="J1427" s="45"/>
    </row>
    <row r="1428" spans="2:10" x14ac:dyDescent="0.2">
      <c r="B1428" s="99"/>
      <c r="C1428" s="49"/>
      <c r="D1428" s="100"/>
      <c r="E1428" s="42"/>
      <c r="F1428" s="42"/>
      <c r="G1428" s="42"/>
      <c r="H1428" s="42"/>
      <c r="I1428" s="42"/>
      <c r="J1428" s="45"/>
    </row>
    <row r="1429" spans="2:10" x14ac:dyDescent="0.2">
      <c r="B1429" s="99"/>
      <c r="C1429" s="49"/>
      <c r="D1429" s="100"/>
      <c r="E1429" s="42"/>
      <c r="F1429" s="42"/>
      <c r="G1429" s="42"/>
      <c r="H1429" s="42"/>
      <c r="I1429" s="42"/>
      <c r="J1429" s="45"/>
    </row>
    <row r="1430" spans="2:10" x14ac:dyDescent="0.2">
      <c r="B1430" s="99"/>
      <c r="C1430" s="49"/>
      <c r="D1430" s="100"/>
      <c r="E1430" s="42"/>
      <c r="F1430" s="42"/>
      <c r="G1430" s="42"/>
      <c r="H1430" s="42"/>
      <c r="I1430" s="42"/>
      <c r="J1430" s="45"/>
    </row>
    <row r="1431" spans="2:10" x14ac:dyDescent="0.2">
      <c r="B1431" s="99"/>
      <c r="C1431" s="49"/>
      <c r="D1431" s="100"/>
      <c r="E1431" s="42"/>
      <c r="F1431" s="42"/>
      <c r="G1431" s="42"/>
      <c r="H1431" s="42"/>
      <c r="I1431" s="42"/>
      <c r="J1431" s="45"/>
    </row>
    <row r="1432" spans="2:10" x14ac:dyDescent="0.2">
      <c r="B1432" s="99"/>
      <c r="C1432" s="49"/>
      <c r="D1432" s="100"/>
      <c r="E1432" s="42"/>
      <c r="F1432" s="42"/>
      <c r="G1432" s="42"/>
      <c r="H1432" s="42"/>
      <c r="I1432" s="42"/>
      <c r="J1432" s="45"/>
    </row>
    <row r="1433" spans="2:10" x14ac:dyDescent="0.2">
      <c r="B1433" s="99"/>
      <c r="C1433" s="49"/>
      <c r="D1433" s="100"/>
      <c r="E1433" s="42"/>
      <c r="F1433" s="42"/>
      <c r="G1433" s="42"/>
      <c r="H1433" s="42"/>
      <c r="I1433" s="42"/>
      <c r="J1433" s="45"/>
    </row>
    <row r="1434" spans="2:10" x14ac:dyDescent="0.2">
      <c r="B1434" s="99"/>
      <c r="C1434" s="49"/>
      <c r="D1434" s="100"/>
      <c r="E1434" s="42"/>
      <c r="F1434" s="42"/>
      <c r="G1434" s="42"/>
      <c r="H1434" s="42"/>
      <c r="I1434" s="42"/>
      <c r="J1434" s="45"/>
    </row>
    <row r="1435" spans="2:10" x14ac:dyDescent="0.2">
      <c r="B1435" s="99"/>
      <c r="C1435" s="49"/>
      <c r="D1435" s="100"/>
      <c r="E1435" s="42"/>
      <c r="F1435" s="42"/>
      <c r="G1435" s="42"/>
      <c r="H1435" s="42"/>
      <c r="I1435" s="42"/>
      <c r="J1435" s="45"/>
    </row>
    <row r="1436" spans="2:10" x14ac:dyDescent="0.2">
      <c r="B1436" s="99"/>
      <c r="C1436" s="49"/>
      <c r="D1436" s="100"/>
      <c r="E1436" s="42"/>
      <c r="F1436" s="42"/>
      <c r="G1436" s="42"/>
      <c r="H1436" s="42"/>
      <c r="I1436" s="42"/>
      <c r="J1436" s="45"/>
    </row>
    <row r="1437" spans="2:10" x14ac:dyDescent="0.2">
      <c r="B1437" s="99"/>
      <c r="C1437" s="49"/>
      <c r="D1437" s="100"/>
      <c r="E1437" s="42"/>
      <c r="F1437" s="42"/>
      <c r="G1437" s="42"/>
      <c r="H1437" s="42"/>
      <c r="I1437" s="42"/>
      <c r="J1437" s="45"/>
    </row>
    <row r="1438" spans="2:10" x14ac:dyDescent="0.2">
      <c r="B1438" s="99"/>
      <c r="C1438" s="49"/>
      <c r="D1438" s="100"/>
      <c r="E1438" s="42"/>
      <c r="F1438" s="42"/>
      <c r="G1438" s="42"/>
      <c r="H1438" s="42"/>
      <c r="I1438" s="42"/>
      <c r="J1438" s="45"/>
    </row>
    <row r="1439" spans="2:10" x14ac:dyDescent="0.2">
      <c r="B1439" s="99"/>
      <c r="C1439" s="49"/>
      <c r="D1439" s="100"/>
      <c r="E1439" s="42"/>
      <c r="F1439" s="42"/>
      <c r="G1439" s="42"/>
      <c r="H1439" s="42"/>
      <c r="I1439" s="42"/>
      <c r="J1439" s="45"/>
    </row>
    <row r="1440" spans="2:10" x14ac:dyDescent="0.2">
      <c r="B1440" s="99"/>
      <c r="C1440" s="49"/>
      <c r="D1440" s="100"/>
      <c r="E1440" s="42"/>
      <c r="F1440" s="42"/>
      <c r="G1440" s="42"/>
      <c r="H1440" s="42"/>
      <c r="I1440" s="42"/>
      <c r="J1440" s="45"/>
    </row>
    <row r="1441" spans="2:10" x14ac:dyDescent="0.2">
      <c r="B1441" s="99"/>
      <c r="C1441" s="49"/>
      <c r="D1441" s="100"/>
      <c r="E1441" s="42"/>
      <c r="F1441" s="42"/>
      <c r="G1441" s="42"/>
      <c r="H1441" s="42"/>
      <c r="I1441" s="42"/>
      <c r="J1441" s="45"/>
    </row>
    <row r="1442" spans="2:10" x14ac:dyDescent="0.2">
      <c r="B1442" s="99"/>
      <c r="C1442" s="49"/>
      <c r="D1442" s="100"/>
      <c r="E1442" s="42"/>
      <c r="F1442" s="42"/>
      <c r="G1442" s="42"/>
      <c r="H1442" s="42"/>
      <c r="I1442" s="42"/>
      <c r="J1442" s="45"/>
    </row>
    <row r="1443" spans="2:10" x14ac:dyDescent="0.2">
      <c r="B1443" s="99"/>
      <c r="C1443" s="49"/>
      <c r="D1443" s="100"/>
      <c r="E1443" s="42"/>
      <c r="F1443" s="42"/>
      <c r="G1443" s="42"/>
      <c r="H1443" s="42"/>
      <c r="I1443" s="42"/>
      <c r="J1443" s="45"/>
    </row>
    <row r="1444" spans="2:10" x14ac:dyDescent="0.2">
      <c r="B1444" s="99"/>
      <c r="C1444" s="49"/>
      <c r="D1444" s="100"/>
      <c r="E1444" s="42"/>
      <c r="F1444" s="42"/>
      <c r="G1444" s="42"/>
      <c r="H1444" s="42"/>
      <c r="I1444" s="42"/>
      <c r="J1444" s="45"/>
    </row>
    <row r="1445" spans="2:10" x14ac:dyDescent="0.2">
      <c r="B1445" s="99"/>
      <c r="C1445" s="49"/>
      <c r="D1445" s="100"/>
      <c r="E1445" s="42"/>
      <c r="F1445" s="42"/>
      <c r="G1445" s="42"/>
      <c r="H1445" s="42"/>
      <c r="I1445" s="42"/>
      <c r="J1445" s="45"/>
    </row>
    <row r="1446" spans="2:10" x14ac:dyDescent="0.2">
      <c r="B1446" s="99"/>
      <c r="C1446" s="49"/>
      <c r="D1446" s="100"/>
      <c r="E1446" s="42"/>
      <c r="F1446" s="42"/>
      <c r="G1446" s="42"/>
      <c r="H1446" s="42"/>
      <c r="I1446" s="42"/>
      <c r="J1446" s="45"/>
    </row>
    <row r="1447" spans="2:10" x14ac:dyDescent="0.2">
      <c r="B1447" s="99"/>
      <c r="C1447" s="49"/>
      <c r="D1447" s="100"/>
      <c r="E1447" s="42"/>
      <c r="F1447" s="42"/>
      <c r="G1447" s="42"/>
      <c r="H1447" s="42"/>
      <c r="I1447" s="42"/>
      <c r="J1447" s="45"/>
    </row>
    <row r="1448" spans="2:10" x14ac:dyDescent="0.2">
      <c r="B1448" s="99"/>
      <c r="C1448" s="49"/>
      <c r="D1448" s="100"/>
      <c r="E1448" s="42"/>
      <c r="F1448" s="42"/>
      <c r="G1448" s="42"/>
      <c r="H1448" s="42"/>
      <c r="I1448" s="42"/>
      <c r="J1448" s="45"/>
    </row>
    <row r="1449" spans="2:10" x14ac:dyDescent="0.2">
      <c r="B1449" s="99"/>
      <c r="C1449" s="49"/>
      <c r="D1449" s="100"/>
      <c r="E1449" s="42"/>
      <c r="F1449" s="42"/>
      <c r="G1449" s="42"/>
      <c r="H1449" s="42"/>
      <c r="I1449" s="42"/>
      <c r="J1449" s="45"/>
    </row>
    <row r="1450" spans="2:10" x14ac:dyDescent="0.2">
      <c r="B1450" s="99"/>
      <c r="C1450" s="49"/>
      <c r="D1450" s="100"/>
      <c r="E1450" s="42"/>
      <c r="F1450" s="42"/>
      <c r="G1450" s="42"/>
      <c r="H1450" s="42"/>
      <c r="I1450" s="42"/>
      <c r="J1450" s="45"/>
    </row>
    <row r="1451" spans="2:10" x14ac:dyDescent="0.2">
      <c r="B1451" s="99"/>
      <c r="C1451" s="49"/>
      <c r="D1451" s="100"/>
      <c r="E1451" s="42"/>
      <c r="F1451" s="42"/>
      <c r="G1451" s="42"/>
      <c r="H1451" s="42"/>
      <c r="I1451" s="42"/>
      <c r="J1451" s="45"/>
    </row>
    <row r="1452" spans="2:10" x14ac:dyDescent="0.2">
      <c r="B1452" s="99"/>
      <c r="C1452" s="49"/>
      <c r="D1452" s="100"/>
      <c r="E1452" s="42"/>
      <c r="F1452" s="42"/>
      <c r="G1452" s="42"/>
      <c r="H1452" s="42"/>
      <c r="I1452" s="42"/>
      <c r="J1452" s="45"/>
    </row>
    <row r="1453" spans="2:10" x14ac:dyDescent="0.2">
      <c r="B1453" s="99"/>
      <c r="C1453" s="49"/>
      <c r="D1453" s="100"/>
      <c r="E1453" s="42"/>
      <c r="F1453" s="42"/>
      <c r="G1453" s="42"/>
      <c r="H1453" s="42"/>
      <c r="I1453" s="42"/>
      <c r="J1453" s="45"/>
    </row>
    <row r="1454" spans="2:10" x14ac:dyDescent="0.2">
      <c r="B1454" s="99"/>
      <c r="C1454" s="49"/>
      <c r="D1454" s="100"/>
      <c r="E1454" s="42"/>
      <c r="F1454" s="42"/>
      <c r="G1454" s="42"/>
      <c r="H1454" s="42"/>
      <c r="I1454" s="42"/>
      <c r="J1454" s="45"/>
    </row>
    <row r="1455" spans="2:10" x14ac:dyDescent="0.2">
      <c r="B1455" s="99"/>
      <c r="C1455" s="49"/>
      <c r="D1455" s="100"/>
      <c r="E1455" s="42"/>
      <c r="F1455" s="42"/>
      <c r="G1455" s="42"/>
      <c r="H1455" s="42"/>
      <c r="I1455" s="42"/>
      <c r="J1455" s="45"/>
    </row>
    <row r="1456" spans="2:10" x14ac:dyDescent="0.2">
      <c r="B1456" s="99"/>
      <c r="C1456" s="49"/>
      <c r="D1456" s="100"/>
      <c r="E1456" s="42"/>
      <c r="F1456" s="42"/>
      <c r="G1456" s="42"/>
      <c r="H1456" s="42"/>
      <c r="I1456" s="42"/>
      <c r="J1456" s="45"/>
    </row>
    <row r="1457" spans="2:10" x14ac:dyDescent="0.2">
      <c r="B1457" s="99"/>
      <c r="C1457" s="49"/>
      <c r="D1457" s="100"/>
      <c r="E1457" s="42"/>
      <c r="F1457" s="42"/>
      <c r="G1457" s="42"/>
      <c r="H1457" s="42"/>
      <c r="I1457" s="42"/>
      <c r="J1457" s="45"/>
    </row>
    <row r="1458" spans="2:10" x14ac:dyDescent="0.2">
      <c r="B1458" s="99"/>
      <c r="C1458" s="49"/>
      <c r="D1458" s="100"/>
      <c r="E1458" s="42"/>
      <c r="F1458" s="42"/>
      <c r="G1458" s="42"/>
      <c r="H1458" s="42"/>
      <c r="I1458" s="42"/>
      <c r="J1458" s="45"/>
    </row>
    <row r="1459" spans="2:10" x14ac:dyDescent="0.2">
      <c r="B1459" s="99"/>
      <c r="C1459" s="49"/>
      <c r="D1459" s="100"/>
      <c r="E1459" s="42"/>
      <c r="F1459" s="42"/>
      <c r="G1459" s="42"/>
      <c r="H1459" s="42"/>
      <c r="I1459" s="42"/>
      <c r="J1459" s="45"/>
    </row>
    <row r="1460" spans="2:10" x14ac:dyDescent="0.2">
      <c r="B1460" s="99"/>
      <c r="C1460" s="49"/>
      <c r="D1460" s="100"/>
      <c r="E1460" s="42"/>
      <c r="F1460" s="42"/>
      <c r="G1460" s="42"/>
      <c r="H1460" s="42"/>
      <c r="I1460" s="42"/>
      <c r="J1460" s="45"/>
    </row>
    <row r="1461" spans="2:10" x14ac:dyDescent="0.2">
      <c r="B1461" s="99"/>
      <c r="C1461" s="49"/>
      <c r="D1461" s="100"/>
      <c r="E1461" s="42"/>
      <c r="F1461" s="42"/>
      <c r="G1461" s="42"/>
      <c r="H1461" s="42"/>
      <c r="I1461" s="42"/>
      <c r="J1461" s="45"/>
    </row>
    <row r="1462" spans="2:10" x14ac:dyDescent="0.2">
      <c r="B1462" s="99"/>
      <c r="C1462" s="49"/>
      <c r="D1462" s="100"/>
      <c r="E1462" s="42"/>
      <c r="F1462" s="42"/>
      <c r="G1462" s="42"/>
      <c r="H1462" s="42"/>
      <c r="I1462" s="42"/>
      <c r="J1462" s="45"/>
    </row>
    <row r="1463" spans="2:10" x14ac:dyDescent="0.2">
      <c r="B1463" s="99"/>
      <c r="C1463" s="49"/>
      <c r="D1463" s="100"/>
      <c r="E1463" s="42"/>
      <c r="F1463" s="42"/>
      <c r="G1463" s="42"/>
      <c r="H1463" s="42"/>
      <c r="I1463" s="42"/>
      <c r="J1463" s="45"/>
    </row>
    <row r="1464" spans="2:10" x14ac:dyDescent="0.2">
      <c r="B1464" s="99"/>
      <c r="C1464" s="49"/>
      <c r="D1464" s="100"/>
      <c r="E1464" s="42"/>
      <c r="F1464" s="42"/>
      <c r="G1464" s="42"/>
      <c r="H1464" s="42"/>
      <c r="I1464" s="42"/>
      <c r="J1464" s="45"/>
    </row>
    <row r="1465" spans="2:10" x14ac:dyDescent="0.2">
      <c r="B1465" s="99"/>
      <c r="C1465" s="49"/>
      <c r="D1465" s="100"/>
      <c r="E1465" s="42"/>
      <c r="F1465" s="42"/>
      <c r="G1465" s="42"/>
      <c r="H1465" s="42"/>
      <c r="I1465" s="42"/>
      <c r="J1465" s="45"/>
    </row>
    <row r="1466" spans="2:10" x14ac:dyDescent="0.2">
      <c r="B1466" s="99"/>
      <c r="C1466" s="49"/>
      <c r="D1466" s="100"/>
      <c r="E1466" s="42"/>
      <c r="F1466" s="42"/>
      <c r="G1466" s="42"/>
      <c r="H1466" s="42"/>
      <c r="I1466" s="42"/>
      <c r="J1466" s="45"/>
    </row>
    <row r="1467" spans="2:10" x14ac:dyDescent="0.2">
      <c r="B1467" s="99"/>
      <c r="C1467" s="49"/>
      <c r="D1467" s="100"/>
      <c r="E1467" s="42"/>
      <c r="F1467" s="42"/>
      <c r="G1467" s="42"/>
      <c r="H1467" s="42"/>
      <c r="I1467" s="42"/>
      <c r="J1467" s="45"/>
    </row>
    <row r="1468" spans="2:10" x14ac:dyDescent="0.2">
      <c r="B1468" s="99"/>
      <c r="C1468" s="49"/>
      <c r="D1468" s="100"/>
      <c r="E1468" s="42"/>
      <c r="F1468" s="42"/>
      <c r="G1468" s="42"/>
      <c r="H1468" s="42"/>
      <c r="I1468" s="42"/>
      <c r="J1468" s="45"/>
    </row>
    <row r="1469" spans="2:10" x14ac:dyDescent="0.2">
      <c r="B1469" s="99"/>
      <c r="C1469" s="49"/>
      <c r="D1469" s="100"/>
      <c r="E1469" s="42"/>
      <c r="F1469" s="42"/>
      <c r="G1469" s="42"/>
      <c r="H1469" s="42"/>
      <c r="I1469" s="42"/>
      <c r="J1469" s="45"/>
    </row>
    <row r="1470" spans="2:10" x14ac:dyDescent="0.2">
      <c r="B1470" s="99"/>
      <c r="C1470" s="49"/>
      <c r="D1470" s="100"/>
      <c r="E1470" s="42"/>
      <c r="F1470" s="42"/>
      <c r="G1470" s="42"/>
      <c r="H1470" s="42"/>
      <c r="I1470" s="42"/>
      <c r="J1470" s="45"/>
    </row>
    <row r="1471" spans="2:10" x14ac:dyDescent="0.2">
      <c r="B1471" s="99"/>
      <c r="C1471" s="49"/>
      <c r="D1471" s="100"/>
      <c r="E1471" s="42"/>
      <c r="F1471" s="42"/>
      <c r="G1471" s="42"/>
      <c r="H1471" s="42"/>
      <c r="I1471" s="42"/>
      <c r="J1471" s="45"/>
    </row>
    <row r="1472" spans="2:10" x14ac:dyDescent="0.2">
      <c r="B1472" s="99"/>
      <c r="C1472" s="49"/>
      <c r="D1472" s="100"/>
      <c r="E1472" s="42"/>
      <c r="F1472" s="42"/>
      <c r="G1472" s="42"/>
      <c r="H1472" s="42"/>
      <c r="I1472" s="42"/>
      <c r="J1472" s="45"/>
    </row>
    <row r="1473" spans="2:10" x14ac:dyDescent="0.2">
      <c r="B1473" s="99"/>
      <c r="C1473" s="49"/>
      <c r="D1473" s="100"/>
      <c r="E1473" s="42"/>
      <c r="F1473" s="42"/>
      <c r="G1473" s="42"/>
      <c r="H1473" s="42"/>
      <c r="I1473" s="42"/>
      <c r="J1473" s="45"/>
    </row>
    <row r="1474" spans="2:10" x14ac:dyDescent="0.2">
      <c r="B1474" s="99"/>
      <c r="C1474" s="49"/>
      <c r="D1474" s="100"/>
      <c r="E1474" s="42"/>
      <c r="F1474" s="42"/>
      <c r="G1474" s="42"/>
      <c r="H1474" s="42"/>
      <c r="I1474" s="42"/>
      <c r="J1474" s="45"/>
    </row>
    <row r="1475" spans="2:10" x14ac:dyDescent="0.2">
      <c r="B1475" s="99"/>
      <c r="C1475" s="49"/>
      <c r="D1475" s="100"/>
      <c r="E1475" s="42"/>
      <c r="F1475" s="42"/>
      <c r="G1475" s="42"/>
      <c r="H1475" s="42"/>
      <c r="I1475" s="42"/>
      <c r="J1475" s="45"/>
    </row>
    <row r="1476" spans="2:10" x14ac:dyDescent="0.2">
      <c r="B1476" s="99"/>
      <c r="C1476" s="49"/>
      <c r="D1476" s="100"/>
      <c r="E1476" s="42"/>
      <c r="F1476" s="42"/>
      <c r="G1476" s="42"/>
      <c r="H1476" s="42"/>
      <c r="I1476" s="42"/>
      <c r="J1476" s="45"/>
    </row>
    <row r="1477" spans="2:10" x14ac:dyDescent="0.2">
      <c r="B1477" s="99"/>
      <c r="C1477" s="49"/>
      <c r="D1477" s="100"/>
      <c r="E1477" s="42"/>
      <c r="F1477" s="42"/>
      <c r="G1477" s="42"/>
      <c r="H1477" s="42"/>
      <c r="I1477" s="42"/>
      <c r="J1477" s="45"/>
    </row>
    <row r="1478" spans="2:10" x14ac:dyDescent="0.2">
      <c r="B1478" s="99"/>
      <c r="C1478" s="49"/>
      <c r="D1478" s="100"/>
      <c r="E1478" s="42"/>
      <c r="F1478" s="42"/>
      <c r="G1478" s="42"/>
      <c r="H1478" s="42"/>
      <c r="I1478" s="42"/>
      <c r="J1478" s="45"/>
    </row>
    <row r="1479" spans="2:10" x14ac:dyDescent="0.2">
      <c r="B1479" s="99"/>
      <c r="C1479" s="49"/>
      <c r="D1479" s="100"/>
      <c r="E1479" s="42"/>
      <c r="F1479" s="42"/>
      <c r="G1479" s="42"/>
      <c r="H1479" s="42"/>
      <c r="I1479" s="42"/>
      <c r="J1479" s="45"/>
    </row>
    <row r="1480" spans="2:10" x14ac:dyDescent="0.2">
      <c r="B1480" s="99"/>
      <c r="C1480" s="49"/>
      <c r="D1480" s="100"/>
      <c r="E1480" s="42"/>
      <c r="F1480" s="42"/>
      <c r="G1480" s="42"/>
      <c r="H1480" s="42"/>
      <c r="I1480" s="42"/>
      <c r="J1480" s="45"/>
    </row>
    <row r="1481" spans="2:10" x14ac:dyDescent="0.2">
      <c r="B1481" s="99"/>
      <c r="C1481" s="49"/>
      <c r="D1481" s="100"/>
      <c r="E1481" s="42"/>
      <c r="F1481" s="42"/>
      <c r="G1481" s="42"/>
      <c r="H1481" s="42"/>
      <c r="I1481" s="42"/>
      <c r="J1481" s="45"/>
    </row>
    <row r="1482" spans="2:10" x14ac:dyDescent="0.2">
      <c r="B1482" s="99"/>
      <c r="C1482" s="49"/>
      <c r="D1482" s="100"/>
      <c r="E1482" s="42"/>
      <c r="F1482" s="42"/>
      <c r="G1482" s="42"/>
      <c r="H1482" s="42"/>
      <c r="I1482" s="42"/>
      <c r="J1482" s="45"/>
    </row>
    <row r="1483" spans="2:10" x14ac:dyDescent="0.2">
      <c r="B1483" s="99"/>
      <c r="C1483" s="49"/>
      <c r="D1483" s="100"/>
      <c r="E1483" s="42"/>
      <c r="F1483" s="42"/>
      <c r="G1483" s="42"/>
      <c r="H1483" s="42"/>
      <c r="I1483" s="42"/>
      <c r="J1483" s="45"/>
    </row>
    <row r="1484" spans="2:10" x14ac:dyDescent="0.2">
      <c r="B1484" s="99"/>
      <c r="C1484" s="49"/>
      <c r="D1484" s="100"/>
      <c r="E1484" s="42"/>
      <c r="F1484" s="42"/>
      <c r="G1484" s="42"/>
      <c r="H1484" s="42"/>
      <c r="I1484" s="42"/>
      <c r="J1484" s="45"/>
    </row>
    <row r="1485" spans="2:10" x14ac:dyDescent="0.2">
      <c r="B1485" s="99"/>
      <c r="C1485" s="49"/>
      <c r="D1485" s="100"/>
      <c r="E1485" s="42"/>
      <c r="F1485" s="42"/>
      <c r="G1485" s="42"/>
      <c r="H1485" s="42"/>
      <c r="I1485" s="42"/>
      <c r="J1485" s="45"/>
    </row>
    <row r="1486" spans="2:10" x14ac:dyDescent="0.2">
      <c r="B1486" s="99"/>
      <c r="C1486" s="49"/>
      <c r="D1486" s="100"/>
      <c r="E1486" s="42"/>
      <c r="F1486" s="42"/>
      <c r="G1486" s="42"/>
      <c r="H1486" s="42"/>
      <c r="I1486" s="42"/>
      <c r="J1486" s="45"/>
    </row>
    <row r="1487" spans="2:10" x14ac:dyDescent="0.2">
      <c r="B1487" s="99"/>
      <c r="C1487" s="49"/>
      <c r="D1487" s="100"/>
      <c r="E1487" s="42"/>
      <c r="F1487" s="42"/>
      <c r="G1487" s="42"/>
      <c r="H1487" s="42"/>
      <c r="I1487" s="42"/>
      <c r="J1487" s="45"/>
    </row>
    <row r="1488" spans="2:10" x14ac:dyDescent="0.2">
      <c r="B1488" s="99"/>
      <c r="C1488" s="49"/>
      <c r="D1488" s="100"/>
      <c r="E1488" s="42"/>
      <c r="F1488" s="42"/>
      <c r="G1488" s="42"/>
      <c r="H1488" s="42"/>
      <c r="I1488" s="42"/>
      <c r="J1488" s="45"/>
    </row>
    <row r="1489" spans="2:10" x14ac:dyDescent="0.2">
      <c r="B1489" s="99"/>
      <c r="C1489" s="49"/>
      <c r="D1489" s="100"/>
      <c r="E1489" s="42"/>
      <c r="F1489" s="42"/>
      <c r="G1489" s="42"/>
      <c r="H1489" s="42"/>
      <c r="I1489" s="42"/>
      <c r="J1489" s="45"/>
    </row>
    <row r="1490" spans="2:10" x14ac:dyDescent="0.2">
      <c r="B1490" s="99"/>
      <c r="C1490" s="49"/>
      <c r="D1490" s="100"/>
      <c r="E1490" s="42"/>
      <c r="F1490" s="42"/>
      <c r="G1490" s="42"/>
      <c r="H1490" s="42"/>
      <c r="I1490" s="42"/>
      <c r="J1490" s="45"/>
    </row>
    <row r="1491" spans="2:10" x14ac:dyDescent="0.2">
      <c r="B1491" s="99"/>
      <c r="C1491" s="49"/>
      <c r="D1491" s="100"/>
      <c r="E1491" s="42"/>
      <c r="F1491" s="42"/>
      <c r="G1491" s="42"/>
      <c r="H1491" s="42"/>
      <c r="I1491" s="42"/>
      <c r="J1491" s="45"/>
    </row>
    <row r="1492" spans="2:10" x14ac:dyDescent="0.2">
      <c r="B1492" s="99"/>
      <c r="C1492" s="49"/>
      <c r="D1492" s="100"/>
      <c r="E1492" s="42"/>
      <c r="F1492" s="42"/>
      <c r="G1492" s="42"/>
      <c r="H1492" s="42"/>
      <c r="I1492" s="42"/>
      <c r="J1492" s="45"/>
    </row>
    <row r="1493" spans="2:10" x14ac:dyDescent="0.2">
      <c r="B1493" s="99"/>
      <c r="C1493" s="49"/>
      <c r="D1493" s="100"/>
      <c r="E1493" s="42"/>
      <c r="F1493" s="42"/>
      <c r="G1493" s="42"/>
      <c r="H1493" s="42"/>
      <c r="I1493" s="42"/>
      <c r="J1493" s="45"/>
    </row>
    <row r="1494" spans="2:10" x14ac:dyDescent="0.2">
      <c r="B1494" s="99"/>
      <c r="C1494" s="49"/>
      <c r="D1494" s="100"/>
      <c r="E1494" s="42"/>
      <c r="F1494" s="42"/>
      <c r="G1494" s="42"/>
      <c r="H1494" s="42"/>
      <c r="I1494" s="42"/>
      <c r="J1494" s="45"/>
    </row>
    <row r="1495" spans="2:10" x14ac:dyDescent="0.2">
      <c r="B1495" s="99"/>
      <c r="C1495" s="49"/>
      <c r="D1495" s="100"/>
      <c r="E1495" s="42"/>
      <c r="F1495" s="42"/>
      <c r="G1495" s="42"/>
      <c r="H1495" s="42"/>
      <c r="I1495" s="42"/>
      <c r="J1495" s="45"/>
    </row>
    <row r="1496" spans="2:10" x14ac:dyDescent="0.2">
      <c r="B1496" s="99"/>
      <c r="C1496" s="49"/>
      <c r="D1496" s="100"/>
      <c r="E1496" s="42"/>
      <c r="F1496" s="42"/>
      <c r="G1496" s="42"/>
      <c r="H1496" s="42"/>
      <c r="I1496" s="42"/>
      <c r="J1496" s="45"/>
    </row>
    <row r="1497" spans="2:10" x14ac:dyDescent="0.2">
      <c r="B1497" s="99"/>
      <c r="C1497" s="49"/>
      <c r="D1497" s="100"/>
      <c r="E1497" s="42"/>
      <c r="F1497" s="42"/>
      <c r="G1497" s="42"/>
      <c r="H1497" s="42"/>
      <c r="I1497" s="42"/>
      <c r="J1497" s="45"/>
    </row>
    <row r="1498" spans="2:10" x14ac:dyDescent="0.2">
      <c r="B1498" s="99"/>
      <c r="C1498" s="49"/>
      <c r="D1498" s="100"/>
      <c r="E1498" s="42"/>
      <c r="F1498" s="42"/>
      <c r="G1498" s="42"/>
      <c r="H1498" s="42"/>
      <c r="I1498" s="42"/>
      <c r="J1498" s="45"/>
    </row>
    <row r="1499" spans="2:10" x14ac:dyDescent="0.2">
      <c r="B1499" s="99"/>
      <c r="C1499" s="49"/>
      <c r="D1499" s="100"/>
      <c r="E1499" s="42"/>
      <c r="F1499" s="42"/>
      <c r="G1499" s="42"/>
      <c r="H1499" s="42"/>
      <c r="I1499" s="42"/>
      <c r="J1499" s="45"/>
    </row>
    <row r="1500" spans="2:10" x14ac:dyDescent="0.2">
      <c r="B1500" s="99"/>
      <c r="C1500" s="49"/>
      <c r="D1500" s="100"/>
      <c r="E1500" s="42"/>
      <c r="F1500" s="42"/>
      <c r="G1500" s="42"/>
      <c r="H1500" s="42"/>
      <c r="I1500" s="42"/>
      <c r="J1500" s="45"/>
    </row>
    <row r="1501" spans="2:10" x14ac:dyDescent="0.2">
      <c r="B1501" s="99"/>
      <c r="C1501" s="49"/>
      <c r="D1501" s="100"/>
      <c r="E1501" s="42"/>
      <c r="F1501" s="42"/>
      <c r="G1501" s="42"/>
      <c r="H1501" s="42"/>
      <c r="I1501" s="42"/>
      <c r="J1501" s="45"/>
    </row>
    <row r="1502" spans="2:10" x14ac:dyDescent="0.2">
      <c r="B1502" s="99"/>
      <c r="C1502" s="49"/>
      <c r="D1502" s="100"/>
      <c r="E1502" s="42"/>
      <c r="F1502" s="42"/>
      <c r="G1502" s="42"/>
      <c r="H1502" s="42"/>
      <c r="I1502" s="42"/>
      <c r="J1502" s="45"/>
    </row>
    <row r="1503" spans="2:10" x14ac:dyDescent="0.2">
      <c r="B1503" s="99"/>
      <c r="C1503" s="49"/>
      <c r="D1503" s="100"/>
      <c r="E1503" s="42"/>
      <c r="F1503" s="42"/>
      <c r="G1503" s="42"/>
      <c r="H1503" s="42"/>
      <c r="I1503" s="42"/>
      <c r="J1503" s="45"/>
    </row>
    <row r="1504" spans="2:10" x14ac:dyDescent="0.2">
      <c r="B1504" s="99"/>
      <c r="C1504" s="49"/>
      <c r="D1504" s="100"/>
      <c r="E1504" s="42"/>
      <c r="F1504" s="42"/>
      <c r="G1504" s="42"/>
      <c r="H1504" s="42"/>
      <c r="I1504" s="42"/>
      <c r="J1504" s="45"/>
    </row>
    <row r="1505" spans="2:10" x14ac:dyDescent="0.2">
      <c r="B1505" s="99"/>
      <c r="C1505" s="49"/>
      <c r="D1505" s="100"/>
      <c r="E1505" s="42"/>
      <c r="F1505" s="42"/>
      <c r="G1505" s="42"/>
      <c r="H1505" s="42"/>
      <c r="I1505" s="42"/>
      <c r="J1505" s="45"/>
    </row>
    <row r="1506" spans="2:10" x14ac:dyDescent="0.2">
      <c r="B1506" s="99"/>
      <c r="C1506" s="49"/>
      <c r="D1506" s="100"/>
      <c r="E1506" s="42"/>
      <c r="F1506" s="42"/>
      <c r="G1506" s="42"/>
      <c r="H1506" s="42"/>
      <c r="I1506" s="42"/>
      <c r="J1506" s="45"/>
    </row>
    <row r="1507" spans="2:10" x14ac:dyDescent="0.2">
      <c r="B1507" s="99"/>
      <c r="C1507" s="49"/>
      <c r="D1507" s="100"/>
      <c r="E1507" s="42"/>
      <c r="F1507" s="42"/>
      <c r="G1507" s="42"/>
      <c r="H1507" s="42"/>
      <c r="I1507" s="42"/>
      <c r="J1507" s="45"/>
    </row>
    <row r="1508" spans="2:10" x14ac:dyDescent="0.2">
      <c r="B1508" s="99"/>
      <c r="C1508" s="49"/>
      <c r="D1508" s="100"/>
      <c r="E1508" s="42"/>
      <c r="F1508" s="42"/>
      <c r="G1508" s="42"/>
      <c r="H1508" s="42"/>
      <c r="I1508" s="42"/>
      <c r="J1508" s="45"/>
    </row>
    <row r="1509" spans="2:10" x14ac:dyDescent="0.2">
      <c r="B1509" s="99"/>
      <c r="C1509" s="49"/>
      <c r="D1509" s="100"/>
      <c r="E1509" s="42"/>
      <c r="F1509" s="42"/>
      <c r="G1509" s="42"/>
      <c r="H1509" s="42"/>
      <c r="I1509" s="42"/>
      <c r="J1509" s="45"/>
    </row>
    <row r="1510" spans="2:10" x14ac:dyDescent="0.2">
      <c r="B1510" s="99"/>
      <c r="C1510" s="49"/>
      <c r="D1510" s="100"/>
      <c r="E1510" s="42"/>
      <c r="F1510" s="42"/>
      <c r="G1510" s="42"/>
      <c r="H1510" s="42"/>
      <c r="I1510" s="42"/>
      <c r="J1510" s="45"/>
    </row>
    <row r="1511" spans="2:10" x14ac:dyDescent="0.2">
      <c r="B1511" s="99"/>
      <c r="C1511" s="49"/>
      <c r="D1511" s="100"/>
      <c r="E1511" s="42"/>
      <c r="F1511" s="42"/>
      <c r="G1511" s="42"/>
      <c r="H1511" s="42"/>
      <c r="I1511" s="42"/>
      <c r="J1511" s="45"/>
    </row>
    <row r="1512" spans="2:10" x14ac:dyDescent="0.2">
      <c r="B1512" s="99"/>
      <c r="C1512" s="49"/>
      <c r="D1512" s="100"/>
      <c r="E1512" s="42"/>
      <c r="F1512" s="42"/>
      <c r="G1512" s="42"/>
      <c r="H1512" s="42"/>
      <c r="I1512" s="42"/>
      <c r="J1512" s="45"/>
    </row>
    <row r="1513" spans="2:10" x14ac:dyDescent="0.2">
      <c r="B1513" s="99"/>
      <c r="C1513" s="49"/>
      <c r="D1513" s="100"/>
      <c r="E1513" s="42"/>
      <c r="F1513" s="42"/>
      <c r="G1513" s="42"/>
      <c r="H1513" s="42"/>
      <c r="I1513" s="42"/>
      <c r="J1513" s="45"/>
    </row>
    <row r="1514" spans="2:10" x14ac:dyDescent="0.2">
      <c r="B1514" s="99"/>
      <c r="C1514" s="49"/>
      <c r="D1514" s="100"/>
      <c r="E1514" s="42"/>
      <c r="F1514" s="42"/>
      <c r="G1514" s="42"/>
      <c r="H1514" s="42"/>
      <c r="I1514" s="42"/>
      <c r="J1514" s="45"/>
    </row>
    <row r="1515" spans="2:10" x14ac:dyDescent="0.2">
      <c r="B1515" s="99"/>
      <c r="C1515" s="49"/>
      <c r="D1515" s="100"/>
      <c r="E1515" s="42"/>
      <c r="F1515" s="42"/>
      <c r="G1515" s="42"/>
      <c r="H1515" s="42"/>
      <c r="I1515" s="42"/>
      <c r="J1515" s="45"/>
    </row>
    <row r="1516" spans="2:10" x14ac:dyDescent="0.2">
      <c r="B1516" s="99"/>
      <c r="C1516" s="49"/>
      <c r="D1516" s="100"/>
      <c r="E1516" s="42"/>
      <c r="F1516" s="42"/>
      <c r="G1516" s="42"/>
      <c r="H1516" s="42"/>
      <c r="I1516" s="42"/>
      <c r="J1516" s="45"/>
    </row>
    <row r="1517" spans="2:10" x14ac:dyDescent="0.2">
      <c r="B1517" s="99"/>
      <c r="C1517" s="49"/>
      <c r="D1517" s="100"/>
      <c r="E1517" s="42"/>
      <c r="F1517" s="42"/>
      <c r="G1517" s="42"/>
      <c r="H1517" s="42"/>
      <c r="I1517" s="42"/>
      <c r="J1517" s="45"/>
    </row>
    <row r="1518" spans="2:10" x14ac:dyDescent="0.2">
      <c r="B1518" s="99"/>
      <c r="C1518" s="49"/>
      <c r="D1518" s="100"/>
      <c r="E1518" s="42"/>
      <c r="F1518" s="42"/>
      <c r="G1518" s="42"/>
      <c r="H1518" s="42"/>
      <c r="I1518" s="42"/>
      <c r="J1518" s="45"/>
    </row>
    <row r="1519" spans="2:10" x14ac:dyDescent="0.2">
      <c r="B1519" s="99"/>
      <c r="C1519" s="49"/>
      <c r="D1519" s="100"/>
      <c r="E1519" s="42"/>
      <c r="F1519" s="42"/>
      <c r="G1519" s="42"/>
      <c r="H1519" s="42"/>
      <c r="I1519" s="42"/>
      <c r="J1519" s="45"/>
    </row>
    <row r="1520" spans="2:10" x14ac:dyDescent="0.2">
      <c r="B1520" s="99"/>
      <c r="C1520" s="49"/>
      <c r="D1520" s="100"/>
      <c r="E1520" s="42"/>
      <c r="F1520" s="42"/>
      <c r="G1520" s="42"/>
      <c r="H1520" s="42"/>
      <c r="I1520" s="42"/>
      <c r="J1520" s="45"/>
    </row>
    <row r="1521" spans="2:10" x14ac:dyDescent="0.2">
      <c r="B1521" s="99"/>
      <c r="C1521" s="49"/>
      <c r="D1521" s="100"/>
      <c r="E1521" s="42"/>
      <c r="F1521" s="42"/>
      <c r="G1521" s="42"/>
      <c r="H1521" s="42"/>
      <c r="I1521" s="42"/>
      <c r="J1521" s="45"/>
    </row>
    <row r="1522" spans="2:10" x14ac:dyDescent="0.2">
      <c r="B1522" s="99"/>
      <c r="C1522" s="49"/>
      <c r="D1522" s="100"/>
      <c r="E1522" s="42"/>
      <c r="F1522" s="42"/>
      <c r="G1522" s="42"/>
      <c r="H1522" s="42"/>
      <c r="I1522" s="42"/>
      <c r="J1522" s="45"/>
    </row>
    <row r="1523" spans="2:10" x14ac:dyDescent="0.2">
      <c r="B1523" s="99"/>
      <c r="C1523" s="49"/>
      <c r="D1523" s="100"/>
      <c r="E1523" s="42"/>
      <c r="F1523" s="42"/>
      <c r="G1523" s="42"/>
      <c r="H1523" s="42"/>
      <c r="I1523" s="42"/>
      <c r="J1523" s="45"/>
    </row>
    <row r="1524" spans="2:10" x14ac:dyDescent="0.2">
      <c r="B1524" s="99"/>
      <c r="C1524" s="49"/>
      <c r="D1524" s="100"/>
      <c r="E1524" s="42"/>
      <c r="F1524" s="42"/>
      <c r="G1524" s="42"/>
      <c r="H1524" s="42"/>
      <c r="I1524" s="42"/>
      <c r="J1524" s="45"/>
    </row>
    <row r="1525" spans="2:10" x14ac:dyDescent="0.2">
      <c r="B1525" s="99"/>
      <c r="C1525" s="49"/>
      <c r="D1525" s="100"/>
      <c r="E1525" s="42"/>
      <c r="F1525" s="42"/>
      <c r="G1525" s="42"/>
      <c r="H1525" s="42"/>
      <c r="I1525" s="42"/>
      <c r="J1525" s="45"/>
    </row>
    <row r="1526" spans="2:10" x14ac:dyDescent="0.2">
      <c r="B1526" s="99"/>
      <c r="C1526" s="49"/>
      <c r="D1526" s="100"/>
      <c r="E1526" s="42"/>
      <c r="F1526" s="42"/>
      <c r="G1526" s="42"/>
      <c r="H1526" s="42"/>
      <c r="I1526" s="42"/>
      <c r="J1526" s="45"/>
    </row>
    <row r="1527" spans="2:10" x14ac:dyDescent="0.2">
      <c r="B1527" s="99"/>
      <c r="C1527" s="49"/>
      <c r="D1527" s="100"/>
      <c r="E1527" s="42"/>
      <c r="F1527" s="42"/>
      <c r="G1527" s="42"/>
      <c r="H1527" s="42"/>
      <c r="I1527" s="42"/>
      <c r="J1527" s="45"/>
    </row>
    <row r="1528" spans="2:10" x14ac:dyDescent="0.2">
      <c r="B1528" s="99"/>
      <c r="C1528" s="49"/>
      <c r="D1528" s="100"/>
      <c r="E1528" s="42"/>
      <c r="F1528" s="42"/>
      <c r="G1528" s="42"/>
      <c r="H1528" s="42"/>
      <c r="I1528" s="42"/>
      <c r="J1528" s="45"/>
    </row>
    <row r="1529" spans="2:10" x14ac:dyDescent="0.2">
      <c r="B1529" s="99"/>
      <c r="C1529" s="49"/>
      <c r="D1529" s="100"/>
      <c r="E1529" s="42"/>
      <c r="F1529" s="42"/>
      <c r="G1529" s="42"/>
      <c r="H1529" s="42"/>
      <c r="I1529" s="42"/>
      <c r="J1529" s="45"/>
    </row>
    <row r="1530" spans="2:10" x14ac:dyDescent="0.2">
      <c r="B1530" s="99"/>
      <c r="C1530" s="49"/>
      <c r="D1530" s="100"/>
      <c r="E1530" s="42"/>
      <c r="F1530" s="42"/>
      <c r="G1530" s="42"/>
      <c r="H1530" s="42"/>
      <c r="I1530" s="42"/>
      <c r="J1530" s="45"/>
    </row>
    <row r="1531" spans="2:10" x14ac:dyDescent="0.2">
      <c r="B1531" s="99"/>
      <c r="C1531" s="49"/>
      <c r="D1531" s="100"/>
      <c r="E1531" s="42"/>
      <c r="F1531" s="42"/>
      <c r="G1531" s="42"/>
      <c r="H1531" s="42"/>
      <c r="I1531" s="42"/>
      <c r="J1531" s="45"/>
    </row>
    <row r="1532" spans="2:10" x14ac:dyDescent="0.2">
      <c r="B1532" s="99"/>
      <c r="C1532" s="49"/>
      <c r="D1532" s="100"/>
      <c r="E1532" s="42"/>
      <c r="F1532" s="42"/>
      <c r="G1532" s="42"/>
      <c r="H1532" s="42"/>
      <c r="I1532" s="42"/>
      <c r="J1532" s="45"/>
    </row>
    <row r="1533" spans="2:10" x14ac:dyDescent="0.2">
      <c r="B1533" s="99"/>
      <c r="C1533" s="49"/>
      <c r="D1533" s="100"/>
      <c r="E1533" s="42"/>
      <c r="F1533" s="42"/>
      <c r="G1533" s="42"/>
      <c r="H1533" s="42"/>
      <c r="I1533" s="42"/>
      <c r="J1533" s="45"/>
    </row>
    <row r="1534" spans="2:10" x14ac:dyDescent="0.2">
      <c r="B1534" s="99"/>
      <c r="C1534" s="49"/>
      <c r="D1534" s="100"/>
      <c r="E1534" s="42"/>
      <c r="F1534" s="42"/>
      <c r="G1534" s="42"/>
      <c r="H1534" s="42"/>
      <c r="I1534" s="42"/>
      <c r="J1534" s="45"/>
    </row>
    <row r="1535" spans="2:10" x14ac:dyDescent="0.2">
      <c r="B1535" s="99"/>
      <c r="C1535" s="49"/>
      <c r="D1535" s="100"/>
      <c r="E1535" s="42"/>
      <c r="F1535" s="42"/>
      <c r="G1535" s="42"/>
      <c r="H1535" s="42"/>
      <c r="I1535" s="42"/>
      <c r="J1535" s="45"/>
    </row>
    <row r="1536" spans="2:10" x14ac:dyDescent="0.2">
      <c r="B1536" s="99"/>
      <c r="C1536" s="49"/>
      <c r="D1536" s="100"/>
      <c r="E1536" s="42"/>
      <c r="F1536" s="42"/>
      <c r="G1536" s="42"/>
      <c r="H1536" s="42"/>
      <c r="I1536" s="42"/>
      <c r="J1536" s="45"/>
    </row>
    <row r="1537" spans="2:10" x14ac:dyDescent="0.2">
      <c r="B1537" s="99"/>
      <c r="C1537" s="49"/>
      <c r="D1537" s="100"/>
      <c r="E1537" s="42"/>
      <c r="F1537" s="42"/>
      <c r="G1537" s="42"/>
      <c r="H1537" s="42"/>
      <c r="I1537" s="42"/>
      <c r="J1537" s="45"/>
    </row>
    <row r="1538" spans="2:10" x14ac:dyDescent="0.2">
      <c r="B1538" s="99"/>
      <c r="C1538" s="49"/>
      <c r="D1538" s="100"/>
      <c r="E1538" s="42"/>
      <c r="F1538" s="42"/>
      <c r="G1538" s="42"/>
      <c r="H1538" s="42"/>
      <c r="I1538" s="42"/>
      <c r="J1538" s="45"/>
    </row>
    <row r="1539" spans="2:10" x14ac:dyDescent="0.2">
      <c r="B1539" s="99"/>
      <c r="C1539" s="49"/>
      <c r="D1539" s="100"/>
      <c r="E1539" s="42"/>
      <c r="F1539" s="42"/>
      <c r="G1539" s="42"/>
      <c r="H1539" s="42"/>
      <c r="I1539" s="42"/>
      <c r="J1539" s="45"/>
    </row>
    <row r="1540" spans="2:10" x14ac:dyDescent="0.2">
      <c r="B1540" s="99"/>
      <c r="C1540" s="49"/>
      <c r="D1540" s="100"/>
      <c r="E1540" s="42"/>
      <c r="F1540" s="42"/>
      <c r="G1540" s="42"/>
      <c r="H1540" s="42"/>
      <c r="I1540" s="42"/>
      <c r="J1540" s="45"/>
    </row>
    <row r="1541" spans="2:10" x14ac:dyDescent="0.2">
      <c r="B1541" s="99"/>
      <c r="C1541" s="49"/>
      <c r="D1541" s="100"/>
      <c r="E1541" s="42"/>
      <c r="F1541" s="42"/>
      <c r="G1541" s="42"/>
      <c r="H1541" s="42"/>
      <c r="I1541" s="42"/>
      <c r="J1541" s="45"/>
    </row>
    <row r="1542" spans="2:10" x14ac:dyDescent="0.2">
      <c r="B1542" s="99"/>
      <c r="C1542" s="49"/>
      <c r="D1542" s="100"/>
      <c r="E1542" s="42"/>
      <c r="F1542" s="42"/>
      <c r="G1542" s="42"/>
      <c r="H1542" s="42"/>
      <c r="I1542" s="42"/>
      <c r="J1542" s="45"/>
    </row>
    <row r="1543" spans="2:10" x14ac:dyDescent="0.2">
      <c r="B1543" s="99"/>
      <c r="C1543" s="49"/>
      <c r="D1543" s="100"/>
      <c r="E1543" s="42"/>
      <c r="F1543" s="42"/>
      <c r="G1543" s="42"/>
      <c r="H1543" s="42"/>
      <c r="I1543" s="42"/>
      <c r="J1543" s="45"/>
    </row>
    <row r="1544" spans="2:10" x14ac:dyDescent="0.2">
      <c r="B1544" s="99"/>
      <c r="C1544" s="49"/>
      <c r="D1544" s="100"/>
      <c r="E1544" s="42"/>
      <c r="F1544" s="42"/>
      <c r="G1544" s="42"/>
      <c r="H1544" s="42"/>
      <c r="I1544" s="42"/>
      <c r="J1544" s="45"/>
    </row>
    <row r="1545" spans="2:10" x14ac:dyDescent="0.2">
      <c r="B1545" s="99"/>
      <c r="C1545" s="49"/>
      <c r="D1545" s="100"/>
      <c r="E1545" s="42"/>
      <c r="F1545" s="42"/>
      <c r="G1545" s="42"/>
      <c r="H1545" s="42"/>
      <c r="I1545" s="42"/>
      <c r="J1545" s="45"/>
    </row>
    <row r="1546" spans="2:10" x14ac:dyDescent="0.2">
      <c r="B1546" s="99"/>
      <c r="C1546" s="49"/>
      <c r="D1546" s="100"/>
      <c r="E1546" s="42"/>
      <c r="F1546" s="42"/>
      <c r="G1546" s="42"/>
      <c r="H1546" s="42"/>
      <c r="I1546" s="42"/>
      <c r="J1546" s="45"/>
    </row>
    <row r="1547" spans="2:10" x14ac:dyDescent="0.2">
      <c r="B1547" s="99"/>
      <c r="C1547" s="49"/>
      <c r="D1547" s="100"/>
      <c r="E1547" s="42"/>
      <c r="F1547" s="42"/>
      <c r="G1547" s="42"/>
      <c r="H1547" s="42"/>
      <c r="I1547" s="42"/>
      <c r="J1547" s="45"/>
    </row>
    <row r="1548" spans="2:10" x14ac:dyDescent="0.2">
      <c r="B1548" s="99"/>
      <c r="C1548" s="49"/>
      <c r="D1548" s="100"/>
      <c r="E1548" s="42"/>
      <c r="F1548" s="42"/>
      <c r="G1548" s="42"/>
      <c r="H1548" s="42"/>
      <c r="I1548" s="42"/>
      <c r="J1548" s="45"/>
    </row>
    <row r="1549" spans="2:10" x14ac:dyDescent="0.2">
      <c r="B1549" s="99"/>
      <c r="C1549" s="49"/>
      <c r="D1549" s="100"/>
      <c r="E1549" s="42"/>
      <c r="F1549" s="42"/>
      <c r="G1549" s="42"/>
      <c r="H1549" s="42"/>
      <c r="I1549" s="42"/>
      <c r="J1549" s="45"/>
    </row>
    <row r="1550" spans="2:10" x14ac:dyDescent="0.2">
      <c r="B1550" s="99"/>
      <c r="C1550" s="49"/>
      <c r="D1550" s="100"/>
      <c r="E1550" s="42"/>
      <c r="F1550" s="42"/>
      <c r="G1550" s="42"/>
      <c r="H1550" s="42"/>
      <c r="I1550" s="42"/>
      <c r="J1550" s="45"/>
    </row>
    <row r="1551" spans="2:10" x14ac:dyDescent="0.2">
      <c r="B1551" s="99"/>
      <c r="C1551" s="49"/>
      <c r="D1551" s="100"/>
      <c r="E1551" s="42"/>
      <c r="F1551" s="42"/>
      <c r="G1551" s="42"/>
      <c r="H1551" s="42"/>
      <c r="I1551" s="42"/>
      <c r="J1551" s="45"/>
    </row>
    <row r="1552" spans="2:10" x14ac:dyDescent="0.2">
      <c r="B1552" s="99"/>
      <c r="C1552" s="49"/>
      <c r="D1552" s="100"/>
      <c r="E1552" s="42"/>
      <c r="F1552" s="42"/>
      <c r="G1552" s="42"/>
      <c r="H1552" s="42"/>
      <c r="I1552" s="42"/>
      <c r="J1552" s="45"/>
    </row>
    <row r="1553" spans="2:10" x14ac:dyDescent="0.2">
      <c r="B1553" s="99"/>
      <c r="C1553" s="49"/>
      <c r="D1553" s="100"/>
      <c r="E1553" s="42"/>
      <c r="F1553" s="42"/>
      <c r="G1553" s="42"/>
      <c r="H1553" s="42"/>
      <c r="I1553" s="42"/>
      <c r="J1553" s="45"/>
    </row>
    <row r="1554" spans="2:10" x14ac:dyDescent="0.2">
      <c r="B1554" s="99"/>
      <c r="C1554" s="49"/>
      <c r="D1554" s="100"/>
      <c r="E1554" s="42"/>
      <c r="F1554" s="42"/>
      <c r="G1554" s="42"/>
      <c r="H1554" s="42"/>
      <c r="I1554" s="42"/>
      <c r="J1554" s="45"/>
    </row>
    <row r="1555" spans="2:10" x14ac:dyDescent="0.2">
      <c r="B1555" s="99"/>
      <c r="C1555" s="49"/>
      <c r="D1555" s="100"/>
      <c r="E1555" s="42"/>
      <c r="F1555" s="42"/>
      <c r="G1555" s="42"/>
      <c r="H1555" s="42"/>
      <c r="I1555" s="42"/>
      <c r="J1555" s="45"/>
    </row>
    <row r="1556" spans="2:10" x14ac:dyDescent="0.2">
      <c r="B1556" s="99"/>
      <c r="C1556" s="49"/>
      <c r="D1556" s="100"/>
      <c r="E1556" s="42"/>
      <c r="F1556" s="42"/>
      <c r="G1556" s="42"/>
      <c r="H1556" s="42"/>
      <c r="I1556" s="42"/>
      <c r="J1556" s="45"/>
    </row>
    <row r="1557" spans="2:10" x14ac:dyDescent="0.2">
      <c r="B1557" s="99"/>
      <c r="C1557" s="49"/>
      <c r="D1557" s="100"/>
      <c r="E1557" s="42"/>
      <c r="F1557" s="42"/>
      <c r="G1557" s="42"/>
      <c r="H1557" s="42"/>
      <c r="I1557" s="42"/>
      <c r="J1557" s="45"/>
    </row>
    <row r="1558" spans="2:10" x14ac:dyDescent="0.2">
      <c r="B1558" s="99"/>
      <c r="C1558" s="49"/>
      <c r="D1558" s="100"/>
      <c r="E1558" s="42"/>
      <c r="F1558" s="42"/>
      <c r="G1558" s="42"/>
      <c r="H1558" s="42"/>
      <c r="I1558" s="42"/>
      <c r="J1558" s="45"/>
    </row>
    <row r="1559" spans="2:10" x14ac:dyDescent="0.2">
      <c r="B1559" s="99"/>
      <c r="C1559" s="49"/>
      <c r="D1559" s="100"/>
      <c r="E1559" s="42"/>
      <c r="F1559" s="42"/>
      <c r="G1559" s="42"/>
      <c r="H1559" s="42"/>
      <c r="I1559" s="42"/>
      <c r="J1559" s="45"/>
    </row>
    <row r="1560" spans="2:10" x14ac:dyDescent="0.2">
      <c r="B1560" s="99"/>
      <c r="C1560" s="49"/>
      <c r="D1560" s="100"/>
      <c r="E1560" s="42"/>
      <c r="F1560" s="42"/>
      <c r="G1560" s="42"/>
      <c r="H1560" s="42"/>
      <c r="I1560" s="42"/>
      <c r="J1560" s="45"/>
    </row>
    <row r="1561" spans="2:10" x14ac:dyDescent="0.2">
      <c r="B1561" s="99"/>
      <c r="C1561" s="49"/>
      <c r="D1561" s="100"/>
      <c r="E1561" s="42"/>
      <c r="F1561" s="42"/>
      <c r="G1561" s="42"/>
      <c r="H1561" s="42"/>
      <c r="I1561" s="42"/>
      <c r="J1561" s="45"/>
    </row>
    <row r="1562" spans="2:10" x14ac:dyDescent="0.2">
      <c r="B1562" s="99"/>
      <c r="C1562" s="49"/>
      <c r="D1562" s="100"/>
      <c r="E1562" s="42"/>
      <c r="F1562" s="42"/>
      <c r="G1562" s="42"/>
      <c r="H1562" s="42"/>
      <c r="I1562" s="42"/>
      <c r="J1562" s="45"/>
    </row>
    <row r="1563" spans="2:10" x14ac:dyDescent="0.2">
      <c r="B1563" s="99"/>
      <c r="C1563" s="49"/>
      <c r="D1563" s="100"/>
      <c r="E1563" s="42"/>
      <c r="F1563" s="42"/>
      <c r="G1563" s="42"/>
      <c r="H1563" s="42"/>
      <c r="I1563" s="42"/>
      <c r="J1563" s="45"/>
    </row>
    <row r="1564" spans="2:10" x14ac:dyDescent="0.2">
      <c r="B1564" s="99"/>
      <c r="C1564" s="49"/>
      <c r="D1564" s="100"/>
      <c r="E1564" s="42"/>
      <c r="F1564" s="42"/>
      <c r="G1564" s="42"/>
      <c r="H1564" s="42"/>
      <c r="I1564" s="42"/>
      <c r="J1564" s="45"/>
    </row>
    <row r="1565" spans="2:10" x14ac:dyDescent="0.2">
      <c r="B1565" s="99"/>
      <c r="C1565" s="49"/>
      <c r="D1565" s="100"/>
      <c r="E1565" s="42"/>
      <c r="F1565" s="42"/>
      <c r="G1565" s="42"/>
      <c r="H1565" s="42"/>
      <c r="I1565" s="42"/>
      <c r="J1565" s="45"/>
    </row>
    <row r="1566" spans="2:10" x14ac:dyDescent="0.2">
      <c r="B1566" s="99"/>
      <c r="C1566" s="49"/>
      <c r="D1566" s="100"/>
      <c r="E1566" s="42"/>
      <c r="F1566" s="42"/>
      <c r="G1566" s="42"/>
      <c r="H1566" s="42"/>
      <c r="I1566" s="42"/>
      <c r="J1566" s="45"/>
    </row>
    <row r="1567" spans="2:10" x14ac:dyDescent="0.2">
      <c r="B1567" s="99"/>
      <c r="C1567" s="49"/>
      <c r="D1567" s="100"/>
      <c r="E1567" s="42"/>
      <c r="F1567" s="42"/>
      <c r="G1567" s="42"/>
      <c r="H1567" s="42"/>
      <c r="I1567" s="42"/>
      <c r="J1567" s="45"/>
    </row>
    <row r="1568" spans="2:10" x14ac:dyDescent="0.2">
      <c r="B1568" s="99"/>
      <c r="C1568" s="49"/>
      <c r="D1568" s="100"/>
      <c r="E1568" s="42"/>
      <c r="F1568" s="42"/>
      <c r="G1568" s="42"/>
      <c r="H1568" s="42"/>
      <c r="I1568" s="42"/>
      <c r="J1568" s="45"/>
    </row>
    <row r="1569" spans="2:10" x14ac:dyDescent="0.2">
      <c r="B1569" s="99"/>
      <c r="C1569" s="49"/>
      <c r="D1569" s="100"/>
      <c r="E1569" s="42"/>
      <c r="F1569" s="42"/>
      <c r="G1569" s="42"/>
      <c r="H1569" s="42"/>
      <c r="I1569" s="42"/>
      <c r="J1569" s="45"/>
    </row>
    <row r="1570" spans="2:10" x14ac:dyDescent="0.2">
      <c r="B1570" s="99"/>
      <c r="C1570" s="49"/>
      <c r="D1570" s="100"/>
      <c r="E1570" s="42"/>
      <c r="F1570" s="42"/>
      <c r="G1570" s="42"/>
      <c r="H1570" s="42"/>
      <c r="I1570" s="42"/>
      <c r="J1570" s="45"/>
    </row>
    <row r="1571" spans="2:10" x14ac:dyDescent="0.2">
      <c r="B1571" s="99"/>
      <c r="C1571" s="49"/>
      <c r="D1571" s="100"/>
      <c r="E1571" s="42"/>
      <c r="F1571" s="42"/>
      <c r="G1571" s="42"/>
      <c r="H1571" s="42"/>
      <c r="I1571" s="42"/>
      <c r="J1571" s="45"/>
    </row>
    <row r="1572" spans="2:10" x14ac:dyDescent="0.2">
      <c r="B1572" s="99"/>
      <c r="C1572" s="49"/>
      <c r="D1572" s="100"/>
      <c r="E1572" s="42"/>
      <c r="F1572" s="42"/>
      <c r="G1572" s="42"/>
      <c r="H1572" s="42"/>
      <c r="I1572" s="42"/>
      <c r="J1572" s="45"/>
    </row>
    <row r="1573" spans="2:10" x14ac:dyDescent="0.2">
      <c r="B1573" s="99"/>
      <c r="C1573" s="49"/>
      <c r="D1573" s="100"/>
      <c r="E1573" s="42"/>
      <c r="F1573" s="42"/>
      <c r="G1573" s="42"/>
      <c r="H1573" s="42"/>
      <c r="I1573" s="42"/>
      <c r="J1573" s="45"/>
    </row>
    <row r="1574" spans="2:10" x14ac:dyDescent="0.2">
      <c r="B1574" s="99"/>
      <c r="C1574" s="49"/>
      <c r="D1574" s="100"/>
      <c r="E1574" s="42"/>
      <c r="F1574" s="42"/>
      <c r="G1574" s="42"/>
      <c r="H1574" s="42"/>
      <c r="I1574" s="42"/>
      <c r="J1574" s="45"/>
    </row>
    <row r="1575" spans="2:10" x14ac:dyDescent="0.2">
      <c r="B1575" s="99"/>
      <c r="C1575" s="49"/>
      <c r="D1575" s="100"/>
      <c r="E1575" s="42"/>
      <c r="F1575" s="42"/>
      <c r="G1575" s="42"/>
      <c r="H1575" s="42"/>
      <c r="I1575" s="42"/>
      <c r="J1575" s="45"/>
    </row>
    <row r="1576" spans="2:10" x14ac:dyDescent="0.2">
      <c r="B1576" s="99"/>
      <c r="C1576" s="49"/>
      <c r="D1576" s="100"/>
      <c r="E1576" s="42"/>
      <c r="F1576" s="42"/>
      <c r="G1576" s="42"/>
      <c r="H1576" s="42"/>
      <c r="I1576" s="42"/>
      <c r="J1576" s="45"/>
    </row>
    <row r="1577" spans="2:10" x14ac:dyDescent="0.2">
      <c r="B1577" s="99"/>
      <c r="C1577" s="49"/>
      <c r="D1577" s="100"/>
      <c r="E1577" s="42"/>
      <c r="F1577" s="42"/>
      <c r="G1577" s="42"/>
      <c r="H1577" s="42"/>
      <c r="I1577" s="42"/>
      <c r="J1577" s="45"/>
    </row>
    <row r="1578" spans="2:10" x14ac:dyDescent="0.2">
      <c r="B1578" s="99"/>
      <c r="C1578" s="49"/>
      <c r="D1578" s="100"/>
      <c r="E1578" s="42"/>
      <c r="F1578" s="42"/>
      <c r="G1578" s="42"/>
      <c r="H1578" s="42"/>
      <c r="I1578" s="42"/>
      <c r="J1578" s="45"/>
    </row>
    <row r="1579" spans="2:10" x14ac:dyDescent="0.2">
      <c r="B1579" s="99"/>
      <c r="C1579" s="49"/>
      <c r="D1579" s="100"/>
      <c r="E1579" s="42"/>
      <c r="F1579" s="42"/>
      <c r="G1579" s="42"/>
      <c r="H1579" s="42"/>
      <c r="I1579" s="42"/>
      <c r="J1579" s="45"/>
    </row>
    <row r="1580" spans="2:10" x14ac:dyDescent="0.2">
      <c r="B1580" s="99"/>
      <c r="C1580" s="49"/>
      <c r="D1580" s="100"/>
      <c r="E1580" s="42"/>
      <c r="F1580" s="42"/>
      <c r="G1580" s="42"/>
      <c r="H1580" s="42"/>
      <c r="I1580" s="42"/>
      <c r="J1580" s="45"/>
    </row>
    <row r="1581" spans="2:10" x14ac:dyDescent="0.2">
      <c r="B1581" s="99"/>
      <c r="C1581" s="49"/>
      <c r="D1581" s="100"/>
      <c r="E1581" s="42"/>
      <c r="F1581" s="42"/>
      <c r="G1581" s="42"/>
      <c r="H1581" s="42"/>
      <c r="I1581" s="42"/>
      <c r="J1581" s="45"/>
    </row>
    <row r="1582" spans="2:10" x14ac:dyDescent="0.2">
      <c r="B1582" s="99"/>
      <c r="C1582" s="49"/>
      <c r="D1582" s="100"/>
      <c r="E1582" s="42"/>
      <c r="F1582" s="42"/>
      <c r="G1582" s="42"/>
      <c r="H1582" s="42"/>
      <c r="I1582" s="42"/>
      <c r="J1582" s="45"/>
    </row>
    <row r="1583" spans="2:10" x14ac:dyDescent="0.2">
      <c r="B1583" s="99"/>
      <c r="C1583" s="49"/>
      <c r="D1583" s="100"/>
      <c r="E1583" s="42"/>
      <c r="F1583" s="42"/>
      <c r="G1583" s="42"/>
      <c r="H1583" s="42"/>
      <c r="I1583" s="42"/>
      <c r="J1583" s="45"/>
    </row>
    <row r="1584" spans="2:10" x14ac:dyDescent="0.2">
      <c r="B1584" s="99"/>
      <c r="C1584" s="49"/>
      <c r="D1584" s="100"/>
      <c r="E1584" s="42"/>
      <c r="F1584" s="42"/>
      <c r="G1584" s="42"/>
      <c r="H1584" s="42"/>
      <c r="I1584" s="42"/>
      <c r="J1584" s="45"/>
    </row>
    <row r="1585" spans="2:10" x14ac:dyDescent="0.2">
      <c r="B1585" s="99"/>
      <c r="C1585" s="49"/>
      <c r="D1585" s="100"/>
      <c r="E1585" s="42"/>
      <c r="F1585" s="42"/>
      <c r="G1585" s="42"/>
      <c r="H1585" s="42"/>
      <c r="I1585" s="42"/>
      <c r="J1585" s="45"/>
    </row>
    <row r="1586" spans="2:10" x14ac:dyDescent="0.2">
      <c r="B1586" s="99"/>
      <c r="C1586" s="49"/>
      <c r="D1586" s="100"/>
      <c r="E1586" s="42"/>
      <c r="F1586" s="42"/>
      <c r="G1586" s="42"/>
      <c r="H1586" s="42"/>
      <c r="I1586" s="42"/>
      <c r="J1586" s="45"/>
    </row>
    <row r="1587" spans="2:10" x14ac:dyDescent="0.2">
      <c r="B1587" s="99"/>
      <c r="C1587" s="49"/>
      <c r="D1587" s="100"/>
      <c r="E1587" s="42"/>
      <c r="F1587" s="42"/>
      <c r="G1587" s="42"/>
      <c r="H1587" s="42"/>
      <c r="I1587" s="42"/>
      <c r="J1587" s="45"/>
    </row>
    <row r="1588" spans="2:10" x14ac:dyDescent="0.2">
      <c r="B1588" s="99"/>
      <c r="C1588" s="49"/>
      <c r="D1588" s="100"/>
      <c r="E1588" s="42"/>
      <c r="F1588" s="42"/>
      <c r="G1588" s="42"/>
      <c r="H1588" s="42"/>
      <c r="I1588" s="42"/>
      <c r="J1588" s="45"/>
    </row>
    <row r="1589" spans="2:10" x14ac:dyDescent="0.2">
      <c r="B1589" s="99"/>
      <c r="C1589" s="49"/>
      <c r="D1589" s="100"/>
      <c r="E1589" s="42"/>
      <c r="F1589" s="42"/>
      <c r="G1589" s="42"/>
      <c r="H1589" s="42"/>
      <c r="I1589" s="42"/>
      <c r="J1589" s="45"/>
    </row>
    <row r="1590" spans="2:10" x14ac:dyDescent="0.2">
      <c r="B1590" s="99"/>
      <c r="C1590" s="49"/>
      <c r="D1590" s="100"/>
      <c r="E1590" s="42"/>
      <c r="F1590" s="42"/>
      <c r="G1590" s="42"/>
      <c r="H1590" s="42"/>
      <c r="I1590" s="42"/>
      <c r="J1590" s="45"/>
    </row>
    <row r="1591" spans="2:10" x14ac:dyDescent="0.2">
      <c r="B1591" s="99"/>
      <c r="C1591" s="49"/>
      <c r="D1591" s="100"/>
      <c r="E1591" s="42"/>
      <c r="F1591" s="42"/>
      <c r="G1591" s="42"/>
      <c r="H1591" s="42"/>
      <c r="I1591" s="42"/>
      <c r="J1591" s="45"/>
    </row>
    <row r="1592" spans="2:10" x14ac:dyDescent="0.2">
      <c r="B1592" s="99"/>
      <c r="C1592" s="49"/>
      <c r="D1592" s="100"/>
      <c r="E1592" s="42"/>
      <c r="F1592" s="42"/>
      <c r="G1592" s="42"/>
      <c r="H1592" s="42"/>
      <c r="I1592" s="42"/>
      <c r="J1592" s="45"/>
    </row>
    <row r="1593" spans="2:10" x14ac:dyDescent="0.2">
      <c r="B1593" s="99"/>
      <c r="C1593" s="49"/>
      <c r="D1593" s="100"/>
      <c r="E1593" s="42"/>
      <c r="F1593" s="42"/>
      <c r="G1593" s="42"/>
      <c r="H1593" s="42"/>
      <c r="I1593" s="42"/>
      <c r="J1593" s="45"/>
    </row>
    <row r="1594" spans="2:10" x14ac:dyDescent="0.2">
      <c r="B1594" s="99"/>
      <c r="C1594" s="49"/>
      <c r="D1594" s="100"/>
      <c r="E1594" s="42"/>
      <c r="F1594" s="42"/>
      <c r="G1594" s="42"/>
      <c r="H1594" s="42"/>
      <c r="I1594" s="42"/>
      <c r="J1594" s="45"/>
    </row>
    <row r="1595" spans="2:10" x14ac:dyDescent="0.2">
      <c r="B1595" s="99"/>
      <c r="C1595" s="49"/>
      <c r="D1595" s="100"/>
      <c r="E1595" s="42"/>
      <c r="F1595" s="42"/>
      <c r="G1595" s="42"/>
      <c r="H1595" s="42"/>
      <c r="I1595" s="42"/>
      <c r="J1595" s="45"/>
    </row>
    <row r="1596" spans="2:10" x14ac:dyDescent="0.2">
      <c r="B1596" s="99"/>
      <c r="C1596" s="49"/>
      <c r="D1596" s="100"/>
      <c r="E1596" s="42"/>
      <c r="F1596" s="42"/>
      <c r="G1596" s="42"/>
      <c r="H1596" s="42"/>
      <c r="I1596" s="42"/>
      <c r="J1596" s="45"/>
    </row>
    <row r="1597" spans="2:10" x14ac:dyDescent="0.2">
      <c r="B1597" s="99"/>
      <c r="C1597" s="49"/>
      <c r="D1597" s="100"/>
      <c r="E1597" s="42"/>
      <c r="F1597" s="42"/>
      <c r="G1597" s="42"/>
      <c r="H1597" s="42"/>
      <c r="I1597" s="42"/>
      <c r="J1597" s="45"/>
    </row>
    <row r="1598" spans="2:10" x14ac:dyDescent="0.2">
      <c r="B1598" s="99"/>
      <c r="C1598" s="49"/>
      <c r="D1598" s="100"/>
      <c r="E1598" s="42"/>
      <c r="F1598" s="42"/>
      <c r="G1598" s="42"/>
      <c r="H1598" s="42"/>
      <c r="I1598" s="42"/>
      <c r="J1598" s="45"/>
    </row>
    <row r="1599" spans="2:10" x14ac:dyDescent="0.2">
      <c r="B1599" s="99"/>
      <c r="C1599" s="49"/>
      <c r="D1599" s="100"/>
      <c r="E1599" s="42"/>
      <c r="F1599" s="42"/>
      <c r="G1599" s="42"/>
      <c r="H1599" s="42"/>
      <c r="I1599" s="42"/>
      <c r="J1599" s="45"/>
    </row>
    <row r="1600" spans="2:10" x14ac:dyDescent="0.2">
      <c r="B1600" s="99"/>
      <c r="C1600" s="49"/>
      <c r="D1600" s="100"/>
      <c r="E1600" s="42"/>
      <c r="F1600" s="42"/>
      <c r="G1600" s="42"/>
      <c r="H1600" s="42"/>
      <c r="I1600" s="42"/>
      <c r="J1600" s="45"/>
    </row>
    <row r="1601" spans="2:10" x14ac:dyDescent="0.2">
      <c r="B1601" s="99"/>
      <c r="C1601" s="49"/>
      <c r="D1601" s="100"/>
      <c r="E1601" s="42"/>
      <c r="F1601" s="42"/>
      <c r="G1601" s="42"/>
      <c r="H1601" s="42"/>
      <c r="I1601" s="42"/>
      <c r="J1601" s="45"/>
    </row>
    <row r="1602" spans="2:10" x14ac:dyDescent="0.2">
      <c r="B1602" s="99"/>
      <c r="C1602" s="49"/>
      <c r="D1602" s="100"/>
      <c r="E1602" s="42"/>
      <c r="F1602" s="42"/>
      <c r="G1602" s="42"/>
      <c r="H1602" s="42"/>
      <c r="I1602" s="42"/>
      <c r="J1602" s="45"/>
    </row>
    <row r="1603" spans="2:10" x14ac:dyDescent="0.2">
      <c r="B1603" s="99"/>
      <c r="C1603" s="49"/>
      <c r="D1603" s="100"/>
      <c r="E1603" s="42"/>
      <c r="F1603" s="42"/>
      <c r="G1603" s="42"/>
      <c r="H1603" s="42"/>
      <c r="I1603" s="42"/>
      <c r="J1603" s="45"/>
    </row>
    <row r="1604" spans="2:10" x14ac:dyDescent="0.2">
      <c r="B1604" s="99"/>
      <c r="C1604" s="49"/>
      <c r="D1604" s="100"/>
      <c r="E1604" s="42"/>
      <c r="F1604" s="42"/>
      <c r="G1604" s="42"/>
      <c r="H1604" s="42"/>
      <c r="I1604" s="42"/>
      <c r="J1604" s="45"/>
    </row>
    <row r="1605" spans="2:10" x14ac:dyDescent="0.2">
      <c r="B1605" s="99"/>
      <c r="C1605" s="49"/>
      <c r="D1605" s="100"/>
      <c r="E1605" s="42"/>
      <c r="F1605" s="42"/>
      <c r="G1605" s="42"/>
      <c r="H1605" s="42"/>
      <c r="I1605" s="42"/>
      <c r="J1605" s="45"/>
    </row>
    <row r="1606" spans="2:10" x14ac:dyDescent="0.2">
      <c r="B1606" s="99"/>
      <c r="C1606" s="49"/>
      <c r="D1606" s="100"/>
      <c r="E1606" s="42"/>
      <c r="F1606" s="42"/>
      <c r="G1606" s="42"/>
      <c r="H1606" s="42"/>
      <c r="I1606" s="42"/>
      <c r="J1606" s="45"/>
    </row>
    <row r="1607" spans="2:10" x14ac:dyDescent="0.2">
      <c r="B1607" s="99"/>
      <c r="C1607" s="49"/>
      <c r="D1607" s="100"/>
      <c r="E1607" s="42"/>
      <c r="F1607" s="42"/>
      <c r="G1607" s="42"/>
      <c r="H1607" s="42"/>
      <c r="I1607" s="42"/>
      <c r="J1607" s="45"/>
    </row>
    <row r="1608" spans="2:10" x14ac:dyDescent="0.2">
      <c r="B1608" s="99"/>
      <c r="C1608" s="49"/>
      <c r="D1608" s="100"/>
      <c r="E1608" s="42"/>
      <c r="F1608" s="42"/>
      <c r="G1608" s="42"/>
      <c r="H1608" s="42"/>
      <c r="I1608" s="42"/>
      <c r="J1608" s="45"/>
    </row>
    <row r="1609" spans="2:10" x14ac:dyDescent="0.2">
      <c r="B1609" s="99"/>
      <c r="C1609" s="49"/>
      <c r="D1609" s="100"/>
      <c r="E1609" s="42"/>
      <c r="F1609" s="42"/>
      <c r="G1609" s="42"/>
      <c r="H1609" s="42"/>
      <c r="I1609" s="42"/>
      <c r="J1609" s="45"/>
    </row>
    <row r="1610" spans="2:10" x14ac:dyDescent="0.2">
      <c r="B1610" s="99"/>
      <c r="C1610" s="49"/>
      <c r="D1610" s="100"/>
      <c r="E1610" s="42"/>
      <c r="F1610" s="42"/>
      <c r="G1610" s="42"/>
      <c r="H1610" s="42"/>
      <c r="I1610" s="42"/>
      <c r="J1610" s="45"/>
    </row>
    <row r="1611" spans="2:10" x14ac:dyDescent="0.2">
      <c r="B1611" s="99"/>
      <c r="C1611" s="49"/>
      <c r="D1611" s="100"/>
      <c r="E1611" s="42"/>
      <c r="F1611" s="42"/>
      <c r="G1611" s="42"/>
      <c r="H1611" s="42"/>
      <c r="I1611" s="42"/>
      <c r="J1611" s="45"/>
    </row>
    <row r="1612" spans="2:10" x14ac:dyDescent="0.2">
      <c r="B1612" s="99"/>
      <c r="C1612" s="49"/>
      <c r="D1612" s="100"/>
      <c r="E1612" s="42"/>
      <c r="F1612" s="42"/>
      <c r="G1612" s="42"/>
      <c r="H1612" s="42"/>
      <c r="I1612" s="42"/>
      <c r="J1612" s="45"/>
    </row>
    <row r="1613" spans="2:10" x14ac:dyDescent="0.2">
      <c r="B1613" s="99"/>
      <c r="C1613" s="49"/>
      <c r="D1613" s="100"/>
      <c r="E1613" s="42"/>
      <c r="F1613" s="42"/>
      <c r="G1613" s="42"/>
      <c r="H1613" s="42"/>
      <c r="I1613" s="42"/>
      <c r="J1613" s="45"/>
    </row>
    <row r="1614" spans="2:10" x14ac:dyDescent="0.2">
      <c r="B1614" s="99"/>
      <c r="C1614" s="49"/>
      <c r="D1614" s="100"/>
      <c r="E1614" s="42"/>
      <c r="F1614" s="42"/>
      <c r="G1614" s="42"/>
      <c r="H1614" s="42"/>
      <c r="I1614" s="42"/>
      <c r="J1614" s="45"/>
    </row>
    <row r="1615" spans="2:10" x14ac:dyDescent="0.2">
      <c r="B1615" s="99"/>
      <c r="C1615" s="49"/>
      <c r="D1615" s="100"/>
      <c r="E1615" s="42"/>
      <c r="F1615" s="42"/>
      <c r="G1615" s="42"/>
      <c r="H1615" s="42"/>
      <c r="I1615" s="42"/>
      <c r="J1615" s="45"/>
    </row>
    <row r="1616" spans="2:10" x14ac:dyDescent="0.2">
      <c r="B1616" s="99"/>
      <c r="C1616" s="49"/>
      <c r="D1616" s="100"/>
      <c r="E1616" s="42"/>
      <c r="F1616" s="42"/>
      <c r="G1616" s="42"/>
      <c r="H1616" s="42"/>
      <c r="I1616" s="42"/>
      <c r="J1616" s="45"/>
    </row>
    <row r="1617" spans="2:10" x14ac:dyDescent="0.2">
      <c r="B1617" s="99"/>
      <c r="C1617" s="49"/>
      <c r="D1617" s="100"/>
      <c r="E1617" s="42"/>
      <c r="F1617" s="42"/>
      <c r="G1617" s="42"/>
      <c r="H1617" s="42"/>
      <c r="I1617" s="42"/>
      <c r="J1617" s="45"/>
    </row>
    <row r="1618" spans="2:10" x14ac:dyDescent="0.2">
      <c r="B1618" s="99"/>
      <c r="C1618" s="49"/>
      <c r="D1618" s="100"/>
      <c r="E1618" s="42"/>
      <c r="F1618" s="42"/>
      <c r="G1618" s="42"/>
      <c r="H1618" s="42"/>
      <c r="I1618" s="42"/>
      <c r="J1618" s="45"/>
    </row>
    <row r="1619" spans="2:10" x14ac:dyDescent="0.2">
      <c r="B1619" s="99"/>
      <c r="C1619" s="49"/>
      <c r="D1619" s="100"/>
      <c r="E1619" s="42"/>
      <c r="F1619" s="42"/>
      <c r="G1619" s="42"/>
      <c r="H1619" s="42"/>
      <c r="I1619" s="42"/>
      <c r="J1619" s="45"/>
    </row>
    <row r="1620" spans="2:10" x14ac:dyDescent="0.2">
      <c r="B1620" s="99"/>
      <c r="C1620" s="49"/>
      <c r="D1620" s="100"/>
      <c r="E1620" s="42"/>
      <c r="F1620" s="42"/>
      <c r="G1620" s="42"/>
      <c r="H1620" s="42"/>
      <c r="I1620" s="42"/>
      <c r="J1620" s="45"/>
    </row>
    <row r="1621" spans="2:10" x14ac:dyDescent="0.2">
      <c r="B1621" s="99"/>
      <c r="C1621" s="49"/>
      <c r="D1621" s="100"/>
      <c r="E1621" s="42"/>
      <c r="F1621" s="42"/>
      <c r="G1621" s="42"/>
      <c r="H1621" s="42"/>
      <c r="I1621" s="42"/>
      <c r="J1621" s="45"/>
    </row>
    <row r="1622" spans="2:10" x14ac:dyDescent="0.2">
      <c r="B1622" s="99"/>
      <c r="C1622" s="49"/>
      <c r="D1622" s="100"/>
      <c r="E1622" s="42"/>
      <c r="F1622" s="42"/>
      <c r="G1622" s="42"/>
      <c r="H1622" s="42"/>
      <c r="I1622" s="42"/>
      <c r="J1622" s="45"/>
    </row>
    <row r="1623" spans="2:10" x14ac:dyDescent="0.2">
      <c r="B1623" s="99"/>
      <c r="C1623" s="49"/>
      <c r="D1623" s="100"/>
      <c r="E1623" s="42"/>
      <c r="F1623" s="42"/>
      <c r="G1623" s="42"/>
      <c r="H1623" s="42"/>
      <c r="I1623" s="42"/>
      <c r="J1623" s="45"/>
    </row>
    <row r="1624" spans="2:10" x14ac:dyDescent="0.2">
      <c r="B1624" s="99"/>
      <c r="C1624" s="49"/>
      <c r="D1624" s="100"/>
      <c r="E1624" s="42"/>
      <c r="F1624" s="42"/>
      <c r="G1624" s="42"/>
      <c r="H1624" s="42"/>
      <c r="I1624" s="42"/>
      <c r="J1624" s="45"/>
    </row>
    <row r="1625" spans="2:10" x14ac:dyDescent="0.2">
      <c r="B1625" s="99"/>
      <c r="C1625" s="49"/>
      <c r="D1625" s="100"/>
      <c r="E1625" s="42"/>
      <c r="F1625" s="42"/>
      <c r="G1625" s="42"/>
      <c r="H1625" s="42"/>
      <c r="I1625" s="42"/>
      <c r="J1625" s="45"/>
    </row>
    <row r="1626" spans="2:10" x14ac:dyDescent="0.2">
      <c r="B1626" s="99"/>
      <c r="C1626" s="49"/>
      <c r="D1626" s="100"/>
      <c r="E1626" s="42"/>
      <c r="F1626" s="42"/>
      <c r="G1626" s="42"/>
      <c r="H1626" s="42"/>
      <c r="I1626" s="42"/>
      <c r="J1626" s="45"/>
    </row>
    <row r="1627" spans="2:10" x14ac:dyDescent="0.2">
      <c r="B1627" s="99"/>
      <c r="C1627" s="49"/>
      <c r="D1627" s="100"/>
      <c r="E1627" s="42"/>
      <c r="F1627" s="42"/>
      <c r="G1627" s="42"/>
      <c r="H1627" s="42"/>
      <c r="I1627" s="42"/>
      <c r="J1627" s="45"/>
    </row>
    <row r="1628" spans="2:10" x14ac:dyDescent="0.2">
      <c r="B1628" s="99"/>
      <c r="C1628" s="49"/>
      <c r="D1628" s="100"/>
      <c r="E1628" s="42"/>
      <c r="F1628" s="42"/>
      <c r="G1628" s="42"/>
      <c r="H1628" s="42"/>
      <c r="I1628" s="42"/>
      <c r="J1628" s="45"/>
    </row>
    <row r="1629" spans="2:10" x14ac:dyDescent="0.2">
      <c r="B1629" s="99"/>
      <c r="C1629" s="49"/>
      <c r="D1629" s="100"/>
      <c r="E1629" s="42"/>
      <c r="F1629" s="42"/>
      <c r="G1629" s="42"/>
      <c r="H1629" s="42"/>
      <c r="I1629" s="42"/>
      <c r="J1629" s="45"/>
    </row>
    <row r="1630" spans="2:10" x14ac:dyDescent="0.2">
      <c r="B1630" s="99"/>
      <c r="C1630" s="49"/>
      <c r="D1630" s="100"/>
      <c r="E1630" s="42"/>
      <c r="F1630" s="42"/>
      <c r="G1630" s="42"/>
      <c r="H1630" s="42"/>
      <c r="I1630" s="42"/>
      <c r="J1630" s="45"/>
    </row>
    <row r="1631" spans="2:10" x14ac:dyDescent="0.2">
      <c r="B1631" s="99"/>
      <c r="C1631" s="49"/>
      <c r="D1631" s="100"/>
      <c r="E1631" s="42"/>
      <c r="F1631" s="42"/>
      <c r="G1631" s="42"/>
      <c r="H1631" s="42"/>
      <c r="I1631" s="42"/>
      <c r="J1631" s="45"/>
    </row>
    <row r="1632" spans="2:10" x14ac:dyDescent="0.2">
      <c r="B1632" s="99"/>
      <c r="C1632" s="49"/>
      <c r="D1632" s="100"/>
      <c r="E1632" s="42"/>
      <c r="F1632" s="42"/>
      <c r="G1632" s="42"/>
      <c r="H1632" s="42"/>
      <c r="I1632" s="42"/>
      <c r="J1632" s="45"/>
    </row>
    <row r="1633" spans="2:10" x14ac:dyDescent="0.2">
      <c r="B1633" s="99"/>
      <c r="C1633" s="49"/>
      <c r="D1633" s="100"/>
      <c r="E1633" s="42"/>
      <c r="F1633" s="42"/>
      <c r="G1633" s="42"/>
      <c r="H1633" s="42"/>
      <c r="I1633" s="42"/>
      <c r="J1633" s="45"/>
    </row>
    <row r="1634" spans="2:10" x14ac:dyDescent="0.2">
      <c r="B1634" s="99"/>
      <c r="C1634" s="49"/>
      <c r="D1634" s="100"/>
      <c r="E1634" s="42"/>
      <c r="F1634" s="42"/>
      <c r="G1634" s="42"/>
      <c r="H1634" s="42"/>
      <c r="I1634" s="42"/>
      <c r="J1634" s="45"/>
    </row>
    <row r="1635" spans="2:10" x14ac:dyDescent="0.2">
      <c r="B1635" s="99"/>
      <c r="C1635" s="49"/>
      <c r="D1635" s="100"/>
      <c r="E1635" s="42"/>
      <c r="F1635" s="42"/>
      <c r="G1635" s="42"/>
      <c r="H1635" s="42"/>
      <c r="I1635" s="42"/>
      <c r="J1635" s="45"/>
    </row>
    <row r="1636" spans="2:10" x14ac:dyDescent="0.2">
      <c r="B1636" s="99"/>
      <c r="C1636" s="49"/>
      <c r="D1636" s="100"/>
      <c r="E1636" s="42"/>
      <c r="F1636" s="42"/>
      <c r="G1636" s="42"/>
      <c r="H1636" s="42"/>
      <c r="I1636" s="42"/>
      <c r="J1636" s="45"/>
    </row>
    <row r="1637" spans="2:10" x14ac:dyDescent="0.2">
      <c r="B1637" s="99"/>
      <c r="C1637" s="49"/>
      <c r="D1637" s="100"/>
      <c r="E1637" s="42"/>
      <c r="F1637" s="42"/>
      <c r="G1637" s="42"/>
      <c r="H1637" s="42"/>
      <c r="I1637" s="42"/>
      <c r="J1637" s="45"/>
    </row>
    <row r="1638" spans="2:10" x14ac:dyDescent="0.2">
      <c r="B1638" s="99"/>
      <c r="C1638" s="49"/>
      <c r="D1638" s="100"/>
      <c r="E1638" s="42"/>
      <c r="F1638" s="42"/>
      <c r="G1638" s="42"/>
      <c r="H1638" s="42"/>
      <c r="I1638" s="42"/>
      <c r="J1638" s="45"/>
    </row>
    <row r="1639" spans="2:10" x14ac:dyDescent="0.2">
      <c r="B1639" s="99"/>
      <c r="C1639" s="49"/>
      <c r="D1639" s="100"/>
      <c r="E1639" s="42"/>
      <c r="F1639" s="42"/>
      <c r="G1639" s="42"/>
      <c r="H1639" s="42"/>
      <c r="I1639" s="42"/>
      <c r="J1639" s="45"/>
    </row>
    <row r="1640" spans="2:10" x14ac:dyDescent="0.2">
      <c r="B1640" s="99"/>
      <c r="C1640" s="49"/>
      <c r="D1640" s="100"/>
      <c r="E1640" s="42"/>
      <c r="F1640" s="42"/>
      <c r="G1640" s="42"/>
      <c r="H1640" s="42"/>
      <c r="I1640" s="42"/>
      <c r="J1640" s="45"/>
    </row>
    <row r="1641" spans="2:10" x14ac:dyDescent="0.2">
      <c r="B1641" s="99"/>
      <c r="C1641" s="49"/>
      <c r="D1641" s="100"/>
      <c r="E1641" s="42"/>
      <c r="F1641" s="42"/>
      <c r="G1641" s="42"/>
      <c r="H1641" s="42"/>
      <c r="I1641" s="42"/>
      <c r="J1641" s="45"/>
    </row>
    <row r="1642" spans="2:10" x14ac:dyDescent="0.2">
      <c r="B1642" s="99"/>
      <c r="C1642" s="49"/>
      <c r="D1642" s="100"/>
      <c r="E1642" s="42"/>
      <c r="F1642" s="42"/>
      <c r="G1642" s="42"/>
      <c r="H1642" s="42"/>
      <c r="I1642" s="42"/>
      <c r="J1642" s="45"/>
    </row>
    <row r="1643" spans="2:10" x14ac:dyDescent="0.2">
      <c r="B1643" s="99"/>
      <c r="C1643" s="49"/>
      <c r="D1643" s="100"/>
      <c r="E1643" s="42"/>
      <c r="F1643" s="42"/>
      <c r="G1643" s="42"/>
      <c r="H1643" s="42"/>
      <c r="I1643" s="42"/>
      <c r="J1643" s="45"/>
    </row>
    <row r="1644" spans="2:10" x14ac:dyDescent="0.2">
      <c r="B1644" s="99"/>
      <c r="C1644" s="49"/>
      <c r="D1644" s="100"/>
      <c r="E1644" s="42"/>
      <c r="F1644" s="42"/>
      <c r="G1644" s="42"/>
      <c r="H1644" s="42"/>
      <c r="I1644" s="42"/>
      <c r="J1644" s="45"/>
    </row>
    <row r="1645" spans="2:10" x14ac:dyDescent="0.2">
      <c r="B1645" s="99"/>
      <c r="C1645" s="49"/>
      <c r="D1645" s="100"/>
      <c r="E1645" s="42"/>
      <c r="F1645" s="42"/>
      <c r="G1645" s="42"/>
      <c r="H1645" s="42"/>
      <c r="I1645" s="42"/>
      <c r="J1645" s="45"/>
    </row>
    <row r="1646" spans="2:10" x14ac:dyDescent="0.2">
      <c r="B1646" s="99"/>
      <c r="C1646" s="49"/>
      <c r="D1646" s="100"/>
      <c r="E1646" s="42"/>
      <c r="F1646" s="42"/>
      <c r="G1646" s="42"/>
      <c r="H1646" s="42"/>
      <c r="I1646" s="42"/>
      <c r="J1646" s="45"/>
    </row>
    <row r="1647" spans="2:10" x14ac:dyDescent="0.2">
      <c r="B1647" s="99"/>
      <c r="C1647" s="49"/>
      <c r="D1647" s="100"/>
      <c r="E1647" s="42"/>
      <c r="F1647" s="42"/>
      <c r="G1647" s="42"/>
      <c r="H1647" s="42"/>
      <c r="I1647" s="42"/>
      <c r="J1647" s="45"/>
    </row>
    <row r="1648" spans="2:10" x14ac:dyDescent="0.2">
      <c r="B1648" s="99"/>
      <c r="C1648" s="49"/>
      <c r="D1648" s="100"/>
      <c r="E1648" s="42"/>
      <c r="F1648" s="42"/>
      <c r="G1648" s="42"/>
      <c r="H1648" s="42"/>
      <c r="I1648" s="42"/>
      <c r="J1648" s="45"/>
    </row>
    <row r="1649" spans="2:10" x14ac:dyDescent="0.2">
      <c r="B1649" s="99"/>
      <c r="C1649" s="49"/>
      <c r="D1649" s="100"/>
      <c r="E1649" s="42"/>
      <c r="F1649" s="42"/>
      <c r="G1649" s="42"/>
      <c r="H1649" s="42"/>
      <c r="I1649" s="42"/>
      <c r="J1649" s="45"/>
    </row>
    <row r="1650" spans="2:10" x14ac:dyDescent="0.2">
      <c r="B1650" s="99"/>
      <c r="C1650" s="49"/>
      <c r="D1650" s="100"/>
      <c r="E1650" s="42"/>
      <c r="F1650" s="42"/>
      <c r="G1650" s="42"/>
      <c r="H1650" s="42"/>
      <c r="I1650" s="42"/>
      <c r="J1650" s="45"/>
    </row>
    <row r="1651" spans="2:10" x14ac:dyDescent="0.2">
      <c r="B1651" s="99"/>
      <c r="C1651" s="49"/>
      <c r="D1651" s="100"/>
      <c r="E1651" s="42"/>
      <c r="F1651" s="42"/>
      <c r="G1651" s="42"/>
      <c r="H1651" s="42"/>
      <c r="I1651" s="42"/>
      <c r="J1651" s="45"/>
    </row>
    <row r="1652" spans="2:10" x14ac:dyDescent="0.2">
      <c r="B1652" s="99"/>
      <c r="C1652" s="49"/>
      <c r="D1652" s="100"/>
      <c r="E1652" s="42"/>
      <c r="F1652" s="42"/>
      <c r="G1652" s="42"/>
      <c r="H1652" s="42"/>
      <c r="I1652" s="42"/>
      <c r="J1652" s="45"/>
    </row>
    <row r="1653" spans="2:10" x14ac:dyDescent="0.2">
      <c r="B1653" s="99"/>
      <c r="C1653" s="49"/>
      <c r="D1653" s="100"/>
      <c r="E1653" s="42"/>
      <c r="F1653" s="42"/>
      <c r="G1653" s="42"/>
      <c r="H1653" s="42"/>
      <c r="I1653" s="42"/>
      <c r="J1653" s="45"/>
    </row>
    <row r="1654" spans="2:10" x14ac:dyDescent="0.2">
      <c r="B1654" s="99"/>
      <c r="C1654" s="49"/>
      <c r="D1654" s="100"/>
      <c r="E1654" s="42"/>
      <c r="F1654" s="42"/>
      <c r="G1654" s="42"/>
      <c r="H1654" s="42"/>
      <c r="I1654" s="42"/>
      <c r="J1654" s="45"/>
    </row>
    <row r="1655" spans="2:10" x14ac:dyDescent="0.2">
      <c r="B1655" s="99"/>
      <c r="C1655" s="49"/>
      <c r="D1655" s="100"/>
      <c r="E1655" s="42"/>
      <c r="F1655" s="42"/>
      <c r="G1655" s="42"/>
      <c r="H1655" s="42"/>
      <c r="I1655" s="42"/>
      <c r="J1655" s="45"/>
    </row>
    <row r="1656" spans="2:10" x14ac:dyDescent="0.2">
      <c r="B1656" s="99"/>
      <c r="C1656" s="49"/>
      <c r="D1656" s="100"/>
      <c r="E1656" s="42"/>
      <c r="F1656" s="42"/>
      <c r="G1656" s="42"/>
      <c r="H1656" s="42"/>
      <c r="I1656" s="42"/>
      <c r="J1656" s="45"/>
    </row>
    <row r="1657" spans="2:10" x14ac:dyDescent="0.2">
      <c r="B1657" s="99"/>
      <c r="C1657" s="49"/>
      <c r="D1657" s="100"/>
      <c r="E1657" s="42"/>
      <c r="F1657" s="42"/>
      <c r="G1657" s="42"/>
      <c r="H1657" s="42"/>
      <c r="I1657" s="42"/>
      <c r="J1657" s="45"/>
    </row>
    <row r="1658" spans="2:10" x14ac:dyDescent="0.2">
      <c r="B1658" s="99"/>
      <c r="C1658" s="49"/>
      <c r="D1658" s="100"/>
      <c r="E1658" s="42"/>
      <c r="F1658" s="42"/>
      <c r="G1658" s="42"/>
      <c r="H1658" s="42"/>
      <c r="I1658" s="42"/>
      <c r="J1658" s="45"/>
    </row>
    <row r="1659" spans="2:10" x14ac:dyDescent="0.2">
      <c r="B1659" s="99"/>
      <c r="C1659" s="49"/>
      <c r="D1659" s="100"/>
      <c r="E1659" s="42"/>
      <c r="F1659" s="42"/>
      <c r="G1659" s="42"/>
      <c r="H1659" s="42"/>
      <c r="I1659" s="42"/>
      <c r="J1659" s="45"/>
    </row>
    <row r="1660" spans="2:10" x14ac:dyDescent="0.2">
      <c r="B1660" s="99"/>
      <c r="C1660" s="49"/>
      <c r="D1660" s="100"/>
      <c r="E1660" s="42"/>
      <c r="F1660" s="42"/>
      <c r="G1660" s="42"/>
      <c r="H1660" s="42"/>
      <c r="I1660" s="42"/>
      <c r="J1660" s="45"/>
    </row>
    <row r="1661" spans="2:10" x14ac:dyDescent="0.2">
      <c r="B1661" s="99"/>
      <c r="C1661" s="49"/>
      <c r="D1661" s="100"/>
      <c r="E1661" s="42"/>
      <c r="F1661" s="42"/>
      <c r="G1661" s="42"/>
      <c r="H1661" s="42"/>
      <c r="I1661" s="42"/>
      <c r="J1661" s="45"/>
    </row>
    <row r="1662" spans="2:10" x14ac:dyDescent="0.2">
      <c r="B1662" s="99"/>
      <c r="C1662" s="49"/>
      <c r="D1662" s="100"/>
      <c r="E1662" s="42"/>
      <c r="F1662" s="42"/>
      <c r="G1662" s="42"/>
      <c r="H1662" s="42"/>
      <c r="I1662" s="42"/>
      <c r="J1662" s="45"/>
    </row>
    <row r="1663" spans="2:10" x14ac:dyDescent="0.2">
      <c r="B1663" s="99"/>
      <c r="C1663" s="49"/>
      <c r="D1663" s="100"/>
      <c r="E1663" s="42"/>
      <c r="F1663" s="42"/>
      <c r="G1663" s="42"/>
      <c r="H1663" s="42"/>
      <c r="I1663" s="42"/>
      <c r="J1663" s="45"/>
    </row>
    <row r="1664" spans="2:10" x14ac:dyDescent="0.2">
      <c r="B1664" s="99"/>
      <c r="C1664" s="49"/>
      <c r="D1664" s="100"/>
      <c r="E1664" s="42"/>
      <c r="F1664" s="42"/>
      <c r="G1664" s="42"/>
      <c r="H1664" s="42"/>
      <c r="I1664" s="42"/>
      <c r="J1664" s="45"/>
    </row>
    <row r="1665" spans="2:10" x14ac:dyDescent="0.2">
      <c r="B1665" s="99"/>
      <c r="C1665" s="49"/>
      <c r="D1665" s="100"/>
      <c r="E1665" s="42"/>
      <c r="F1665" s="42"/>
      <c r="G1665" s="42"/>
      <c r="H1665" s="42"/>
      <c r="I1665" s="42"/>
      <c r="J1665" s="45"/>
    </row>
    <row r="1666" spans="2:10" x14ac:dyDescent="0.2">
      <c r="B1666" s="99"/>
      <c r="C1666" s="49"/>
      <c r="D1666" s="100"/>
      <c r="E1666" s="42"/>
      <c r="F1666" s="42"/>
      <c r="G1666" s="42"/>
      <c r="H1666" s="42"/>
      <c r="I1666" s="42"/>
      <c r="J1666" s="45"/>
    </row>
    <row r="1667" spans="2:10" x14ac:dyDescent="0.2">
      <c r="B1667" s="99"/>
      <c r="C1667" s="49"/>
      <c r="D1667" s="100"/>
      <c r="E1667" s="42"/>
      <c r="F1667" s="42"/>
      <c r="G1667" s="42"/>
      <c r="H1667" s="42"/>
      <c r="I1667" s="42"/>
      <c r="J1667" s="45"/>
    </row>
    <row r="1668" spans="2:10" x14ac:dyDescent="0.2">
      <c r="B1668" s="99"/>
      <c r="C1668" s="49"/>
      <c r="D1668" s="100"/>
      <c r="E1668" s="42"/>
      <c r="F1668" s="42"/>
      <c r="G1668" s="42"/>
      <c r="H1668" s="42"/>
      <c r="I1668" s="42"/>
      <c r="J1668" s="45"/>
    </row>
    <row r="1669" spans="2:10" x14ac:dyDescent="0.2">
      <c r="B1669" s="99"/>
      <c r="C1669" s="49"/>
      <c r="D1669" s="100"/>
      <c r="E1669" s="42"/>
      <c r="F1669" s="42"/>
      <c r="G1669" s="42"/>
      <c r="H1669" s="42"/>
      <c r="I1669" s="42"/>
      <c r="J1669" s="45"/>
    </row>
    <row r="1670" spans="2:10" x14ac:dyDescent="0.2">
      <c r="B1670" s="99"/>
      <c r="C1670" s="49"/>
      <c r="D1670" s="100"/>
      <c r="E1670" s="42"/>
      <c r="F1670" s="42"/>
      <c r="G1670" s="42"/>
      <c r="H1670" s="42"/>
      <c r="I1670" s="42"/>
      <c r="J1670" s="45"/>
    </row>
    <row r="1671" spans="2:10" x14ac:dyDescent="0.2">
      <c r="B1671" s="99"/>
      <c r="C1671" s="49"/>
      <c r="D1671" s="100"/>
      <c r="E1671" s="42"/>
      <c r="F1671" s="42"/>
      <c r="G1671" s="42"/>
      <c r="H1671" s="42"/>
      <c r="I1671" s="42"/>
      <c r="J1671" s="45"/>
    </row>
    <row r="1672" spans="2:10" x14ac:dyDescent="0.2">
      <c r="B1672" s="99"/>
      <c r="C1672" s="49"/>
      <c r="D1672" s="100"/>
      <c r="E1672" s="42"/>
      <c r="F1672" s="42"/>
      <c r="G1672" s="42"/>
      <c r="H1672" s="42"/>
      <c r="I1672" s="42"/>
      <c r="J1672" s="45"/>
    </row>
    <row r="1673" spans="2:10" x14ac:dyDescent="0.2">
      <c r="B1673" s="99"/>
      <c r="C1673" s="49"/>
      <c r="D1673" s="100"/>
      <c r="E1673" s="42"/>
      <c r="F1673" s="42"/>
      <c r="G1673" s="42"/>
      <c r="H1673" s="42"/>
      <c r="I1673" s="42"/>
      <c r="J1673" s="45"/>
    </row>
    <row r="1674" spans="2:10" x14ac:dyDescent="0.2">
      <c r="B1674" s="99"/>
      <c r="C1674" s="49"/>
      <c r="D1674" s="100"/>
      <c r="E1674" s="42"/>
      <c r="F1674" s="42"/>
      <c r="G1674" s="42"/>
      <c r="H1674" s="42"/>
      <c r="I1674" s="42"/>
      <c r="J1674" s="45"/>
    </row>
    <row r="1675" spans="2:10" x14ac:dyDescent="0.2">
      <c r="B1675" s="99"/>
      <c r="C1675" s="49"/>
      <c r="D1675" s="100"/>
      <c r="E1675" s="42"/>
      <c r="F1675" s="42"/>
      <c r="G1675" s="42"/>
      <c r="H1675" s="42"/>
      <c r="I1675" s="42"/>
      <c r="J1675" s="45"/>
    </row>
    <row r="1676" spans="2:10" x14ac:dyDescent="0.2">
      <c r="B1676" s="99"/>
      <c r="C1676" s="49"/>
      <c r="D1676" s="100"/>
      <c r="E1676" s="42"/>
      <c r="F1676" s="42"/>
      <c r="G1676" s="42"/>
      <c r="H1676" s="42"/>
      <c r="I1676" s="42"/>
      <c r="J1676" s="45"/>
    </row>
    <row r="1677" spans="2:10" x14ac:dyDescent="0.2">
      <c r="B1677" s="99"/>
      <c r="C1677" s="49"/>
      <c r="D1677" s="100"/>
      <c r="E1677" s="42"/>
      <c r="F1677" s="42"/>
      <c r="G1677" s="42"/>
      <c r="H1677" s="42"/>
      <c r="I1677" s="42"/>
      <c r="J1677" s="45"/>
    </row>
    <row r="1678" spans="2:10" x14ac:dyDescent="0.2">
      <c r="B1678" s="99"/>
      <c r="C1678" s="49"/>
      <c r="D1678" s="100"/>
      <c r="E1678" s="42"/>
      <c r="F1678" s="42"/>
      <c r="G1678" s="42"/>
      <c r="H1678" s="42"/>
      <c r="I1678" s="42"/>
      <c r="J1678" s="45"/>
    </row>
    <row r="1679" spans="2:10" x14ac:dyDescent="0.2">
      <c r="B1679" s="99"/>
      <c r="C1679" s="49"/>
      <c r="D1679" s="100"/>
      <c r="E1679" s="42"/>
      <c r="F1679" s="42"/>
      <c r="G1679" s="42"/>
      <c r="H1679" s="42"/>
      <c r="I1679" s="42"/>
      <c r="J1679" s="45"/>
    </row>
    <row r="1680" spans="2:10" x14ac:dyDescent="0.2">
      <c r="B1680" s="99"/>
      <c r="C1680" s="49"/>
      <c r="D1680" s="100"/>
      <c r="E1680" s="42"/>
      <c r="F1680" s="42"/>
      <c r="G1680" s="42"/>
      <c r="H1680" s="42"/>
      <c r="I1680" s="42"/>
      <c r="J1680" s="45"/>
    </row>
    <row r="1681" spans="2:10" x14ac:dyDescent="0.2">
      <c r="B1681" s="99"/>
      <c r="C1681" s="49"/>
      <c r="D1681" s="100"/>
      <c r="E1681" s="42"/>
      <c r="F1681" s="42"/>
      <c r="G1681" s="42"/>
      <c r="H1681" s="42"/>
      <c r="I1681" s="42"/>
      <c r="J1681" s="45"/>
    </row>
    <row r="1682" spans="2:10" x14ac:dyDescent="0.2">
      <c r="B1682" s="99"/>
      <c r="C1682" s="49"/>
      <c r="D1682" s="100"/>
      <c r="E1682" s="42"/>
      <c r="F1682" s="42"/>
      <c r="G1682" s="42"/>
      <c r="H1682" s="42"/>
      <c r="I1682" s="42"/>
      <c r="J1682" s="45"/>
    </row>
    <row r="1683" spans="2:10" x14ac:dyDescent="0.2">
      <c r="B1683" s="99"/>
      <c r="C1683" s="49"/>
      <c r="D1683" s="100"/>
      <c r="E1683" s="42"/>
      <c r="F1683" s="42"/>
      <c r="G1683" s="42"/>
      <c r="H1683" s="42"/>
      <c r="I1683" s="42"/>
      <c r="J1683" s="45"/>
    </row>
    <row r="1684" spans="2:10" x14ac:dyDescent="0.2">
      <c r="B1684" s="99"/>
      <c r="C1684" s="49"/>
      <c r="D1684" s="100"/>
      <c r="E1684" s="42"/>
      <c r="F1684" s="42"/>
      <c r="G1684" s="42"/>
      <c r="H1684" s="42"/>
      <c r="I1684" s="42"/>
      <c r="J1684" s="45"/>
    </row>
    <row r="1685" spans="2:10" x14ac:dyDescent="0.2">
      <c r="B1685" s="99"/>
      <c r="C1685" s="49"/>
      <c r="D1685" s="100"/>
      <c r="E1685" s="42"/>
      <c r="F1685" s="42"/>
      <c r="G1685" s="42"/>
      <c r="H1685" s="42"/>
      <c r="I1685" s="42"/>
      <c r="J1685" s="45"/>
    </row>
    <row r="1686" spans="2:10" x14ac:dyDescent="0.2">
      <c r="B1686" s="99"/>
      <c r="C1686" s="49"/>
      <c r="D1686" s="100"/>
      <c r="E1686" s="42"/>
      <c r="F1686" s="42"/>
      <c r="G1686" s="42"/>
      <c r="H1686" s="42"/>
      <c r="I1686" s="42"/>
      <c r="J1686" s="45"/>
    </row>
    <row r="1687" spans="2:10" x14ac:dyDescent="0.2">
      <c r="B1687" s="99"/>
      <c r="C1687" s="49"/>
      <c r="D1687" s="100"/>
      <c r="E1687" s="42"/>
      <c r="F1687" s="42"/>
      <c r="G1687" s="42"/>
      <c r="H1687" s="42"/>
      <c r="I1687" s="42"/>
      <c r="J1687" s="45"/>
    </row>
    <row r="1688" spans="2:10" x14ac:dyDescent="0.2">
      <c r="B1688" s="99"/>
      <c r="C1688" s="49"/>
      <c r="D1688" s="100"/>
      <c r="E1688" s="42"/>
      <c r="F1688" s="42"/>
      <c r="G1688" s="42"/>
      <c r="H1688" s="42"/>
      <c r="I1688" s="42"/>
      <c r="J1688" s="45"/>
    </row>
    <row r="1689" spans="2:10" x14ac:dyDescent="0.2">
      <c r="B1689" s="99"/>
      <c r="C1689" s="49"/>
      <c r="D1689" s="100"/>
      <c r="E1689" s="42"/>
      <c r="F1689" s="42"/>
      <c r="G1689" s="42"/>
      <c r="H1689" s="42"/>
      <c r="I1689" s="42"/>
      <c r="J1689" s="45"/>
    </row>
    <row r="1690" spans="2:10" x14ac:dyDescent="0.2">
      <c r="B1690" s="99"/>
      <c r="C1690" s="49"/>
      <c r="D1690" s="100"/>
      <c r="E1690" s="42"/>
      <c r="F1690" s="42"/>
      <c r="G1690" s="42"/>
      <c r="H1690" s="42"/>
      <c r="I1690" s="42"/>
      <c r="J1690" s="45"/>
    </row>
    <row r="1691" spans="2:10" x14ac:dyDescent="0.2">
      <c r="B1691" s="99"/>
      <c r="C1691" s="49"/>
      <c r="D1691" s="100"/>
      <c r="E1691" s="42"/>
      <c r="F1691" s="42"/>
      <c r="G1691" s="42"/>
      <c r="H1691" s="42"/>
      <c r="I1691" s="42"/>
      <c r="J1691" s="45"/>
    </row>
    <row r="1692" spans="2:10" x14ac:dyDescent="0.2">
      <c r="B1692" s="99"/>
      <c r="C1692" s="49"/>
      <c r="D1692" s="100"/>
      <c r="E1692" s="42"/>
      <c r="F1692" s="42"/>
      <c r="G1692" s="42"/>
      <c r="H1692" s="42"/>
      <c r="I1692" s="42"/>
      <c r="J1692" s="45"/>
    </row>
    <row r="1693" spans="2:10" x14ac:dyDescent="0.2">
      <c r="B1693" s="99"/>
      <c r="C1693" s="49"/>
      <c r="D1693" s="100"/>
      <c r="E1693" s="42"/>
      <c r="F1693" s="42"/>
      <c r="G1693" s="42"/>
      <c r="H1693" s="42"/>
      <c r="I1693" s="42"/>
      <c r="J1693" s="45"/>
    </row>
    <row r="1694" spans="2:10" x14ac:dyDescent="0.2">
      <c r="B1694" s="99"/>
      <c r="C1694" s="49"/>
      <c r="D1694" s="100"/>
      <c r="E1694" s="42"/>
      <c r="F1694" s="42"/>
      <c r="G1694" s="42"/>
      <c r="H1694" s="42"/>
      <c r="I1694" s="42"/>
      <c r="J1694" s="45"/>
    </row>
    <row r="1695" spans="2:10" x14ac:dyDescent="0.2">
      <c r="B1695" s="99"/>
      <c r="C1695" s="49"/>
      <c r="D1695" s="100"/>
      <c r="E1695" s="42"/>
      <c r="F1695" s="42"/>
      <c r="G1695" s="42"/>
      <c r="H1695" s="42"/>
      <c r="I1695" s="42"/>
      <c r="J1695" s="45"/>
    </row>
    <row r="1696" spans="2:10" x14ac:dyDescent="0.2">
      <c r="B1696" s="99"/>
      <c r="C1696" s="49"/>
      <c r="D1696" s="100"/>
      <c r="E1696" s="42"/>
      <c r="F1696" s="42"/>
      <c r="G1696" s="42"/>
      <c r="H1696" s="42"/>
      <c r="I1696" s="42"/>
      <c r="J1696" s="45"/>
    </row>
    <row r="1697" spans="2:10" x14ac:dyDescent="0.2">
      <c r="B1697" s="99"/>
      <c r="C1697" s="49"/>
      <c r="D1697" s="100"/>
      <c r="E1697" s="42"/>
      <c r="F1697" s="42"/>
      <c r="G1697" s="42"/>
      <c r="H1697" s="42"/>
      <c r="I1697" s="42"/>
      <c r="J1697" s="45"/>
    </row>
    <row r="1698" spans="2:10" x14ac:dyDescent="0.2">
      <c r="B1698" s="99"/>
      <c r="C1698" s="49"/>
      <c r="D1698" s="100"/>
      <c r="E1698" s="42"/>
      <c r="F1698" s="42"/>
      <c r="G1698" s="42"/>
      <c r="H1698" s="42"/>
      <c r="I1698" s="42"/>
      <c r="J1698" s="45"/>
    </row>
    <row r="1699" spans="2:10" x14ac:dyDescent="0.2">
      <c r="B1699" s="99"/>
      <c r="C1699" s="49"/>
      <c r="D1699" s="100"/>
      <c r="E1699" s="42"/>
      <c r="F1699" s="42"/>
      <c r="G1699" s="42"/>
      <c r="H1699" s="42"/>
      <c r="I1699" s="42"/>
      <c r="J1699" s="45"/>
    </row>
    <row r="1700" spans="2:10" x14ac:dyDescent="0.2">
      <c r="B1700" s="99"/>
      <c r="C1700" s="49"/>
      <c r="D1700" s="100"/>
      <c r="E1700" s="42"/>
      <c r="F1700" s="42"/>
      <c r="G1700" s="42"/>
      <c r="H1700" s="42"/>
      <c r="I1700" s="42"/>
      <c r="J1700" s="45"/>
    </row>
    <row r="1701" spans="2:10" x14ac:dyDescent="0.2">
      <c r="B1701" s="99"/>
      <c r="C1701" s="49"/>
      <c r="D1701" s="100"/>
      <c r="E1701" s="42"/>
      <c r="F1701" s="42"/>
      <c r="G1701" s="42"/>
      <c r="H1701" s="42"/>
      <c r="I1701" s="42"/>
      <c r="J1701" s="45"/>
    </row>
    <row r="1702" spans="2:10" x14ac:dyDescent="0.2">
      <c r="B1702" s="99"/>
      <c r="C1702" s="49"/>
      <c r="D1702" s="100"/>
      <c r="E1702" s="42"/>
      <c r="F1702" s="42"/>
      <c r="G1702" s="42"/>
      <c r="H1702" s="42"/>
      <c r="I1702" s="42"/>
      <c r="J1702" s="45"/>
    </row>
    <row r="1703" spans="2:10" x14ac:dyDescent="0.2">
      <c r="B1703" s="99"/>
      <c r="C1703" s="49"/>
      <c r="D1703" s="100"/>
      <c r="E1703" s="42"/>
      <c r="F1703" s="42"/>
      <c r="G1703" s="42"/>
      <c r="H1703" s="42"/>
      <c r="I1703" s="42"/>
      <c r="J1703" s="45"/>
    </row>
    <row r="1704" spans="2:10" x14ac:dyDescent="0.2">
      <c r="B1704" s="99"/>
      <c r="C1704" s="49"/>
      <c r="D1704" s="100"/>
      <c r="E1704" s="42"/>
      <c r="F1704" s="42"/>
      <c r="G1704" s="42"/>
      <c r="H1704" s="42"/>
      <c r="I1704" s="42"/>
      <c r="J1704" s="45"/>
    </row>
    <row r="1705" spans="2:10" x14ac:dyDescent="0.2">
      <c r="B1705" s="99"/>
      <c r="C1705" s="49"/>
      <c r="D1705" s="100"/>
      <c r="E1705" s="42"/>
      <c r="F1705" s="42"/>
      <c r="G1705" s="42"/>
      <c r="H1705" s="42"/>
      <c r="I1705" s="42"/>
      <c r="J1705" s="45"/>
    </row>
    <row r="1706" spans="2:10" x14ac:dyDescent="0.2">
      <c r="B1706" s="99"/>
      <c r="C1706" s="49"/>
      <c r="D1706" s="100"/>
      <c r="E1706" s="42"/>
      <c r="F1706" s="42"/>
      <c r="G1706" s="42"/>
      <c r="H1706" s="42"/>
      <c r="I1706" s="42"/>
      <c r="J1706" s="45"/>
    </row>
    <row r="1707" spans="2:10" x14ac:dyDescent="0.2">
      <c r="B1707" s="99"/>
      <c r="C1707" s="49"/>
      <c r="D1707" s="100"/>
      <c r="E1707" s="42"/>
      <c r="F1707" s="42"/>
      <c r="G1707" s="42"/>
      <c r="H1707" s="42"/>
      <c r="I1707" s="42"/>
      <c r="J1707" s="45"/>
    </row>
    <row r="1708" spans="2:10" x14ac:dyDescent="0.2">
      <c r="B1708" s="99"/>
      <c r="C1708" s="49"/>
      <c r="D1708" s="100"/>
      <c r="E1708" s="42"/>
      <c r="F1708" s="42"/>
      <c r="G1708" s="42"/>
      <c r="H1708" s="42"/>
      <c r="I1708" s="42"/>
      <c r="J1708" s="45"/>
    </row>
    <row r="1709" spans="2:10" x14ac:dyDescent="0.2">
      <c r="B1709" s="99"/>
      <c r="C1709" s="49"/>
      <c r="D1709" s="100"/>
      <c r="E1709" s="42"/>
      <c r="F1709" s="42"/>
      <c r="G1709" s="42"/>
      <c r="H1709" s="42"/>
      <c r="I1709" s="42"/>
      <c r="J1709" s="45"/>
    </row>
    <row r="1710" spans="2:10" x14ac:dyDescent="0.2">
      <c r="B1710" s="99"/>
      <c r="C1710" s="49"/>
      <c r="D1710" s="100"/>
      <c r="E1710" s="42"/>
      <c r="F1710" s="42"/>
      <c r="G1710" s="42"/>
      <c r="H1710" s="42"/>
      <c r="I1710" s="42"/>
      <c r="J1710" s="45"/>
    </row>
    <row r="1711" spans="2:10" x14ac:dyDescent="0.2">
      <c r="B1711" s="99"/>
      <c r="C1711" s="49"/>
      <c r="D1711" s="100"/>
      <c r="E1711" s="42"/>
      <c r="F1711" s="42"/>
      <c r="G1711" s="42"/>
      <c r="H1711" s="42"/>
      <c r="I1711" s="42"/>
      <c r="J1711" s="45"/>
    </row>
    <row r="1712" spans="2:10" x14ac:dyDescent="0.2">
      <c r="B1712" s="99"/>
      <c r="C1712" s="49"/>
      <c r="D1712" s="100"/>
      <c r="E1712" s="42"/>
      <c r="F1712" s="42"/>
      <c r="G1712" s="42"/>
      <c r="H1712" s="42"/>
      <c r="I1712" s="42"/>
      <c r="J1712" s="45"/>
    </row>
    <row r="1713" spans="2:10" x14ac:dyDescent="0.2">
      <c r="B1713" s="99"/>
      <c r="C1713" s="49"/>
      <c r="D1713" s="100"/>
      <c r="E1713" s="42"/>
      <c r="F1713" s="42"/>
      <c r="G1713" s="42"/>
      <c r="H1713" s="42"/>
      <c r="I1713" s="42"/>
      <c r="J1713" s="45"/>
    </row>
    <row r="1714" spans="2:10" x14ac:dyDescent="0.2">
      <c r="B1714" s="99"/>
      <c r="C1714" s="49"/>
      <c r="D1714" s="100"/>
      <c r="E1714" s="42"/>
      <c r="F1714" s="42"/>
      <c r="G1714" s="42"/>
      <c r="H1714" s="42"/>
      <c r="I1714" s="42"/>
      <c r="J1714" s="45"/>
    </row>
    <row r="1715" spans="2:10" x14ac:dyDescent="0.2">
      <c r="B1715" s="99"/>
      <c r="C1715" s="49"/>
      <c r="D1715" s="100"/>
      <c r="E1715" s="42"/>
      <c r="F1715" s="42"/>
      <c r="G1715" s="42"/>
      <c r="H1715" s="42"/>
      <c r="I1715" s="42"/>
      <c r="J1715" s="45"/>
    </row>
    <row r="1716" spans="2:10" x14ac:dyDescent="0.2">
      <c r="B1716" s="99"/>
      <c r="C1716" s="49"/>
      <c r="D1716" s="100"/>
      <c r="E1716" s="42"/>
      <c r="F1716" s="42"/>
      <c r="G1716" s="42"/>
      <c r="H1716" s="42"/>
      <c r="I1716" s="42"/>
      <c r="J1716" s="45"/>
    </row>
    <row r="1717" spans="2:10" x14ac:dyDescent="0.2">
      <c r="B1717" s="99"/>
      <c r="C1717" s="49"/>
      <c r="D1717" s="100"/>
      <c r="E1717" s="42"/>
      <c r="F1717" s="42"/>
      <c r="G1717" s="42"/>
      <c r="H1717" s="42"/>
      <c r="I1717" s="42"/>
      <c r="J1717" s="45"/>
    </row>
    <row r="1718" spans="2:10" x14ac:dyDescent="0.2">
      <c r="B1718" s="99"/>
      <c r="C1718" s="49"/>
      <c r="D1718" s="100"/>
      <c r="E1718" s="42"/>
      <c r="F1718" s="42"/>
      <c r="G1718" s="42"/>
      <c r="H1718" s="42"/>
      <c r="I1718" s="42"/>
      <c r="J1718" s="45"/>
    </row>
    <row r="1719" spans="2:10" x14ac:dyDescent="0.2">
      <c r="B1719" s="99"/>
      <c r="C1719" s="49"/>
      <c r="D1719" s="100"/>
      <c r="E1719" s="42"/>
      <c r="F1719" s="42"/>
      <c r="G1719" s="42"/>
      <c r="H1719" s="42"/>
      <c r="I1719" s="42"/>
      <c r="J1719" s="45"/>
    </row>
    <row r="1720" spans="2:10" x14ac:dyDescent="0.2">
      <c r="B1720" s="99"/>
      <c r="C1720" s="49"/>
      <c r="D1720" s="100"/>
      <c r="E1720" s="42"/>
      <c r="F1720" s="42"/>
      <c r="G1720" s="42"/>
      <c r="H1720" s="42"/>
      <c r="I1720" s="42"/>
      <c r="J1720" s="45"/>
    </row>
    <row r="1721" spans="2:10" x14ac:dyDescent="0.2">
      <c r="B1721" s="99"/>
      <c r="C1721" s="49"/>
      <c r="D1721" s="100"/>
      <c r="E1721" s="42"/>
      <c r="F1721" s="42"/>
      <c r="G1721" s="42"/>
      <c r="H1721" s="42"/>
      <c r="I1721" s="42"/>
      <c r="J1721" s="45"/>
    </row>
    <row r="1722" spans="2:10" x14ac:dyDescent="0.2">
      <c r="B1722" s="99"/>
      <c r="C1722" s="49"/>
      <c r="D1722" s="100"/>
      <c r="E1722" s="42"/>
      <c r="F1722" s="42"/>
      <c r="G1722" s="42"/>
      <c r="H1722" s="42"/>
      <c r="I1722" s="42"/>
      <c r="J1722" s="45"/>
    </row>
    <row r="1723" spans="2:10" x14ac:dyDescent="0.2">
      <c r="B1723" s="99"/>
      <c r="C1723" s="49"/>
      <c r="D1723" s="100"/>
      <c r="E1723" s="42"/>
      <c r="F1723" s="42"/>
      <c r="G1723" s="42"/>
      <c r="H1723" s="42"/>
      <c r="I1723" s="42"/>
      <c r="J1723" s="45"/>
    </row>
    <row r="1724" spans="2:10" x14ac:dyDescent="0.2">
      <c r="B1724" s="99"/>
      <c r="C1724" s="49"/>
      <c r="D1724" s="100"/>
      <c r="E1724" s="42"/>
      <c r="F1724" s="42"/>
      <c r="G1724" s="42"/>
      <c r="H1724" s="42"/>
      <c r="I1724" s="42"/>
      <c r="J1724" s="45"/>
    </row>
    <row r="1725" spans="2:10" x14ac:dyDescent="0.2">
      <c r="B1725" s="99"/>
      <c r="C1725" s="49"/>
      <c r="D1725" s="100"/>
      <c r="E1725" s="42"/>
      <c r="F1725" s="42"/>
      <c r="G1725" s="42"/>
      <c r="H1725" s="42"/>
      <c r="I1725" s="42"/>
      <c r="J1725" s="45"/>
    </row>
    <row r="1726" spans="2:10" x14ac:dyDescent="0.2">
      <c r="B1726" s="99"/>
      <c r="C1726" s="49"/>
      <c r="D1726" s="100"/>
      <c r="E1726" s="42"/>
      <c r="F1726" s="42"/>
      <c r="G1726" s="42"/>
      <c r="H1726" s="42"/>
      <c r="I1726" s="42"/>
      <c r="J1726" s="45"/>
    </row>
    <row r="1727" spans="2:10" x14ac:dyDescent="0.2">
      <c r="B1727" s="99"/>
      <c r="C1727" s="49"/>
      <c r="D1727" s="100"/>
      <c r="E1727" s="42"/>
      <c r="F1727" s="42"/>
      <c r="G1727" s="42"/>
      <c r="H1727" s="42"/>
      <c r="I1727" s="42"/>
      <c r="J1727" s="45"/>
    </row>
    <row r="1728" spans="2:10" x14ac:dyDescent="0.2">
      <c r="B1728" s="99"/>
      <c r="C1728" s="49"/>
      <c r="D1728" s="100"/>
      <c r="E1728" s="42"/>
      <c r="F1728" s="42"/>
      <c r="G1728" s="42"/>
      <c r="H1728" s="42"/>
      <c r="I1728" s="42"/>
      <c r="J1728" s="45"/>
    </row>
    <row r="1729" spans="2:10" x14ac:dyDescent="0.2">
      <c r="B1729" s="99"/>
      <c r="C1729" s="49"/>
      <c r="D1729" s="100"/>
      <c r="E1729" s="42"/>
      <c r="F1729" s="42"/>
      <c r="G1729" s="42"/>
      <c r="H1729" s="42"/>
      <c r="I1729" s="42"/>
      <c r="J1729" s="45"/>
    </row>
    <row r="1730" spans="2:10" x14ac:dyDescent="0.2">
      <c r="B1730" s="99"/>
      <c r="C1730" s="49"/>
      <c r="D1730" s="100"/>
      <c r="E1730" s="42"/>
      <c r="F1730" s="42"/>
      <c r="G1730" s="42"/>
      <c r="H1730" s="42"/>
      <c r="I1730" s="42"/>
      <c r="J1730" s="45"/>
    </row>
    <row r="1731" spans="2:10" x14ac:dyDescent="0.2">
      <c r="B1731" s="99"/>
      <c r="C1731" s="49"/>
      <c r="D1731" s="100"/>
      <c r="E1731" s="42"/>
      <c r="F1731" s="42"/>
      <c r="G1731" s="42"/>
      <c r="H1731" s="42"/>
      <c r="I1731" s="42"/>
      <c r="J1731" s="45"/>
    </row>
    <row r="1732" spans="2:10" x14ac:dyDescent="0.2">
      <c r="B1732" s="99"/>
      <c r="C1732" s="49"/>
      <c r="D1732" s="100"/>
      <c r="E1732" s="42"/>
      <c r="F1732" s="42"/>
      <c r="G1732" s="42"/>
      <c r="H1732" s="42"/>
      <c r="I1732" s="42"/>
      <c r="J1732" s="45"/>
    </row>
    <row r="1733" spans="2:10" x14ac:dyDescent="0.2">
      <c r="B1733" s="99"/>
      <c r="C1733" s="49"/>
      <c r="D1733" s="100"/>
      <c r="E1733" s="42"/>
      <c r="F1733" s="42"/>
      <c r="G1733" s="42"/>
      <c r="H1733" s="42"/>
      <c r="I1733" s="42"/>
      <c r="J1733" s="45"/>
    </row>
    <row r="1734" spans="2:10" x14ac:dyDescent="0.2">
      <c r="B1734" s="99"/>
      <c r="C1734" s="49"/>
      <c r="D1734" s="100"/>
      <c r="E1734" s="42"/>
      <c r="F1734" s="42"/>
      <c r="G1734" s="42"/>
      <c r="H1734" s="42"/>
      <c r="I1734" s="42"/>
      <c r="J1734" s="45"/>
    </row>
    <row r="1735" spans="2:10" x14ac:dyDescent="0.2">
      <c r="B1735" s="99"/>
      <c r="C1735" s="49"/>
      <c r="D1735" s="100"/>
      <c r="E1735" s="42"/>
      <c r="F1735" s="42"/>
      <c r="G1735" s="42"/>
      <c r="H1735" s="42"/>
      <c r="I1735" s="42"/>
      <c r="J1735" s="45"/>
    </row>
    <row r="1736" spans="2:10" x14ac:dyDescent="0.2">
      <c r="B1736" s="99"/>
      <c r="C1736" s="49"/>
      <c r="D1736" s="100"/>
      <c r="E1736" s="42"/>
      <c r="F1736" s="42"/>
      <c r="G1736" s="42"/>
      <c r="H1736" s="42"/>
      <c r="I1736" s="42"/>
      <c r="J1736" s="45"/>
    </row>
    <row r="1737" spans="2:10" x14ac:dyDescent="0.2">
      <c r="B1737" s="99"/>
      <c r="C1737" s="49"/>
      <c r="D1737" s="100"/>
      <c r="E1737" s="42"/>
      <c r="F1737" s="42"/>
      <c r="G1737" s="42"/>
      <c r="H1737" s="42"/>
      <c r="I1737" s="42"/>
      <c r="J1737" s="45"/>
    </row>
    <row r="1738" spans="2:10" x14ac:dyDescent="0.2">
      <c r="B1738" s="99"/>
      <c r="C1738" s="49"/>
      <c r="D1738" s="100"/>
      <c r="E1738" s="42"/>
      <c r="F1738" s="42"/>
      <c r="G1738" s="42"/>
      <c r="H1738" s="42"/>
      <c r="I1738" s="42"/>
      <c r="J1738" s="45"/>
    </row>
    <row r="1739" spans="2:10" x14ac:dyDescent="0.2">
      <c r="B1739" s="99"/>
      <c r="C1739" s="49"/>
      <c r="D1739" s="100"/>
      <c r="E1739" s="42"/>
      <c r="F1739" s="42"/>
      <c r="G1739" s="42"/>
      <c r="H1739" s="42"/>
      <c r="I1739" s="42"/>
      <c r="J1739" s="45"/>
    </row>
    <row r="1740" spans="2:10" x14ac:dyDescent="0.2">
      <c r="B1740" s="99"/>
      <c r="C1740" s="49"/>
      <c r="D1740" s="100"/>
      <c r="E1740" s="42"/>
      <c r="F1740" s="42"/>
      <c r="G1740" s="42"/>
      <c r="H1740" s="42"/>
      <c r="I1740" s="42"/>
      <c r="J1740" s="45"/>
    </row>
    <row r="1741" spans="2:10" x14ac:dyDescent="0.2">
      <c r="B1741" s="99"/>
      <c r="C1741" s="49"/>
      <c r="D1741" s="100"/>
      <c r="E1741" s="42"/>
      <c r="F1741" s="42"/>
      <c r="G1741" s="42"/>
      <c r="H1741" s="42"/>
      <c r="I1741" s="42"/>
      <c r="J1741" s="45"/>
    </row>
    <row r="1742" spans="2:10" x14ac:dyDescent="0.2">
      <c r="B1742" s="99"/>
      <c r="C1742" s="49"/>
      <c r="D1742" s="100"/>
      <c r="E1742" s="42"/>
      <c r="F1742" s="42"/>
      <c r="G1742" s="42"/>
      <c r="H1742" s="42"/>
      <c r="I1742" s="42"/>
      <c r="J1742" s="45"/>
    </row>
    <row r="1743" spans="2:10" x14ac:dyDescent="0.2">
      <c r="B1743" s="99"/>
      <c r="C1743" s="49"/>
      <c r="D1743" s="100"/>
      <c r="E1743" s="42"/>
      <c r="F1743" s="42"/>
      <c r="G1743" s="42"/>
      <c r="H1743" s="42"/>
      <c r="I1743" s="42"/>
      <c r="J1743" s="45"/>
    </row>
    <row r="1744" spans="2:10" x14ac:dyDescent="0.2">
      <c r="B1744" s="99"/>
      <c r="C1744" s="49"/>
      <c r="D1744" s="100"/>
      <c r="E1744" s="42"/>
      <c r="F1744" s="42"/>
      <c r="G1744" s="42"/>
      <c r="H1744" s="42"/>
      <c r="I1744" s="42"/>
      <c r="J1744" s="45"/>
    </row>
    <row r="1745" spans="2:10" x14ac:dyDescent="0.2">
      <c r="B1745" s="99"/>
      <c r="C1745" s="49"/>
      <c r="D1745" s="100"/>
      <c r="E1745" s="42"/>
      <c r="F1745" s="42"/>
      <c r="G1745" s="42"/>
      <c r="H1745" s="42"/>
      <c r="I1745" s="42"/>
      <c r="J1745" s="45"/>
    </row>
    <row r="1746" spans="2:10" x14ac:dyDescent="0.2">
      <c r="B1746" s="99"/>
      <c r="C1746" s="49"/>
      <c r="D1746" s="100"/>
      <c r="E1746" s="42"/>
      <c r="F1746" s="42"/>
      <c r="G1746" s="42"/>
      <c r="H1746" s="42"/>
      <c r="I1746" s="42"/>
      <c r="J1746" s="45"/>
    </row>
    <row r="1747" spans="2:10" x14ac:dyDescent="0.2">
      <c r="B1747" s="99"/>
      <c r="C1747" s="49"/>
      <c r="D1747" s="100"/>
      <c r="E1747" s="42"/>
      <c r="F1747" s="42"/>
      <c r="G1747" s="42"/>
      <c r="H1747" s="42"/>
      <c r="I1747" s="42"/>
      <c r="J1747" s="45"/>
    </row>
    <row r="1748" spans="2:10" x14ac:dyDescent="0.2">
      <c r="B1748" s="99"/>
      <c r="C1748" s="49"/>
      <c r="D1748" s="100"/>
      <c r="E1748" s="42"/>
      <c r="F1748" s="42"/>
      <c r="G1748" s="42"/>
      <c r="H1748" s="42"/>
      <c r="I1748" s="42"/>
      <c r="J1748" s="45"/>
    </row>
    <row r="1749" spans="2:10" x14ac:dyDescent="0.2">
      <c r="B1749" s="99"/>
      <c r="C1749" s="49"/>
      <c r="D1749" s="100"/>
      <c r="E1749" s="42"/>
      <c r="F1749" s="42"/>
      <c r="G1749" s="42"/>
      <c r="H1749" s="42"/>
      <c r="I1749" s="42"/>
      <c r="J1749" s="45"/>
    </row>
    <row r="1750" spans="2:10" x14ac:dyDescent="0.2">
      <c r="B1750" s="99"/>
      <c r="C1750" s="49"/>
      <c r="D1750" s="100"/>
      <c r="E1750" s="42"/>
      <c r="F1750" s="42"/>
      <c r="G1750" s="42"/>
      <c r="H1750" s="42"/>
      <c r="I1750" s="42"/>
      <c r="J1750" s="45"/>
    </row>
    <row r="1751" spans="2:10" x14ac:dyDescent="0.2">
      <c r="B1751" s="99"/>
      <c r="C1751" s="49"/>
      <c r="D1751" s="100"/>
      <c r="E1751" s="42"/>
      <c r="F1751" s="42"/>
      <c r="G1751" s="42"/>
      <c r="H1751" s="42"/>
      <c r="I1751" s="42"/>
      <c r="J1751" s="45"/>
    </row>
    <row r="1752" spans="2:10" x14ac:dyDescent="0.2">
      <c r="B1752" s="99"/>
      <c r="C1752" s="49"/>
      <c r="D1752" s="100"/>
      <c r="E1752" s="42"/>
      <c r="F1752" s="42"/>
      <c r="G1752" s="42"/>
      <c r="H1752" s="42"/>
      <c r="I1752" s="42"/>
      <c r="J1752" s="45"/>
    </row>
    <row r="1753" spans="2:10" x14ac:dyDescent="0.2">
      <c r="B1753" s="99"/>
      <c r="C1753" s="49"/>
      <c r="D1753" s="100"/>
      <c r="E1753" s="42"/>
      <c r="F1753" s="42"/>
      <c r="G1753" s="42"/>
      <c r="H1753" s="42"/>
      <c r="I1753" s="42"/>
      <c r="J1753" s="45"/>
    </row>
    <row r="1754" spans="2:10" x14ac:dyDescent="0.2">
      <c r="B1754" s="99"/>
      <c r="C1754" s="49"/>
      <c r="D1754" s="100"/>
      <c r="E1754" s="42"/>
      <c r="F1754" s="42"/>
      <c r="G1754" s="42"/>
      <c r="H1754" s="42"/>
      <c r="I1754" s="42"/>
      <c r="J1754" s="45"/>
    </row>
    <row r="1755" spans="2:10" x14ac:dyDescent="0.2">
      <c r="B1755" s="99"/>
      <c r="C1755" s="49"/>
      <c r="D1755" s="100"/>
      <c r="E1755" s="42"/>
      <c r="F1755" s="42"/>
      <c r="G1755" s="42"/>
      <c r="H1755" s="42"/>
      <c r="I1755" s="42"/>
      <c r="J1755" s="45"/>
    </row>
    <row r="1756" spans="2:10" x14ac:dyDescent="0.2">
      <c r="B1756" s="99"/>
      <c r="C1756" s="49"/>
      <c r="D1756" s="100"/>
      <c r="E1756" s="42"/>
      <c r="F1756" s="42"/>
      <c r="G1756" s="42"/>
      <c r="H1756" s="42"/>
      <c r="I1756" s="42"/>
      <c r="J1756" s="45"/>
    </row>
    <row r="1757" spans="2:10" x14ac:dyDescent="0.2">
      <c r="B1757" s="99"/>
      <c r="C1757" s="49"/>
      <c r="D1757" s="100"/>
      <c r="E1757" s="42"/>
      <c r="F1757" s="42"/>
      <c r="G1757" s="42"/>
      <c r="H1757" s="42"/>
      <c r="I1757" s="42"/>
      <c r="J1757" s="45"/>
    </row>
    <row r="1758" spans="2:10" x14ac:dyDescent="0.2">
      <c r="B1758" s="99"/>
      <c r="C1758" s="49"/>
      <c r="D1758" s="100"/>
      <c r="E1758" s="42"/>
      <c r="F1758" s="42"/>
      <c r="G1758" s="42"/>
      <c r="H1758" s="42"/>
      <c r="I1758" s="42"/>
      <c r="J1758" s="45"/>
    </row>
    <row r="1759" spans="2:10" x14ac:dyDescent="0.2">
      <c r="B1759" s="99"/>
      <c r="C1759" s="49"/>
      <c r="D1759" s="100"/>
      <c r="E1759" s="42"/>
      <c r="F1759" s="42"/>
      <c r="G1759" s="42"/>
      <c r="H1759" s="42"/>
      <c r="I1759" s="42"/>
      <c r="J1759" s="45"/>
    </row>
    <row r="1760" spans="2:10" x14ac:dyDescent="0.2">
      <c r="B1760" s="99"/>
      <c r="C1760" s="49"/>
      <c r="D1760" s="100"/>
      <c r="E1760" s="42"/>
      <c r="F1760" s="42"/>
      <c r="G1760" s="42"/>
      <c r="H1760" s="42"/>
      <c r="I1760" s="42"/>
      <c r="J1760" s="45"/>
    </row>
    <row r="1761" spans="2:10" x14ac:dyDescent="0.2">
      <c r="B1761" s="99"/>
      <c r="C1761" s="49"/>
      <c r="D1761" s="100"/>
      <c r="E1761" s="42"/>
      <c r="F1761" s="42"/>
      <c r="G1761" s="42"/>
      <c r="H1761" s="42"/>
      <c r="I1761" s="42"/>
      <c r="J1761" s="45"/>
    </row>
    <row r="1762" spans="2:10" x14ac:dyDescent="0.2">
      <c r="B1762" s="99"/>
      <c r="C1762" s="49"/>
      <c r="D1762" s="100"/>
      <c r="E1762" s="42"/>
      <c r="F1762" s="42"/>
      <c r="G1762" s="42"/>
      <c r="H1762" s="42"/>
      <c r="I1762" s="42"/>
      <c r="J1762" s="45"/>
    </row>
    <row r="1763" spans="2:10" x14ac:dyDescent="0.2">
      <c r="B1763" s="99"/>
      <c r="C1763" s="49"/>
      <c r="D1763" s="100"/>
      <c r="E1763" s="42"/>
      <c r="F1763" s="42"/>
      <c r="G1763" s="42"/>
      <c r="H1763" s="42"/>
      <c r="I1763" s="42"/>
      <c r="J1763" s="45"/>
    </row>
    <row r="1764" spans="2:10" x14ac:dyDescent="0.2">
      <c r="B1764" s="99"/>
      <c r="C1764" s="49"/>
      <c r="D1764" s="100"/>
      <c r="E1764" s="42"/>
      <c r="F1764" s="42"/>
      <c r="G1764" s="42"/>
      <c r="H1764" s="42"/>
      <c r="I1764" s="42"/>
      <c r="J1764" s="45"/>
    </row>
    <row r="1765" spans="2:10" x14ac:dyDescent="0.2">
      <c r="B1765" s="99"/>
      <c r="C1765" s="49"/>
      <c r="D1765" s="100"/>
      <c r="E1765" s="42"/>
      <c r="F1765" s="42"/>
      <c r="G1765" s="42"/>
      <c r="H1765" s="42"/>
      <c r="I1765" s="42"/>
      <c r="J1765" s="45"/>
    </row>
    <row r="1766" spans="2:10" x14ac:dyDescent="0.2">
      <c r="B1766" s="99"/>
      <c r="C1766" s="49"/>
      <c r="D1766" s="100"/>
      <c r="E1766" s="42"/>
      <c r="F1766" s="42"/>
      <c r="G1766" s="42"/>
      <c r="H1766" s="42"/>
      <c r="I1766" s="42"/>
      <c r="J1766" s="45"/>
    </row>
    <row r="1767" spans="2:10" x14ac:dyDescent="0.2">
      <c r="B1767" s="99"/>
      <c r="C1767" s="49"/>
      <c r="D1767" s="100"/>
      <c r="E1767" s="42"/>
      <c r="F1767" s="42"/>
      <c r="G1767" s="42"/>
      <c r="H1767" s="42"/>
      <c r="I1767" s="42"/>
      <c r="J1767" s="45"/>
    </row>
    <row r="1768" spans="2:10" x14ac:dyDescent="0.2">
      <c r="B1768" s="99"/>
      <c r="C1768" s="49"/>
      <c r="D1768" s="100"/>
      <c r="E1768" s="42"/>
      <c r="F1768" s="42"/>
      <c r="G1768" s="42"/>
      <c r="H1768" s="42"/>
      <c r="I1768" s="42"/>
      <c r="J1768" s="45"/>
    </row>
    <row r="1769" spans="2:10" x14ac:dyDescent="0.2">
      <c r="B1769" s="99"/>
      <c r="C1769" s="49"/>
      <c r="D1769" s="100"/>
      <c r="E1769" s="42"/>
      <c r="F1769" s="42"/>
      <c r="G1769" s="42"/>
      <c r="H1769" s="42"/>
      <c r="I1769" s="42"/>
      <c r="J1769" s="45"/>
    </row>
    <row r="1770" spans="2:10" x14ac:dyDescent="0.2">
      <c r="B1770" s="99"/>
      <c r="C1770" s="49"/>
      <c r="D1770" s="100"/>
      <c r="E1770" s="42"/>
      <c r="F1770" s="42"/>
      <c r="G1770" s="42"/>
      <c r="H1770" s="42"/>
      <c r="I1770" s="42"/>
      <c r="J1770" s="45"/>
    </row>
    <row r="1771" spans="2:10" x14ac:dyDescent="0.2">
      <c r="B1771" s="99"/>
      <c r="C1771" s="49"/>
      <c r="D1771" s="100"/>
      <c r="E1771" s="42"/>
      <c r="F1771" s="42"/>
      <c r="G1771" s="42"/>
      <c r="H1771" s="42"/>
      <c r="I1771" s="42"/>
      <c r="J1771" s="45"/>
    </row>
    <row r="1772" spans="2:10" x14ac:dyDescent="0.2">
      <c r="B1772" s="99"/>
      <c r="C1772" s="49"/>
      <c r="D1772" s="100"/>
      <c r="E1772" s="42"/>
      <c r="F1772" s="42"/>
      <c r="G1772" s="42"/>
      <c r="H1772" s="42"/>
      <c r="I1772" s="42"/>
      <c r="J1772" s="45"/>
    </row>
    <row r="1773" spans="2:10" x14ac:dyDescent="0.2">
      <c r="B1773" s="99"/>
      <c r="C1773" s="49"/>
      <c r="D1773" s="100"/>
      <c r="E1773" s="42"/>
      <c r="F1773" s="42"/>
      <c r="G1773" s="42"/>
      <c r="H1773" s="42"/>
      <c r="I1773" s="42"/>
      <c r="J1773" s="45"/>
    </row>
    <row r="1774" spans="2:10" x14ac:dyDescent="0.2">
      <c r="B1774" s="99"/>
      <c r="C1774" s="49"/>
      <c r="D1774" s="100"/>
      <c r="E1774" s="42"/>
      <c r="F1774" s="42"/>
      <c r="G1774" s="42"/>
      <c r="H1774" s="42"/>
      <c r="I1774" s="42"/>
      <c r="J1774" s="45"/>
    </row>
    <row r="1775" spans="2:10" x14ac:dyDescent="0.2">
      <c r="B1775" s="99"/>
      <c r="C1775" s="49"/>
      <c r="D1775" s="100"/>
      <c r="E1775" s="42"/>
      <c r="F1775" s="42"/>
      <c r="G1775" s="42"/>
      <c r="H1775" s="42"/>
      <c r="I1775" s="42"/>
      <c r="J1775" s="45"/>
    </row>
    <row r="1776" spans="2:10" x14ac:dyDescent="0.2">
      <c r="B1776" s="99"/>
      <c r="C1776" s="49"/>
      <c r="D1776" s="100"/>
      <c r="E1776" s="42"/>
      <c r="F1776" s="42"/>
      <c r="G1776" s="42"/>
      <c r="H1776" s="42"/>
      <c r="I1776" s="42"/>
      <c r="J1776" s="45"/>
    </row>
    <row r="1777" spans="2:10" x14ac:dyDescent="0.2">
      <c r="B1777" s="99"/>
      <c r="C1777" s="49"/>
      <c r="D1777" s="100"/>
      <c r="E1777" s="42"/>
      <c r="F1777" s="42"/>
      <c r="G1777" s="42"/>
      <c r="H1777" s="42"/>
      <c r="I1777" s="42"/>
      <c r="J1777" s="45"/>
    </row>
    <row r="1778" spans="2:10" x14ac:dyDescent="0.2">
      <c r="B1778" s="99"/>
      <c r="C1778" s="49"/>
      <c r="D1778" s="100"/>
      <c r="E1778" s="42"/>
      <c r="F1778" s="42"/>
      <c r="G1778" s="42"/>
      <c r="H1778" s="42"/>
      <c r="I1778" s="42"/>
      <c r="J1778" s="45"/>
    </row>
    <row r="1779" spans="2:10" x14ac:dyDescent="0.2">
      <c r="B1779" s="99"/>
      <c r="C1779" s="49"/>
      <c r="D1779" s="100"/>
      <c r="E1779" s="42"/>
      <c r="F1779" s="42"/>
      <c r="G1779" s="42"/>
      <c r="H1779" s="42"/>
      <c r="I1779" s="42"/>
      <c r="J1779" s="45"/>
    </row>
    <row r="1780" spans="2:10" x14ac:dyDescent="0.2">
      <c r="B1780" s="99"/>
      <c r="C1780" s="49"/>
      <c r="D1780" s="100"/>
      <c r="E1780" s="42"/>
      <c r="F1780" s="42"/>
      <c r="G1780" s="42"/>
      <c r="H1780" s="42"/>
      <c r="I1780" s="42"/>
      <c r="J1780" s="45"/>
    </row>
    <row r="1781" spans="2:10" x14ac:dyDescent="0.2">
      <c r="B1781" s="99"/>
      <c r="C1781" s="49"/>
      <c r="D1781" s="100"/>
      <c r="E1781" s="42"/>
      <c r="F1781" s="42"/>
      <c r="G1781" s="42"/>
      <c r="H1781" s="42"/>
      <c r="I1781" s="42"/>
      <c r="J1781" s="45"/>
    </row>
    <row r="1782" spans="2:10" x14ac:dyDescent="0.2">
      <c r="B1782" s="99"/>
      <c r="C1782" s="49"/>
      <c r="D1782" s="100"/>
      <c r="E1782" s="42"/>
      <c r="F1782" s="42"/>
      <c r="G1782" s="42"/>
      <c r="H1782" s="42"/>
      <c r="I1782" s="42"/>
      <c r="J1782" s="45"/>
    </row>
    <row r="1783" spans="2:10" x14ac:dyDescent="0.2">
      <c r="B1783" s="99"/>
      <c r="C1783" s="49"/>
      <c r="D1783" s="100"/>
      <c r="E1783" s="42"/>
      <c r="F1783" s="42"/>
      <c r="G1783" s="42"/>
      <c r="H1783" s="42"/>
      <c r="I1783" s="42"/>
      <c r="J1783" s="45"/>
    </row>
    <row r="1784" spans="2:10" x14ac:dyDescent="0.2">
      <c r="B1784" s="99"/>
      <c r="C1784" s="49"/>
      <c r="D1784" s="100"/>
      <c r="E1784" s="42"/>
      <c r="F1784" s="42"/>
      <c r="G1784" s="42"/>
      <c r="H1784" s="42"/>
      <c r="I1784" s="42"/>
      <c r="J1784" s="45"/>
    </row>
    <row r="1785" spans="2:10" x14ac:dyDescent="0.2">
      <c r="B1785" s="99"/>
      <c r="C1785" s="49"/>
      <c r="D1785" s="100"/>
      <c r="E1785" s="42"/>
      <c r="F1785" s="42"/>
      <c r="G1785" s="42"/>
      <c r="H1785" s="42"/>
      <c r="I1785" s="42"/>
      <c r="J1785" s="45"/>
    </row>
    <row r="1786" spans="2:10" x14ac:dyDescent="0.2">
      <c r="B1786" s="99"/>
      <c r="C1786" s="49"/>
      <c r="D1786" s="100"/>
      <c r="E1786" s="42"/>
      <c r="F1786" s="42"/>
      <c r="G1786" s="42"/>
      <c r="H1786" s="42"/>
      <c r="I1786" s="42"/>
      <c r="J1786" s="45"/>
    </row>
    <row r="1787" spans="2:10" x14ac:dyDescent="0.2">
      <c r="B1787" s="99"/>
      <c r="C1787" s="49"/>
      <c r="D1787" s="100"/>
      <c r="E1787" s="42"/>
      <c r="F1787" s="42"/>
      <c r="G1787" s="42"/>
      <c r="H1787" s="42"/>
      <c r="I1787" s="42"/>
      <c r="J1787" s="45"/>
    </row>
    <row r="1788" spans="2:10" x14ac:dyDescent="0.2">
      <c r="B1788" s="99"/>
      <c r="C1788" s="49"/>
      <c r="D1788" s="100"/>
      <c r="E1788" s="42"/>
      <c r="F1788" s="42"/>
      <c r="G1788" s="42"/>
      <c r="H1788" s="42"/>
      <c r="I1788" s="42"/>
      <c r="J1788" s="45"/>
    </row>
    <row r="1789" spans="2:10" x14ac:dyDescent="0.2">
      <c r="B1789" s="99"/>
      <c r="C1789" s="49"/>
      <c r="D1789" s="100"/>
      <c r="E1789" s="42"/>
      <c r="F1789" s="42"/>
      <c r="G1789" s="42"/>
      <c r="H1789" s="42"/>
      <c r="I1789" s="42"/>
      <c r="J1789" s="45"/>
    </row>
    <row r="1790" spans="2:10" x14ac:dyDescent="0.2">
      <c r="B1790" s="99"/>
      <c r="C1790" s="49"/>
      <c r="D1790" s="100"/>
      <c r="E1790" s="42"/>
      <c r="F1790" s="42"/>
      <c r="G1790" s="42"/>
      <c r="H1790" s="42"/>
      <c r="I1790" s="42"/>
      <c r="J1790" s="45"/>
    </row>
    <row r="1791" spans="2:10" x14ac:dyDescent="0.2">
      <c r="B1791" s="99"/>
      <c r="C1791" s="49"/>
      <c r="D1791" s="100"/>
      <c r="E1791" s="42"/>
      <c r="F1791" s="42"/>
      <c r="G1791" s="42"/>
      <c r="H1791" s="42"/>
      <c r="I1791" s="42"/>
      <c r="J1791" s="45"/>
    </row>
    <row r="1792" spans="2:10" x14ac:dyDescent="0.2">
      <c r="B1792" s="99"/>
      <c r="C1792" s="49"/>
      <c r="D1792" s="100"/>
      <c r="E1792" s="42"/>
      <c r="F1792" s="42"/>
      <c r="G1792" s="42"/>
      <c r="H1792" s="42"/>
      <c r="I1792" s="42"/>
      <c r="J1792" s="45"/>
    </row>
    <row r="1793" spans="2:10" x14ac:dyDescent="0.2">
      <c r="B1793" s="99"/>
      <c r="C1793" s="49"/>
      <c r="D1793" s="100"/>
      <c r="E1793" s="42"/>
      <c r="F1793" s="42"/>
      <c r="G1793" s="42"/>
      <c r="H1793" s="42"/>
      <c r="I1793" s="42"/>
      <c r="J1793" s="45"/>
    </row>
    <row r="1794" spans="2:10" x14ac:dyDescent="0.2">
      <c r="B1794" s="99"/>
      <c r="C1794" s="49"/>
      <c r="D1794" s="100"/>
      <c r="E1794" s="42"/>
      <c r="F1794" s="42"/>
      <c r="G1794" s="42"/>
      <c r="H1794" s="42"/>
      <c r="I1794" s="42"/>
      <c r="J1794" s="45"/>
    </row>
    <row r="1795" spans="2:10" x14ac:dyDescent="0.2">
      <c r="B1795" s="99"/>
      <c r="C1795" s="49"/>
      <c r="D1795" s="100"/>
      <c r="E1795" s="42"/>
      <c r="F1795" s="42"/>
      <c r="G1795" s="42"/>
      <c r="H1795" s="42"/>
      <c r="I1795" s="42"/>
      <c r="J1795" s="45"/>
    </row>
    <row r="1796" spans="2:10" x14ac:dyDescent="0.2">
      <c r="B1796" s="99"/>
      <c r="C1796" s="49"/>
      <c r="D1796" s="100"/>
      <c r="E1796" s="42"/>
      <c r="F1796" s="42"/>
      <c r="G1796" s="42"/>
      <c r="H1796" s="42"/>
      <c r="I1796" s="42"/>
      <c r="J1796" s="45"/>
    </row>
    <row r="1797" spans="2:10" x14ac:dyDescent="0.2">
      <c r="B1797" s="99"/>
      <c r="C1797" s="49"/>
      <c r="D1797" s="100"/>
      <c r="E1797" s="42"/>
      <c r="F1797" s="42"/>
      <c r="G1797" s="42"/>
      <c r="H1797" s="42"/>
      <c r="I1797" s="42"/>
      <c r="J1797" s="45"/>
    </row>
    <row r="1798" spans="2:10" x14ac:dyDescent="0.2">
      <c r="B1798" s="99"/>
      <c r="C1798" s="49"/>
      <c r="D1798" s="100"/>
      <c r="E1798" s="42"/>
      <c r="F1798" s="42"/>
      <c r="G1798" s="42"/>
      <c r="H1798" s="42"/>
      <c r="I1798" s="42"/>
      <c r="J1798" s="45"/>
    </row>
    <row r="1799" spans="2:10" x14ac:dyDescent="0.2">
      <c r="B1799" s="99"/>
      <c r="C1799" s="49"/>
      <c r="D1799" s="100"/>
      <c r="E1799" s="42"/>
      <c r="F1799" s="42"/>
      <c r="G1799" s="42"/>
      <c r="H1799" s="42"/>
      <c r="I1799" s="42"/>
      <c r="J1799" s="45"/>
    </row>
    <row r="1800" spans="2:10" x14ac:dyDescent="0.2">
      <c r="B1800" s="99"/>
      <c r="C1800" s="49"/>
      <c r="D1800" s="100"/>
      <c r="E1800" s="42"/>
      <c r="F1800" s="42"/>
      <c r="G1800" s="42"/>
      <c r="H1800" s="42"/>
      <c r="I1800" s="42"/>
      <c r="J1800" s="45"/>
    </row>
    <row r="1801" spans="2:10" x14ac:dyDescent="0.2">
      <c r="B1801" s="99"/>
      <c r="C1801" s="49"/>
      <c r="D1801" s="100"/>
      <c r="E1801" s="42"/>
      <c r="F1801" s="42"/>
      <c r="G1801" s="42"/>
      <c r="H1801" s="42"/>
      <c r="I1801" s="42"/>
      <c r="J1801" s="45"/>
    </row>
    <row r="1802" spans="2:10" x14ac:dyDescent="0.2">
      <c r="B1802" s="99"/>
      <c r="C1802" s="49"/>
      <c r="D1802" s="100"/>
      <c r="E1802" s="42"/>
      <c r="F1802" s="42"/>
      <c r="G1802" s="42"/>
      <c r="H1802" s="42"/>
      <c r="I1802" s="42"/>
      <c r="J1802" s="45"/>
    </row>
    <row r="1803" spans="2:10" x14ac:dyDescent="0.2">
      <c r="B1803" s="99"/>
      <c r="C1803" s="49"/>
      <c r="D1803" s="100"/>
      <c r="E1803" s="42"/>
      <c r="F1803" s="42"/>
      <c r="G1803" s="42"/>
      <c r="H1803" s="42"/>
      <c r="I1803" s="42"/>
      <c r="J1803" s="45"/>
    </row>
    <row r="1804" spans="2:10" x14ac:dyDescent="0.2">
      <c r="B1804" s="99"/>
      <c r="C1804" s="49"/>
      <c r="D1804" s="100"/>
      <c r="E1804" s="42"/>
      <c r="F1804" s="42"/>
      <c r="G1804" s="42"/>
      <c r="H1804" s="42"/>
      <c r="I1804" s="42"/>
      <c r="J1804" s="45"/>
    </row>
    <row r="1805" spans="2:10" x14ac:dyDescent="0.2">
      <c r="B1805" s="99"/>
      <c r="C1805" s="49"/>
      <c r="D1805" s="100"/>
      <c r="E1805" s="42"/>
      <c r="F1805" s="42"/>
      <c r="G1805" s="42"/>
      <c r="H1805" s="42"/>
      <c r="I1805" s="42"/>
      <c r="J1805" s="45"/>
    </row>
    <row r="1806" spans="2:10" x14ac:dyDescent="0.2">
      <c r="B1806" s="99"/>
      <c r="C1806" s="49"/>
      <c r="D1806" s="100"/>
      <c r="E1806" s="42"/>
      <c r="F1806" s="42"/>
      <c r="G1806" s="42"/>
      <c r="H1806" s="42"/>
      <c r="I1806" s="42"/>
      <c r="J1806" s="45"/>
    </row>
    <row r="1807" spans="2:10" x14ac:dyDescent="0.2">
      <c r="B1807" s="99"/>
      <c r="C1807" s="49"/>
      <c r="D1807" s="100"/>
      <c r="E1807" s="42"/>
      <c r="F1807" s="42"/>
      <c r="G1807" s="42"/>
      <c r="H1807" s="42"/>
      <c r="I1807" s="42"/>
      <c r="J1807" s="45"/>
    </row>
    <row r="1808" spans="2:10" x14ac:dyDescent="0.2">
      <c r="B1808" s="99"/>
      <c r="C1808" s="49"/>
      <c r="D1808" s="100"/>
      <c r="E1808" s="42"/>
      <c r="F1808" s="42"/>
      <c r="G1808" s="42"/>
      <c r="H1808" s="42"/>
      <c r="I1808" s="42"/>
      <c r="J1808" s="45"/>
    </row>
    <row r="1809" spans="2:10" x14ac:dyDescent="0.2">
      <c r="B1809" s="99"/>
      <c r="C1809" s="49"/>
      <c r="D1809" s="100"/>
      <c r="E1809" s="42"/>
      <c r="F1809" s="42"/>
      <c r="G1809" s="42"/>
      <c r="H1809" s="42"/>
      <c r="I1809" s="42"/>
      <c r="J1809" s="45"/>
    </row>
    <row r="1810" spans="2:10" x14ac:dyDescent="0.2">
      <c r="B1810" s="99"/>
      <c r="C1810" s="49"/>
      <c r="D1810" s="100"/>
      <c r="E1810" s="42"/>
      <c r="F1810" s="42"/>
      <c r="G1810" s="42"/>
      <c r="H1810" s="42"/>
      <c r="I1810" s="42"/>
      <c r="J1810" s="45"/>
    </row>
    <row r="1811" spans="2:10" x14ac:dyDescent="0.2">
      <c r="B1811" s="99"/>
      <c r="C1811" s="49"/>
      <c r="D1811" s="100"/>
      <c r="E1811" s="42"/>
      <c r="F1811" s="42"/>
      <c r="G1811" s="42"/>
      <c r="H1811" s="42"/>
      <c r="I1811" s="42"/>
      <c r="J1811" s="45"/>
    </row>
    <row r="1812" spans="2:10" x14ac:dyDescent="0.2">
      <c r="B1812" s="99"/>
      <c r="C1812" s="49"/>
      <c r="D1812" s="100"/>
      <c r="E1812" s="42"/>
      <c r="F1812" s="42"/>
      <c r="G1812" s="42"/>
      <c r="H1812" s="42"/>
      <c r="I1812" s="42"/>
      <c r="J1812" s="45"/>
    </row>
    <row r="1813" spans="2:10" x14ac:dyDescent="0.2">
      <c r="B1813" s="99"/>
      <c r="C1813" s="49"/>
      <c r="D1813" s="100"/>
      <c r="E1813" s="42"/>
      <c r="F1813" s="42"/>
      <c r="G1813" s="42"/>
      <c r="H1813" s="42"/>
      <c r="I1813" s="42"/>
      <c r="J1813" s="45"/>
    </row>
    <row r="1814" spans="2:10" x14ac:dyDescent="0.2">
      <c r="B1814" s="99"/>
      <c r="C1814" s="49"/>
      <c r="D1814" s="100"/>
      <c r="E1814" s="42"/>
      <c r="F1814" s="42"/>
      <c r="G1814" s="42"/>
      <c r="H1814" s="42"/>
      <c r="I1814" s="42"/>
      <c r="J1814" s="45"/>
    </row>
    <row r="1815" spans="2:10" x14ac:dyDescent="0.2">
      <c r="B1815" s="99"/>
      <c r="C1815" s="49"/>
      <c r="D1815" s="100"/>
      <c r="E1815" s="42"/>
      <c r="F1815" s="42"/>
      <c r="G1815" s="42"/>
      <c r="H1815" s="42"/>
      <c r="I1815" s="42"/>
      <c r="J1815" s="45"/>
    </row>
    <row r="1816" spans="2:10" x14ac:dyDescent="0.2">
      <c r="B1816" s="99"/>
      <c r="C1816" s="49"/>
      <c r="D1816" s="100"/>
      <c r="E1816" s="42"/>
      <c r="F1816" s="42"/>
      <c r="G1816" s="42"/>
      <c r="H1816" s="42"/>
      <c r="I1816" s="42"/>
      <c r="J1816" s="45"/>
    </row>
    <row r="1817" spans="2:10" x14ac:dyDescent="0.2">
      <c r="B1817" s="99"/>
      <c r="C1817" s="49"/>
      <c r="D1817" s="100"/>
      <c r="E1817" s="42"/>
      <c r="F1817" s="42"/>
      <c r="G1817" s="42"/>
      <c r="H1817" s="42"/>
      <c r="I1817" s="42"/>
      <c r="J1817" s="45"/>
    </row>
    <row r="1818" spans="2:10" x14ac:dyDescent="0.2">
      <c r="B1818" s="99"/>
      <c r="C1818" s="49"/>
      <c r="D1818" s="100"/>
      <c r="E1818" s="42"/>
      <c r="F1818" s="42"/>
      <c r="G1818" s="42"/>
      <c r="H1818" s="42"/>
      <c r="I1818" s="42"/>
      <c r="J1818" s="45"/>
    </row>
    <row r="1819" spans="2:10" x14ac:dyDescent="0.2">
      <c r="B1819" s="99"/>
      <c r="C1819" s="49"/>
      <c r="D1819" s="100"/>
      <c r="E1819" s="42"/>
      <c r="F1819" s="42"/>
      <c r="G1819" s="42"/>
      <c r="H1819" s="42"/>
      <c r="I1819" s="42"/>
      <c r="J1819" s="45"/>
    </row>
    <row r="1820" spans="2:10" x14ac:dyDescent="0.2">
      <c r="B1820" s="99"/>
      <c r="C1820" s="49"/>
      <c r="D1820" s="100"/>
      <c r="E1820" s="42"/>
      <c r="F1820" s="42"/>
      <c r="G1820" s="42"/>
      <c r="H1820" s="42"/>
      <c r="I1820" s="42"/>
      <c r="J1820" s="45"/>
    </row>
    <row r="1821" spans="2:10" x14ac:dyDescent="0.2">
      <c r="B1821" s="99"/>
      <c r="C1821" s="49"/>
      <c r="D1821" s="100"/>
      <c r="E1821" s="42"/>
      <c r="F1821" s="42"/>
      <c r="G1821" s="42"/>
      <c r="H1821" s="42"/>
      <c r="I1821" s="42"/>
      <c r="J1821" s="45"/>
    </row>
    <row r="1822" spans="2:10" x14ac:dyDescent="0.2">
      <c r="B1822" s="99"/>
      <c r="C1822" s="49"/>
      <c r="D1822" s="100"/>
      <c r="E1822" s="42"/>
      <c r="F1822" s="42"/>
      <c r="G1822" s="42"/>
      <c r="H1822" s="42"/>
      <c r="I1822" s="42"/>
      <c r="J1822" s="45"/>
    </row>
    <row r="1823" spans="2:10" x14ac:dyDescent="0.2">
      <c r="B1823" s="99"/>
      <c r="C1823" s="49"/>
      <c r="D1823" s="100"/>
      <c r="E1823" s="42"/>
      <c r="F1823" s="42"/>
      <c r="G1823" s="42"/>
      <c r="H1823" s="42"/>
      <c r="I1823" s="42"/>
      <c r="J1823" s="45"/>
    </row>
    <row r="1824" spans="2:10" x14ac:dyDescent="0.2">
      <c r="B1824" s="99"/>
      <c r="C1824" s="49"/>
      <c r="D1824" s="100"/>
      <c r="E1824" s="42"/>
      <c r="F1824" s="42"/>
      <c r="G1824" s="42"/>
      <c r="H1824" s="42"/>
      <c r="I1824" s="42"/>
      <c r="J1824" s="45"/>
    </row>
    <row r="1825" spans="2:10" x14ac:dyDescent="0.2">
      <c r="B1825" s="99"/>
      <c r="C1825" s="49"/>
      <c r="D1825" s="100"/>
      <c r="E1825" s="42"/>
      <c r="F1825" s="42"/>
      <c r="G1825" s="42"/>
      <c r="H1825" s="42"/>
      <c r="I1825" s="42"/>
      <c r="J1825" s="45"/>
    </row>
    <row r="1826" spans="2:10" x14ac:dyDescent="0.2">
      <c r="B1826" s="99"/>
      <c r="C1826" s="49"/>
      <c r="D1826" s="100"/>
      <c r="E1826" s="42"/>
      <c r="F1826" s="42"/>
      <c r="G1826" s="42"/>
      <c r="H1826" s="42"/>
      <c r="I1826" s="42"/>
      <c r="J1826" s="45"/>
    </row>
    <row r="1827" spans="2:10" x14ac:dyDescent="0.2">
      <c r="B1827" s="99"/>
      <c r="C1827" s="49"/>
      <c r="D1827" s="100"/>
      <c r="E1827" s="42"/>
      <c r="F1827" s="42"/>
      <c r="G1827" s="42"/>
      <c r="H1827" s="42"/>
      <c r="I1827" s="42"/>
      <c r="J1827" s="45"/>
    </row>
    <row r="1828" spans="2:10" x14ac:dyDescent="0.2">
      <c r="B1828" s="99"/>
      <c r="C1828" s="49"/>
      <c r="D1828" s="100"/>
      <c r="E1828" s="42"/>
      <c r="F1828" s="42"/>
      <c r="G1828" s="42"/>
      <c r="H1828" s="42"/>
      <c r="I1828" s="42"/>
      <c r="J1828" s="45"/>
    </row>
    <row r="1829" spans="2:10" x14ac:dyDescent="0.2">
      <c r="B1829" s="99"/>
      <c r="C1829" s="49"/>
      <c r="D1829" s="100"/>
      <c r="E1829" s="42"/>
      <c r="F1829" s="42"/>
      <c r="G1829" s="42"/>
      <c r="H1829" s="42"/>
      <c r="I1829" s="42"/>
      <c r="J1829" s="45"/>
    </row>
    <row r="1830" spans="2:10" x14ac:dyDescent="0.2">
      <c r="B1830" s="99"/>
      <c r="C1830" s="49"/>
      <c r="D1830" s="100"/>
      <c r="E1830" s="42"/>
      <c r="F1830" s="42"/>
      <c r="G1830" s="42"/>
      <c r="H1830" s="42"/>
      <c r="I1830" s="42"/>
      <c r="J1830" s="45"/>
    </row>
    <row r="1831" spans="2:10" x14ac:dyDescent="0.2">
      <c r="B1831" s="99"/>
      <c r="C1831" s="49"/>
      <c r="D1831" s="100"/>
      <c r="E1831" s="42"/>
      <c r="F1831" s="42"/>
      <c r="G1831" s="42"/>
      <c r="H1831" s="42"/>
      <c r="I1831" s="42"/>
      <c r="J1831" s="45"/>
    </row>
    <row r="1832" spans="2:10" x14ac:dyDescent="0.2">
      <c r="B1832" s="99"/>
      <c r="C1832" s="49"/>
      <c r="D1832" s="100"/>
      <c r="E1832" s="42"/>
      <c r="F1832" s="42"/>
      <c r="G1832" s="42"/>
      <c r="H1832" s="42"/>
      <c r="I1832" s="42"/>
      <c r="J1832" s="45"/>
    </row>
    <row r="1833" spans="2:10" x14ac:dyDescent="0.2">
      <c r="B1833" s="99"/>
      <c r="C1833" s="49"/>
      <c r="D1833" s="100"/>
      <c r="E1833" s="42"/>
      <c r="F1833" s="42"/>
      <c r="G1833" s="42"/>
      <c r="H1833" s="42"/>
      <c r="I1833" s="42"/>
      <c r="J1833" s="45"/>
    </row>
    <row r="1834" spans="2:10" x14ac:dyDescent="0.2">
      <c r="B1834" s="99"/>
      <c r="C1834" s="49"/>
      <c r="D1834" s="100"/>
      <c r="E1834" s="42"/>
      <c r="F1834" s="42"/>
      <c r="G1834" s="42"/>
      <c r="H1834" s="42"/>
      <c r="I1834" s="42"/>
      <c r="J1834" s="45"/>
    </row>
    <row r="1835" spans="2:10" x14ac:dyDescent="0.2">
      <c r="B1835" s="99"/>
      <c r="C1835" s="49"/>
      <c r="D1835" s="100"/>
      <c r="E1835" s="42"/>
      <c r="F1835" s="42"/>
      <c r="G1835" s="42"/>
      <c r="H1835" s="42"/>
      <c r="I1835" s="42"/>
      <c r="J1835" s="45"/>
    </row>
    <row r="1836" spans="2:10" x14ac:dyDescent="0.2">
      <c r="B1836" s="99"/>
      <c r="C1836" s="49"/>
      <c r="D1836" s="100"/>
      <c r="E1836" s="42"/>
      <c r="F1836" s="42"/>
      <c r="G1836" s="42"/>
      <c r="H1836" s="42"/>
      <c r="I1836" s="42"/>
      <c r="J1836" s="45"/>
    </row>
    <row r="1837" spans="2:10" x14ac:dyDescent="0.2">
      <c r="B1837" s="99"/>
      <c r="C1837" s="49"/>
      <c r="D1837" s="100"/>
      <c r="E1837" s="42"/>
      <c r="F1837" s="42"/>
      <c r="G1837" s="42"/>
      <c r="H1837" s="42"/>
      <c r="I1837" s="42"/>
      <c r="J1837" s="45"/>
    </row>
    <row r="1838" spans="2:10" x14ac:dyDescent="0.2">
      <c r="B1838" s="99"/>
      <c r="C1838" s="49"/>
      <c r="D1838" s="100"/>
      <c r="E1838" s="42"/>
      <c r="F1838" s="42"/>
      <c r="G1838" s="42"/>
      <c r="H1838" s="42"/>
      <c r="I1838" s="42"/>
      <c r="J1838" s="45"/>
    </row>
    <row r="1839" spans="2:10" x14ac:dyDescent="0.2">
      <c r="B1839" s="99"/>
      <c r="C1839" s="49"/>
      <c r="D1839" s="100"/>
      <c r="E1839" s="42"/>
      <c r="F1839" s="42"/>
      <c r="G1839" s="42"/>
      <c r="H1839" s="42"/>
      <c r="I1839" s="42"/>
      <c r="J1839" s="45"/>
    </row>
    <row r="1840" spans="2:10" x14ac:dyDescent="0.2">
      <c r="B1840" s="99"/>
      <c r="C1840" s="49"/>
      <c r="D1840" s="100"/>
      <c r="E1840" s="42"/>
      <c r="F1840" s="42"/>
      <c r="G1840" s="42"/>
      <c r="H1840" s="42"/>
      <c r="I1840" s="42"/>
      <c r="J1840" s="45"/>
    </row>
    <row r="1841" spans="2:10" x14ac:dyDescent="0.2">
      <c r="B1841" s="99"/>
      <c r="C1841" s="49"/>
      <c r="D1841" s="100"/>
      <c r="E1841" s="42"/>
      <c r="F1841" s="42"/>
      <c r="G1841" s="42"/>
      <c r="H1841" s="42"/>
      <c r="I1841" s="42"/>
      <c r="J1841" s="45"/>
    </row>
    <row r="1842" spans="2:10" x14ac:dyDescent="0.2">
      <c r="B1842" s="99"/>
      <c r="C1842" s="49"/>
      <c r="D1842" s="100"/>
      <c r="E1842" s="42"/>
      <c r="F1842" s="42"/>
      <c r="G1842" s="42"/>
      <c r="H1842" s="42"/>
      <c r="I1842" s="42"/>
      <c r="J1842" s="45"/>
    </row>
    <row r="1843" spans="2:10" x14ac:dyDescent="0.2">
      <c r="B1843" s="99"/>
      <c r="C1843" s="49"/>
      <c r="D1843" s="100"/>
      <c r="E1843" s="42"/>
      <c r="F1843" s="42"/>
      <c r="G1843" s="42"/>
      <c r="H1843" s="42"/>
      <c r="I1843" s="42"/>
      <c r="J1843" s="45"/>
    </row>
    <row r="1844" spans="2:10" x14ac:dyDescent="0.2">
      <c r="B1844" s="99"/>
      <c r="C1844" s="49"/>
      <c r="D1844" s="100"/>
      <c r="E1844" s="42"/>
      <c r="F1844" s="42"/>
      <c r="G1844" s="42"/>
      <c r="H1844" s="42"/>
      <c r="I1844" s="42"/>
      <c r="J1844" s="45"/>
    </row>
    <row r="1845" spans="2:10" x14ac:dyDescent="0.2">
      <c r="B1845" s="99"/>
      <c r="C1845" s="49"/>
      <c r="D1845" s="100"/>
      <c r="E1845" s="42"/>
      <c r="F1845" s="42"/>
      <c r="G1845" s="42"/>
      <c r="H1845" s="42"/>
      <c r="I1845" s="42"/>
      <c r="J1845" s="45"/>
    </row>
    <row r="1846" spans="2:10" x14ac:dyDescent="0.2">
      <c r="B1846" s="99"/>
      <c r="C1846" s="49"/>
      <c r="D1846" s="100"/>
      <c r="E1846" s="42"/>
      <c r="F1846" s="42"/>
      <c r="G1846" s="42"/>
      <c r="H1846" s="42"/>
      <c r="I1846" s="42"/>
      <c r="J1846" s="45"/>
    </row>
    <row r="1847" spans="2:10" x14ac:dyDescent="0.2">
      <c r="B1847" s="99"/>
      <c r="C1847" s="49"/>
      <c r="D1847" s="100"/>
      <c r="E1847" s="42"/>
      <c r="F1847" s="42"/>
      <c r="G1847" s="42"/>
      <c r="H1847" s="42"/>
      <c r="I1847" s="42"/>
      <c r="J1847" s="45"/>
    </row>
    <row r="1848" spans="2:10" x14ac:dyDescent="0.2">
      <c r="B1848" s="99"/>
      <c r="C1848" s="49"/>
      <c r="D1848" s="100"/>
      <c r="E1848" s="42"/>
      <c r="F1848" s="42"/>
      <c r="G1848" s="42"/>
      <c r="H1848" s="42"/>
      <c r="I1848" s="42"/>
      <c r="J1848" s="45"/>
    </row>
    <row r="1849" spans="2:10" x14ac:dyDescent="0.2">
      <c r="B1849" s="99"/>
      <c r="C1849" s="49"/>
      <c r="D1849" s="100"/>
      <c r="E1849" s="42"/>
      <c r="F1849" s="42"/>
      <c r="G1849" s="42"/>
      <c r="H1849" s="42"/>
      <c r="I1849" s="42"/>
      <c r="J1849" s="45"/>
    </row>
    <row r="1850" spans="2:10" x14ac:dyDescent="0.2">
      <c r="B1850" s="99"/>
      <c r="C1850" s="49"/>
      <c r="D1850" s="100"/>
      <c r="E1850" s="42"/>
      <c r="F1850" s="42"/>
      <c r="G1850" s="42"/>
      <c r="H1850" s="42"/>
      <c r="I1850" s="42"/>
      <c r="J1850" s="45"/>
    </row>
    <row r="1851" spans="2:10" x14ac:dyDescent="0.2">
      <c r="B1851" s="99"/>
      <c r="C1851" s="49"/>
      <c r="D1851" s="100"/>
      <c r="E1851" s="42"/>
      <c r="F1851" s="42"/>
      <c r="G1851" s="42"/>
      <c r="H1851" s="42"/>
      <c r="I1851" s="42"/>
      <c r="J1851" s="45"/>
    </row>
    <row r="1852" spans="2:10" x14ac:dyDescent="0.2">
      <c r="B1852" s="99"/>
      <c r="C1852" s="49"/>
      <c r="D1852" s="100"/>
      <c r="E1852" s="42"/>
      <c r="F1852" s="42"/>
      <c r="G1852" s="42"/>
      <c r="H1852" s="42"/>
      <c r="I1852" s="42"/>
      <c r="J1852" s="45"/>
    </row>
    <row r="1853" spans="2:10" x14ac:dyDescent="0.2">
      <c r="B1853" s="99"/>
      <c r="C1853" s="49"/>
      <c r="D1853" s="100"/>
      <c r="E1853" s="42"/>
      <c r="F1853" s="42"/>
      <c r="G1853" s="42"/>
      <c r="H1853" s="42"/>
      <c r="I1853" s="42"/>
      <c r="J1853" s="45"/>
    </row>
    <row r="1854" spans="2:10" x14ac:dyDescent="0.2">
      <c r="B1854" s="99"/>
      <c r="C1854" s="49"/>
      <c r="D1854" s="100"/>
      <c r="E1854" s="42"/>
      <c r="F1854" s="42"/>
      <c r="G1854" s="42"/>
      <c r="H1854" s="42"/>
      <c r="I1854" s="42"/>
      <c r="J1854" s="45"/>
    </row>
    <row r="1855" spans="2:10" x14ac:dyDescent="0.2">
      <c r="B1855" s="99"/>
      <c r="C1855" s="49"/>
      <c r="D1855" s="100"/>
      <c r="E1855" s="42"/>
      <c r="F1855" s="42"/>
      <c r="G1855" s="42"/>
      <c r="H1855" s="42"/>
      <c r="I1855" s="42"/>
      <c r="J1855" s="45"/>
    </row>
    <row r="1856" spans="2:10" x14ac:dyDescent="0.2">
      <c r="B1856" s="99"/>
      <c r="C1856" s="49"/>
      <c r="D1856" s="100"/>
      <c r="E1856" s="42"/>
      <c r="F1856" s="42"/>
      <c r="G1856" s="42"/>
      <c r="H1856" s="42"/>
      <c r="I1856" s="42"/>
      <c r="J1856" s="45"/>
    </row>
    <row r="1857" spans="2:10" x14ac:dyDescent="0.2">
      <c r="B1857" s="99"/>
      <c r="C1857" s="49"/>
      <c r="D1857" s="100"/>
      <c r="E1857" s="42"/>
      <c r="F1857" s="42"/>
      <c r="G1857" s="42"/>
      <c r="H1857" s="42"/>
      <c r="I1857" s="42"/>
      <c r="J1857" s="45"/>
    </row>
    <row r="1858" spans="2:10" x14ac:dyDescent="0.2">
      <c r="B1858" s="99"/>
      <c r="C1858" s="49"/>
      <c r="D1858" s="100"/>
      <c r="E1858" s="42"/>
      <c r="F1858" s="42"/>
      <c r="G1858" s="42"/>
      <c r="H1858" s="42"/>
      <c r="I1858" s="42"/>
      <c r="J1858" s="45"/>
    </row>
    <row r="1859" spans="2:10" x14ac:dyDescent="0.2">
      <c r="B1859" s="99"/>
      <c r="C1859" s="49"/>
      <c r="D1859" s="100"/>
      <c r="E1859" s="42"/>
      <c r="F1859" s="42"/>
      <c r="G1859" s="42"/>
      <c r="H1859" s="42"/>
      <c r="I1859" s="42"/>
      <c r="J1859" s="45"/>
    </row>
    <row r="1860" spans="2:10" x14ac:dyDescent="0.2">
      <c r="B1860" s="99"/>
      <c r="C1860" s="49"/>
      <c r="D1860" s="100"/>
      <c r="E1860" s="42"/>
      <c r="F1860" s="42"/>
      <c r="G1860" s="42"/>
      <c r="H1860" s="42"/>
      <c r="I1860" s="42"/>
      <c r="J1860" s="45"/>
    </row>
    <row r="1861" spans="2:10" x14ac:dyDescent="0.2">
      <c r="B1861" s="99"/>
      <c r="C1861" s="49"/>
      <c r="D1861" s="100"/>
      <c r="E1861" s="42"/>
      <c r="F1861" s="42"/>
      <c r="G1861" s="42"/>
      <c r="H1861" s="42"/>
      <c r="I1861" s="42"/>
      <c r="J1861" s="45"/>
    </row>
    <row r="1862" spans="2:10" x14ac:dyDescent="0.2">
      <c r="B1862" s="99"/>
      <c r="C1862" s="49"/>
      <c r="D1862" s="100"/>
      <c r="E1862" s="42"/>
      <c r="F1862" s="42"/>
      <c r="G1862" s="42"/>
      <c r="H1862" s="42"/>
      <c r="I1862" s="42"/>
      <c r="J1862" s="45"/>
    </row>
    <row r="1863" spans="2:10" x14ac:dyDescent="0.2">
      <c r="B1863" s="99"/>
      <c r="C1863" s="49"/>
      <c r="D1863" s="100"/>
      <c r="E1863" s="42"/>
      <c r="F1863" s="42"/>
      <c r="G1863" s="42"/>
      <c r="H1863" s="42"/>
      <c r="I1863" s="42"/>
      <c r="J1863" s="45"/>
    </row>
    <row r="1864" spans="2:10" x14ac:dyDescent="0.2">
      <c r="B1864" s="99"/>
      <c r="C1864" s="49"/>
      <c r="D1864" s="100"/>
      <c r="E1864" s="42"/>
      <c r="F1864" s="42"/>
      <c r="G1864" s="42"/>
      <c r="H1864" s="42"/>
      <c r="I1864" s="42"/>
      <c r="J1864" s="45"/>
    </row>
    <row r="1865" spans="2:10" x14ac:dyDescent="0.2">
      <c r="B1865" s="99"/>
      <c r="C1865" s="49"/>
      <c r="D1865" s="100"/>
      <c r="E1865" s="42"/>
      <c r="F1865" s="42"/>
      <c r="G1865" s="42"/>
      <c r="H1865" s="42"/>
      <c r="I1865" s="42"/>
      <c r="J1865" s="45"/>
    </row>
    <row r="1866" spans="2:10" x14ac:dyDescent="0.2">
      <c r="B1866" s="99"/>
      <c r="C1866" s="49"/>
      <c r="D1866" s="100"/>
      <c r="E1866" s="42"/>
      <c r="F1866" s="42"/>
      <c r="G1866" s="42"/>
      <c r="H1866" s="42"/>
      <c r="I1866" s="42"/>
      <c r="J1866" s="45"/>
    </row>
    <row r="1867" spans="2:10" x14ac:dyDescent="0.2">
      <c r="B1867" s="99"/>
      <c r="C1867" s="49"/>
      <c r="D1867" s="100"/>
      <c r="E1867" s="42"/>
      <c r="F1867" s="42"/>
      <c r="G1867" s="42"/>
      <c r="H1867" s="42"/>
      <c r="I1867" s="42"/>
      <c r="J1867" s="45"/>
    </row>
    <row r="1868" spans="2:10" x14ac:dyDescent="0.2">
      <c r="B1868" s="99"/>
      <c r="C1868" s="49"/>
      <c r="D1868" s="100"/>
      <c r="E1868" s="42"/>
      <c r="F1868" s="42"/>
      <c r="G1868" s="42"/>
      <c r="H1868" s="42"/>
      <c r="I1868" s="42"/>
      <c r="J1868" s="45"/>
    </row>
    <row r="1869" spans="2:10" x14ac:dyDescent="0.2">
      <c r="B1869" s="99"/>
      <c r="C1869" s="49"/>
      <c r="D1869" s="100"/>
      <c r="E1869" s="42"/>
      <c r="F1869" s="42"/>
      <c r="G1869" s="42"/>
      <c r="H1869" s="42"/>
      <c r="I1869" s="42"/>
      <c r="J1869" s="45"/>
    </row>
    <row r="1870" spans="2:10" x14ac:dyDescent="0.2">
      <c r="B1870" s="99"/>
      <c r="C1870" s="49"/>
      <c r="D1870" s="100"/>
      <c r="E1870" s="42"/>
      <c r="F1870" s="42"/>
      <c r="G1870" s="42"/>
      <c r="H1870" s="42"/>
      <c r="I1870" s="42"/>
      <c r="J1870" s="45"/>
    </row>
    <row r="1871" spans="2:10" x14ac:dyDescent="0.2">
      <c r="B1871" s="99"/>
      <c r="C1871" s="49"/>
      <c r="D1871" s="100"/>
      <c r="E1871" s="42"/>
      <c r="F1871" s="42"/>
      <c r="G1871" s="42"/>
      <c r="H1871" s="42"/>
      <c r="I1871" s="42"/>
      <c r="J1871" s="45"/>
    </row>
    <row r="1872" spans="2:10" x14ac:dyDescent="0.2">
      <c r="B1872" s="99"/>
      <c r="C1872" s="49"/>
      <c r="D1872" s="100"/>
      <c r="E1872" s="42"/>
      <c r="F1872" s="42"/>
      <c r="G1872" s="42"/>
      <c r="H1872" s="42"/>
      <c r="I1872" s="42"/>
      <c r="J1872" s="45"/>
    </row>
    <row r="1873" spans="2:10" x14ac:dyDescent="0.2">
      <c r="B1873" s="99"/>
      <c r="C1873" s="49"/>
      <c r="D1873" s="100"/>
      <c r="E1873" s="42"/>
      <c r="F1873" s="42"/>
      <c r="G1873" s="42"/>
      <c r="H1873" s="42"/>
      <c r="I1873" s="42"/>
      <c r="J1873" s="45"/>
    </row>
    <row r="1874" spans="2:10" x14ac:dyDescent="0.2">
      <c r="B1874" s="99"/>
      <c r="C1874" s="49"/>
      <c r="D1874" s="100"/>
      <c r="E1874" s="42"/>
      <c r="F1874" s="42"/>
      <c r="G1874" s="42"/>
      <c r="H1874" s="42"/>
      <c r="I1874" s="42"/>
      <c r="J1874" s="45"/>
    </row>
    <row r="1875" spans="2:10" x14ac:dyDescent="0.2">
      <c r="B1875" s="99"/>
      <c r="C1875" s="49"/>
      <c r="D1875" s="100"/>
      <c r="E1875" s="42"/>
      <c r="F1875" s="42"/>
      <c r="G1875" s="42"/>
      <c r="H1875" s="42"/>
      <c r="I1875" s="42"/>
      <c r="J1875" s="45"/>
    </row>
    <row r="1876" spans="2:10" x14ac:dyDescent="0.2">
      <c r="B1876" s="99"/>
      <c r="C1876" s="49"/>
      <c r="D1876" s="100"/>
      <c r="E1876" s="42"/>
      <c r="F1876" s="42"/>
      <c r="G1876" s="42"/>
      <c r="H1876" s="42"/>
      <c r="I1876" s="42"/>
      <c r="J1876" s="45"/>
    </row>
    <row r="1877" spans="2:10" x14ac:dyDescent="0.2">
      <c r="B1877" s="99"/>
      <c r="C1877" s="49"/>
      <c r="D1877" s="100"/>
      <c r="E1877" s="42"/>
      <c r="F1877" s="42"/>
      <c r="G1877" s="42"/>
      <c r="H1877" s="42"/>
      <c r="I1877" s="42"/>
      <c r="J1877" s="45"/>
    </row>
    <row r="1878" spans="2:10" x14ac:dyDescent="0.2">
      <c r="B1878" s="99"/>
      <c r="C1878" s="49"/>
      <c r="D1878" s="100"/>
      <c r="E1878" s="42"/>
      <c r="F1878" s="42"/>
      <c r="G1878" s="42"/>
      <c r="H1878" s="42"/>
      <c r="I1878" s="42"/>
      <c r="J1878" s="45"/>
    </row>
    <row r="1879" spans="2:10" x14ac:dyDescent="0.2">
      <c r="B1879" s="99"/>
      <c r="C1879" s="49"/>
      <c r="D1879" s="100"/>
      <c r="E1879" s="42"/>
      <c r="F1879" s="42"/>
      <c r="G1879" s="42"/>
      <c r="H1879" s="42"/>
      <c r="I1879" s="42"/>
      <c r="J1879" s="45"/>
    </row>
    <row r="1880" spans="2:10" x14ac:dyDescent="0.2">
      <c r="B1880" s="99"/>
      <c r="C1880" s="49"/>
      <c r="D1880" s="100"/>
      <c r="E1880" s="42"/>
      <c r="F1880" s="42"/>
      <c r="G1880" s="42"/>
      <c r="H1880" s="42"/>
      <c r="I1880" s="42"/>
      <c r="J1880" s="45"/>
    </row>
    <row r="1881" spans="2:10" x14ac:dyDescent="0.2">
      <c r="B1881" s="99"/>
      <c r="C1881" s="49"/>
      <c r="D1881" s="100"/>
      <c r="E1881" s="42"/>
      <c r="F1881" s="42"/>
      <c r="G1881" s="42"/>
      <c r="H1881" s="42"/>
      <c r="I1881" s="42"/>
      <c r="J1881" s="45"/>
    </row>
    <row r="1882" spans="2:10" x14ac:dyDescent="0.2">
      <c r="B1882" s="99"/>
      <c r="C1882" s="49"/>
      <c r="D1882" s="100"/>
      <c r="E1882" s="42"/>
      <c r="F1882" s="42"/>
      <c r="G1882" s="42"/>
      <c r="H1882" s="42"/>
      <c r="I1882" s="42"/>
      <c r="J1882" s="45"/>
    </row>
    <row r="1883" spans="2:10" x14ac:dyDescent="0.2">
      <c r="B1883" s="99"/>
      <c r="C1883" s="49"/>
      <c r="D1883" s="100"/>
      <c r="E1883" s="42"/>
      <c r="F1883" s="42"/>
      <c r="G1883" s="42"/>
      <c r="H1883" s="42"/>
      <c r="I1883" s="42"/>
      <c r="J1883" s="45"/>
    </row>
    <row r="1884" spans="2:10" x14ac:dyDescent="0.2">
      <c r="B1884" s="99"/>
      <c r="C1884" s="49"/>
      <c r="D1884" s="100"/>
      <c r="E1884" s="42"/>
      <c r="F1884" s="42"/>
      <c r="G1884" s="42"/>
      <c r="H1884" s="42"/>
      <c r="I1884" s="42"/>
      <c r="J1884" s="45"/>
    </row>
    <row r="1885" spans="2:10" x14ac:dyDescent="0.2">
      <c r="B1885" s="99"/>
      <c r="C1885" s="49"/>
      <c r="D1885" s="100"/>
      <c r="E1885" s="42"/>
      <c r="F1885" s="42"/>
      <c r="G1885" s="42"/>
      <c r="H1885" s="42"/>
      <c r="I1885" s="42"/>
      <c r="J1885" s="45"/>
    </row>
    <row r="1886" spans="2:10" x14ac:dyDescent="0.2">
      <c r="B1886" s="99"/>
      <c r="C1886" s="49"/>
      <c r="D1886" s="100"/>
      <c r="E1886" s="42"/>
      <c r="F1886" s="42"/>
      <c r="G1886" s="42"/>
      <c r="H1886" s="42"/>
      <c r="I1886" s="42"/>
      <c r="J1886" s="45"/>
    </row>
    <row r="1887" spans="2:10" x14ac:dyDescent="0.2">
      <c r="B1887" s="99"/>
      <c r="C1887" s="49"/>
      <c r="D1887" s="100"/>
      <c r="E1887" s="42"/>
      <c r="F1887" s="42"/>
      <c r="G1887" s="42"/>
      <c r="H1887" s="42"/>
      <c r="I1887" s="42"/>
      <c r="J1887" s="45"/>
    </row>
    <row r="1888" spans="2:10" x14ac:dyDescent="0.2">
      <c r="B1888" s="99"/>
      <c r="C1888" s="49"/>
      <c r="D1888" s="100"/>
      <c r="E1888" s="42"/>
      <c r="F1888" s="42"/>
      <c r="G1888" s="42"/>
      <c r="H1888" s="42"/>
      <c r="I1888" s="42"/>
      <c r="J1888" s="45"/>
    </row>
    <row r="1889" spans="2:10" x14ac:dyDescent="0.2">
      <c r="B1889" s="99"/>
      <c r="C1889" s="49"/>
      <c r="D1889" s="100"/>
      <c r="E1889" s="42"/>
      <c r="F1889" s="42"/>
      <c r="G1889" s="42"/>
      <c r="H1889" s="42"/>
      <c r="I1889" s="42"/>
      <c r="J1889" s="45"/>
    </row>
    <row r="1890" spans="2:10" x14ac:dyDescent="0.2">
      <c r="B1890" s="99"/>
      <c r="C1890" s="49"/>
      <c r="D1890" s="100"/>
      <c r="E1890" s="42"/>
      <c r="F1890" s="42"/>
      <c r="G1890" s="42"/>
      <c r="H1890" s="42"/>
      <c r="I1890" s="42"/>
      <c r="J1890" s="45"/>
    </row>
    <row r="1891" spans="2:10" x14ac:dyDescent="0.2">
      <c r="B1891" s="99"/>
      <c r="C1891" s="49"/>
      <c r="D1891" s="100"/>
      <c r="E1891" s="42"/>
      <c r="F1891" s="42"/>
      <c r="G1891" s="42"/>
      <c r="H1891" s="42"/>
      <c r="I1891" s="42"/>
      <c r="J1891" s="45"/>
    </row>
    <row r="1892" spans="2:10" x14ac:dyDescent="0.2">
      <c r="B1892" s="99"/>
      <c r="C1892" s="49"/>
      <c r="D1892" s="100"/>
      <c r="E1892" s="42"/>
      <c r="F1892" s="42"/>
      <c r="G1892" s="42"/>
      <c r="H1892" s="42"/>
      <c r="I1892" s="42"/>
      <c r="J1892" s="45"/>
    </row>
    <row r="1893" spans="2:10" x14ac:dyDescent="0.2">
      <c r="B1893" s="99"/>
      <c r="C1893" s="49"/>
      <c r="D1893" s="100"/>
      <c r="E1893" s="42"/>
      <c r="F1893" s="42"/>
      <c r="G1893" s="42"/>
      <c r="H1893" s="42"/>
      <c r="I1893" s="42"/>
      <c r="J1893" s="45"/>
    </row>
    <row r="1894" spans="2:10" x14ac:dyDescent="0.2">
      <c r="B1894" s="99"/>
      <c r="C1894" s="49"/>
      <c r="D1894" s="100"/>
      <c r="E1894" s="42"/>
      <c r="F1894" s="42"/>
      <c r="G1894" s="42"/>
      <c r="H1894" s="42"/>
      <c r="I1894" s="42"/>
      <c r="J1894" s="45"/>
    </row>
    <row r="1895" spans="2:10" x14ac:dyDescent="0.2">
      <c r="B1895" s="99"/>
      <c r="C1895" s="49"/>
      <c r="D1895" s="100"/>
      <c r="E1895" s="42"/>
      <c r="F1895" s="42"/>
      <c r="G1895" s="42"/>
      <c r="H1895" s="42"/>
      <c r="I1895" s="42"/>
      <c r="J1895" s="45"/>
    </row>
    <row r="1896" spans="2:10" x14ac:dyDescent="0.2">
      <c r="B1896" s="99"/>
      <c r="C1896" s="49"/>
      <c r="D1896" s="100"/>
      <c r="E1896" s="42"/>
      <c r="F1896" s="42"/>
      <c r="G1896" s="42"/>
      <c r="H1896" s="42"/>
      <c r="I1896" s="42"/>
      <c r="J1896" s="45"/>
    </row>
    <row r="1897" spans="2:10" x14ac:dyDescent="0.2">
      <c r="B1897" s="99"/>
      <c r="C1897" s="49"/>
      <c r="D1897" s="100"/>
      <c r="E1897" s="42"/>
      <c r="F1897" s="42"/>
      <c r="G1897" s="42"/>
      <c r="H1897" s="42"/>
      <c r="I1897" s="42"/>
      <c r="J1897" s="45"/>
    </row>
    <row r="1898" spans="2:10" x14ac:dyDescent="0.2">
      <c r="B1898" s="99"/>
      <c r="C1898" s="49"/>
      <c r="D1898" s="100"/>
      <c r="E1898" s="42"/>
      <c r="F1898" s="42"/>
      <c r="G1898" s="42"/>
      <c r="H1898" s="42"/>
      <c r="I1898" s="42"/>
      <c r="J1898" s="45"/>
    </row>
    <row r="1899" spans="2:10" x14ac:dyDescent="0.2">
      <c r="B1899" s="99"/>
      <c r="C1899" s="49"/>
      <c r="D1899" s="100"/>
      <c r="E1899" s="42"/>
      <c r="F1899" s="42"/>
      <c r="G1899" s="42"/>
      <c r="H1899" s="42"/>
      <c r="I1899" s="42"/>
      <c r="J1899" s="45"/>
    </row>
    <row r="1900" spans="2:10" x14ac:dyDescent="0.2">
      <c r="B1900" s="99"/>
      <c r="C1900" s="49"/>
      <c r="D1900" s="100"/>
      <c r="E1900" s="42"/>
      <c r="F1900" s="42"/>
      <c r="G1900" s="42"/>
      <c r="H1900" s="42"/>
      <c r="I1900" s="42"/>
      <c r="J1900" s="45"/>
    </row>
    <row r="1901" spans="2:10" x14ac:dyDescent="0.2">
      <c r="B1901" s="99"/>
      <c r="C1901" s="49"/>
      <c r="D1901" s="100"/>
      <c r="E1901" s="42"/>
      <c r="F1901" s="42"/>
      <c r="G1901" s="42"/>
      <c r="H1901" s="42"/>
      <c r="I1901" s="42"/>
      <c r="J1901" s="45"/>
    </row>
    <row r="1902" spans="2:10" x14ac:dyDescent="0.2">
      <c r="B1902" s="99"/>
      <c r="C1902" s="49"/>
      <c r="D1902" s="100"/>
      <c r="E1902" s="42"/>
      <c r="F1902" s="42"/>
      <c r="G1902" s="42"/>
      <c r="H1902" s="42"/>
      <c r="I1902" s="42"/>
      <c r="J1902" s="45"/>
    </row>
    <row r="1903" spans="2:10" x14ac:dyDescent="0.2">
      <c r="B1903" s="99"/>
      <c r="C1903" s="49"/>
      <c r="D1903" s="100"/>
      <c r="E1903" s="42"/>
      <c r="F1903" s="42"/>
      <c r="G1903" s="42"/>
      <c r="H1903" s="42"/>
      <c r="I1903" s="42"/>
      <c r="J1903" s="45"/>
    </row>
    <row r="1904" spans="2:10" x14ac:dyDescent="0.2">
      <c r="B1904" s="99"/>
      <c r="C1904" s="49"/>
      <c r="D1904" s="100"/>
      <c r="E1904" s="42"/>
      <c r="F1904" s="42"/>
      <c r="G1904" s="42"/>
      <c r="H1904" s="42"/>
      <c r="I1904" s="42"/>
      <c r="J1904" s="45"/>
    </row>
    <row r="1905" spans="2:10" x14ac:dyDescent="0.2">
      <c r="B1905" s="99"/>
      <c r="C1905" s="49"/>
      <c r="D1905" s="100"/>
      <c r="E1905" s="42"/>
      <c r="F1905" s="42"/>
      <c r="G1905" s="42"/>
      <c r="H1905" s="42"/>
      <c r="I1905" s="42"/>
      <c r="J1905" s="45"/>
    </row>
    <row r="1906" spans="2:10" x14ac:dyDescent="0.2">
      <c r="B1906" s="99"/>
      <c r="C1906" s="49"/>
      <c r="D1906" s="100"/>
      <c r="E1906" s="42"/>
      <c r="F1906" s="42"/>
      <c r="G1906" s="42"/>
      <c r="H1906" s="42"/>
      <c r="I1906" s="42"/>
      <c r="J1906" s="45"/>
    </row>
    <row r="1907" spans="2:10" x14ac:dyDescent="0.2">
      <c r="B1907" s="99"/>
      <c r="C1907" s="49"/>
      <c r="D1907" s="100"/>
      <c r="E1907" s="42"/>
      <c r="F1907" s="42"/>
      <c r="G1907" s="42"/>
      <c r="H1907" s="42"/>
      <c r="I1907" s="42"/>
      <c r="J1907" s="45"/>
    </row>
    <row r="1908" spans="2:10" x14ac:dyDescent="0.2">
      <c r="B1908" s="99"/>
      <c r="C1908" s="49"/>
      <c r="D1908" s="100"/>
      <c r="E1908" s="42"/>
      <c r="F1908" s="42"/>
      <c r="G1908" s="42"/>
      <c r="H1908" s="42"/>
      <c r="I1908" s="42"/>
      <c r="J1908" s="45"/>
    </row>
    <row r="1909" spans="2:10" x14ac:dyDescent="0.2">
      <c r="B1909" s="99"/>
      <c r="C1909" s="49"/>
      <c r="D1909" s="100"/>
      <c r="E1909" s="42"/>
      <c r="F1909" s="42"/>
      <c r="G1909" s="42"/>
      <c r="H1909" s="42"/>
      <c r="I1909" s="42"/>
      <c r="J1909" s="45"/>
    </row>
    <row r="1910" spans="2:10" x14ac:dyDescent="0.2">
      <c r="B1910" s="99"/>
      <c r="C1910" s="49"/>
      <c r="D1910" s="100"/>
      <c r="E1910" s="42"/>
      <c r="F1910" s="42"/>
      <c r="G1910" s="42"/>
      <c r="H1910" s="42"/>
      <c r="I1910" s="42"/>
      <c r="J1910" s="45"/>
    </row>
    <row r="1911" spans="2:10" x14ac:dyDescent="0.2">
      <c r="B1911" s="99"/>
      <c r="C1911" s="49"/>
      <c r="D1911" s="100"/>
      <c r="E1911" s="42"/>
      <c r="F1911" s="42"/>
      <c r="G1911" s="42"/>
      <c r="H1911" s="42"/>
      <c r="I1911" s="42"/>
      <c r="J1911" s="45"/>
    </row>
    <row r="1912" spans="2:10" x14ac:dyDescent="0.2">
      <c r="B1912" s="99"/>
      <c r="C1912" s="49"/>
      <c r="D1912" s="100"/>
      <c r="E1912" s="42"/>
      <c r="F1912" s="42"/>
      <c r="G1912" s="42"/>
      <c r="H1912" s="42"/>
      <c r="I1912" s="42"/>
      <c r="J1912" s="45"/>
    </row>
    <row r="1913" spans="2:10" x14ac:dyDescent="0.2">
      <c r="B1913" s="99"/>
      <c r="C1913" s="49"/>
      <c r="D1913" s="100"/>
      <c r="E1913" s="42"/>
      <c r="F1913" s="42"/>
      <c r="G1913" s="42"/>
      <c r="H1913" s="42"/>
      <c r="I1913" s="42"/>
      <c r="J1913" s="45"/>
    </row>
    <row r="1914" spans="2:10" x14ac:dyDescent="0.2">
      <c r="B1914" s="99"/>
      <c r="C1914" s="49"/>
      <c r="D1914" s="100"/>
      <c r="E1914" s="42"/>
      <c r="F1914" s="42"/>
      <c r="G1914" s="42"/>
      <c r="H1914" s="42"/>
      <c r="I1914" s="42"/>
      <c r="J1914" s="45"/>
    </row>
    <row r="1915" spans="2:10" x14ac:dyDescent="0.2">
      <c r="B1915" s="99"/>
      <c r="C1915" s="49"/>
      <c r="D1915" s="100"/>
      <c r="E1915" s="42"/>
      <c r="F1915" s="42"/>
      <c r="G1915" s="42"/>
      <c r="H1915" s="42"/>
      <c r="I1915" s="42"/>
      <c r="J1915" s="45"/>
    </row>
    <row r="1916" spans="2:10" x14ac:dyDescent="0.2">
      <c r="B1916" s="99"/>
      <c r="C1916" s="49"/>
      <c r="D1916" s="100"/>
      <c r="E1916" s="42"/>
      <c r="F1916" s="42"/>
      <c r="G1916" s="42"/>
      <c r="H1916" s="42"/>
      <c r="I1916" s="42"/>
      <c r="J1916" s="45"/>
    </row>
    <row r="1917" spans="2:10" x14ac:dyDescent="0.2">
      <c r="B1917" s="99"/>
      <c r="C1917" s="49"/>
      <c r="D1917" s="100"/>
      <c r="E1917" s="42"/>
      <c r="F1917" s="42"/>
      <c r="G1917" s="42"/>
      <c r="H1917" s="42"/>
      <c r="I1917" s="42"/>
      <c r="J1917" s="45"/>
    </row>
    <row r="1918" spans="2:10" x14ac:dyDescent="0.2">
      <c r="B1918" s="99"/>
      <c r="C1918" s="49"/>
      <c r="D1918" s="100"/>
      <c r="E1918" s="42"/>
      <c r="F1918" s="42"/>
      <c r="G1918" s="42"/>
      <c r="H1918" s="42"/>
      <c r="I1918" s="42"/>
      <c r="J1918" s="45"/>
    </row>
    <row r="1919" spans="2:10" x14ac:dyDescent="0.2">
      <c r="B1919" s="99"/>
      <c r="C1919" s="49"/>
      <c r="D1919" s="100"/>
      <c r="E1919" s="42"/>
      <c r="F1919" s="42"/>
      <c r="G1919" s="42"/>
      <c r="H1919" s="42"/>
      <c r="I1919" s="42"/>
      <c r="J1919" s="45"/>
    </row>
    <row r="1920" spans="2:10" x14ac:dyDescent="0.2">
      <c r="B1920" s="99"/>
      <c r="C1920" s="49"/>
      <c r="D1920" s="100"/>
      <c r="E1920" s="42"/>
      <c r="F1920" s="42"/>
      <c r="G1920" s="42"/>
      <c r="H1920" s="42"/>
      <c r="I1920" s="42"/>
      <c r="J1920" s="45"/>
    </row>
    <row r="1921" spans="2:10" x14ac:dyDescent="0.2">
      <c r="B1921" s="99"/>
      <c r="C1921" s="49"/>
      <c r="D1921" s="100"/>
      <c r="E1921" s="42"/>
      <c r="F1921" s="42"/>
      <c r="G1921" s="42"/>
      <c r="H1921" s="42"/>
      <c r="I1921" s="42"/>
      <c r="J1921" s="45"/>
    </row>
    <row r="1922" spans="2:10" x14ac:dyDescent="0.2">
      <c r="B1922" s="99"/>
      <c r="C1922" s="49"/>
      <c r="D1922" s="100"/>
      <c r="E1922" s="42"/>
      <c r="F1922" s="42"/>
      <c r="G1922" s="42"/>
      <c r="H1922" s="42"/>
      <c r="I1922" s="42"/>
      <c r="J1922" s="45"/>
    </row>
    <row r="1923" spans="2:10" x14ac:dyDescent="0.2">
      <c r="B1923" s="99"/>
      <c r="C1923" s="49"/>
      <c r="D1923" s="100"/>
      <c r="E1923" s="42"/>
      <c r="F1923" s="42"/>
      <c r="G1923" s="42"/>
      <c r="H1923" s="42"/>
      <c r="I1923" s="42"/>
      <c r="J1923" s="45"/>
    </row>
    <row r="1924" spans="2:10" x14ac:dyDescent="0.2">
      <c r="B1924" s="99"/>
      <c r="C1924" s="49"/>
      <c r="D1924" s="100"/>
      <c r="E1924" s="42"/>
      <c r="F1924" s="42"/>
      <c r="G1924" s="42"/>
      <c r="H1924" s="42"/>
      <c r="I1924" s="42"/>
      <c r="J1924" s="45"/>
    </row>
    <row r="1925" spans="2:10" x14ac:dyDescent="0.2">
      <c r="B1925" s="99"/>
      <c r="C1925" s="49"/>
      <c r="D1925" s="100"/>
      <c r="E1925" s="42"/>
      <c r="F1925" s="42"/>
      <c r="G1925" s="42"/>
      <c r="H1925" s="42"/>
      <c r="I1925" s="42"/>
      <c r="J1925" s="45"/>
    </row>
    <row r="1926" spans="2:10" x14ac:dyDescent="0.2">
      <c r="B1926" s="99"/>
      <c r="C1926" s="49"/>
      <c r="D1926" s="100"/>
      <c r="E1926" s="42"/>
      <c r="F1926" s="42"/>
      <c r="G1926" s="42"/>
      <c r="H1926" s="42"/>
      <c r="I1926" s="42"/>
      <c r="J1926" s="45"/>
    </row>
    <row r="1927" spans="2:10" x14ac:dyDescent="0.2">
      <c r="B1927" s="99"/>
      <c r="C1927" s="49"/>
      <c r="D1927" s="100"/>
      <c r="E1927" s="42"/>
      <c r="F1927" s="42"/>
      <c r="G1927" s="42"/>
      <c r="H1927" s="42"/>
      <c r="I1927" s="42"/>
      <c r="J1927" s="45"/>
    </row>
    <row r="1928" spans="2:10" x14ac:dyDescent="0.2">
      <c r="B1928" s="99"/>
      <c r="C1928" s="49"/>
      <c r="D1928" s="100"/>
      <c r="E1928" s="42"/>
      <c r="F1928" s="42"/>
      <c r="G1928" s="42"/>
      <c r="H1928" s="42"/>
      <c r="I1928" s="42"/>
      <c r="J1928" s="45"/>
    </row>
    <row r="1929" spans="2:10" x14ac:dyDescent="0.2">
      <c r="B1929" s="99"/>
      <c r="C1929" s="49"/>
      <c r="D1929" s="100"/>
      <c r="E1929" s="42"/>
      <c r="F1929" s="42"/>
      <c r="G1929" s="42"/>
      <c r="H1929" s="42"/>
      <c r="I1929" s="42"/>
      <c r="J1929" s="45"/>
    </row>
    <row r="1930" spans="2:10" x14ac:dyDescent="0.2">
      <c r="B1930" s="99"/>
      <c r="C1930" s="49"/>
      <c r="D1930" s="100"/>
      <c r="E1930" s="42"/>
      <c r="F1930" s="42"/>
      <c r="G1930" s="42"/>
      <c r="H1930" s="42"/>
      <c r="I1930" s="42"/>
      <c r="J1930" s="45"/>
    </row>
    <row r="1931" spans="2:10" x14ac:dyDescent="0.2">
      <c r="B1931" s="99"/>
      <c r="C1931" s="49"/>
      <c r="D1931" s="100"/>
      <c r="E1931" s="42"/>
      <c r="F1931" s="42"/>
      <c r="G1931" s="42"/>
      <c r="H1931" s="42"/>
      <c r="I1931" s="42"/>
      <c r="J1931" s="45"/>
    </row>
    <row r="1932" spans="2:10" x14ac:dyDescent="0.2">
      <c r="B1932" s="99"/>
      <c r="C1932" s="49"/>
      <c r="D1932" s="100"/>
      <c r="E1932" s="42"/>
      <c r="F1932" s="42"/>
      <c r="G1932" s="42"/>
      <c r="H1932" s="42"/>
      <c r="I1932" s="42"/>
      <c r="J1932" s="45"/>
    </row>
    <row r="1933" spans="2:10" x14ac:dyDescent="0.2">
      <c r="B1933" s="99"/>
      <c r="C1933" s="49"/>
      <c r="D1933" s="100"/>
      <c r="E1933" s="42"/>
      <c r="F1933" s="42"/>
      <c r="G1933" s="42"/>
      <c r="H1933" s="42"/>
      <c r="I1933" s="42"/>
      <c r="J1933" s="45"/>
    </row>
    <row r="1934" spans="2:10" x14ac:dyDescent="0.2">
      <c r="B1934" s="99"/>
      <c r="C1934" s="49"/>
      <c r="D1934" s="100"/>
      <c r="E1934" s="42"/>
      <c r="F1934" s="42"/>
      <c r="G1934" s="42"/>
      <c r="H1934" s="42"/>
      <c r="I1934" s="42"/>
      <c r="J1934" s="45"/>
    </row>
    <row r="1935" spans="2:10" x14ac:dyDescent="0.2">
      <c r="B1935" s="99"/>
      <c r="C1935" s="49"/>
      <c r="D1935" s="100"/>
      <c r="E1935" s="42"/>
      <c r="F1935" s="42"/>
      <c r="G1935" s="42"/>
      <c r="H1935" s="42"/>
      <c r="I1935" s="42"/>
      <c r="J1935" s="45"/>
    </row>
    <row r="1936" spans="2:10" x14ac:dyDescent="0.2">
      <c r="B1936" s="99"/>
      <c r="C1936" s="49"/>
      <c r="D1936" s="100"/>
      <c r="E1936" s="42"/>
      <c r="F1936" s="42"/>
      <c r="G1936" s="42"/>
      <c r="H1936" s="42"/>
      <c r="I1936" s="42"/>
      <c r="J1936" s="45"/>
    </row>
    <row r="1937" spans="2:10" x14ac:dyDescent="0.2">
      <c r="B1937" s="99"/>
      <c r="C1937" s="49"/>
      <c r="D1937" s="100"/>
      <c r="E1937" s="42"/>
      <c r="F1937" s="42"/>
      <c r="G1937" s="42"/>
      <c r="H1937" s="42"/>
      <c r="I1937" s="42"/>
      <c r="J1937" s="45"/>
    </row>
    <row r="1938" spans="2:10" x14ac:dyDescent="0.2">
      <c r="B1938" s="99"/>
      <c r="C1938" s="49"/>
      <c r="D1938" s="100"/>
      <c r="E1938" s="42"/>
      <c r="F1938" s="42"/>
      <c r="G1938" s="42"/>
      <c r="H1938" s="42"/>
      <c r="I1938" s="42"/>
      <c r="J1938" s="45"/>
    </row>
    <row r="1939" spans="2:10" x14ac:dyDescent="0.2">
      <c r="B1939" s="99"/>
      <c r="C1939" s="49"/>
      <c r="D1939" s="100"/>
      <c r="E1939" s="42"/>
      <c r="F1939" s="42"/>
      <c r="G1939" s="42"/>
      <c r="H1939" s="42"/>
      <c r="I1939" s="42"/>
      <c r="J1939" s="45"/>
    </row>
    <row r="1940" spans="2:10" x14ac:dyDescent="0.2">
      <c r="B1940" s="99"/>
      <c r="C1940" s="49"/>
      <c r="D1940" s="100"/>
      <c r="E1940" s="42"/>
      <c r="F1940" s="42"/>
      <c r="G1940" s="42"/>
      <c r="H1940" s="42"/>
      <c r="I1940" s="42"/>
      <c r="J1940" s="45"/>
    </row>
    <row r="1941" spans="2:10" x14ac:dyDescent="0.2">
      <c r="B1941" s="99"/>
      <c r="C1941" s="49"/>
      <c r="D1941" s="100"/>
      <c r="E1941" s="42"/>
      <c r="F1941" s="42"/>
      <c r="G1941" s="42"/>
      <c r="H1941" s="42"/>
      <c r="I1941" s="42"/>
      <c r="J1941" s="45"/>
    </row>
    <row r="1942" spans="2:10" x14ac:dyDescent="0.2">
      <c r="B1942" s="99"/>
      <c r="C1942" s="49"/>
      <c r="D1942" s="100"/>
      <c r="E1942" s="42"/>
      <c r="F1942" s="42"/>
      <c r="G1942" s="42"/>
      <c r="H1942" s="42"/>
      <c r="I1942" s="42"/>
      <c r="J1942" s="45"/>
    </row>
    <row r="1943" spans="2:10" x14ac:dyDescent="0.2">
      <c r="B1943" s="99"/>
      <c r="C1943" s="49"/>
      <c r="D1943" s="100"/>
      <c r="E1943" s="42"/>
      <c r="F1943" s="42"/>
      <c r="G1943" s="42"/>
      <c r="H1943" s="42"/>
      <c r="I1943" s="42"/>
      <c r="J1943" s="45"/>
    </row>
    <row r="1944" spans="2:10" x14ac:dyDescent="0.2">
      <c r="B1944" s="99"/>
      <c r="C1944" s="49"/>
      <c r="D1944" s="100"/>
      <c r="E1944" s="42"/>
      <c r="F1944" s="42"/>
      <c r="G1944" s="42"/>
      <c r="H1944" s="42"/>
      <c r="I1944" s="42"/>
      <c r="J1944" s="45"/>
    </row>
    <row r="1945" spans="2:10" x14ac:dyDescent="0.2">
      <c r="B1945" s="99"/>
      <c r="C1945" s="49"/>
      <c r="D1945" s="100"/>
      <c r="E1945" s="42"/>
      <c r="F1945" s="42"/>
      <c r="G1945" s="42"/>
      <c r="H1945" s="42"/>
      <c r="I1945" s="42"/>
      <c r="J1945" s="45"/>
    </row>
    <row r="1946" spans="2:10" x14ac:dyDescent="0.2">
      <c r="B1946" s="99"/>
      <c r="C1946" s="49"/>
      <c r="D1946" s="100"/>
      <c r="E1946" s="42"/>
      <c r="F1946" s="42"/>
      <c r="G1946" s="42"/>
      <c r="H1946" s="42"/>
      <c r="I1946" s="42"/>
      <c r="J1946" s="45"/>
    </row>
    <row r="1947" spans="2:10" x14ac:dyDescent="0.2">
      <c r="B1947" s="99"/>
      <c r="C1947" s="49"/>
      <c r="D1947" s="100"/>
      <c r="E1947" s="42"/>
      <c r="F1947" s="42"/>
      <c r="G1947" s="42"/>
      <c r="H1947" s="42"/>
      <c r="I1947" s="42"/>
      <c r="J1947" s="45"/>
    </row>
    <row r="1948" spans="2:10" x14ac:dyDescent="0.2">
      <c r="B1948" s="99"/>
      <c r="C1948" s="49"/>
      <c r="D1948" s="100"/>
      <c r="E1948" s="42"/>
      <c r="F1948" s="42"/>
      <c r="G1948" s="42"/>
      <c r="H1948" s="42"/>
      <c r="I1948" s="42"/>
      <c r="J1948" s="45"/>
    </row>
    <row r="1949" spans="2:10" x14ac:dyDescent="0.2">
      <c r="B1949" s="99"/>
      <c r="C1949" s="49"/>
      <c r="D1949" s="100"/>
      <c r="E1949" s="42"/>
      <c r="F1949" s="42"/>
      <c r="G1949" s="42"/>
      <c r="H1949" s="42"/>
      <c r="I1949" s="42"/>
      <c r="J1949" s="45"/>
    </row>
    <row r="1950" spans="2:10" x14ac:dyDescent="0.2">
      <c r="B1950" s="99"/>
      <c r="C1950" s="49"/>
      <c r="D1950" s="100"/>
      <c r="E1950" s="42"/>
      <c r="F1950" s="42"/>
      <c r="G1950" s="42"/>
      <c r="H1950" s="42"/>
      <c r="I1950" s="42"/>
      <c r="J1950" s="45"/>
    </row>
    <row r="1951" spans="2:10" x14ac:dyDescent="0.2">
      <c r="B1951" s="99"/>
      <c r="C1951" s="49"/>
      <c r="D1951" s="100"/>
      <c r="E1951" s="42"/>
      <c r="F1951" s="42"/>
      <c r="G1951" s="42"/>
      <c r="H1951" s="42"/>
      <c r="I1951" s="42"/>
      <c r="J1951" s="45"/>
    </row>
    <row r="1952" spans="2:10" x14ac:dyDescent="0.2">
      <c r="B1952" s="99"/>
      <c r="C1952" s="49"/>
      <c r="D1952" s="100"/>
      <c r="E1952" s="42"/>
      <c r="F1952" s="42"/>
      <c r="G1952" s="42"/>
      <c r="H1952" s="42"/>
      <c r="I1952" s="42"/>
      <c r="J1952" s="45"/>
    </row>
    <row r="1953" spans="2:10" x14ac:dyDescent="0.2">
      <c r="B1953" s="99"/>
      <c r="C1953" s="49"/>
      <c r="D1953" s="100"/>
      <c r="E1953" s="42"/>
      <c r="F1953" s="42"/>
      <c r="G1953" s="42"/>
      <c r="H1953" s="42"/>
      <c r="I1953" s="42"/>
      <c r="J1953" s="45"/>
    </row>
    <row r="1954" spans="2:10" x14ac:dyDescent="0.2">
      <c r="B1954" s="99"/>
      <c r="C1954" s="49"/>
      <c r="D1954" s="100"/>
      <c r="E1954" s="42"/>
      <c r="F1954" s="42"/>
      <c r="G1954" s="42"/>
      <c r="H1954" s="42"/>
      <c r="I1954" s="42"/>
      <c r="J1954" s="45"/>
    </row>
    <row r="1955" spans="2:10" x14ac:dyDescent="0.2">
      <c r="B1955" s="99"/>
      <c r="C1955" s="49"/>
      <c r="D1955" s="100"/>
      <c r="E1955" s="42"/>
      <c r="F1955" s="42"/>
      <c r="G1955" s="42"/>
      <c r="H1955" s="42"/>
      <c r="I1955" s="42"/>
      <c r="J1955" s="45"/>
    </row>
    <row r="1956" spans="2:10" x14ac:dyDescent="0.2">
      <c r="B1956" s="99"/>
      <c r="C1956" s="49"/>
      <c r="D1956" s="100"/>
      <c r="E1956" s="42"/>
      <c r="F1956" s="42"/>
      <c r="G1956" s="42"/>
      <c r="H1956" s="42"/>
      <c r="I1956" s="42"/>
      <c r="J1956" s="45"/>
    </row>
    <row r="1957" spans="2:10" x14ac:dyDescent="0.2">
      <c r="B1957" s="99"/>
      <c r="C1957" s="49"/>
      <c r="D1957" s="100"/>
      <c r="E1957" s="42"/>
      <c r="F1957" s="42"/>
      <c r="G1957" s="42"/>
      <c r="H1957" s="42"/>
      <c r="I1957" s="42"/>
      <c r="J1957" s="45"/>
    </row>
    <row r="1958" spans="2:10" x14ac:dyDescent="0.2">
      <c r="B1958" s="99"/>
      <c r="C1958" s="49"/>
      <c r="D1958" s="100"/>
      <c r="E1958" s="42"/>
      <c r="F1958" s="42"/>
      <c r="G1958" s="42"/>
      <c r="H1958" s="42"/>
      <c r="I1958" s="42"/>
      <c r="J1958" s="45"/>
    </row>
    <row r="1959" spans="2:10" x14ac:dyDescent="0.2">
      <c r="B1959" s="99"/>
      <c r="C1959" s="49"/>
      <c r="D1959" s="100"/>
      <c r="E1959" s="42"/>
      <c r="F1959" s="42"/>
      <c r="G1959" s="42"/>
      <c r="H1959" s="42"/>
      <c r="I1959" s="42"/>
      <c r="J1959" s="45"/>
    </row>
    <row r="1960" spans="2:10" x14ac:dyDescent="0.2">
      <c r="B1960" s="99"/>
      <c r="C1960" s="49"/>
      <c r="D1960" s="100"/>
      <c r="E1960" s="42"/>
      <c r="F1960" s="42"/>
      <c r="G1960" s="42"/>
      <c r="H1960" s="42"/>
      <c r="I1960" s="42"/>
      <c r="J1960" s="45"/>
    </row>
    <row r="1961" spans="2:10" x14ac:dyDescent="0.2">
      <c r="B1961" s="99"/>
      <c r="C1961" s="49"/>
      <c r="D1961" s="100"/>
      <c r="E1961" s="42"/>
      <c r="F1961" s="42"/>
      <c r="G1961" s="42"/>
      <c r="H1961" s="42"/>
      <c r="I1961" s="42"/>
      <c r="J1961" s="45"/>
    </row>
    <row r="1962" spans="2:10" x14ac:dyDescent="0.2">
      <c r="B1962" s="99"/>
      <c r="C1962" s="49"/>
      <c r="D1962" s="100"/>
      <c r="E1962" s="42"/>
      <c r="F1962" s="42"/>
      <c r="G1962" s="42"/>
      <c r="H1962" s="42"/>
      <c r="I1962" s="42"/>
      <c r="J1962" s="45"/>
    </row>
    <row r="1963" spans="2:10" x14ac:dyDescent="0.2">
      <c r="B1963" s="99"/>
      <c r="C1963" s="49"/>
      <c r="D1963" s="100"/>
      <c r="E1963" s="42"/>
      <c r="F1963" s="42"/>
      <c r="G1963" s="42"/>
      <c r="H1963" s="42"/>
      <c r="I1963" s="42"/>
      <c r="J1963" s="45"/>
    </row>
    <row r="1964" spans="2:10" x14ac:dyDescent="0.2">
      <c r="B1964" s="99"/>
      <c r="C1964" s="49"/>
      <c r="D1964" s="100"/>
      <c r="E1964" s="42"/>
      <c r="F1964" s="42"/>
      <c r="G1964" s="42"/>
      <c r="H1964" s="42"/>
      <c r="I1964" s="42"/>
      <c r="J1964" s="45"/>
    </row>
    <row r="1965" spans="2:10" x14ac:dyDescent="0.2">
      <c r="B1965" s="99"/>
      <c r="C1965" s="49"/>
      <c r="D1965" s="100"/>
      <c r="E1965" s="42"/>
      <c r="F1965" s="42"/>
      <c r="G1965" s="42"/>
      <c r="H1965" s="42"/>
      <c r="I1965" s="42"/>
      <c r="J1965" s="45"/>
    </row>
    <row r="1966" spans="2:10" x14ac:dyDescent="0.2">
      <c r="B1966" s="99"/>
      <c r="C1966" s="49"/>
      <c r="D1966" s="100"/>
      <c r="E1966" s="42"/>
      <c r="F1966" s="42"/>
      <c r="G1966" s="42"/>
      <c r="H1966" s="42"/>
      <c r="I1966" s="42"/>
      <c r="J1966" s="45"/>
    </row>
    <row r="1967" spans="2:10" x14ac:dyDescent="0.2">
      <c r="B1967" s="99"/>
      <c r="C1967" s="49"/>
      <c r="D1967" s="100"/>
      <c r="E1967" s="42"/>
      <c r="F1967" s="42"/>
      <c r="G1967" s="42"/>
      <c r="H1967" s="42"/>
      <c r="I1967" s="42"/>
      <c r="J1967" s="45"/>
    </row>
    <row r="1968" spans="2:10" x14ac:dyDescent="0.2">
      <c r="B1968" s="99"/>
      <c r="C1968" s="49"/>
      <c r="D1968" s="100"/>
      <c r="E1968" s="42"/>
      <c r="F1968" s="42"/>
      <c r="G1968" s="42"/>
      <c r="H1968" s="42"/>
      <c r="I1968" s="42"/>
      <c r="J1968" s="45"/>
    </row>
    <row r="1969" spans="2:10" x14ac:dyDescent="0.2">
      <c r="B1969" s="99"/>
      <c r="C1969" s="49"/>
      <c r="D1969" s="100"/>
      <c r="E1969" s="42"/>
      <c r="F1969" s="42"/>
      <c r="G1969" s="42"/>
      <c r="H1969" s="42"/>
      <c r="I1969" s="42"/>
      <c r="J1969" s="45"/>
    </row>
    <row r="1970" spans="2:10" x14ac:dyDescent="0.2">
      <c r="B1970" s="99"/>
      <c r="C1970" s="49"/>
      <c r="D1970" s="100"/>
      <c r="E1970" s="42"/>
      <c r="F1970" s="42"/>
      <c r="G1970" s="42"/>
      <c r="H1970" s="42"/>
      <c r="I1970" s="42"/>
      <c r="J1970" s="45"/>
    </row>
    <row r="1971" spans="2:10" x14ac:dyDescent="0.2">
      <c r="B1971" s="99"/>
      <c r="C1971" s="49"/>
      <c r="D1971" s="100"/>
      <c r="E1971" s="42"/>
      <c r="F1971" s="42"/>
      <c r="G1971" s="42"/>
      <c r="H1971" s="42"/>
      <c r="I1971" s="42"/>
      <c r="J1971" s="45"/>
    </row>
    <row r="1972" spans="2:10" x14ac:dyDescent="0.2">
      <c r="B1972" s="99"/>
      <c r="C1972" s="49"/>
      <c r="D1972" s="100"/>
      <c r="E1972" s="42"/>
      <c r="F1972" s="42"/>
      <c r="G1972" s="42"/>
      <c r="H1972" s="42"/>
      <c r="I1972" s="42"/>
      <c r="J1972" s="45"/>
    </row>
    <row r="1973" spans="2:10" x14ac:dyDescent="0.2">
      <c r="B1973" s="99"/>
      <c r="C1973" s="49"/>
      <c r="D1973" s="100"/>
      <c r="E1973" s="42"/>
      <c r="F1973" s="42"/>
      <c r="G1973" s="42"/>
      <c r="H1973" s="42"/>
      <c r="I1973" s="42"/>
      <c r="J1973" s="45"/>
    </row>
    <row r="1974" spans="2:10" x14ac:dyDescent="0.2">
      <c r="B1974" s="99"/>
      <c r="C1974" s="49"/>
      <c r="D1974" s="100"/>
      <c r="E1974" s="42"/>
      <c r="F1974" s="42"/>
      <c r="G1974" s="42"/>
      <c r="H1974" s="42"/>
      <c r="I1974" s="42"/>
      <c r="J1974" s="45"/>
    </row>
    <row r="1975" spans="2:10" x14ac:dyDescent="0.2">
      <c r="B1975" s="99"/>
      <c r="C1975" s="49"/>
      <c r="D1975" s="100"/>
      <c r="E1975" s="42"/>
      <c r="F1975" s="42"/>
      <c r="G1975" s="42"/>
      <c r="H1975" s="42"/>
      <c r="I1975" s="42"/>
      <c r="J1975" s="45"/>
    </row>
    <row r="1976" spans="2:10" x14ac:dyDescent="0.2">
      <c r="B1976" s="99"/>
      <c r="C1976" s="49"/>
      <c r="D1976" s="100"/>
      <c r="E1976" s="42"/>
      <c r="F1976" s="42"/>
      <c r="G1976" s="42"/>
      <c r="H1976" s="42"/>
      <c r="I1976" s="42"/>
      <c r="J1976" s="45"/>
    </row>
    <row r="1977" spans="2:10" x14ac:dyDescent="0.2">
      <c r="B1977" s="99"/>
      <c r="C1977" s="49"/>
      <c r="D1977" s="100"/>
      <c r="E1977" s="42"/>
      <c r="F1977" s="42"/>
      <c r="G1977" s="42"/>
      <c r="H1977" s="42"/>
      <c r="I1977" s="42"/>
      <c r="J1977" s="45"/>
    </row>
    <row r="1978" spans="2:10" x14ac:dyDescent="0.2">
      <c r="B1978" s="99"/>
      <c r="C1978" s="49"/>
      <c r="D1978" s="100"/>
      <c r="E1978" s="42"/>
      <c r="F1978" s="42"/>
      <c r="G1978" s="42"/>
      <c r="H1978" s="42"/>
      <c r="I1978" s="42"/>
      <c r="J1978" s="45"/>
    </row>
    <row r="1979" spans="2:10" x14ac:dyDescent="0.2">
      <c r="B1979" s="99"/>
      <c r="C1979" s="49"/>
      <c r="D1979" s="100"/>
      <c r="E1979" s="42"/>
      <c r="F1979" s="42"/>
      <c r="G1979" s="42"/>
      <c r="H1979" s="42"/>
      <c r="I1979" s="42"/>
      <c r="J1979" s="45"/>
    </row>
    <row r="1980" spans="2:10" x14ac:dyDescent="0.2">
      <c r="B1980" s="99"/>
      <c r="C1980" s="49"/>
      <c r="D1980" s="100"/>
      <c r="E1980" s="42"/>
      <c r="F1980" s="42"/>
      <c r="G1980" s="42"/>
      <c r="H1980" s="42"/>
      <c r="I1980" s="42"/>
      <c r="J1980" s="45"/>
    </row>
    <row r="1981" spans="2:10" x14ac:dyDescent="0.2">
      <c r="B1981" s="99"/>
      <c r="C1981" s="49"/>
      <c r="D1981" s="100"/>
      <c r="E1981" s="42"/>
      <c r="F1981" s="42"/>
      <c r="G1981" s="42"/>
      <c r="H1981" s="42"/>
      <c r="I1981" s="42"/>
      <c r="J1981" s="45"/>
    </row>
    <row r="1982" spans="2:10" x14ac:dyDescent="0.2">
      <c r="B1982" s="99"/>
      <c r="C1982" s="49"/>
      <c r="D1982" s="100"/>
      <c r="E1982" s="42"/>
      <c r="F1982" s="42"/>
      <c r="G1982" s="42"/>
      <c r="H1982" s="42"/>
      <c r="I1982" s="42"/>
      <c r="J1982" s="45"/>
    </row>
    <row r="1983" spans="2:10" x14ac:dyDescent="0.2">
      <c r="B1983" s="99"/>
      <c r="C1983" s="49"/>
      <c r="D1983" s="100"/>
      <c r="E1983" s="42"/>
      <c r="F1983" s="42"/>
      <c r="G1983" s="42"/>
      <c r="H1983" s="42"/>
      <c r="I1983" s="42"/>
      <c r="J1983" s="45"/>
    </row>
    <row r="1984" spans="2:10" x14ac:dyDescent="0.2">
      <c r="B1984" s="99"/>
      <c r="C1984" s="49"/>
      <c r="D1984" s="100"/>
      <c r="E1984" s="42"/>
      <c r="F1984" s="42"/>
      <c r="G1984" s="42"/>
      <c r="H1984" s="42"/>
      <c r="I1984" s="42"/>
      <c r="J1984" s="45"/>
    </row>
    <row r="1985" spans="2:10" x14ac:dyDescent="0.2">
      <c r="B1985" s="99"/>
      <c r="C1985" s="49"/>
      <c r="D1985" s="100"/>
      <c r="E1985" s="42"/>
      <c r="F1985" s="42"/>
      <c r="G1985" s="42"/>
      <c r="H1985" s="42"/>
      <c r="I1985" s="42"/>
      <c r="J1985" s="45"/>
    </row>
    <row r="1986" spans="2:10" x14ac:dyDescent="0.2">
      <c r="B1986" s="99"/>
      <c r="C1986" s="49"/>
      <c r="D1986" s="100"/>
      <c r="E1986" s="42"/>
      <c r="F1986" s="42"/>
      <c r="G1986" s="42"/>
      <c r="H1986" s="42"/>
      <c r="I1986" s="42"/>
      <c r="J1986" s="45"/>
    </row>
    <row r="1987" spans="2:10" x14ac:dyDescent="0.2">
      <c r="B1987" s="99"/>
      <c r="C1987" s="49"/>
      <c r="D1987" s="100"/>
      <c r="E1987" s="42"/>
      <c r="F1987" s="42"/>
      <c r="G1987" s="42"/>
      <c r="H1987" s="42"/>
      <c r="I1987" s="42"/>
      <c r="J1987" s="45"/>
    </row>
    <row r="1988" spans="2:10" x14ac:dyDescent="0.2">
      <c r="B1988" s="99"/>
      <c r="C1988" s="49"/>
      <c r="D1988" s="100"/>
      <c r="E1988" s="42"/>
      <c r="F1988" s="42"/>
      <c r="G1988" s="42"/>
      <c r="H1988" s="42"/>
      <c r="I1988" s="42"/>
      <c r="J1988" s="45"/>
    </row>
    <row r="1989" spans="2:10" x14ac:dyDescent="0.2">
      <c r="B1989" s="99"/>
      <c r="C1989" s="49"/>
      <c r="D1989" s="100"/>
      <c r="E1989" s="42"/>
      <c r="F1989" s="42"/>
      <c r="G1989" s="42"/>
      <c r="H1989" s="42"/>
      <c r="I1989" s="42"/>
      <c r="J1989" s="45"/>
    </row>
    <row r="1990" spans="2:10" x14ac:dyDescent="0.2">
      <c r="B1990" s="99"/>
      <c r="C1990" s="49"/>
      <c r="D1990" s="100"/>
      <c r="E1990" s="42"/>
      <c r="F1990" s="42"/>
      <c r="G1990" s="42"/>
      <c r="H1990" s="42"/>
      <c r="I1990" s="42"/>
      <c r="J1990" s="45"/>
    </row>
    <row r="1991" spans="2:10" x14ac:dyDescent="0.2">
      <c r="B1991" s="99"/>
      <c r="C1991" s="49"/>
      <c r="D1991" s="100"/>
      <c r="E1991" s="42"/>
      <c r="F1991" s="42"/>
      <c r="G1991" s="42"/>
      <c r="H1991" s="42"/>
      <c r="I1991" s="42"/>
      <c r="J1991" s="45"/>
    </row>
    <row r="1992" spans="2:10" x14ac:dyDescent="0.2">
      <c r="B1992" s="99"/>
      <c r="C1992" s="49"/>
      <c r="D1992" s="100"/>
      <c r="E1992" s="42"/>
      <c r="F1992" s="42"/>
      <c r="G1992" s="42"/>
      <c r="H1992" s="42"/>
      <c r="I1992" s="42"/>
      <c r="J1992" s="45"/>
    </row>
    <row r="1993" spans="2:10" x14ac:dyDescent="0.2">
      <c r="B1993" s="99"/>
      <c r="C1993" s="49"/>
      <c r="D1993" s="100"/>
      <c r="E1993" s="42"/>
      <c r="F1993" s="42"/>
      <c r="G1993" s="42"/>
      <c r="H1993" s="42"/>
      <c r="I1993" s="42"/>
      <c r="J1993" s="45"/>
    </row>
    <row r="1994" spans="2:10" x14ac:dyDescent="0.2">
      <c r="B1994" s="99"/>
      <c r="C1994" s="49"/>
      <c r="D1994" s="100"/>
      <c r="E1994" s="42"/>
      <c r="F1994" s="42"/>
      <c r="G1994" s="42"/>
      <c r="H1994" s="42"/>
      <c r="I1994" s="42"/>
      <c r="J1994" s="45"/>
    </row>
    <row r="1995" spans="2:10" x14ac:dyDescent="0.2">
      <c r="B1995" s="99"/>
      <c r="C1995" s="49"/>
      <c r="D1995" s="100"/>
      <c r="E1995" s="42"/>
      <c r="F1995" s="42"/>
      <c r="G1995" s="42"/>
      <c r="H1995" s="42"/>
      <c r="I1995" s="42"/>
      <c r="J1995" s="45"/>
    </row>
    <row r="1996" spans="2:10" x14ac:dyDescent="0.2">
      <c r="B1996" s="99"/>
      <c r="C1996" s="49"/>
      <c r="D1996" s="100"/>
      <c r="E1996" s="42"/>
      <c r="F1996" s="42"/>
      <c r="G1996" s="42"/>
      <c r="H1996" s="42"/>
      <c r="I1996" s="42"/>
      <c r="J1996" s="45"/>
    </row>
    <row r="1997" spans="2:10" x14ac:dyDescent="0.2">
      <c r="B1997" s="99"/>
      <c r="C1997" s="49"/>
      <c r="D1997" s="100"/>
      <c r="E1997" s="42"/>
      <c r="F1997" s="42"/>
      <c r="G1997" s="42"/>
      <c r="H1997" s="42"/>
      <c r="I1997" s="42"/>
      <c r="J1997" s="45"/>
    </row>
    <row r="1998" spans="2:10" x14ac:dyDescent="0.2">
      <c r="B1998" s="99"/>
      <c r="C1998" s="49"/>
      <c r="D1998" s="100"/>
      <c r="E1998" s="42"/>
      <c r="F1998" s="42"/>
      <c r="G1998" s="42"/>
      <c r="H1998" s="42"/>
      <c r="I1998" s="42"/>
      <c r="J1998" s="45"/>
    </row>
    <row r="1999" spans="2:10" x14ac:dyDescent="0.2">
      <c r="B1999" s="99"/>
      <c r="C1999" s="49"/>
      <c r="D1999" s="100"/>
      <c r="E1999" s="42"/>
      <c r="F1999" s="42"/>
      <c r="G1999" s="42"/>
      <c r="H1999" s="42"/>
      <c r="I1999" s="42"/>
      <c r="J1999" s="45"/>
    </row>
    <row r="2000" spans="2:10" x14ac:dyDescent="0.2">
      <c r="B2000" s="99"/>
      <c r="C2000" s="49"/>
      <c r="D2000" s="100"/>
      <c r="E2000" s="42"/>
      <c r="F2000" s="42"/>
      <c r="G2000" s="42"/>
      <c r="H2000" s="42"/>
      <c r="I2000" s="42"/>
      <c r="J2000" s="45"/>
    </row>
    <row r="2001" spans="2:10" x14ac:dyDescent="0.2">
      <c r="B2001" s="99"/>
      <c r="C2001" s="49"/>
      <c r="D2001" s="100"/>
      <c r="E2001" s="42"/>
      <c r="F2001" s="42"/>
      <c r="G2001" s="42"/>
      <c r="H2001" s="42"/>
      <c r="I2001" s="42"/>
      <c r="J2001" s="45"/>
    </row>
    <row r="2002" spans="2:10" x14ac:dyDescent="0.2">
      <c r="B2002" s="99"/>
      <c r="C2002" s="49"/>
      <c r="D2002" s="100"/>
      <c r="E2002" s="42"/>
      <c r="F2002" s="42"/>
      <c r="G2002" s="42"/>
      <c r="H2002" s="42"/>
      <c r="I2002" s="42"/>
      <c r="J2002" s="45"/>
    </row>
    <row r="2003" spans="2:10" x14ac:dyDescent="0.2">
      <c r="B2003" s="99"/>
      <c r="C2003" s="49"/>
      <c r="D2003" s="100"/>
      <c r="E2003" s="42"/>
      <c r="F2003" s="42"/>
      <c r="G2003" s="42"/>
      <c r="H2003" s="42"/>
      <c r="I2003" s="42"/>
      <c r="J2003" s="45"/>
    </row>
    <row r="2004" spans="2:10" x14ac:dyDescent="0.2">
      <c r="B2004" s="99"/>
      <c r="C2004" s="49"/>
      <c r="D2004" s="100"/>
      <c r="E2004" s="42"/>
      <c r="F2004" s="42"/>
      <c r="G2004" s="42"/>
      <c r="H2004" s="42"/>
      <c r="I2004" s="42"/>
      <c r="J2004" s="45"/>
    </row>
    <row r="2005" spans="2:10" x14ac:dyDescent="0.2">
      <c r="B2005" s="99"/>
      <c r="C2005" s="49"/>
      <c r="D2005" s="100"/>
      <c r="E2005" s="42"/>
      <c r="F2005" s="42"/>
      <c r="G2005" s="42"/>
      <c r="H2005" s="42"/>
      <c r="I2005" s="42"/>
      <c r="J2005" s="45"/>
    </row>
    <row r="2006" spans="2:10" x14ac:dyDescent="0.2">
      <c r="B2006" s="99"/>
      <c r="C2006" s="49"/>
      <c r="D2006" s="100"/>
      <c r="E2006" s="42"/>
      <c r="F2006" s="42"/>
      <c r="G2006" s="42"/>
      <c r="H2006" s="42"/>
      <c r="I2006" s="42"/>
      <c r="J2006" s="45"/>
    </row>
    <row r="2007" spans="2:10" x14ac:dyDescent="0.2">
      <c r="B2007" s="99"/>
      <c r="C2007" s="49"/>
      <c r="D2007" s="100"/>
      <c r="E2007" s="42"/>
      <c r="F2007" s="42"/>
      <c r="G2007" s="42"/>
      <c r="H2007" s="42"/>
      <c r="I2007" s="42"/>
      <c r="J2007" s="45"/>
    </row>
    <row r="2008" spans="2:10" x14ac:dyDescent="0.2">
      <c r="B2008" s="99"/>
      <c r="C2008" s="49"/>
      <c r="D2008" s="100"/>
      <c r="E2008" s="42"/>
      <c r="F2008" s="42"/>
      <c r="G2008" s="42"/>
      <c r="H2008" s="42"/>
      <c r="I2008" s="42"/>
      <c r="J2008" s="45"/>
    </row>
    <row r="2009" spans="2:10" x14ac:dyDescent="0.2">
      <c r="B2009" s="99"/>
      <c r="C2009" s="49"/>
      <c r="D2009" s="100"/>
      <c r="E2009" s="42"/>
      <c r="F2009" s="42"/>
      <c r="G2009" s="42"/>
      <c r="H2009" s="42"/>
      <c r="I2009" s="42"/>
      <c r="J2009" s="45"/>
    </row>
    <row r="2010" spans="2:10" x14ac:dyDescent="0.2">
      <c r="B2010" s="99"/>
      <c r="C2010" s="49"/>
      <c r="D2010" s="100"/>
      <c r="E2010" s="42"/>
      <c r="F2010" s="42"/>
      <c r="G2010" s="42"/>
      <c r="H2010" s="42"/>
      <c r="I2010" s="42"/>
      <c r="J2010" s="45"/>
    </row>
    <row r="2011" spans="2:10" x14ac:dyDescent="0.2">
      <c r="B2011" s="99"/>
      <c r="C2011" s="49"/>
      <c r="D2011" s="100"/>
      <c r="E2011" s="42"/>
      <c r="F2011" s="42"/>
      <c r="G2011" s="42"/>
      <c r="H2011" s="42"/>
      <c r="I2011" s="42"/>
      <c r="J2011" s="45"/>
    </row>
    <row r="2012" spans="2:10" x14ac:dyDescent="0.2">
      <c r="B2012" s="99"/>
      <c r="C2012" s="49"/>
      <c r="D2012" s="100"/>
      <c r="E2012" s="42"/>
      <c r="F2012" s="42"/>
      <c r="G2012" s="42"/>
      <c r="H2012" s="42"/>
      <c r="I2012" s="42"/>
      <c r="J2012" s="45"/>
    </row>
    <row r="2013" spans="2:10" x14ac:dyDescent="0.2">
      <c r="B2013" s="99"/>
      <c r="C2013" s="49"/>
      <c r="D2013" s="100"/>
      <c r="E2013" s="42"/>
      <c r="F2013" s="42"/>
      <c r="G2013" s="42"/>
      <c r="H2013" s="42"/>
      <c r="I2013" s="42"/>
      <c r="J2013" s="45"/>
    </row>
    <row r="2014" spans="2:10" x14ac:dyDescent="0.2">
      <c r="B2014" s="99"/>
      <c r="C2014" s="49"/>
      <c r="D2014" s="100"/>
      <c r="E2014" s="42"/>
      <c r="F2014" s="42"/>
      <c r="G2014" s="42"/>
      <c r="H2014" s="42"/>
      <c r="I2014" s="42"/>
      <c r="J2014" s="45"/>
    </row>
    <row r="2015" spans="2:10" x14ac:dyDescent="0.2">
      <c r="B2015" s="99"/>
      <c r="C2015" s="49"/>
      <c r="D2015" s="100"/>
      <c r="E2015" s="42"/>
      <c r="F2015" s="42"/>
      <c r="G2015" s="42"/>
      <c r="H2015" s="42"/>
      <c r="I2015" s="42"/>
      <c r="J2015" s="45"/>
    </row>
    <row r="2016" spans="2:10" x14ac:dyDescent="0.2">
      <c r="B2016" s="99"/>
      <c r="C2016" s="49"/>
      <c r="D2016" s="100"/>
      <c r="E2016" s="42"/>
      <c r="F2016" s="42"/>
      <c r="G2016" s="42"/>
      <c r="H2016" s="42"/>
      <c r="I2016" s="42"/>
      <c r="J2016" s="45"/>
    </row>
    <row r="2017" spans="2:10" x14ac:dyDescent="0.2">
      <c r="B2017" s="99"/>
      <c r="C2017" s="49"/>
      <c r="D2017" s="100"/>
      <c r="E2017" s="42"/>
      <c r="F2017" s="42"/>
      <c r="G2017" s="42"/>
      <c r="H2017" s="42"/>
      <c r="I2017" s="42"/>
      <c r="J2017" s="45"/>
    </row>
    <row r="2018" spans="2:10" x14ac:dyDescent="0.2">
      <c r="B2018" s="99"/>
      <c r="C2018" s="49"/>
      <c r="D2018" s="100"/>
      <c r="E2018" s="42"/>
      <c r="F2018" s="42"/>
      <c r="G2018" s="42"/>
      <c r="H2018" s="42"/>
      <c r="I2018" s="42"/>
      <c r="J2018" s="45"/>
    </row>
    <row r="2019" spans="2:10" x14ac:dyDescent="0.2">
      <c r="B2019" s="99"/>
      <c r="C2019" s="49"/>
      <c r="D2019" s="100"/>
      <c r="E2019" s="42"/>
      <c r="F2019" s="42"/>
      <c r="G2019" s="42"/>
      <c r="H2019" s="42"/>
      <c r="I2019" s="42"/>
      <c r="J2019" s="45"/>
    </row>
    <row r="2020" spans="2:10" x14ac:dyDescent="0.2">
      <c r="B2020" s="99"/>
      <c r="C2020" s="49"/>
      <c r="D2020" s="100"/>
      <c r="E2020" s="42"/>
      <c r="F2020" s="42"/>
      <c r="G2020" s="42"/>
      <c r="H2020" s="42"/>
      <c r="I2020" s="42"/>
      <c r="J2020" s="45"/>
    </row>
    <row r="2021" spans="2:10" x14ac:dyDescent="0.2">
      <c r="B2021" s="99"/>
      <c r="C2021" s="49"/>
      <c r="D2021" s="100"/>
      <c r="E2021" s="42"/>
      <c r="F2021" s="42"/>
      <c r="G2021" s="42"/>
      <c r="H2021" s="42"/>
      <c r="I2021" s="42"/>
      <c r="J2021" s="45"/>
    </row>
    <row r="2022" spans="2:10" x14ac:dyDescent="0.2">
      <c r="B2022" s="99"/>
      <c r="C2022" s="49"/>
      <c r="D2022" s="100"/>
      <c r="E2022" s="42"/>
      <c r="F2022" s="42"/>
      <c r="G2022" s="42"/>
      <c r="H2022" s="42"/>
      <c r="I2022" s="42"/>
      <c r="J2022" s="45"/>
    </row>
    <row r="2023" spans="2:10" x14ac:dyDescent="0.2">
      <c r="B2023" s="99"/>
      <c r="C2023" s="49"/>
      <c r="D2023" s="100"/>
      <c r="E2023" s="42"/>
      <c r="F2023" s="42"/>
      <c r="G2023" s="42"/>
      <c r="H2023" s="42"/>
      <c r="I2023" s="42"/>
      <c r="J2023" s="45"/>
    </row>
    <row r="2024" spans="2:10" x14ac:dyDescent="0.2">
      <c r="B2024" s="99"/>
      <c r="C2024" s="49"/>
      <c r="D2024" s="100"/>
      <c r="E2024" s="42"/>
      <c r="F2024" s="42"/>
      <c r="G2024" s="42"/>
      <c r="H2024" s="42"/>
      <c r="I2024" s="42"/>
      <c r="J2024" s="45"/>
    </row>
    <row r="2025" spans="2:10" x14ac:dyDescent="0.2">
      <c r="B2025" s="99"/>
      <c r="C2025" s="49"/>
      <c r="D2025" s="100"/>
      <c r="E2025" s="42"/>
      <c r="F2025" s="42"/>
      <c r="G2025" s="42"/>
      <c r="H2025" s="42"/>
      <c r="I2025" s="42"/>
      <c r="J2025" s="45"/>
    </row>
    <row r="2026" spans="2:10" x14ac:dyDescent="0.2">
      <c r="B2026" s="99"/>
      <c r="C2026" s="49"/>
      <c r="D2026" s="100"/>
      <c r="E2026" s="42"/>
      <c r="F2026" s="42"/>
      <c r="G2026" s="42"/>
      <c r="H2026" s="42"/>
      <c r="I2026" s="42"/>
      <c r="J2026" s="45"/>
    </row>
    <row r="2027" spans="2:10" x14ac:dyDescent="0.2">
      <c r="B2027" s="99"/>
      <c r="C2027" s="49"/>
      <c r="D2027" s="100"/>
      <c r="E2027" s="42"/>
      <c r="F2027" s="42"/>
      <c r="G2027" s="42"/>
      <c r="H2027" s="42"/>
      <c r="I2027" s="42"/>
      <c r="J2027" s="45"/>
    </row>
    <row r="2028" spans="2:10" x14ac:dyDescent="0.2">
      <c r="B2028" s="99"/>
      <c r="C2028" s="49"/>
      <c r="D2028" s="100"/>
      <c r="E2028" s="42"/>
      <c r="F2028" s="42"/>
      <c r="G2028" s="42"/>
      <c r="H2028" s="42"/>
      <c r="I2028" s="42"/>
      <c r="J2028" s="45"/>
    </row>
    <row r="2029" spans="2:10" x14ac:dyDescent="0.2">
      <c r="B2029" s="99"/>
      <c r="C2029" s="49"/>
      <c r="D2029" s="100"/>
      <c r="E2029" s="42"/>
      <c r="F2029" s="42"/>
      <c r="G2029" s="42"/>
      <c r="H2029" s="42"/>
      <c r="I2029" s="42"/>
      <c r="J2029" s="45"/>
    </row>
    <row r="2030" spans="2:10" x14ac:dyDescent="0.2">
      <c r="B2030" s="99"/>
      <c r="C2030" s="49"/>
      <c r="D2030" s="100"/>
      <c r="E2030" s="42"/>
      <c r="F2030" s="42"/>
      <c r="G2030" s="42"/>
      <c r="H2030" s="42"/>
      <c r="I2030" s="42"/>
      <c r="J2030" s="45"/>
    </row>
    <row r="2031" spans="2:10" x14ac:dyDescent="0.2">
      <c r="B2031" s="99"/>
      <c r="C2031" s="49"/>
      <c r="D2031" s="100"/>
      <c r="E2031" s="42"/>
      <c r="F2031" s="42"/>
      <c r="G2031" s="42"/>
      <c r="H2031" s="42"/>
      <c r="I2031" s="42"/>
      <c r="J2031" s="45"/>
    </row>
    <row r="2032" spans="2:10" x14ac:dyDescent="0.2">
      <c r="B2032" s="99"/>
      <c r="C2032" s="49"/>
      <c r="D2032" s="100"/>
      <c r="E2032" s="42"/>
      <c r="F2032" s="42"/>
      <c r="G2032" s="42"/>
      <c r="H2032" s="42"/>
      <c r="I2032" s="42"/>
      <c r="J2032" s="45"/>
    </row>
    <row r="2033" spans="2:10" x14ac:dyDescent="0.2">
      <c r="B2033" s="99"/>
      <c r="C2033" s="49"/>
      <c r="D2033" s="100"/>
      <c r="E2033" s="42"/>
      <c r="F2033" s="42"/>
      <c r="G2033" s="42"/>
      <c r="H2033" s="42"/>
      <c r="I2033" s="42"/>
      <c r="J2033" s="45"/>
    </row>
    <row r="2034" spans="2:10" x14ac:dyDescent="0.2">
      <c r="B2034" s="99"/>
      <c r="C2034" s="49"/>
      <c r="D2034" s="100"/>
      <c r="E2034" s="42"/>
      <c r="F2034" s="42"/>
      <c r="G2034" s="42"/>
      <c r="H2034" s="42"/>
      <c r="I2034" s="42"/>
      <c r="J2034" s="45"/>
    </row>
    <row r="2035" spans="2:10" x14ac:dyDescent="0.2">
      <c r="B2035" s="99"/>
      <c r="C2035" s="49"/>
      <c r="D2035" s="100"/>
      <c r="E2035" s="42"/>
      <c r="F2035" s="42"/>
      <c r="G2035" s="42"/>
      <c r="H2035" s="42"/>
      <c r="I2035" s="42"/>
      <c r="J2035" s="45"/>
    </row>
    <row r="2036" spans="2:10" x14ac:dyDescent="0.2">
      <c r="B2036" s="99"/>
      <c r="C2036" s="49"/>
      <c r="D2036" s="100"/>
      <c r="E2036" s="42"/>
      <c r="F2036" s="42"/>
      <c r="G2036" s="42"/>
      <c r="H2036" s="42"/>
      <c r="I2036" s="42"/>
      <c r="J2036" s="45"/>
    </row>
    <row r="2037" spans="2:10" x14ac:dyDescent="0.2">
      <c r="B2037" s="99"/>
      <c r="C2037" s="49"/>
      <c r="D2037" s="100"/>
      <c r="E2037" s="42"/>
      <c r="F2037" s="42"/>
      <c r="G2037" s="42"/>
      <c r="H2037" s="42"/>
      <c r="I2037" s="42"/>
      <c r="J2037" s="45"/>
    </row>
    <row r="2038" spans="2:10" x14ac:dyDescent="0.2">
      <c r="B2038" s="99"/>
      <c r="C2038" s="49"/>
      <c r="D2038" s="100"/>
      <c r="E2038" s="42"/>
      <c r="F2038" s="42"/>
      <c r="G2038" s="42"/>
      <c r="H2038" s="42"/>
      <c r="I2038" s="42"/>
      <c r="J2038" s="45"/>
    </row>
    <row r="2039" spans="2:10" x14ac:dyDescent="0.2">
      <c r="B2039" s="99"/>
      <c r="C2039" s="49"/>
      <c r="D2039" s="100"/>
      <c r="E2039" s="42"/>
      <c r="F2039" s="42"/>
      <c r="G2039" s="42"/>
      <c r="H2039" s="42"/>
      <c r="I2039" s="42"/>
      <c r="J2039" s="45"/>
    </row>
    <row r="2040" spans="2:10" x14ac:dyDescent="0.2">
      <c r="B2040" s="99"/>
      <c r="C2040" s="49"/>
      <c r="D2040" s="100"/>
      <c r="E2040" s="42"/>
      <c r="F2040" s="42"/>
      <c r="G2040" s="42"/>
      <c r="H2040" s="42"/>
      <c r="I2040" s="42"/>
      <c r="J2040" s="45"/>
    </row>
    <row r="2041" spans="2:10" x14ac:dyDescent="0.2">
      <c r="B2041" s="99"/>
      <c r="C2041" s="49"/>
      <c r="D2041" s="100"/>
      <c r="E2041" s="42"/>
      <c r="F2041" s="42"/>
      <c r="G2041" s="42"/>
      <c r="H2041" s="42"/>
      <c r="I2041" s="42"/>
      <c r="J2041" s="45"/>
    </row>
    <row r="2042" spans="2:10" x14ac:dyDescent="0.2">
      <c r="B2042" s="99"/>
      <c r="C2042" s="49"/>
      <c r="D2042" s="100"/>
      <c r="E2042" s="42"/>
      <c r="F2042" s="42"/>
      <c r="G2042" s="42"/>
      <c r="H2042" s="42"/>
      <c r="I2042" s="42"/>
      <c r="J2042" s="45"/>
    </row>
    <row r="2043" spans="2:10" x14ac:dyDescent="0.2">
      <c r="B2043" s="99"/>
      <c r="C2043" s="49"/>
      <c r="D2043" s="100"/>
      <c r="E2043" s="42"/>
      <c r="F2043" s="42"/>
      <c r="G2043" s="42"/>
      <c r="H2043" s="42"/>
      <c r="I2043" s="42"/>
      <c r="J2043" s="45"/>
    </row>
    <row r="2044" spans="2:10" x14ac:dyDescent="0.2">
      <c r="B2044" s="99"/>
      <c r="C2044" s="49"/>
      <c r="D2044" s="100"/>
      <c r="E2044" s="42"/>
      <c r="F2044" s="42"/>
      <c r="G2044" s="42"/>
      <c r="H2044" s="42"/>
      <c r="I2044" s="42"/>
      <c r="J2044" s="45"/>
    </row>
    <row r="2045" spans="2:10" x14ac:dyDescent="0.2">
      <c r="B2045" s="99"/>
      <c r="C2045" s="49"/>
      <c r="D2045" s="100"/>
      <c r="E2045" s="42"/>
      <c r="F2045" s="42"/>
      <c r="G2045" s="42"/>
      <c r="H2045" s="42"/>
      <c r="I2045" s="42"/>
      <c r="J2045" s="45"/>
    </row>
    <row r="2046" spans="2:10" x14ac:dyDescent="0.2">
      <c r="B2046" s="99"/>
      <c r="C2046" s="49"/>
      <c r="D2046" s="100"/>
      <c r="E2046" s="42"/>
      <c r="F2046" s="42"/>
      <c r="G2046" s="42"/>
      <c r="H2046" s="42"/>
      <c r="I2046" s="42"/>
      <c r="J2046" s="45"/>
    </row>
    <row r="2047" spans="2:10" x14ac:dyDescent="0.2">
      <c r="B2047" s="99"/>
      <c r="C2047" s="49"/>
      <c r="D2047" s="100"/>
      <c r="E2047" s="42"/>
      <c r="F2047" s="42"/>
      <c r="G2047" s="42"/>
      <c r="H2047" s="42"/>
      <c r="I2047" s="42"/>
      <c r="J2047" s="45"/>
    </row>
    <row r="2048" spans="2:10" x14ac:dyDescent="0.2">
      <c r="B2048" s="99"/>
      <c r="C2048" s="49"/>
      <c r="D2048" s="100"/>
      <c r="E2048" s="42"/>
      <c r="F2048" s="42"/>
      <c r="G2048" s="42"/>
      <c r="H2048" s="42"/>
      <c r="I2048" s="42"/>
      <c r="J2048" s="45"/>
    </row>
    <row r="2049" spans="2:10" x14ac:dyDescent="0.2">
      <c r="B2049" s="99"/>
      <c r="C2049" s="49"/>
      <c r="D2049" s="100"/>
      <c r="E2049" s="42"/>
      <c r="F2049" s="42"/>
      <c r="G2049" s="42"/>
      <c r="H2049" s="42"/>
      <c r="I2049" s="42"/>
      <c r="J2049" s="45"/>
    </row>
    <row r="2050" spans="2:10" x14ac:dyDescent="0.2">
      <c r="B2050" s="99"/>
      <c r="C2050" s="49"/>
      <c r="D2050" s="100"/>
      <c r="E2050" s="42"/>
      <c r="F2050" s="42"/>
      <c r="G2050" s="42"/>
      <c r="H2050" s="42"/>
      <c r="I2050" s="42"/>
      <c r="J2050" s="45"/>
    </row>
    <row r="2051" spans="2:10" x14ac:dyDescent="0.2">
      <c r="B2051" s="99"/>
      <c r="C2051" s="49"/>
      <c r="D2051" s="100"/>
      <c r="E2051" s="42"/>
      <c r="F2051" s="42"/>
      <c r="G2051" s="42"/>
      <c r="H2051" s="42"/>
      <c r="I2051" s="42"/>
      <c r="J2051" s="45"/>
    </row>
    <row r="2052" spans="2:10" x14ac:dyDescent="0.2">
      <c r="B2052" s="99"/>
      <c r="C2052" s="49"/>
      <c r="D2052" s="100"/>
      <c r="E2052" s="42"/>
      <c r="F2052" s="42"/>
      <c r="G2052" s="42"/>
      <c r="H2052" s="42"/>
      <c r="I2052" s="42"/>
      <c r="J2052" s="45"/>
    </row>
    <row r="2053" spans="2:10" x14ac:dyDescent="0.2">
      <c r="B2053" s="99"/>
      <c r="C2053" s="49"/>
      <c r="D2053" s="100"/>
      <c r="E2053" s="42"/>
      <c r="F2053" s="42"/>
      <c r="G2053" s="42"/>
      <c r="H2053" s="42"/>
      <c r="I2053" s="42"/>
      <c r="J2053" s="45"/>
    </row>
    <row r="2054" spans="2:10" x14ac:dyDescent="0.2">
      <c r="B2054" s="99"/>
      <c r="C2054" s="49"/>
      <c r="D2054" s="100"/>
      <c r="E2054" s="42"/>
      <c r="F2054" s="42"/>
      <c r="G2054" s="42"/>
      <c r="H2054" s="42"/>
      <c r="I2054" s="42"/>
      <c r="J2054" s="45"/>
    </row>
    <row r="2055" spans="2:10" x14ac:dyDescent="0.2">
      <c r="B2055" s="99"/>
      <c r="C2055" s="49"/>
      <c r="D2055" s="100"/>
      <c r="E2055" s="42"/>
      <c r="F2055" s="42"/>
      <c r="G2055" s="42"/>
      <c r="H2055" s="42"/>
      <c r="I2055" s="42"/>
      <c r="J2055" s="45"/>
    </row>
    <row r="2056" spans="2:10" x14ac:dyDescent="0.2">
      <c r="B2056" s="99"/>
      <c r="C2056" s="49"/>
      <c r="D2056" s="100"/>
      <c r="E2056" s="42"/>
      <c r="F2056" s="42"/>
      <c r="G2056" s="42"/>
      <c r="H2056" s="42"/>
      <c r="I2056" s="42"/>
      <c r="J2056" s="45"/>
    </row>
    <row r="2057" spans="2:10" x14ac:dyDescent="0.2">
      <c r="B2057" s="99"/>
      <c r="C2057" s="49"/>
      <c r="D2057" s="100"/>
      <c r="E2057" s="42"/>
      <c r="F2057" s="42"/>
      <c r="G2057" s="42"/>
      <c r="H2057" s="42"/>
      <c r="I2057" s="42"/>
      <c r="J2057" s="45"/>
    </row>
    <row r="2058" spans="2:10" x14ac:dyDescent="0.2">
      <c r="B2058" s="99"/>
      <c r="C2058" s="49"/>
      <c r="D2058" s="100"/>
      <c r="E2058" s="42"/>
      <c r="F2058" s="42"/>
      <c r="G2058" s="42"/>
      <c r="H2058" s="42"/>
      <c r="I2058" s="42"/>
      <c r="J2058" s="45"/>
    </row>
    <row r="2059" spans="2:10" x14ac:dyDescent="0.2">
      <c r="B2059" s="99"/>
      <c r="C2059" s="49"/>
      <c r="D2059" s="100"/>
      <c r="E2059" s="42"/>
      <c r="F2059" s="42"/>
      <c r="G2059" s="42"/>
      <c r="H2059" s="42"/>
      <c r="I2059" s="42"/>
      <c r="J2059" s="45"/>
    </row>
    <row r="2060" spans="2:10" x14ac:dyDescent="0.2">
      <c r="B2060" s="99"/>
      <c r="C2060" s="49"/>
      <c r="D2060" s="100"/>
      <c r="E2060" s="42"/>
      <c r="F2060" s="42"/>
      <c r="G2060" s="42"/>
      <c r="H2060" s="42"/>
      <c r="I2060" s="42"/>
      <c r="J2060" s="45"/>
    </row>
    <row r="2061" spans="2:10" x14ac:dyDescent="0.2">
      <c r="B2061" s="99"/>
      <c r="C2061" s="49"/>
      <c r="D2061" s="100"/>
      <c r="E2061" s="42"/>
      <c r="F2061" s="42"/>
      <c r="G2061" s="42"/>
      <c r="H2061" s="42"/>
      <c r="I2061" s="42"/>
      <c r="J2061" s="45"/>
    </row>
    <row r="2062" spans="2:10" x14ac:dyDescent="0.2">
      <c r="B2062" s="99"/>
      <c r="C2062" s="49"/>
      <c r="D2062" s="100"/>
      <c r="E2062" s="42"/>
      <c r="F2062" s="42"/>
      <c r="G2062" s="42"/>
      <c r="H2062" s="42"/>
      <c r="I2062" s="42"/>
      <c r="J2062" s="45"/>
    </row>
    <row r="2063" spans="2:10" x14ac:dyDescent="0.2">
      <c r="B2063" s="99"/>
      <c r="C2063" s="49"/>
      <c r="D2063" s="100"/>
      <c r="E2063" s="42"/>
      <c r="F2063" s="42"/>
      <c r="G2063" s="42"/>
      <c r="H2063" s="42"/>
      <c r="I2063" s="42"/>
      <c r="J2063" s="45"/>
    </row>
    <row r="2064" spans="2:10" x14ac:dyDescent="0.2">
      <c r="B2064" s="99"/>
      <c r="C2064" s="49"/>
      <c r="D2064" s="100"/>
      <c r="E2064" s="42"/>
      <c r="F2064" s="42"/>
      <c r="G2064" s="42"/>
      <c r="H2064" s="42"/>
      <c r="I2064" s="42"/>
      <c r="J2064" s="45"/>
    </row>
    <row r="2065" spans="2:10" x14ac:dyDescent="0.2">
      <c r="B2065" s="99"/>
      <c r="C2065" s="49"/>
      <c r="D2065" s="100"/>
      <c r="E2065" s="42"/>
      <c r="F2065" s="42"/>
      <c r="G2065" s="42"/>
      <c r="H2065" s="42"/>
      <c r="I2065" s="42"/>
      <c r="J2065" s="45"/>
    </row>
    <row r="2066" spans="2:10" x14ac:dyDescent="0.2">
      <c r="B2066" s="99"/>
      <c r="C2066" s="49"/>
      <c r="D2066" s="100"/>
      <c r="E2066" s="42"/>
      <c r="F2066" s="42"/>
      <c r="G2066" s="42"/>
      <c r="H2066" s="42"/>
      <c r="I2066" s="42"/>
      <c r="J2066" s="45"/>
    </row>
    <row r="2067" spans="2:10" x14ac:dyDescent="0.2">
      <c r="B2067" s="99"/>
      <c r="C2067" s="49"/>
      <c r="D2067" s="100"/>
      <c r="E2067" s="42"/>
      <c r="F2067" s="42"/>
      <c r="G2067" s="42"/>
      <c r="H2067" s="42"/>
      <c r="I2067" s="42"/>
      <c r="J2067" s="45"/>
    </row>
    <row r="2068" spans="2:10" x14ac:dyDescent="0.2">
      <c r="B2068" s="99"/>
      <c r="C2068" s="49"/>
      <c r="D2068" s="100"/>
      <c r="E2068" s="42"/>
      <c r="F2068" s="42"/>
      <c r="G2068" s="42"/>
      <c r="H2068" s="42"/>
      <c r="I2068" s="42"/>
      <c r="J2068" s="45"/>
    </row>
    <row r="2069" spans="2:10" x14ac:dyDescent="0.2">
      <c r="B2069" s="99"/>
      <c r="C2069" s="49"/>
      <c r="D2069" s="100"/>
      <c r="E2069" s="42"/>
      <c r="F2069" s="42"/>
      <c r="G2069" s="42"/>
      <c r="H2069" s="42"/>
      <c r="I2069" s="42"/>
      <c r="J2069" s="45"/>
    </row>
    <row r="2070" spans="2:10" x14ac:dyDescent="0.2">
      <c r="B2070" s="99"/>
      <c r="C2070" s="49"/>
      <c r="D2070" s="100"/>
      <c r="E2070" s="42"/>
      <c r="F2070" s="42"/>
      <c r="G2070" s="42"/>
      <c r="H2070" s="42"/>
      <c r="I2070" s="42"/>
      <c r="J2070" s="45"/>
    </row>
    <row r="2071" spans="2:10" x14ac:dyDescent="0.2">
      <c r="B2071" s="99"/>
      <c r="C2071" s="49"/>
      <c r="D2071" s="100"/>
      <c r="E2071" s="42"/>
      <c r="F2071" s="42"/>
      <c r="G2071" s="42"/>
      <c r="H2071" s="42"/>
      <c r="I2071" s="42"/>
      <c r="J2071" s="45"/>
    </row>
    <row r="2072" spans="2:10" x14ac:dyDescent="0.2">
      <c r="B2072" s="99"/>
      <c r="C2072" s="49"/>
      <c r="D2072" s="100"/>
      <c r="E2072" s="42"/>
      <c r="F2072" s="42"/>
      <c r="G2072" s="42"/>
      <c r="H2072" s="42"/>
      <c r="I2072" s="42"/>
      <c r="J2072" s="45"/>
    </row>
    <row r="2073" spans="2:10" x14ac:dyDescent="0.2">
      <c r="B2073" s="99"/>
      <c r="C2073" s="49"/>
      <c r="D2073" s="100"/>
      <c r="E2073" s="42"/>
      <c r="F2073" s="42"/>
      <c r="G2073" s="42"/>
      <c r="H2073" s="42"/>
      <c r="I2073" s="42"/>
      <c r="J2073" s="45"/>
    </row>
    <row r="2074" spans="2:10" x14ac:dyDescent="0.2">
      <c r="B2074" s="99"/>
      <c r="C2074" s="49"/>
      <c r="D2074" s="100"/>
      <c r="E2074" s="42"/>
      <c r="F2074" s="42"/>
      <c r="G2074" s="42"/>
      <c r="H2074" s="42"/>
      <c r="I2074" s="42"/>
      <c r="J2074" s="45"/>
    </row>
    <row r="2075" spans="2:10" x14ac:dyDescent="0.2">
      <c r="B2075" s="99"/>
      <c r="C2075" s="49"/>
      <c r="D2075" s="100"/>
      <c r="E2075" s="42"/>
      <c r="F2075" s="42"/>
      <c r="G2075" s="42"/>
      <c r="H2075" s="42"/>
      <c r="I2075" s="42"/>
      <c r="J2075" s="45"/>
    </row>
    <row r="2076" spans="2:10" x14ac:dyDescent="0.2">
      <c r="B2076" s="99"/>
      <c r="C2076" s="49"/>
      <c r="D2076" s="100"/>
      <c r="E2076" s="42"/>
      <c r="F2076" s="42"/>
      <c r="G2076" s="42"/>
      <c r="H2076" s="42"/>
      <c r="I2076" s="42"/>
      <c r="J2076" s="45"/>
    </row>
    <row r="2077" spans="2:10" x14ac:dyDescent="0.2">
      <c r="B2077" s="99"/>
      <c r="C2077" s="49"/>
      <c r="D2077" s="100"/>
      <c r="E2077" s="42"/>
      <c r="F2077" s="42"/>
      <c r="G2077" s="42"/>
      <c r="H2077" s="42"/>
      <c r="I2077" s="42"/>
      <c r="J2077" s="45"/>
    </row>
    <row r="2078" spans="2:10" x14ac:dyDescent="0.2">
      <c r="B2078" s="99"/>
      <c r="C2078" s="49"/>
      <c r="D2078" s="100"/>
      <c r="E2078" s="42"/>
      <c r="F2078" s="42"/>
      <c r="G2078" s="42"/>
      <c r="H2078" s="42"/>
      <c r="I2078" s="42"/>
      <c r="J2078" s="45"/>
    </row>
    <row r="2079" spans="2:10" x14ac:dyDescent="0.2">
      <c r="B2079" s="99"/>
      <c r="C2079" s="49"/>
      <c r="D2079" s="100"/>
      <c r="E2079" s="42"/>
      <c r="F2079" s="42"/>
      <c r="G2079" s="42"/>
      <c r="H2079" s="42"/>
      <c r="I2079" s="42"/>
      <c r="J2079" s="45"/>
    </row>
    <row r="2080" spans="2:10" x14ac:dyDescent="0.2">
      <c r="B2080" s="99"/>
      <c r="C2080" s="49"/>
      <c r="D2080" s="100"/>
      <c r="E2080" s="42"/>
      <c r="F2080" s="42"/>
      <c r="G2080" s="42"/>
      <c r="H2080" s="42"/>
      <c r="I2080" s="42"/>
      <c r="J2080" s="45"/>
    </row>
    <row r="2081" spans="2:10" x14ac:dyDescent="0.2">
      <c r="B2081" s="99"/>
      <c r="C2081" s="49"/>
      <c r="D2081" s="100"/>
      <c r="E2081" s="42"/>
      <c r="F2081" s="42"/>
      <c r="G2081" s="42"/>
      <c r="H2081" s="42"/>
      <c r="I2081" s="42"/>
      <c r="J2081" s="45"/>
    </row>
    <row r="2082" spans="2:10" x14ac:dyDescent="0.2">
      <c r="B2082" s="99"/>
      <c r="C2082" s="49"/>
      <c r="D2082" s="100"/>
      <c r="E2082" s="42"/>
      <c r="F2082" s="42"/>
      <c r="G2082" s="42"/>
      <c r="H2082" s="42"/>
      <c r="I2082" s="42"/>
      <c r="J2082" s="45"/>
    </row>
    <row r="2083" spans="2:10" x14ac:dyDescent="0.2">
      <c r="B2083" s="99"/>
      <c r="C2083" s="49"/>
      <c r="D2083" s="100"/>
      <c r="E2083" s="42"/>
      <c r="F2083" s="42"/>
      <c r="G2083" s="42"/>
      <c r="H2083" s="42"/>
      <c r="I2083" s="42"/>
      <c r="J2083" s="45"/>
    </row>
    <row r="2084" spans="2:10" x14ac:dyDescent="0.2">
      <c r="B2084" s="99"/>
      <c r="C2084" s="49"/>
      <c r="D2084" s="100"/>
      <c r="E2084" s="42"/>
      <c r="F2084" s="42"/>
      <c r="G2084" s="42"/>
      <c r="H2084" s="42"/>
      <c r="I2084" s="42"/>
      <c r="J2084" s="45"/>
    </row>
    <row r="2085" spans="2:10" x14ac:dyDescent="0.2">
      <c r="B2085" s="99"/>
      <c r="C2085" s="49"/>
      <c r="D2085" s="100"/>
      <c r="E2085" s="42"/>
      <c r="F2085" s="42"/>
      <c r="G2085" s="42"/>
      <c r="H2085" s="42"/>
      <c r="I2085" s="42"/>
      <c r="J2085" s="45"/>
    </row>
    <row r="2086" spans="2:10" x14ac:dyDescent="0.2">
      <c r="B2086" s="99"/>
      <c r="C2086" s="49"/>
      <c r="D2086" s="100"/>
      <c r="E2086" s="42"/>
      <c r="F2086" s="42"/>
      <c r="G2086" s="42"/>
      <c r="H2086" s="42"/>
      <c r="I2086" s="42"/>
      <c r="J2086" s="45"/>
    </row>
    <row r="2087" spans="2:10" x14ac:dyDescent="0.2">
      <c r="B2087" s="99"/>
      <c r="C2087" s="49"/>
      <c r="D2087" s="100"/>
      <c r="E2087" s="42"/>
      <c r="F2087" s="42"/>
      <c r="G2087" s="42"/>
      <c r="H2087" s="42"/>
      <c r="I2087" s="42"/>
      <c r="J2087" s="45"/>
    </row>
    <row r="2088" spans="2:10" x14ac:dyDescent="0.2">
      <c r="B2088" s="99"/>
      <c r="C2088" s="49"/>
      <c r="D2088" s="100"/>
      <c r="E2088" s="42"/>
      <c r="F2088" s="42"/>
      <c r="G2088" s="42"/>
      <c r="H2088" s="42"/>
      <c r="I2088" s="42"/>
      <c r="J2088" s="45"/>
    </row>
    <row r="2089" spans="2:10" x14ac:dyDescent="0.2">
      <c r="B2089" s="99"/>
      <c r="C2089" s="49"/>
      <c r="D2089" s="100"/>
      <c r="E2089" s="42"/>
      <c r="F2089" s="42"/>
      <c r="G2089" s="42"/>
      <c r="H2089" s="42"/>
      <c r="I2089" s="42"/>
      <c r="J2089" s="45"/>
    </row>
    <row r="2090" spans="2:10" x14ac:dyDescent="0.2">
      <c r="B2090" s="99"/>
      <c r="C2090" s="49"/>
      <c r="D2090" s="100"/>
      <c r="E2090" s="42"/>
      <c r="F2090" s="42"/>
      <c r="G2090" s="42"/>
      <c r="H2090" s="42"/>
      <c r="I2090" s="42"/>
      <c r="J2090" s="45"/>
    </row>
    <row r="2091" spans="2:10" x14ac:dyDescent="0.2">
      <c r="B2091" s="99"/>
      <c r="C2091" s="49"/>
      <c r="D2091" s="100"/>
      <c r="E2091" s="42"/>
      <c r="F2091" s="42"/>
      <c r="G2091" s="42"/>
      <c r="H2091" s="42"/>
      <c r="I2091" s="42"/>
      <c r="J2091" s="45"/>
    </row>
    <row r="2092" spans="2:10" x14ac:dyDescent="0.2">
      <c r="B2092" s="99"/>
      <c r="C2092" s="49"/>
      <c r="D2092" s="100"/>
      <c r="E2092" s="42"/>
      <c r="F2092" s="42"/>
      <c r="G2092" s="42"/>
      <c r="H2092" s="42"/>
      <c r="I2092" s="42"/>
      <c r="J2092" s="45"/>
    </row>
    <row r="2093" spans="2:10" x14ac:dyDescent="0.2">
      <c r="B2093" s="99"/>
      <c r="C2093" s="49"/>
      <c r="D2093" s="100"/>
      <c r="E2093" s="42"/>
      <c r="F2093" s="42"/>
      <c r="G2093" s="42"/>
      <c r="H2093" s="42"/>
      <c r="I2093" s="42"/>
      <c r="J2093" s="45"/>
    </row>
    <row r="2094" spans="2:10" x14ac:dyDescent="0.2">
      <c r="B2094" s="99"/>
      <c r="C2094" s="49"/>
      <c r="D2094" s="100"/>
      <c r="E2094" s="42"/>
      <c r="F2094" s="42"/>
      <c r="G2094" s="42"/>
      <c r="H2094" s="42"/>
      <c r="I2094" s="42"/>
      <c r="J2094" s="45"/>
    </row>
    <row r="2095" spans="2:10" x14ac:dyDescent="0.2">
      <c r="B2095" s="99"/>
      <c r="C2095" s="49"/>
      <c r="D2095" s="100"/>
      <c r="E2095" s="42"/>
      <c r="F2095" s="42"/>
      <c r="G2095" s="42"/>
      <c r="H2095" s="42"/>
      <c r="I2095" s="42"/>
      <c r="J2095" s="45"/>
    </row>
    <row r="2096" spans="2:10" x14ac:dyDescent="0.2">
      <c r="B2096" s="99"/>
      <c r="C2096" s="49"/>
      <c r="D2096" s="100"/>
      <c r="E2096" s="42"/>
      <c r="F2096" s="42"/>
      <c r="G2096" s="42"/>
      <c r="H2096" s="42"/>
      <c r="I2096" s="42"/>
      <c r="J2096" s="45"/>
    </row>
    <row r="2097" spans="2:10" x14ac:dyDescent="0.2">
      <c r="B2097" s="99"/>
      <c r="C2097" s="49"/>
      <c r="D2097" s="100"/>
      <c r="E2097" s="42"/>
      <c r="F2097" s="42"/>
      <c r="G2097" s="42"/>
      <c r="H2097" s="42"/>
      <c r="I2097" s="42"/>
      <c r="J2097" s="45"/>
    </row>
    <row r="2098" spans="2:10" x14ac:dyDescent="0.2">
      <c r="B2098" s="99"/>
      <c r="C2098" s="49"/>
      <c r="D2098" s="100"/>
      <c r="E2098" s="42"/>
      <c r="F2098" s="42"/>
      <c r="G2098" s="42"/>
      <c r="H2098" s="42"/>
      <c r="I2098" s="42"/>
      <c r="J2098" s="45"/>
    </row>
    <row r="2099" spans="2:10" x14ac:dyDescent="0.2">
      <c r="B2099" s="99"/>
      <c r="C2099" s="49"/>
      <c r="D2099" s="100"/>
      <c r="E2099" s="42"/>
      <c r="F2099" s="42"/>
      <c r="G2099" s="42"/>
      <c r="H2099" s="42"/>
      <c r="I2099" s="42"/>
      <c r="J2099" s="45"/>
    </row>
    <row r="2100" spans="2:10" x14ac:dyDescent="0.2">
      <c r="B2100" s="99"/>
      <c r="C2100" s="49"/>
      <c r="D2100" s="100"/>
      <c r="E2100" s="42"/>
      <c r="F2100" s="42"/>
      <c r="G2100" s="42"/>
      <c r="H2100" s="42"/>
      <c r="I2100" s="42"/>
      <c r="J2100" s="45"/>
    </row>
    <row r="2101" spans="2:10" x14ac:dyDescent="0.2">
      <c r="B2101" s="99"/>
      <c r="C2101" s="49"/>
      <c r="D2101" s="100"/>
      <c r="E2101" s="42"/>
      <c r="F2101" s="42"/>
      <c r="G2101" s="42"/>
      <c r="H2101" s="42"/>
      <c r="I2101" s="42"/>
      <c r="J2101" s="45"/>
    </row>
    <row r="2102" spans="2:10" x14ac:dyDescent="0.2">
      <c r="B2102" s="99"/>
      <c r="C2102" s="49"/>
      <c r="D2102" s="100"/>
      <c r="E2102" s="42"/>
      <c r="F2102" s="42"/>
      <c r="G2102" s="42"/>
      <c r="H2102" s="42"/>
      <c r="I2102" s="42"/>
      <c r="J2102" s="45"/>
    </row>
    <row r="2103" spans="2:10" x14ac:dyDescent="0.2">
      <c r="B2103" s="99"/>
      <c r="C2103" s="49"/>
      <c r="D2103" s="100"/>
      <c r="E2103" s="42"/>
      <c r="F2103" s="42"/>
      <c r="G2103" s="42"/>
      <c r="H2103" s="42"/>
      <c r="I2103" s="42"/>
      <c r="J2103" s="45"/>
    </row>
    <row r="2104" spans="2:10" x14ac:dyDescent="0.2">
      <c r="B2104" s="99"/>
      <c r="C2104" s="49"/>
      <c r="D2104" s="100"/>
      <c r="E2104" s="42"/>
      <c r="F2104" s="42"/>
      <c r="G2104" s="42"/>
      <c r="H2104" s="42"/>
      <c r="I2104" s="42"/>
      <c r="J2104" s="45"/>
    </row>
    <row r="2105" spans="2:10" x14ac:dyDescent="0.2">
      <c r="B2105" s="99"/>
      <c r="C2105" s="49"/>
      <c r="D2105" s="100"/>
      <c r="E2105" s="42"/>
      <c r="F2105" s="42"/>
      <c r="G2105" s="42"/>
      <c r="H2105" s="42"/>
      <c r="I2105" s="42"/>
      <c r="J2105" s="45"/>
    </row>
    <row r="2106" spans="2:10" x14ac:dyDescent="0.2">
      <c r="B2106" s="99"/>
      <c r="C2106" s="49"/>
      <c r="D2106" s="100"/>
      <c r="E2106" s="42"/>
      <c r="F2106" s="42"/>
      <c r="G2106" s="42"/>
      <c r="H2106" s="42"/>
      <c r="I2106" s="42"/>
      <c r="J2106" s="45"/>
    </row>
    <row r="2107" spans="2:10" x14ac:dyDescent="0.2">
      <c r="B2107" s="99"/>
      <c r="C2107" s="49"/>
      <c r="D2107" s="100"/>
      <c r="E2107" s="42"/>
      <c r="F2107" s="42"/>
      <c r="G2107" s="42"/>
      <c r="H2107" s="42"/>
      <c r="I2107" s="42"/>
      <c r="J2107" s="45"/>
    </row>
    <row r="2108" spans="2:10" x14ac:dyDescent="0.2">
      <c r="B2108" s="99"/>
      <c r="C2108" s="49"/>
      <c r="D2108" s="100"/>
      <c r="E2108" s="42"/>
      <c r="F2108" s="42"/>
      <c r="G2108" s="42"/>
      <c r="H2108" s="42"/>
      <c r="I2108" s="42"/>
      <c r="J2108" s="45"/>
    </row>
    <row r="2109" spans="2:10" x14ac:dyDescent="0.2">
      <c r="B2109" s="99"/>
      <c r="C2109" s="49"/>
      <c r="D2109" s="100"/>
      <c r="E2109" s="42"/>
      <c r="F2109" s="42"/>
      <c r="G2109" s="42"/>
      <c r="H2109" s="42"/>
      <c r="I2109" s="42"/>
      <c r="J2109" s="45"/>
    </row>
    <row r="2110" spans="2:10" x14ac:dyDescent="0.2">
      <c r="B2110" s="99"/>
      <c r="C2110" s="49"/>
      <c r="D2110" s="100"/>
      <c r="E2110" s="42"/>
      <c r="F2110" s="42"/>
      <c r="G2110" s="42"/>
      <c r="H2110" s="42"/>
      <c r="I2110" s="42"/>
      <c r="J2110" s="45"/>
    </row>
    <row r="2111" spans="2:10" x14ac:dyDescent="0.2">
      <c r="B2111" s="99"/>
      <c r="C2111" s="49"/>
      <c r="D2111" s="100"/>
      <c r="E2111" s="42"/>
      <c r="F2111" s="42"/>
      <c r="G2111" s="42"/>
      <c r="H2111" s="42"/>
      <c r="I2111" s="42"/>
      <c r="J2111" s="45"/>
    </row>
    <row r="2112" spans="2:10" x14ac:dyDescent="0.2">
      <c r="B2112" s="99"/>
      <c r="C2112" s="49"/>
      <c r="D2112" s="100"/>
      <c r="E2112" s="42"/>
      <c r="F2112" s="42"/>
      <c r="G2112" s="42"/>
      <c r="H2112" s="42"/>
      <c r="I2112" s="42"/>
      <c r="J2112" s="45"/>
    </row>
    <row r="2113" spans="2:10" x14ac:dyDescent="0.2">
      <c r="B2113" s="99"/>
      <c r="C2113" s="49"/>
      <c r="D2113" s="100"/>
      <c r="E2113" s="42"/>
      <c r="F2113" s="42"/>
      <c r="G2113" s="42"/>
      <c r="H2113" s="42"/>
      <c r="I2113" s="42"/>
      <c r="J2113" s="45"/>
    </row>
    <row r="2114" spans="2:10" x14ac:dyDescent="0.2">
      <c r="B2114" s="99"/>
      <c r="C2114" s="49"/>
      <c r="D2114" s="100"/>
      <c r="E2114" s="42"/>
      <c r="F2114" s="42"/>
      <c r="G2114" s="42"/>
      <c r="H2114" s="42"/>
      <c r="I2114" s="42"/>
      <c r="J2114" s="45"/>
    </row>
    <row r="2115" spans="2:10" x14ac:dyDescent="0.2">
      <c r="B2115" s="99"/>
      <c r="C2115" s="49"/>
      <c r="D2115" s="100"/>
      <c r="E2115" s="42"/>
      <c r="F2115" s="42"/>
      <c r="G2115" s="42"/>
      <c r="H2115" s="42"/>
      <c r="I2115" s="42"/>
      <c r="J2115" s="45"/>
    </row>
    <row r="2116" spans="2:10" x14ac:dyDescent="0.2">
      <c r="B2116" s="99"/>
      <c r="C2116" s="49"/>
      <c r="D2116" s="100"/>
      <c r="E2116" s="42"/>
      <c r="F2116" s="42"/>
      <c r="G2116" s="42"/>
      <c r="H2116" s="42"/>
      <c r="I2116" s="42"/>
      <c r="J2116" s="45"/>
    </row>
    <row r="2117" spans="2:10" x14ac:dyDescent="0.2">
      <c r="B2117" s="99"/>
      <c r="C2117" s="49"/>
      <c r="D2117" s="100"/>
      <c r="E2117" s="42"/>
      <c r="F2117" s="42"/>
      <c r="G2117" s="42"/>
      <c r="H2117" s="42"/>
      <c r="I2117" s="42"/>
      <c r="J2117" s="45"/>
    </row>
    <row r="2118" spans="2:10" x14ac:dyDescent="0.2">
      <c r="B2118" s="99"/>
      <c r="C2118" s="49"/>
      <c r="D2118" s="100"/>
      <c r="E2118" s="42"/>
      <c r="F2118" s="42"/>
      <c r="G2118" s="42"/>
      <c r="H2118" s="42"/>
      <c r="I2118" s="42"/>
      <c r="J2118" s="45"/>
    </row>
    <row r="2119" spans="2:10" x14ac:dyDescent="0.2">
      <c r="B2119" s="99"/>
      <c r="C2119" s="49"/>
      <c r="D2119" s="100"/>
      <c r="E2119" s="42"/>
      <c r="F2119" s="42"/>
      <c r="G2119" s="42"/>
      <c r="H2119" s="42"/>
      <c r="I2119" s="42"/>
      <c r="J2119" s="45"/>
    </row>
    <row r="2120" spans="2:10" x14ac:dyDescent="0.2">
      <c r="B2120" s="99"/>
      <c r="C2120" s="49"/>
      <c r="D2120" s="100"/>
      <c r="E2120" s="42"/>
      <c r="F2120" s="42"/>
      <c r="G2120" s="42"/>
      <c r="H2120" s="42"/>
      <c r="I2120" s="42"/>
      <c r="J2120" s="45"/>
    </row>
    <row r="2121" spans="2:10" x14ac:dyDescent="0.2">
      <c r="B2121" s="99"/>
      <c r="C2121" s="49"/>
      <c r="D2121" s="100"/>
      <c r="E2121" s="42"/>
      <c r="F2121" s="42"/>
      <c r="G2121" s="42"/>
      <c r="H2121" s="42"/>
      <c r="I2121" s="42"/>
      <c r="J2121" s="45"/>
    </row>
    <row r="2122" spans="2:10" x14ac:dyDescent="0.2">
      <c r="B2122" s="99"/>
      <c r="C2122" s="49"/>
      <c r="D2122" s="100"/>
      <c r="E2122" s="42"/>
      <c r="F2122" s="42"/>
      <c r="G2122" s="42"/>
      <c r="H2122" s="42"/>
      <c r="I2122" s="42"/>
      <c r="J2122" s="45"/>
    </row>
    <row r="2123" spans="2:10" x14ac:dyDescent="0.2">
      <c r="B2123" s="99"/>
      <c r="C2123" s="49"/>
      <c r="D2123" s="100"/>
      <c r="E2123" s="42"/>
      <c r="F2123" s="42"/>
      <c r="G2123" s="42"/>
      <c r="H2123" s="42"/>
      <c r="I2123" s="42"/>
      <c r="J2123" s="45"/>
    </row>
    <row r="2124" spans="2:10" x14ac:dyDescent="0.2">
      <c r="B2124" s="99"/>
      <c r="C2124" s="49"/>
      <c r="D2124" s="100"/>
      <c r="E2124" s="42"/>
      <c r="F2124" s="42"/>
      <c r="G2124" s="42"/>
      <c r="H2124" s="42"/>
      <c r="I2124" s="42"/>
      <c r="J2124" s="45"/>
    </row>
    <row r="2125" spans="2:10" x14ac:dyDescent="0.2">
      <c r="B2125" s="99"/>
      <c r="C2125" s="49"/>
      <c r="D2125" s="100"/>
      <c r="E2125" s="42"/>
      <c r="F2125" s="42"/>
      <c r="G2125" s="42"/>
      <c r="H2125" s="42"/>
      <c r="I2125" s="42"/>
      <c r="J2125" s="45"/>
    </row>
    <row r="2126" spans="2:10" x14ac:dyDescent="0.2">
      <c r="B2126" s="99"/>
      <c r="C2126" s="49"/>
      <c r="D2126" s="100"/>
      <c r="E2126" s="42"/>
      <c r="F2126" s="42"/>
      <c r="G2126" s="42"/>
      <c r="H2126" s="42"/>
      <c r="I2126" s="42"/>
      <c r="J2126" s="45"/>
    </row>
    <row r="2127" spans="2:10" x14ac:dyDescent="0.2">
      <c r="B2127" s="99"/>
      <c r="C2127" s="49"/>
      <c r="D2127" s="100"/>
      <c r="E2127" s="42"/>
      <c r="F2127" s="42"/>
      <c r="G2127" s="42"/>
      <c r="H2127" s="42"/>
      <c r="I2127" s="42"/>
      <c r="J2127" s="45"/>
    </row>
    <row r="2128" spans="2:10" x14ac:dyDescent="0.2">
      <c r="B2128" s="99"/>
      <c r="C2128" s="49"/>
      <c r="D2128" s="100"/>
      <c r="E2128" s="42"/>
      <c r="F2128" s="42"/>
      <c r="G2128" s="42"/>
      <c r="H2128" s="42"/>
      <c r="I2128" s="42"/>
      <c r="J2128" s="45"/>
    </row>
    <row r="2129" spans="2:10" x14ac:dyDescent="0.2">
      <c r="B2129" s="99"/>
      <c r="C2129" s="49"/>
      <c r="D2129" s="100"/>
      <c r="E2129" s="42"/>
      <c r="F2129" s="42"/>
      <c r="G2129" s="42"/>
      <c r="H2129" s="42"/>
      <c r="I2129" s="42"/>
      <c r="J2129" s="45"/>
    </row>
    <row r="2130" spans="2:10" x14ac:dyDescent="0.2">
      <c r="B2130" s="99"/>
      <c r="C2130" s="49"/>
      <c r="D2130" s="100"/>
      <c r="E2130" s="42"/>
      <c r="F2130" s="42"/>
      <c r="G2130" s="42"/>
      <c r="H2130" s="42"/>
      <c r="I2130" s="42"/>
      <c r="J2130" s="45"/>
    </row>
    <row r="2131" spans="2:10" x14ac:dyDescent="0.2">
      <c r="B2131" s="99"/>
      <c r="C2131" s="49"/>
      <c r="D2131" s="100"/>
      <c r="E2131" s="42"/>
      <c r="F2131" s="42"/>
      <c r="G2131" s="42"/>
      <c r="H2131" s="42"/>
      <c r="I2131" s="42"/>
      <c r="J2131" s="45"/>
    </row>
    <row r="2132" spans="2:10" x14ac:dyDescent="0.2">
      <c r="B2132" s="99"/>
      <c r="C2132" s="49"/>
      <c r="D2132" s="100"/>
      <c r="E2132" s="42"/>
      <c r="F2132" s="42"/>
      <c r="G2132" s="42"/>
      <c r="H2132" s="42"/>
      <c r="I2132" s="42"/>
      <c r="J2132" s="45"/>
    </row>
    <row r="2133" spans="2:10" x14ac:dyDescent="0.2">
      <c r="B2133" s="99"/>
      <c r="C2133" s="49"/>
      <c r="D2133" s="100"/>
      <c r="E2133" s="42"/>
      <c r="F2133" s="42"/>
      <c r="G2133" s="42"/>
      <c r="H2133" s="42"/>
      <c r="I2133" s="42"/>
      <c r="J2133" s="45"/>
    </row>
    <row r="2134" spans="2:10" x14ac:dyDescent="0.2">
      <c r="B2134" s="99"/>
      <c r="C2134" s="49"/>
      <c r="D2134" s="100"/>
      <c r="E2134" s="42"/>
      <c r="F2134" s="42"/>
      <c r="G2134" s="42"/>
      <c r="H2134" s="42"/>
      <c r="I2134" s="42"/>
      <c r="J2134" s="45"/>
    </row>
    <row r="2135" spans="2:10" x14ac:dyDescent="0.2">
      <c r="B2135" s="99"/>
      <c r="C2135" s="49"/>
      <c r="D2135" s="100"/>
      <c r="E2135" s="42"/>
      <c r="F2135" s="42"/>
      <c r="G2135" s="42"/>
      <c r="H2135" s="42"/>
      <c r="I2135" s="42"/>
      <c r="J2135" s="45"/>
    </row>
    <row r="2136" spans="2:10" x14ac:dyDescent="0.2">
      <c r="B2136" s="99"/>
      <c r="C2136" s="49"/>
      <c r="D2136" s="100"/>
      <c r="E2136" s="42"/>
      <c r="F2136" s="42"/>
      <c r="G2136" s="42"/>
      <c r="H2136" s="42"/>
      <c r="I2136" s="42"/>
      <c r="J2136" s="45"/>
    </row>
    <row r="2137" spans="2:10" x14ac:dyDescent="0.2">
      <c r="B2137" s="99"/>
      <c r="C2137" s="49"/>
      <c r="D2137" s="100"/>
      <c r="E2137" s="42"/>
      <c r="F2137" s="42"/>
      <c r="G2137" s="42"/>
      <c r="H2137" s="42"/>
      <c r="I2137" s="42"/>
      <c r="J2137" s="45"/>
    </row>
    <row r="2138" spans="2:10" x14ac:dyDescent="0.2">
      <c r="B2138" s="99"/>
      <c r="C2138" s="49"/>
      <c r="D2138" s="100"/>
      <c r="E2138" s="42"/>
      <c r="F2138" s="42"/>
      <c r="G2138" s="42"/>
      <c r="H2138" s="42"/>
      <c r="I2138" s="42"/>
      <c r="J2138" s="45"/>
    </row>
    <row r="2139" spans="2:10" x14ac:dyDescent="0.2">
      <c r="B2139" s="99"/>
      <c r="C2139" s="49"/>
      <c r="D2139" s="100"/>
      <c r="E2139" s="42"/>
      <c r="F2139" s="42"/>
      <c r="G2139" s="42"/>
      <c r="H2139" s="42"/>
      <c r="I2139" s="42"/>
      <c r="J2139" s="45"/>
    </row>
    <row r="2140" spans="2:10" x14ac:dyDescent="0.2">
      <c r="B2140" s="99"/>
      <c r="C2140" s="49"/>
      <c r="D2140" s="100"/>
      <c r="E2140" s="42"/>
      <c r="F2140" s="42"/>
      <c r="G2140" s="42"/>
      <c r="H2140" s="42"/>
      <c r="I2140" s="42"/>
      <c r="J2140" s="45"/>
    </row>
    <row r="2141" spans="2:10" x14ac:dyDescent="0.2">
      <c r="B2141" s="99"/>
      <c r="C2141" s="49"/>
      <c r="D2141" s="100"/>
      <c r="E2141" s="42"/>
      <c r="F2141" s="42"/>
      <c r="G2141" s="42"/>
      <c r="H2141" s="42"/>
      <c r="I2141" s="42"/>
      <c r="J2141" s="45"/>
    </row>
    <row r="2142" spans="2:10" x14ac:dyDescent="0.2">
      <c r="B2142" s="99"/>
      <c r="C2142" s="49"/>
      <c r="D2142" s="100"/>
      <c r="E2142" s="42"/>
      <c r="F2142" s="42"/>
      <c r="G2142" s="42"/>
      <c r="H2142" s="42"/>
      <c r="I2142" s="42"/>
      <c r="J2142" s="45"/>
    </row>
    <row r="2143" spans="2:10" x14ac:dyDescent="0.2">
      <c r="B2143" s="99"/>
      <c r="C2143" s="49"/>
      <c r="D2143" s="100"/>
      <c r="E2143" s="42"/>
      <c r="F2143" s="42"/>
      <c r="G2143" s="42"/>
      <c r="H2143" s="42"/>
      <c r="I2143" s="42"/>
      <c r="J2143" s="45"/>
    </row>
    <row r="2144" spans="2:10" x14ac:dyDescent="0.2">
      <c r="B2144" s="99"/>
      <c r="C2144" s="49"/>
      <c r="D2144" s="100"/>
      <c r="E2144" s="42"/>
      <c r="F2144" s="42"/>
      <c r="G2144" s="42"/>
      <c r="H2144" s="42"/>
      <c r="I2144" s="42"/>
      <c r="J2144" s="45"/>
    </row>
    <row r="2145" spans="2:10" x14ac:dyDescent="0.2">
      <c r="B2145" s="99"/>
      <c r="C2145" s="49"/>
      <c r="D2145" s="100"/>
      <c r="E2145" s="42"/>
      <c r="F2145" s="42"/>
      <c r="G2145" s="42"/>
      <c r="H2145" s="42"/>
      <c r="I2145" s="42"/>
      <c r="J2145" s="45"/>
    </row>
    <row r="2146" spans="2:10" x14ac:dyDescent="0.2">
      <c r="B2146" s="99"/>
      <c r="C2146" s="49"/>
      <c r="D2146" s="100"/>
      <c r="E2146" s="42"/>
      <c r="F2146" s="42"/>
      <c r="G2146" s="42"/>
      <c r="H2146" s="42"/>
      <c r="I2146" s="42"/>
      <c r="J2146" s="45"/>
    </row>
    <row r="2147" spans="2:10" x14ac:dyDescent="0.2">
      <c r="B2147" s="99"/>
      <c r="C2147" s="49"/>
      <c r="D2147" s="100"/>
      <c r="E2147" s="42"/>
      <c r="F2147" s="42"/>
      <c r="G2147" s="42"/>
      <c r="H2147" s="42"/>
      <c r="I2147" s="42"/>
      <c r="J2147" s="45"/>
    </row>
    <row r="2148" spans="2:10" x14ac:dyDescent="0.2">
      <c r="B2148" s="99"/>
      <c r="C2148" s="49"/>
      <c r="D2148" s="100"/>
      <c r="E2148" s="42"/>
      <c r="F2148" s="42"/>
      <c r="G2148" s="42"/>
      <c r="H2148" s="42"/>
      <c r="I2148" s="42"/>
      <c r="J2148" s="45"/>
    </row>
    <row r="2149" spans="2:10" x14ac:dyDescent="0.2">
      <c r="B2149" s="99"/>
      <c r="C2149" s="49"/>
      <c r="D2149" s="100"/>
      <c r="E2149" s="42"/>
      <c r="F2149" s="42"/>
      <c r="G2149" s="42"/>
      <c r="H2149" s="42"/>
      <c r="I2149" s="42"/>
      <c r="J2149" s="45"/>
    </row>
    <row r="2150" spans="2:10" x14ac:dyDescent="0.2">
      <c r="B2150" s="99"/>
      <c r="C2150" s="49"/>
      <c r="D2150" s="100"/>
      <c r="E2150" s="42"/>
      <c r="F2150" s="42"/>
      <c r="G2150" s="42"/>
      <c r="H2150" s="42"/>
      <c r="I2150" s="42"/>
      <c r="J2150" s="45"/>
    </row>
    <row r="2151" spans="2:10" x14ac:dyDescent="0.2">
      <c r="B2151" s="99"/>
      <c r="C2151" s="49"/>
      <c r="D2151" s="100"/>
      <c r="E2151" s="42"/>
      <c r="F2151" s="42"/>
      <c r="G2151" s="42"/>
      <c r="H2151" s="42"/>
      <c r="I2151" s="42"/>
      <c r="J2151" s="45"/>
    </row>
    <row r="2152" spans="2:10" x14ac:dyDescent="0.2">
      <c r="B2152" s="99"/>
      <c r="C2152" s="49"/>
      <c r="D2152" s="100"/>
      <c r="E2152" s="42"/>
      <c r="F2152" s="42"/>
      <c r="G2152" s="42"/>
      <c r="H2152" s="42"/>
      <c r="I2152" s="42"/>
      <c r="J2152" s="45"/>
    </row>
    <row r="2153" spans="2:10" x14ac:dyDescent="0.2">
      <c r="B2153" s="99"/>
      <c r="C2153" s="49"/>
      <c r="D2153" s="100"/>
      <c r="E2153" s="42"/>
      <c r="F2153" s="42"/>
      <c r="G2153" s="42"/>
      <c r="H2153" s="42"/>
      <c r="I2153" s="42"/>
      <c r="J2153" s="45"/>
    </row>
    <row r="2154" spans="2:10" x14ac:dyDescent="0.2">
      <c r="B2154" s="99"/>
      <c r="C2154" s="49"/>
      <c r="D2154" s="100"/>
      <c r="E2154" s="42"/>
      <c r="F2154" s="42"/>
      <c r="G2154" s="42"/>
      <c r="H2154" s="42"/>
      <c r="I2154" s="42"/>
      <c r="J2154" s="45"/>
    </row>
    <row r="2155" spans="2:10" x14ac:dyDescent="0.2">
      <c r="B2155" s="99"/>
      <c r="C2155" s="49"/>
      <c r="D2155" s="100"/>
      <c r="E2155" s="42"/>
      <c r="F2155" s="42"/>
      <c r="G2155" s="42"/>
      <c r="H2155" s="42"/>
      <c r="I2155" s="42"/>
      <c r="J2155" s="45"/>
    </row>
    <row r="2156" spans="2:10" x14ac:dyDescent="0.2">
      <c r="B2156" s="99"/>
      <c r="C2156" s="49"/>
      <c r="D2156" s="100"/>
      <c r="E2156" s="42"/>
      <c r="F2156" s="42"/>
      <c r="G2156" s="42"/>
      <c r="H2156" s="42"/>
      <c r="I2156" s="42"/>
      <c r="J2156" s="45"/>
    </row>
    <row r="2157" spans="2:10" x14ac:dyDescent="0.2">
      <c r="B2157" s="99"/>
      <c r="C2157" s="49"/>
      <c r="D2157" s="100"/>
      <c r="E2157" s="42"/>
      <c r="F2157" s="42"/>
      <c r="G2157" s="42"/>
      <c r="H2157" s="42"/>
      <c r="I2157" s="42"/>
      <c r="J2157" s="45"/>
    </row>
    <row r="2158" spans="2:10" x14ac:dyDescent="0.2">
      <c r="B2158" s="99"/>
      <c r="C2158" s="49"/>
      <c r="D2158" s="100"/>
      <c r="E2158" s="42"/>
      <c r="F2158" s="42"/>
      <c r="G2158" s="42"/>
      <c r="H2158" s="42"/>
      <c r="I2158" s="42"/>
      <c r="J2158" s="45"/>
    </row>
    <row r="2159" spans="2:10" x14ac:dyDescent="0.2">
      <c r="B2159" s="99"/>
      <c r="C2159" s="49"/>
      <c r="D2159" s="100"/>
      <c r="E2159" s="42"/>
      <c r="F2159" s="42"/>
      <c r="G2159" s="42"/>
      <c r="H2159" s="42"/>
      <c r="I2159" s="42"/>
      <c r="J2159" s="45"/>
    </row>
    <row r="2160" spans="2:10" x14ac:dyDescent="0.2">
      <c r="B2160" s="99"/>
      <c r="C2160" s="49"/>
      <c r="D2160" s="100"/>
      <c r="E2160" s="42"/>
      <c r="F2160" s="42"/>
      <c r="G2160" s="42"/>
      <c r="H2160" s="42"/>
      <c r="I2160" s="42"/>
      <c r="J2160" s="45"/>
    </row>
    <row r="2161" spans="2:10" x14ac:dyDescent="0.2">
      <c r="B2161" s="99"/>
      <c r="C2161" s="49"/>
      <c r="D2161" s="100"/>
      <c r="E2161" s="42"/>
      <c r="F2161" s="42"/>
      <c r="G2161" s="42"/>
      <c r="H2161" s="42"/>
      <c r="I2161" s="42"/>
      <c r="J2161" s="45"/>
    </row>
    <row r="2162" spans="2:10" x14ac:dyDescent="0.2">
      <c r="B2162" s="99"/>
      <c r="C2162" s="49"/>
      <c r="D2162" s="100"/>
      <c r="E2162" s="42"/>
      <c r="F2162" s="42"/>
      <c r="G2162" s="42"/>
      <c r="H2162" s="42"/>
      <c r="I2162" s="42"/>
      <c r="J2162" s="45"/>
    </row>
    <row r="2163" spans="2:10" x14ac:dyDescent="0.2">
      <c r="B2163" s="99"/>
      <c r="C2163" s="49"/>
      <c r="D2163" s="100"/>
      <c r="E2163" s="42"/>
      <c r="F2163" s="42"/>
      <c r="G2163" s="42"/>
      <c r="H2163" s="42"/>
      <c r="I2163" s="42"/>
      <c r="J2163" s="45"/>
    </row>
    <row r="2164" spans="2:10" x14ac:dyDescent="0.2">
      <c r="B2164" s="99"/>
      <c r="C2164" s="49"/>
      <c r="D2164" s="100"/>
      <c r="E2164" s="42"/>
      <c r="F2164" s="42"/>
      <c r="G2164" s="42"/>
      <c r="H2164" s="42"/>
      <c r="I2164" s="42"/>
      <c r="J2164" s="45"/>
    </row>
    <row r="2165" spans="2:10" x14ac:dyDescent="0.2">
      <c r="B2165" s="99"/>
      <c r="C2165" s="49"/>
      <c r="D2165" s="100"/>
      <c r="E2165" s="42"/>
      <c r="F2165" s="42"/>
      <c r="G2165" s="42"/>
      <c r="H2165" s="42"/>
      <c r="I2165" s="42"/>
      <c r="J2165" s="45"/>
    </row>
    <row r="2166" spans="2:10" x14ac:dyDescent="0.2">
      <c r="B2166" s="99"/>
      <c r="C2166" s="49"/>
      <c r="D2166" s="100"/>
      <c r="E2166" s="42"/>
      <c r="F2166" s="42"/>
      <c r="G2166" s="42"/>
      <c r="H2166" s="42"/>
      <c r="I2166" s="42"/>
      <c r="J2166" s="45"/>
    </row>
    <row r="2167" spans="2:10" x14ac:dyDescent="0.2">
      <c r="B2167" s="99"/>
      <c r="C2167" s="49"/>
      <c r="D2167" s="100"/>
      <c r="E2167" s="42"/>
      <c r="F2167" s="42"/>
      <c r="G2167" s="42"/>
      <c r="H2167" s="42"/>
      <c r="I2167" s="42"/>
      <c r="J2167" s="45"/>
    </row>
    <row r="2168" spans="2:10" x14ac:dyDescent="0.2">
      <c r="B2168" s="99"/>
      <c r="C2168" s="49"/>
      <c r="D2168" s="100"/>
      <c r="E2168" s="42"/>
      <c r="F2168" s="42"/>
      <c r="G2168" s="42"/>
      <c r="H2168" s="42"/>
      <c r="I2168" s="42"/>
      <c r="J2168" s="45"/>
    </row>
    <row r="2169" spans="2:10" x14ac:dyDescent="0.2">
      <c r="B2169" s="99"/>
      <c r="C2169" s="49"/>
      <c r="D2169" s="100"/>
      <c r="E2169" s="42"/>
      <c r="F2169" s="42"/>
      <c r="G2169" s="42"/>
      <c r="H2169" s="42"/>
      <c r="I2169" s="42"/>
      <c r="J2169" s="45"/>
    </row>
    <row r="2170" spans="2:10" x14ac:dyDescent="0.2">
      <c r="B2170" s="99"/>
      <c r="C2170" s="49"/>
      <c r="D2170" s="100"/>
      <c r="E2170" s="42"/>
      <c r="F2170" s="42"/>
      <c r="G2170" s="42"/>
      <c r="H2170" s="42"/>
      <c r="I2170" s="42"/>
      <c r="J2170" s="45"/>
    </row>
    <row r="2171" spans="2:10" x14ac:dyDescent="0.2">
      <c r="B2171" s="99"/>
      <c r="C2171" s="49"/>
      <c r="D2171" s="100"/>
      <c r="E2171" s="42"/>
      <c r="F2171" s="42"/>
      <c r="G2171" s="42"/>
      <c r="H2171" s="42"/>
      <c r="I2171" s="42"/>
      <c r="J2171" s="45"/>
    </row>
    <row r="2172" spans="2:10" x14ac:dyDescent="0.2">
      <c r="B2172" s="99"/>
      <c r="C2172" s="49"/>
      <c r="D2172" s="100"/>
      <c r="E2172" s="42"/>
      <c r="F2172" s="42"/>
      <c r="G2172" s="42"/>
      <c r="H2172" s="42"/>
      <c r="I2172" s="42"/>
      <c r="J2172" s="45"/>
    </row>
    <row r="2173" spans="2:10" x14ac:dyDescent="0.2">
      <c r="B2173" s="99"/>
      <c r="C2173" s="49"/>
      <c r="D2173" s="100"/>
      <c r="E2173" s="42"/>
      <c r="F2173" s="42"/>
      <c r="G2173" s="42"/>
      <c r="H2173" s="42"/>
      <c r="I2173" s="42"/>
      <c r="J2173" s="45"/>
    </row>
    <row r="2174" spans="2:10" x14ac:dyDescent="0.2">
      <c r="B2174" s="99"/>
      <c r="C2174" s="49"/>
      <c r="D2174" s="100"/>
      <c r="E2174" s="42"/>
      <c r="F2174" s="42"/>
      <c r="G2174" s="42"/>
      <c r="H2174" s="42"/>
      <c r="I2174" s="42"/>
      <c r="J2174" s="45"/>
    </row>
    <row r="2175" spans="2:10" x14ac:dyDescent="0.2">
      <c r="B2175" s="99"/>
      <c r="C2175" s="49"/>
      <c r="D2175" s="100"/>
      <c r="E2175" s="42"/>
      <c r="F2175" s="42"/>
      <c r="G2175" s="42"/>
      <c r="H2175" s="42"/>
      <c r="I2175" s="42"/>
      <c r="J2175" s="45"/>
    </row>
    <row r="2176" spans="2:10" x14ac:dyDescent="0.2">
      <c r="B2176" s="99"/>
      <c r="C2176" s="49"/>
      <c r="D2176" s="100"/>
      <c r="E2176" s="42"/>
      <c r="F2176" s="42"/>
      <c r="G2176" s="42"/>
      <c r="H2176" s="42"/>
      <c r="I2176" s="42"/>
      <c r="J2176" s="45"/>
    </row>
    <row r="2177" spans="2:10" x14ac:dyDescent="0.2">
      <c r="B2177" s="99"/>
      <c r="C2177" s="49"/>
      <c r="D2177" s="100"/>
      <c r="E2177" s="42"/>
      <c r="F2177" s="42"/>
      <c r="G2177" s="42"/>
      <c r="H2177" s="42"/>
      <c r="I2177" s="42"/>
      <c r="J2177" s="45"/>
    </row>
    <row r="2178" spans="2:10" x14ac:dyDescent="0.2">
      <c r="B2178" s="99"/>
      <c r="C2178" s="49"/>
      <c r="D2178" s="100"/>
      <c r="E2178" s="42"/>
      <c r="F2178" s="42"/>
      <c r="G2178" s="42"/>
      <c r="H2178" s="42"/>
      <c r="I2178" s="42"/>
      <c r="J2178" s="45"/>
    </row>
    <row r="2179" spans="2:10" x14ac:dyDescent="0.2">
      <c r="B2179" s="99"/>
      <c r="C2179" s="49"/>
      <c r="D2179" s="100"/>
      <c r="E2179" s="42"/>
      <c r="F2179" s="42"/>
      <c r="G2179" s="42"/>
      <c r="H2179" s="42"/>
      <c r="I2179" s="42"/>
      <c r="J2179" s="45"/>
    </row>
    <row r="2180" spans="2:10" x14ac:dyDescent="0.2">
      <c r="B2180" s="99"/>
      <c r="C2180" s="49"/>
      <c r="D2180" s="100"/>
      <c r="E2180" s="42"/>
      <c r="F2180" s="42"/>
      <c r="G2180" s="42"/>
      <c r="H2180" s="42"/>
      <c r="I2180" s="42"/>
      <c r="J2180" s="45"/>
    </row>
    <row r="2181" spans="2:10" x14ac:dyDescent="0.2">
      <c r="B2181" s="99"/>
      <c r="C2181" s="49"/>
      <c r="D2181" s="100"/>
      <c r="E2181" s="42"/>
      <c r="F2181" s="42"/>
      <c r="G2181" s="42"/>
      <c r="H2181" s="42"/>
      <c r="I2181" s="42"/>
      <c r="J2181" s="45"/>
    </row>
    <row r="2182" spans="2:10" x14ac:dyDescent="0.2">
      <c r="B2182" s="99"/>
      <c r="C2182" s="49"/>
      <c r="D2182" s="100"/>
      <c r="E2182" s="42"/>
      <c r="F2182" s="42"/>
      <c r="G2182" s="42"/>
      <c r="H2182" s="42"/>
      <c r="I2182" s="42"/>
      <c r="J2182" s="45"/>
    </row>
    <row r="2183" spans="2:10" x14ac:dyDescent="0.2">
      <c r="B2183" s="99"/>
      <c r="C2183" s="49"/>
      <c r="D2183" s="100"/>
      <c r="E2183" s="42"/>
      <c r="F2183" s="42"/>
      <c r="G2183" s="42"/>
      <c r="H2183" s="42"/>
      <c r="I2183" s="42"/>
      <c r="J2183" s="45"/>
    </row>
    <row r="2184" spans="2:10" x14ac:dyDescent="0.2">
      <c r="B2184" s="99"/>
      <c r="C2184" s="49"/>
      <c r="D2184" s="100"/>
      <c r="E2184" s="42"/>
      <c r="F2184" s="42"/>
      <c r="G2184" s="42"/>
      <c r="H2184" s="42"/>
      <c r="I2184" s="42"/>
      <c r="J2184" s="45"/>
    </row>
    <row r="2185" spans="2:10" x14ac:dyDescent="0.2">
      <c r="B2185" s="99"/>
      <c r="C2185" s="49"/>
      <c r="D2185" s="100"/>
      <c r="E2185" s="42"/>
      <c r="F2185" s="42"/>
      <c r="G2185" s="42"/>
      <c r="H2185" s="42"/>
      <c r="I2185" s="42"/>
      <c r="J2185" s="45"/>
    </row>
    <row r="2186" spans="2:10" x14ac:dyDescent="0.2">
      <c r="B2186" s="99"/>
      <c r="C2186" s="49"/>
      <c r="D2186" s="100"/>
      <c r="E2186" s="42"/>
      <c r="F2186" s="42"/>
      <c r="G2186" s="42"/>
      <c r="H2186" s="42"/>
      <c r="I2186" s="42"/>
      <c r="J2186" s="45"/>
    </row>
    <row r="2187" spans="2:10" x14ac:dyDescent="0.2">
      <c r="B2187" s="99"/>
      <c r="C2187" s="49"/>
      <c r="D2187" s="100"/>
      <c r="E2187" s="42"/>
      <c r="F2187" s="42"/>
      <c r="G2187" s="42"/>
      <c r="H2187" s="42"/>
      <c r="I2187" s="42"/>
      <c r="J2187" s="45"/>
    </row>
    <row r="2188" spans="2:10" x14ac:dyDescent="0.2">
      <c r="B2188" s="99"/>
      <c r="C2188" s="49"/>
      <c r="D2188" s="100"/>
      <c r="E2188" s="42"/>
      <c r="F2188" s="42"/>
      <c r="G2188" s="42"/>
      <c r="H2188" s="42"/>
      <c r="I2188" s="42"/>
      <c r="J2188" s="45"/>
    </row>
    <row r="2189" spans="2:10" x14ac:dyDescent="0.2">
      <c r="B2189" s="99"/>
      <c r="C2189" s="49"/>
      <c r="D2189" s="100"/>
      <c r="E2189" s="42"/>
      <c r="F2189" s="42"/>
      <c r="G2189" s="42"/>
      <c r="H2189" s="42"/>
      <c r="I2189" s="42"/>
      <c r="J2189" s="45"/>
    </row>
    <row r="2190" spans="2:10" x14ac:dyDescent="0.2">
      <c r="B2190" s="99"/>
      <c r="C2190" s="49"/>
      <c r="D2190" s="100"/>
      <c r="E2190" s="42"/>
      <c r="F2190" s="42"/>
      <c r="G2190" s="42"/>
      <c r="H2190" s="42"/>
      <c r="I2190" s="42"/>
      <c r="J2190" s="45"/>
    </row>
    <row r="2191" spans="2:10" x14ac:dyDescent="0.2">
      <c r="B2191" s="99"/>
      <c r="C2191" s="49"/>
      <c r="D2191" s="100"/>
      <c r="E2191" s="42"/>
      <c r="F2191" s="42"/>
      <c r="G2191" s="42"/>
      <c r="H2191" s="42"/>
      <c r="I2191" s="42"/>
      <c r="J2191" s="45"/>
    </row>
    <row r="2192" spans="2:10" x14ac:dyDescent="0.2">
      <c r="B2192" s="99"/>
      <c r="C2192" s="49"/>
      <c r="D2192" s="100"/>
      <c r="E2192" s="42"/>
      <c r="F2192" s="42"/>
      <c r="G2192" s="42"/>
      <c r="H2192" s="42"/>
      <c r="I2192" s="42"/>
      <c r="J2192" s="45"/>
    </row>
    <row r="2193" spans="2:10" x14ac:dyDescent="0.2">
      <c r="B2193" s="99"/>
      <c r="C2193" s="49"/>
      <c r="D2193" s="100"/>
      <c r="E2193" s="42"/>
      <c r="F2193" s="42"/>
      <c r="G2193" s="42"/>
      <c r="H2193" s="42"/>
      <c r="I2193" s="42"/>
      <c r="J2193" s="45"/>
    </row>
    <row r="2194" spans="2:10" x14ac:dyDescent="0.2">
      <c r="B2194" s="99"/>
      <c r="C2194" s="49"/>
      <c r="D2194" s="100"/>
      <c r="E2194" s="42"/>
      <c r="F2194" s="42"/>
      <c r="G2194" s="42"/>
      <c r="H2194" s="42"/>
      <c r="I2194" s="42"/>
      <c r="J2194" s="45"/>
    </row>
    <row r="2195" spans="2:10" x14ac:dyDescent="0.2">
      <c r="B2195" s="99"/>
      <c r="C2195" s="49"/>
      <c r="D2195" s="100"/>
      <c r="E2195" s="42"/>
      <c r="F2195" s="42"/>
      <c r="G2195" s="42"/>
      <c r="H2195" s="42"/>
      <c r="I2195" s="42"/>
      <c r="J2195" s="45"/>
    </row>
    <row r="2196" spans="2:10" x14ac:dyDescent="0.2">
      <c r="B2196" s="99"/>
      <c r="C2196" s="49"/>
      <c r="D2196" s="100"/>
      <c r="E2196" s="42"/>
      <c r="F2196" s="42"/>
      <c r="G2196" s="42"/>
      <c r="H2196" s="42"/>
      <c r="I2196" s="42"/>
      <c r="J2196" s="45"/>
    </row>
    <row r="2197" spans="2:10" x14ac:dyDescent="0.2">
      <c r="B2197" s="99"/>
      <c r="C2197" s="49"/>
      <c r="D2197" s="100"/>
      <c r="E2197" s="42"/>
      <c r="F2197" s="42"/>
      <c r="G2197" s="42"/>
      <c r="H2197" s="42"/>
      <c r="I2197" s="42"/>
      <c r="J2197" s="45"/>
    </row>
    <row r="2198" spans="2:10" x14ac:dyDescent="0.2">
      <c r="B2198" s="99"/>
      <c r="C2198" s="49"/>
      <c r="D2198" s="100"/>
      <c r="E2198" s="42"/>
      <c r="F2198" s="42"/>
      <c r="G2198" s="42"/>
      <c r="H2198" s="42"/>
      <c r="I2198" s="42"/>
      <c r="J2198" s="45"/>
    </row>
    <row r="2199" spans="2:10" x14ac:dyDescent="0.2">
      <c r="B2199" s="99"/>
      <c r="C2199" s="49"/>
      <c r="D2199" s="100"/>
      <c r="E2199" s="42"/>
      <c r="F2199" s="42"/>
      <c r="G2199" s="42"/>
      <c r="H2199" s="42"/>
      <c r="I2199" s="42"/>
      <c r="J2199" s="45"/>
    </row>
    <row r="2200" spans="2:10" x14ac:dyDescent="0.2">
      <c r="B2200" s="99"/>
      <c r="C2200" s="49"/>
      <c r="D2200" s="100"/>
      <c r="E2200" s="42"/>
      <c r="F2200" s="42"/>
      <c r="G2200" s="42"/>
      <c r="H2200" s="42"/>
      <c r="I2200" s="42"/>
      <c r="J2200" s="45"/>
    </row>
    <row r="2201" spans="2:10" x14ac:dyDescent="0.2">
      <c r="B2201" s="99"/>
      <c r="C2201" s="49"/>
      <c r="D2201" s="100"/>
      <c r="E2201" s="42"/>
      <c r="F2201" s="42"/>
      <c r="G2201" s="42"/>
      <c r="H2201" s="42"/>
      <c r="I2201" s="42"/>
      <c r="J2201" s="45"/>
    </row>
    <row r="2202" spans="2:10" x14ac:dyDescent="0.2">
      <c r="B2202" s="99"/>
      <c r="C2202" s="49"/>
      <c r="D2202" s="100"/>
      <c r="E2202" s="42"/>
      <c r="F2202" s="42"/>
      <c r="G2202" s="42"/>
      <c r="H2202" s="42"/>
      <c r="I2202" s="42"/>
      <c r="J2202" s="45"/>
    </row>
    <row r="2203" spans="2:10" x14ac:dyDescent="0.2">
      <c r="B2203" s="99"/>
      <c r="C2203" s="49"/>
      <c r="D2203" s="100"/>
      <c r="E2203" s="42"/>
      <c r="F2203" s="42"/>
      <c r="G2203" s="42"/>
      <c r="H2203" s="42"/>
      <c r="I2203" s="42"/>
      <c r="J2203" s="45"/>
    </row>
    <row r="2204" spans="2:10" x14ac:dyDescent="0.2">
      <c r="B2204" s="99"/>
      <c r="C2204" s="49"/>
      <c r="D2204" s="100"/>
      <c r="E2204" s="42"/>
      <c r="F2204" s="42"/>
      <c r="G2204" s="42"/>
      <c r="H2204" s="42"/>
      <c r="I2204" s="42"/>
      <c r="J2204" s="45"/>
    </row>
    <row r="2205" spans="2:10" x14ac:dyDescent="0.2">
      <c r="B2205" s="99"/>
      <c r="C2205" s="49"/>
      <c r="D2205" s="100"/>
      <c r="E2205" s="42"/>
      <c r="F2205" s="42"/>
      <c r="G2205" s="42"/>
      <c r="H2205" s="42"/>
      <c r="I2205" s="42"/>
      <c r="J2205" s="45"/>
    </row>
    <row r="2206" spans="2:10" x14ac:dyDescent="0.2">
      <c r="B2206" s="99"/>
      <c r="C2206" s="49"/>
      <c r="D2206" s="100"/>
      <c r="E2206" s="42"/>
      <c r="F2206" s="42"/>
      <c r="G2206" s="42"/>
      <c r="H2206" s="42"/>
      <c r="I2206" s="42"/>
      <c r="J2206" s="45"/>
    </row>
    <row r="2207" spans="2:10" x14ac:dyDescent="0.2">
      <c r="B2207" s="99"/>
      <c r="C2207" s="49"/>
      <c r="D2207" s="100"/>
      <c r="E2207" s="42"/>
      <c r="F2207" s="42"/>
      <c r="G2207" s="42"/>
      <c r="H2207" s="42"/>
      <c r="I2207" s="42"/>
      <c r="J2207" s="45"/>
    </row>
    <row r="2208" spans="2:10" x14ac:dyDescent="0.2">
      <c r="B2208" s="99"/>
      <c r="C2208" s="49"/>
      <c r="D2208" s="100"/>
      <c r="E2208" s="42"/>
      <c r="F2208" s="42"/>
      <c r="G2208" s="42"/>
      <c r="H2208" s="42"/>
      <c r="I2208" s="42"/>
      <c r="J2208" s="45"/>
    </row>
    <row r="2209" spans="2:10" x14ac:dyDescent="0.2">
      <c r="B2209" s="99"/>
      <c r="C2209" s="49"/>
      <c r="D2209" s="100"/>
      <c r="E2209" s="42"/>
      <c r="F2209" s="42"/>
      <c r="G2209" s="42"/>
      <c r="H2209" s="42"/>
      <c r="I2209" s="42"/>
      <c r="J2209" s="45"/>
    </row>
    <row r="2210" spans="2:10" x14ac:dyDescent="0.2">
      <c r="B2210" s="99"/>
      <c r="C2210" s="49"/>
      <c r="D2210" s="100"/>
      <c r="E2210" s="42"/>
      <c r="F2210" s="42"/>
      <c r="G2210" s="42"/>
      <c r="H2210" s="42"/>
      <c r="I2210" s="42"/>
      <c r="J2210" s="45"/>
    </row>
    <row r="2211" spans="2:10" x14ac:dyDescent="0.2">
      <c r="B2211" s="99"/>
      <c r="C2211" s="49"/>
      <c r="D2211" s="100"/>
      <c r="E2211" s="42"/>
      <c r="F2211" s="42"/>
      <c r="G2211" s="42"/>
      <c r="H2211" s="42"/>
      <c r="I2211" s="42"/>
      <c r="J2211" s="45"/>
    </row>
    <row r="2212" spans="2:10" x14ac:dyDescent="0.2">
      <c r="B2212" s="99"/>
      <c r="C2212" s="49"/>
      <c r="D2212" s="100"/>
      <c r="E2212" s="42"/>
      <c r="F2212" s="42"/>
      <c r="G2212" s="42"/>
      <c r="H2212" s="42"/>
      <c r="I2212" s="42"/>
      <c r="J2212" s="45"/>
    </row>
    <row r="2213" spans="2:10" x14ac:dyDescent="0.2">
      <c r="B2213" s="99"/>
      <c r="C2213" s="49"/>
      <c r="D2213" s="100"/>
      <c r="E2213" s="42"/>
      <c r="F2213" s="42"/>
      <c r="G2213" s="42"/>
      <c r="H2213" s="42"/>
      <c r="I2213" s="42"/>
      <c r="J2213" s="45"/>
    </row>
    <row r="2214" spans="2:10" x14ac:dyDescent="0.2">
      <c r="B2214" s="99"/>
      <c r="C2214" s="49"/>
      <c r="D2214" s="100"/>
      <c r="E2214" s="42"/>
      <c r="F2214" s="42"/>
      <c r="G2214" s="42"/>
      <c r="H2214" s="42"/>
      <c r="I2214" s="42"/>
      <c r="J2214" s="45"/>
    </row>
    <row r="2215" spans="2:10" x14ac:dyDescent="0.2">
      <c r="B2215" s="99"/>
      <c r="C2215" s="49"/>
      <c r="D2215" s="100"/>
      <c r="E2215" s="42"/>
      <c r="F2215" s="42"/>
      <c r="G2215" s="42"/>
      <c r="H2215" s="42"/>
      <c r="I2215" s="42"/>
      <c r="J2215" s="45"/>
    </row>
    <row r="2216" spans="2:10" x14ac:dyDescent="0.2">
      <c r="B2216" s="99"/>
      <c r="C2216" s="49"/>
      <c r="D2216" s="100"/>
      <c r="E2216" s="42"/>
      <c r="F2216" s="42"/>
      <c r="G2216" s="42"/>
      <c r="H2216" s="42"/>
      <c r="I2216" s="42"/>
      <c r="J2216" s="45"/>
    </row>
    <row r="2217" spans="2:10" x14ac:dyDescent="0.2">
      <c r="B2217" s="99"/>
      <c r="C2217" s="49"/>
      <c r="D2217" s="100"/>
      <c r="E2217" s="42"/>
      <c r="F2217" s="42"/>
      <c r="G2217" s="42"/>
      <c r="H2217" s="42"/>
      <c r="I2217" s="42"/>
      <c r="J2217" s="45"/>
    </row>
    <row r="2218" spans="2:10" x14ac:dyDescent="0.2">
      <c r="B2218" s="99"/>
      <c r="C2218" s="49"/>
      <c r="D2218" s="100"/>
      <c r="E2218" s="42"/>
      <c r="F2218" s="42"/>
      <c r="G2218" s="42"/>
      <c r="H2218" s="42"/>
      <c r="I2218" s="42"/>
      <c r="J2218" s="45"/>
    </row>
    <row r="2219" spans="2:10" x14ac:dyDescent="0.2">
      <c r="B2219" s="99"/>
      <c r="C2219" s="49"/>
      <c r="D2219" s="100"/>
      <c r="E2219" s="42"/>
      <c r="F2219" s="42"/>
      <c r="G2219" s="42"/>
      <c r="H2219" s="42"/>
      <c r="I2219" s="42"/>
      <c r="J2219" s="45"/>
    </row>
    <row r="2220" spans="2:10" x14ac:dyDescent="0.2">
      <c r="B2220" s="99"/>
      <c r="C2220" s="49"/>
      <c r="D2220" s="100"/>
      <c r="E2220" s="42"/>
      <c r="F2220" s="42"/>
      <c r="G2220" s="42"/>
      <c r="H2220" s="42"/>
      <c r="I2220" s="42"/>
      <c r="J2220" s="45"/>
    </row>
    <row r="2221" spans="2:10" x14ac:dyDescent="0.2">
      <c r="B2221" s="99"/>
      <c r="C2221" s="49"/>
      <c r="D2221" s="100"/>
      <c r="E2221" s="42"/>
      <c r="F2221" s="42"/>
      <c r="G2221" s="42"/>
      <c r="H2221" s="42"/>
      <c r="I2221" s="42"/>
      <c r="J2221" s="45"/>
    </row>
    <row r="2222" spans="2:10" x14ac:dyDescent="0.2">
      <c r="B2222" s="99"/>
      <c r="C2222" s="49"/>
      <c r="D2222" s="100"/>
      <c r="E2222" s="42"/>
      <c r="F2222" s="42"/>
      <c r="G2222" s="42"/>
      <c r="H2222" s="42"/>
      <c r="I2222" s="42"/>
      <c r="J2222" s="45"/>
    </row>
    <row r="2223" spans="2:10" x14ac:dyDescent="0.2">
      <c r="B2223" s="99"/>
      <c r="C2223" s="49"/>
      <c r="D2223" s="100"/>
      <c r="E2223" s="42"/>
      <c r="F2223" s="42"/>
      <c r="G2223" s="42"/>
      <c r="H2223" s="42"/>
      <c r="I2223" s="42"/>
      <c r="J2223" s="45"/>
    </row>
    <row r="2224" spans="2:10" x14ac:dyDescent="0.2">
      <c r="B2224" s="99"/>
      <c r="C2224" s="49"/>
      <c r="D2224" s="100"/>
      <c r="E2224" s="42"/>
      <c r="F2224" s="42"/>
      <c r="G2224" s="42"/>
      <c r="H2224" s="42"/>
      <c r="I2224" s="42"/>
      <c r="J2224" s="45"/>
    </row>
    <row r="2225" spans="2:10" x14ac:dyDescent="0.2">
      <c r="B2225" s="99"/>
      <c r="C2225" s="49"/>
      <c r="D2225" s="100"/>
      <c r="E2225" s="42"/>
      <c r="F2225" s="42"/>
      <c r="G2225" s="42"/>
      <c r="H2225" s="42"/>
      <c r="I2225" s="42"/>
      <c r="J2225" s="45"/>
    </row>
    <row r="2226" spans="2:10" x14ac:dyDescent="0.2">
      <c r="B2226" s="99"/>
      <c r="C2226" s="49"/>
      <c r="D2226" s="100"/>
      <c r="E2226" s="42"/>
      <c r="F2226" s="42"/>
      <c r="G2226" s="42"/>
      <c r="H2226" s="42"/>
      <c r="I2226" s="42"/>
      <c r="J2226" s="45"/>
    </row>
    <row r="2227" spans="2:10" x14ac:dyDescent="0.2">
      <c r="B2227" s="99"/>
      <c r="C2227" s="49"/>
      <c r="D2227" s="100"/>
      <c r="E2227" s="42"/>
      <c r="F2227" s="42"/>
      <c r="G2227" s="42"/>
      <c r="H2227" s="42"/>
      <c r="I2227" s="42"/>
      <c r="J2227" s="45"/>
    </row>
    <row r="2228" spans="2:10" x14ac:dyDescent="0.2">
      <c r="B2228" s="99"/>
      <c r="C2228" s="49"/>
      <c r="D2228" s="100"/>
      <c r="E2228" s="42"/>
      <c r="F2228" s="42"/>
      <c r="G2228" s="42"/>
      <c r="H2228" s="42"/>
      <c r="I2228" s="42"/>
      <c r="J2228" s="45"/>
    </row>
    <row r="2229" spans="2:10" x14ac:dyDescent="0.2">
      <c r="B2229" s="99"/>
      <c r="C2229" s="49"/>
      <c r="D2229" s="100"/>
      <c r="E2229" s="42"/>
      <c r="F2229" s="42"/>
      <c r="G2229" s="42"/>
      <c r="H2229" s="42"/>
      <c r="I2229" s="42"/>
      <c r="J2229" s="45"/>
    </row>
    <row r="2230" spans="2:10" x14ac:dyDescent="0.2">
      <c r="B2230" s="99"/>
      <c r="C2230" s="49"/>
      <c r="D2230" s="100"/>
      <c r="E2230" s="42"/>
      <c r="F2230" s="42"/>
      <c r="G2230" s="42"/>
      <c r="H2230" s="42"/>
      <c r="I2230" s="42"/>
      <c r="J2230" s="45"/>
    </row>
    <row r="2231" spans="2:10" x14ac:dyDescent="0.2">
      <c r="B2231" s="99"/>
      <c r="C2231" s="49"/>
      <c r="D2231" s="100"/>
      <c r="E2231" s="42"/>
      <c r="F2231" s="42"/>
      <c r="G2231" s="42"/>
      <c r="H2231" s="42"/>
      <c r="I2231" s="42"/>
      <c r="J2231" s="45"/>
    </row>
    <row r="2232" spans="2:10" x14ac:dyDescent="0.2">
      <c r="B2232" s="99"/>
      <c r="C2232" s="49"/>
      <c r="D2232" s="100"/>
      <c r="E2232" s="42"/>
      <c r="F2232" s="42"/>
      <c r="G2232" s="42"/>
      <c r="H2232" s="42"/>
      <c r="I2232" s="42"/>
      <c r="J2232" s="45"/>
    </row>
    <row r="2233" spans="2:10" x14ac:dyDescent="0.2">
      <c r="B2233" s="99"/>
      <c r="C2233" s="49"/>
      <c r="D2233" s="100"/>
      <c r="E2233" s="42"/>
      <c r="F2233" s="42"/>
      <c r="G2233" s="42"/>
      <c r="H2233" s="42"/>
      <c r="I2233" s="42"/>
      <c r="J2233" s="45"/>
    </row>
    <row r="2234" spans="2:10" x14ac:dyDescent="0.2">
      <c r="B2234" s="99"/>
      <c r="C2234" s="49"/>
      <c r="D2234" s="100"/>
      <c r="E2234" s="42"/>
      <c r="F2234" s="42"/>
      <c r="G2234" s="42"/>
      <c r="H2234" s="42"/>
      <c r="I2234" s="42"/>
      <c r="J2234" s="45"/>
    </row>
    <row r="2235" spans="2:10" x14ac:dyDescent="0.2">
      <c r="B2235" s="99"/>
      <c r="C2235" s="49"/>
      <c r="D2235" s="100"/>
      <c r="E2235" s="42"/>
      <c r="F2235" s="42"/>
      <c r="G2235" s="42"/>
      <c r="H2235" s="42"/>
      <c r="I2235" s="42"/>
      <c r="J2235" s="45"/>
    </row>
    <row r="2236" spans="2:10" x14ac:dyDescent="0.2">
      <c r="B2236" s="99"/>
      <c r="C2236" s="49"/>
      <c r="D2236" s="100"/>
      <c r="E2236" s="42"/>
      <c r="F2236" s="42"/>
      <c r="G2236" s="42"/>
      <c r="H2236" s="42"/>
      <c r="I2236" s="42"/>
      <c r="J2236" s="45"/>
    </row>
    <row r="2237" spans="2:10" x14ac:dyDescent="0.2">
      <c r="B2237" s="99"/>
      <c r="C2237" s="49"/>
      <c r="D2237" s="100"/>
      <c r="E2237" s="42"/>
      <c r="F2237" s="42"/>
      <c r="G2237" s="42"/>
      <c r="H2237" s="42"/>
      <c r="I2237" s="42"/>
      <c r="J2237" s="45"/>
    </row>
    <row r="2238" spans="2:10" x14ac:dyDescent="0.2">
      <c r="B2238" s="99"/>
      <c r="C2238" s="49"/>
      <c r="D2238" s="100"/>
      <c r="E2238" s="42"/>
      <c r="F2238" s="42"/>
      <c r="G2238" s="42"/>
      <c r="H2238" s="42"/>
      <c r="I2238" s="42"/>
      <c r="J2238" s="45"/>
    </row>
    <row r="2239" spans="2:10" x14ac:dyDescent="0.2">
      <c r="B2239" s="99"/>
      <c r="C2239" s="49"/>
      <c r="D2239" s="100"/>
      <c r="E2239" s="42"/>
      <c r="F2239" s="42"/>
      <c r="G2239" s="42"/>
      <c r="H2239" s="42"/>
      <c r="I2239" s="42"/>
      <c r="J2239" s="45"/>
    </row>
    <row r="2240" spans="2:10" x14ac:dyDescent="0.2">
      <c r="B2240" s="99"/>
      <c r="C2240" s="49"/>
      <c r="D2240" s="100"/>
      <c r="E2240" s="42"/>
      <c r="F2240" s="42"/>
      <c r="G2240" s="42"/>
      <c r="H2240" s="42"/>
      <c r="I2240" s="42"/>
      <c r="J2240" s="45"/>
    </row>
    <row r="2241" spans="2:10" x14ac:dyDescent="0.2">
      <c r="B2241" s="99"/>
      <c r="C2241" s="49"/>
      <c r="D2241" s="100"/>
      <c r="E2241" s="42"/>
      <c r="F2241" s="42"/>
      <c r="G2241" s="42"/>
      <c r="H2241" s="42"/>
      <c r="I2241" s="42"/>
      <c r="J2241" s="45"/>
    </row>
    <row r="2242" spans="2:10" x14ac:dyDescent="0.2">
      <c r="B2242" s="99"/>
      <c r="C2242" s="49"/>
      <c r="D2242" s="100"/>
      <c r="E2242" s="42"/>
      <c r="F2242" s="42"/>
      <c r="G2242" s="42"/>
      <c r="H2242" s="42"/>
      <c r="I2242" s="42"/>
      <c r="J2242" s="45"/>
    </row>
    <row r="2243" spans="2:10" x14ac:dyDescent="0.2">
      <c r="B2243" s="99"/>
      <c r="C2243" s="49"/>
      <c r="D2243" s="100"/>
      <c r="E2243" s="42"/>
      <c r="F2243" s="42"/>
      <c r="G2243" s="42"/>
      <c r="H2243" s="42"/>
      <c r="I2243" s="42"/>
      <c r="J2243" s="45"/>
    </row>
    <row r="2244" spans="2:10" x14ac:dyDescent="0.2">
      <c r="B2244" s="99"/>
      <c r="C2244" s="49"/>
      <c r="D2244" s="100"/>
      <c r="E2244" s="42"/>
      <c r="F2244" s="42"/>
      <c r="G2244" s="42"/>
      <c r="H2244" s="42"/>
      <c r="I2244" s="42"/>
      <c r="J2244" s="45"/>
    </row>
    <row r="2245" spans="2:10" x14ac:dyDescent="0.2">
      <c r="B2245" s="99"/>
      <c r="C2245" s="49"/>
      <c r="D2245" s="100"/>
      <c r="E2245" s="42"/>
      <c r="F2245" s="42"/>
      <c r="G2245" s="42"/>
      <c r="H2245" s="42"/>
      <c r="I2245" s="42"/>
      <c r="J2245" s="45"/>
    </row>
    <row r="2246" spans="2:10" x14ac:dyDescent="0.2">
      <c r="B2246" s="99"/>
      <c r="C2246" s="49"/>
      <c r="D2246" s="100"/>
      <c r="E2246" s="42"/>
      <c r="F2246" s="42"/>
      <c r="G2246" s="42"/>
      <c r="H2246" s="42"/>
      <c r="I2246" s="42"/>
      <c r="J2246" s="45"/>
    </row>
    <row r="2247" spans="2:10" x14ac:dyDescent="0.2">
      <c r="B2247" s="99"/>
      <c r="C2247" s="49"/>
      <c r="D2247" s="100"/>
      <c r="E2247" s="42"/>
      <c r="F2247" s="42"/>
      <c r="G2247" s="42"/>
      <c r="H2247" s="42"/>
      <c r="I2247" s="42"/>
      <c r="J2247" s="45"/>
    </row>
    <row r="2248" spans="2:10" x14ac:dyDescent="0.2">
      <c r="B2248" s="99"/>
      <c r="C2248" s="49"/>
      <c r="D2248" s="100"/>
      <c r="E2248" s="42"/>
      <c r="F2248" s="42"/>
      <c r="G2248" s="42"/>
      <c r="H2248" s="42"/>
      <c r="I2248" s="42"/>
      <c r="J2248" s="45"/>
    </row>
    <row r="2249" spans="2:10" x14ac:dyDescent="0.2">
      <c r="B2249" s="99"/>
      <c r="C2249" s="49"/>
      <c r="D2249" s="100"/>
      <c r="E2249" s="42"/>
      <c r="F2249" s="42"/>
      <c r="G2249" s="42"/>
      <c r="H2249" s="42"/>
      <c r="I2249" s="42"/>
      <c r="J2249" s="45"/>
    </row>
    <row r="2250" spans="2:10" x14ac:dyDescent="0.2">
      <c r="B2250" s="99"/>
      <c r="C2250" s="49"/>
      <c r="D2250" s="100"/>
      <c r="E2250" s="42"/>
      <c r="F2250" s="42"/>
      <c r="G2250" s="42"/>
      <c r="H2250" s="42"/>
      <c r="I2250" s="42"/>
      <c r="J2250" s="45"/>
    </row>
    <row r="2251" spans="2:10" x14ac:dyDescent="0.2">
      <c r="B2251" s="99"/>
      <c r="C2251" s="49"/>
      <c r="D2251" s="100"/>
      <c r="E2251" s="42"/>
      <c r="F2251" s="42"/>
      <c r="G2251" s="42"/>
      <c r="H2251" s="42"/>
      <c r="I2251" s="42"/>
      <c r="J2251" s="45"/>
    </row>
    <row r="2252" spans="2:10" x14ac:dyDescent="0.2">
      <c r="B2252" s="99"/>
      <c r="C2252" s="49"/>
      <c r="D2252" s="100"/>
      <c r="E2252" s="42"/>
      <c r="F2252" s="42"/>
      <c r="G2252" s="42"/>
      <c r="H2252" s="42"/>
      <c r="I2252" s="42"/>
      <c r="J2252" s="45"/>
    </row>
    <row r="2253" spans="2:10" x14ac:dyDescent="0.2">
      <c r="B2253" s="99"/>
      <c r="C2253" s="49"/>
      <c r="D2253" s="100"/>
      <c r="E2253" s="42"/>
      <c r="F2253" s="42"/>
      <c r="G2253" s="42"/>
      <c r="H2253" s="42"/>
      <c r="I2253" s="42"/>
      <c r="J2253" s="45"/>
    </row>
    <row r="2254" spans="2:10" x14ac:dyDescent="0.2">
      <c r="B2254" s="99"/>
      <c r="C2254" s="49"/>
      <c r="D2254" s="100"/>
      <c r="E2254" s="42"/>
      <c r="F2254" s="42"/>
      <c r="G2254" s="42"/>
      <c r="H2254" s="42"/>
      <c r="I2254" s="42"/>
      <c r="J2254" s="45"/>
    </row>
    <row r="2255" spans="2:10" x14ac:dyDescent="0.2">
      <c r="B2255" s="99"/>
      <c r="C2255" s="49"/>
      <c r="D2255" s="100"/>
      <c r="E2255" s="42"/>
      <c r="F2255" s="42"/>
      <c r="G2255" s="42"/>
      <c r="H2255" s="42"/>
      <c r="I2255" s="42"/>
      <c r="J2255" s="45"/>
    </row>
    <row r="2256" spans="2:10" x14ac:dyDescent="0.2">
      <c r="B2256" s="99"/>
      <c r="C2256" s="49"/>
      <c r="D2256" s="100"/>
      <c r="E2256" s="42"/>
      <c r="F2256" s="42"/>
      <c r="G2256" s="42"/>
      <c r="H2256" s="42"/>
      <c r="I2256" s="42"/>
      <c r="J2256" s="45"/>
    </row>
    <row r="2257" spans="2:10" x14ac:dyDescent="0.2">
      <c r="B2257" s="99"/>
      <c r="C2257" s="49"/>
      <c r="D2257" s="100"/>
      <c r="E2257" s="42"/>
      <c r="F2257" s="42"/>
      <c r="G2257" s="42"/>
      <c r="H2257" s="42"/>
      <c r="I2257" s="42"/>
      <c r="J2257" s="45"/>
    </row>
    <row r="2258" spans="2:10" x14ac:dyDescent="0.2">
      <c r="B2258" s="99"/>
      <c r="C2258" s="49"/>
      <c r="D2258" s="100"/>
      <c r="E2258" s="42"/>
      <c r="F2258" s="42"/>
      <c r="G2258" s="42"/>
      <c r="H2258" s="42"/>
      <c r="I2258" s="42"/>
      <c r="J2258" s="45"/>
    </row>
    <row r="2259" spans="2:10" x14ac:dyDescent="0.2">
      <c r="B2259" s="99"/>
      <c r="C2259" s="49"/>
      <c r="D2259" s="100"/>
      <c r="E2259" s="42"/>
      <c r="F2259" s="42"/>
      <c r="G2259" s="42"/>
      <c r="H2259" s="42"/>
      <c r="I2259" s="42"/>
      <c r="J2259" s="45"/>
    </row>
    <row r="2260" spans="2:10" x14ac:dyDescent="0.2">
      <c r="B2260" s="99"/>
      <c r="C2260" s="49"/>
      <c r="D2260" s="100"/>
      <c r="E2260" s="42"/>
      <c r="F2260" s="42"/>
      <c r="G2260" s="42"/>
      <c r="H2260" s="42"/>
      <c r="I2260" s="42"/>
      <c r="J2260" s="45"/>
    </row>
    <row r="2261" spans="2:10" x14ac:dyDescent="0.2">
      <c r="B2261" s="99"/>
      <c r="C2261" s="49"/>
      <c r="D2261" s="100"/>
      <c r="E2261" s="42"/>
      <c r="F2261" s="42"/>
      <c r="G2261" s="42"/>
      <c r="H2261" s="42"/>
      <c r="I2261" s="42"/>
      <c r="J2261" s="45"/>
    </row>
    <row r="2262" spans="2:10" x14ac:dyDescent="0.2">
      <c r="B2262" s="99"/>
      <c r="C2262" s="49"/>
      <c r="D2262" s="100"/>
      <c r="E2262" s="42"/>
      <c r="F2262" s="42"/>
      <c r="G2262" s="42"/>
      <c r="H2262" s="42"/>
      <c r="I2262" s="42"/>
      <c r="J2262" s="45"/>
    </row>
    <row r="2263" spans="2:10" x14ac:dyDescent="0.2">
      <c r="B2263" s="99"/>
      <c r="C2263" s="49"/>
      <c r="D2263" s="100"/>
      <c r="E2263" s="42"/>
      <c r="F2263" s="42"/>
      <c r="G2263" s="42"/>
      <c r="H2263" s="42"/>
      <c r="I2263" s="42"/>
      <c r="J2263" s="45"/>
    </row>
    <row r="2264" spans="2:10" x14ac:dyDescent="0.2">
      <c r="B2264" s="99"/>
      <c r="C2264" s="49"/>
      <c r="D2264" s="100"/>
      <c r="E2264" s="42"/>
      <c r="F2264" s="42"/>
      <c r="G2264" s="42"/>
      <c r="H2264" s="42"/>
      <c r="I2264" s="42"/>
      <c r="J2264" s="45"/>
    </row>
    <row r="2265" spans="2:10" x14ac:dyDescent="0.2">
      <c r="B2265" s="99"/>
      <c r="C2265" s="49"/>
      <c r="D2265" s="100"/>
      <c r="E2265" s="42"/>
      <c r="F2265" s="42"/>
      <c r="G2265" s="42"/>
      <c r="H2265" s="42"/>
      <c r="I2265" s="42"/>
      <c r="J2265" s="45"/>
    </row>
    <row r="2266" spans="2:10" x14ac:dyDescent="0.2">
      <c r="B2266" s="99"/>
      <c r="C2266" s="49"/>
      <c r="D2266" s="100"/>
      <c r="E2266" s="42"/>
      <c r="F2266" s="42"/>
      <c r="G2266" s="42"/>
      <c r="H2266" s="42"/>
      <c r="I2266" s="42"/>
      <c r="J2266" s="45"/>
    </row>
    <row r="2267" spans="2:10" x14ac:dyDescent="0.2">
      <c r="B2267" s="99"/>
      <c r="C2267" s="49"/>
      <c r="D2267" s="100"/>
      <c r="E2267" s="42"/>
      <c r="F2267" s="42"/>
      <c r="G2267" s="42"/>
      <c r="H2267" s="42"/>
      <c r="I2267" s="42"/>
      <c r="J2267" s="45"/>
    </row>
    <row r="2268" spans="2:10" x14ac:dyDescent="0.2">
      <c r="B2268" s="99"/>
      <c r="C2268" s="49"/>
      <c r="D2268" s="100"/>
      <c r="E2268" s="42"/>
      <c r="F2268" s="42"/>
      <c r="G2268" s="42"/>
      <c r="H2268" s="42"/>
      <c r="I2268" s="42"/>
      <c r="J2268" s="45"/>
    </row>
    <row r="2269" spans="2:10" x14ac:dyDescent="0.2">
      <c r="B2269" s="99"/>
      <c r="C2269" s="49"/>
      <c r="D2269" s="100"/>
      <c r="E2269" s="42"/>
      <c r="F2269" s="42"/>
      <c r="G2269" s="42"/>
      <c r="H2269" s="42"/>
      <c r="I2269" s="42"/>
      <c r="J2269" s="45"/>
    </row>
    <row r="2270" spans="2:10" x14ac:dyDescent="0.2">
      <c r="B2270" s="99"/>
      <c r="C2270" s="49"/>
      <c r="D2270" s="100"/>
      <c r="E2270" s="42"/>
      <c r="F2270" s="42"/>
      <c r="G2270" s="42"/>
      <c r="H2270" s="42"/>
      <c r="I2270" s="42"/>
      <c r="J2270" s="45"/>
    </row>
    <row r="2271" spans="2:10" x14ac:dyDescent="0.2">
      <c r="B2271" s="99"/>
      <c r="C2271" s="49"/>
      <c r="D2271" s="100"/>
      <c r="E2271" s="42"/>
      <c r="F2271" s="42"/>
      <c r="G2271" s="42"/>
      <c r="H2271" s="42"/>
      <c r="I2271" s="42"/>
      <c r="J2271" s="45"/>
    </row>
    <row r="2272" spans="2:10" x14ac:dyDescent="0.2">
      <c r="B2272" s="99"/>
      <c r="C2272" s="49"/>
      <c r="D2272" s="100"/>
      <c r="E2272" s="42"/>
      <c r="F2272" s="42"/>
      <c r="G2272" s="42"/>
      <c r="H2272" s="42"/>
      <c r="I2272" s="42"/>
      <c r="J2272" s="45"/>
    </row>
    <row r="2273" spans="2:10" x14ac:dyDescent="0.2">
      <c r="B2273" s="99"/>
      <c r="C2273" s="49"/>
      <c r="D2273" s="100"/>
      <c r="E2273" s="42"/>
      <c r="F2273" s="42"/>
      <c r="G2273" s="42"/>
      <c r="H2273" s="42"/>
      <c r="I2273" s="42"/>
      <c r="J2273" s="45"/>
    </row>
    <row r="2274" spans="2:10" x14ac:dyDescent="0.2">
      <c r="B2274" s="99"/>
      <c r="C2274" s="49"/>
      <c r="D2274" s="100"/>
      <c r="E2274" s="42"/>
      <c r="F2274" s="42"/>
      <c r="G2274" s="42"/>
      <c r="H2274" s="42"/>
      <c r="I2274" s="42"/>
      <c r="J2274" s="45"/>
    </row>
    <row r="2275" spans="2:10" x14ac:dyDescent="0.2">
      <c r="B2275" s="99"/>
      <c r="C2275" s="49"/>
      <c r="D2275" s="100"/>
      <c r="E2275" s="42"/>
      <c r="F2275" s="42"/>
      <c r="G2275" s="42"/>
      <c r="H2275" s="42"/>
      <c r="I2275" s="42"/>
      <c r="J2275" s="45"/>
    </row>
    <row r="2276" spans="2:10" x14ac:dyDescent="0.2">
      <c r="B2276" s="99"/>
      <c r="C2276" s="49"/>
      <c r="D2276" s="100"/>
      <c r="E2276" s="42"/>
      <c r="F2276" s="42"/>
      <c r="G2276" s="42"/>
      <c r="H2276" s="42"/>
      <c r="I2276" s="42"/>
      <c r="J2276" s="45"/>
    </row>
    <row r="2277" spans="2:10" x14ac:dyDescent="0.2">
      <c r="B2277" s="99"/>
      <c r="C2277" s="49"/>
      <c r="D2277" s="100"/>
      <c r="E2277" s="42"/>
      <c r="F2277" s="42"/>
      <c r="G2277" s="42"/>
      <c r="H2277" s="42"/>
      <c r="I2277" s="42"/>
      <c r="J2277" s="45"/>
    </row>
    <row r="2278" spans="2:10" x14ac:dyDescent="0.2">
      <c r="B2278" s="99"/>
      <c r="C2278" s="49"/>
      <c r="D2278" s="100"/>
      <c r="E2278" s="42"/>
      <c r="F2278" s="42"/>
      <c r="G2278" s="42"/>
      <c r="H2278" s="42"/>
      <c r="I2278" s="42"/>
      <c r="J2278" s="45"/>
    </row>
    <row r="2279" spans="2:10" x14ac:dyDescent="0.2">
      <c r="B2279" s="99"/>
      <c r="C2279" s="49"/>
      <c r="D2279" s="100"/>
      <c r="E2279" s="42"/>
      <c r="F2279" s="42"/>
      <c r="G2279" s="42"/>
      <c r="H2279" s="42"/>
      <c r="I2279" s="42"/>
      <c r="J2279" s="45"/>
    </row>
    <row r="2280" spans="2:10" x14ac:dyDescent="0.2">
      <c r="B2280" s="99"/>
      <c r="C2280" s="49"/>
      <c r="D2280" s="100"/>
      <c r="E2280" s="42"/>
      <c r="F2280" s="42"/>
      <c r="G2280" s="42"/>
      <c r="H2280" s="42"/>
      <c r="I2280" s="42"/>
      <c r="J2280" s="45"/>
    </row>
    <row r="2281" spans="2:10" x14ac:dyDescent="0.2">
      <c r="B2281" s="99"/>
      <c r="C2281" s="49"/>
      <c r="D2281" s="100"/>
      <c r="E2281" s="42"/>
      <c r="F2281" s="42"/>
      <c r="G2281" s="42"/>
      <c r="H2281" s="42"/>
      <c r="I2281" s="42"/>
      <c r="J2281" s="45"/>
    </row>
    <row r="2282" spans="2:10" x14ac:dyDescent="0.2">
      <c r="B2282" s="99"/>
      <c r="C2282" s="49"/>
      <c r="D2282" s="100"/>
      <c r="E2282" s="42"/>
      <c r="F2282" s="42"/>
      <c r="G2282" s="42"/>
      <c r="H2282" s="42"/>
      <c r="I2282" s="42"/>
      <c r="J2282" s="45"/>
    </row>
    <row r="2283" spans="2:10" x14ac:dyDescent="0.2">
      <c r="B2283" s="99"/>
      <c r="C2283" s="49"/>
      <c r="D2283" s="100"/>
      <c r="E2283" s="42"/>
      <c r="F2283" s="42"/>
      <c r="G2283" s="42"/>
      <c r="H2283" s="42"/>
      <c r="I2283" s="42"/>
      <c r="J2283" s="45"/>
    </row>
    <row r="2284" spans="2:10" x14ac:dyDescent="0.2">
      <c r="B2284" s="99"/>
      <c r="C2284" s="49"/>
      <c r="D2284" s="100"/>
      <c r="E2284" s="42"/>
      <c r="F2284" s="42"/>
      <c r="G2284" s="42"/>
      <c r="H2284" s="42"/>
      <c r="I2284" s="42"/>
      <c r="J2284" s="45"/>
    </row>
    <row r="2285" spans="2:10" x14ac:dyDescent="0.2">
      <c r="B2285" s="99"/>
      <c r="C2285" s="49"/>
      <c r="D2285" s="100"/>
      <c r="E2285" s="42"/>
      <c r="F2285" s="42"/>
      <c r="G2285" s="42"/>
      <c r="H2285" s="42"/>
      <c r="I2285" s="42"/>
      <c r="J2285" s="45"/>
    </row>
    <row r="2286" spans="2:10" x14ac:dyDescent="0.2">
      <c r="B2286" s="99"/>
      <c r="C2286" s="49"/>
      <c r="D2286" s="100"/>
      <c r="E2286" s="42"/>
      <c r="F2286" s="42"/>
      <c r="G2286" s="42"/>
      <c r="H2286" s="42"/>
      <c r="I2286" s="42"/>
      <c r="J2286" s="45"/>
    </row>
    <row r="2287" spans="2:10" x14ac:dyDescent="0.2">
      <c r="B2287" s="99"/>
      <c r="C2287" s="49"/>
      <c r="D2287" s="100"/>
      <c r="E2287" s="42"/>
      <c r="F2287" s="42"/>
      <c r="G2287" s="42"/>
      <c r="H2287" s="42"/>
      <c r="I2287" s="42"/>
      <c r="J2287" s="45"/>
    </row>
    <row r="2288" spans="2:10" x14ac:dyDescent="0.2">
      <c r="B2288" s="99"/>
      <c r="C2288" s="49"/>
      <c r="D2288" s="100"/>
      <c r="E2288" s="42"/>
      <c r="F2288" s="42"/>
      <c r="G2288" s="42"/>
      <c r="H2288" s="42"/>
      <c r="I2288" s="42"/>
      <c r="J2288" s="45"/>
    </row>
    <row r="2289" spans="2:10" x14ac:dyDescent="0.2">
      <c r="B2289" s="99"/>
      <c r="C2289" s="49"/>
      <c r="D2289" s="100"/>
      <c r="E2289" s="42"/>
      <c r="F2289" s="42"/>
      <c r="G2289" s="42"/>
      <c r="H2289" s="42"/>
      <c r="I2289" s="42"/>
      <c r="J2289" s="45"/>
    </row>
    <row r="2290" spans="2:10" x14ac:dyDescent="0.2">
      <c r="B2290" s="99"/>
      <c r="C2290" s="49"/>
      <c r="D2290" s="100"/>
      <c r="E2290" s="42"/>
      <c r="F2290" s="42"/>
      <c r="G2290" s="42"/>
      <c r="H2290" s="42"/>
      <c r="I2290" s="42"/>
      <c r="J2290" s="45"/>
    </row>
    <row r="2291" spans="2:10" x14ac:dyDescent="0.2">
      <c r="B2291" s="99"/>
      <c r="C2291" s="49"/>
      <c r="D2291" s="100"/>
      <c r="E2291" s="42"/>
      <c r="F2291" s="42"/>
      <c r="G2291" s="42"/>
      <c r="H2291" s="42"/>
      <c r="I2291" s="42"/>
      <c r="J2291" s="45"/>
    </row>
    <row r="2292" spans="2:10" x14ac:dyDescent="0.2">
      <c r="B2292" s="99"/>
      <c r="C2292" s="49"/>
      <c r="D2292" s="100"/>
      <c r="E2292" s="42"/>
      <c r="F2292" s="42"/>
      <c r="G2292" s="42"/>
      <c r="H2292" s="42"/>
      <c r="I2292" s="42"/>
      <c r="J2292" s="45"/>
    </row>
    <row r="2293" spans="2:10" x14ac:dyDescent="0.2">
      <c r="B2293" s="99"/>
      <c r="C2293" s="49"/>
      <c r="D2293" s="100"/>
      <c r="E2293" s="42"/>
      <c r="F2293" s="42"/>
      <c r="G2293" s="42"/>
      <c r="H2293" s="42"/>
      <c r="I2293" s="42"/>
      <c r="J2293" s="45"/>
    </row>
    <row r="2294" spans="2:10" x14ac:dyDescent="0.2">
      <c r="B2294" s="99"/>
      <c r="C2294" s="49"/>
      <c r="D2294" s="100"/>
      <c r="E2294" s="42"/>
      <c r="F2294" s="42"/>
      <c r="G2294" s="42"/>
      <c r="H2294" s="42"/>
      <c r="I2294" s="42"/>
      <c r="J2294" s="45"/>
    </row>
    <row r="2295" spans="2:10" x14ac:dyDescent="0.2">
      <c r="B2295" s="99"/>
      <c r="C2295" s="49"/>
      <c r="D2295" s="100"/>
      <c r="E2295" s="42"/>
      <c r="F2295" s="42"/>
      <c r="G2295" s="42"/>
      <c r="H2295" s="42"/>
      <c r="I2295" s="42"/>
      <c r="J2295" s="45"/>
    </row>
    <row r="2296" spans="2:10" x14ac:dyDescent="0.2">
      <c r="B2296" s="99"/>
      <c r="C2296" s="49"/>
      <c r="D2296" s="100"/>
      <c r="E2296" s="42"/>
      <c r="F2296" s="42"/>
      <c r="G2296" s="42"/>
      <c r="H2296" s="42"/>
      <c r="I2296" s="42"/>
      <c r="J2296" s="45"/>
    </row>
    <row r="2297" spans="2:10" x14ac:dyDescent="0.2">
      <c r="B2297" s="99"/>
      <c r="C2297" s="49"/>
      <c r="D2297" s="100"/>
      <c r="E2297" s="42"/>
      <c r="F2297" s="42"/>
      <c r="G2297" s="42"/>
      <c r="H2297" s="42"/>
      <c r="I2297" s="42"/>
      <c r="J2297" s="45"/>
    </row>
    <row r="2298" spans="2:10" x14ac:dyDescent="0.2">
      <c r="B2298" s="99"/>
      <c r="C2298" s="49"/>
      <c r="D2298" s="100"/>
      <c r="E2298" s="42"/>
      <c r="F2298" s="42"/>
      <c r="G2298" s="42"/>
      <c r="H2298" s="42"/>
      <c r="I2298" s="42"/>
      <c r="J2298" s="45"/>
    </row>
    <row r="2299" spans="2:10" x14ac:dyDescent="0.2">
      <c r="B2299" s="99"/>
      <c r="C2299" s="49"/>
      <c r="D2299" s="100"/>
      <c r="E2299" s="42"/>
      <c r="F2299" s="42"/>
      <c r="G2299" s="42"/>
      <c r="H2299" s="42"/>
      <c r="I2299" s="42"/>
      <c r="J2299" s="45"/>
    </row>
    <row r="2300" spans="2:10" x14ac:dyDescent="0.2">
      <c r="B2300" s="99"/>
      <c r="C2300" s="49"/>
      <c r="D2300" s="100"/>
      <c r="E2300" s="42"/>
      <c r="F2300" s="42"/>
      <c r="G2300" s="42"/>
      <c r="H2300" s="42"/>
      <c r="I2300" s="42"/>
      <c r="J2300" s="45"/>
    </row>
    <row r="2301" spans="2:10" x14ac:dyDescent="0.2">
      <c r="B2301" s="99"/>
      <c r="C2301" s="49"/>
      <c r="D2301" s="100"/>
      <c r="E2301" s="42"/>
      <c r="F2301" s="42"/>
      <c r="G2301" s="42"/>
      <c r="H2301" s="42"/>
      <c r="I2301" s="42"/>
      <c r="J2301" s="45"/>
    </row>
    <row r="2302" spans="2:10" x14ac:dyDescent="0.2">
      <c r="B2302" s="99"/>
      <c r="C2302" s="49"/>
      <c r="D2302" s="100"/>
      <c r="E2302" s="42"/>
      <c r="F2302" s="42"/>
      <c r="G2302" s="42"/>
      <c r="H2302" s="42"/>
      <c r="I2302" s="42"/>
      <c r="J2302" s="45"/>
    </row>
    <row r="2303" spans="2:10" x14ac:dyDescent="0.2">
      <c r="B2303" s="99"/>
      <c r="C2303" s="49"/>
      <c r="D2303" s="100"/>
      <c r="E2303" s="42"/>
      <c r="F2303" s="42"/>
      <c r="G2303" s="42"/>
      <c r="H2303" s="42"/>
      <c r="I2303" s="42"/>
      <c r="J2303" s="45"/>
    </row>
    <row r="2304" spans="2:10" x14ac:dyDescent="0.2">
      <c r="B2304" s="99"/>
      <c r="C2304" s="49"/>
      <c r="D2304" s="100"/>
      <c r="E2304" s="42"/>
      <c r="F2304" s="42"/>
      <c r="G2304" s="42"/>
      <c r="H2304" s="42"/>
      <c r="I2304" s="42"/>
      <c r="J2304" s="45"/>
    </row>
    <row r="2305" spans="2:10" x14ac:dyDescent="0.2">
      <c r="B2305" s="99"/>
      <c r="C2305" s="49"/>
      <c r="D2305" s="100"/>
      <c r="E2305" s="42"/>
      <c r="F2305" s="42"/>
      <c r="G2305" s="42"/>
      <c r="H2305" s="42"/>
      <c r="I2305" s="42"/>
      <c r="J2305" s="45"/>
    </row>
    <row r="2306" spans="2:10" x14ac:dyDescent="0.2">
      <c r="B2306" s="99"/>
      <c r="C2306" s="49"/>
      <c r="D2306" s="100"/>
      <c r="E2306" s="42"/>
      <c r="F2306" s="42"/>
      <c r="G2306" s="42"/>
      <c r="H2306" s="42"/>
      <c r="I2306" s="42"/>
      <c r="J2306" s="45"/>
    </row>
    <row r="2307" spans="2:10" x14ac:dyDescent="0.2">
      <c r="B2307" s="99"/>
      <c r="C2307" s="49"/>
      <c r="D2307" s="100"/>
      <c r="E2307" s="42"/>
      <c r="F2307" s="42"/>
      <c r="G2307" s="42"/>
      <c r="H2307" s="42"/>
      <c r="I2307" s="42"/>
      <c r="J2307" s="45"/>
    </row>
    <row r="2308" spans="2:10" x14ac:dyDescent="0.2">
      <c r="B2308" s="99"/>
      <c r="C2308" s="49"/>
      <c r="D2308" s="100"/>
      <c r="E2308" s="42"/>
      <c r="F2308" s="42"/>
      <c r="G2308" s="42"/>
      <c r="H2308" s="42"/>
      <c r="I2308" s="42"/>
      <c r="J2308" s="45"/>
    </row>
    <row r="2309" spans="2:10" x14ac:dyDescent="0.2">
      <c r="B2309" s="99"/>
      <c r="C2309" s="49"/>
      <c r="D2309" s="100"/>
      <c r="E2309" s="42"/>
      <c r="F2309" s="42"/>
      <c r="G2309" s="42"/>
      <c r="H2309" s="42"/>
      <c r="I2309" s="42"/>
      <c r="J2309" s="45"/>
    </row>
    <row r="2310" spans="2:10" x14ac:dyDescent="0.2">
      <c r="B2310" s="99"/>
      <c r="C2310" s="49"/>
      <c r="D2310" s="100"/>
      <c r="E2310" s="42"/>
      <c r="F2310" s="42"/>
      <c r="G2310" s="42"/>
      <c r="H2310" s="42"/>
      <c r="I2310" s="42"/>
      <c r="J2310" s="45"/>
    </row>
    <row r="2311" spans="2:10" x14ac:dyDescent="0.2">
      <c r="B2311" s="99"/>
      <c r="C2311" s="49"/>
      <c r="D2311" s="100"/>
      <c r="E2311" s="42"/>
      <c r="F2311" s="42"/>
      <c r="G2311" s="42"/>
      <c r="H2311" s="42"/>
      <c r="I2311" s="42"/>
      <c r="J2311" s="45"/>
    </row>
    <row r="2312" spans="2:10" x14ac:dyDescent="0.2">
      <c r="B2312" s="99"/>
      <c r="C2312" s="49"/>
      <c r="D2312" s="100"/>
      <c r="E2312" s="42"/>
      <c r="F2312" s="42"/>
      <c r="G2312" s="42"/>
      <c r="H2312" s="42"/>
      <c r="I2312" s="42"/>
      <c r="J2312" s="45"/>
    </row>
    <row r="2313" spans="2:10" x14ac:dyDescent="0.2">
      <c r="B2313" s="99"/>
      <c r="C2313" s="49"/>
      <c r="D2313" s="100"/>
      <c r="E2313" s="42"/>
      <c r="F2313" s="42"/>
      <c r="G2313" s="42"/>
      <c r="H2313" s="42"/>
      <c r="I2313" s="42"/>
      <c r="J2313" s="45"/>
    </row>
    <row r="2314" spans="2:10" x14ac:dyDescent="0.2">
      <c r="B2314" s="99"/>
      <c r="C2314" s="49"/>
      <c r="D2314" s="100"/>
      <c r="E2314" s="42"/>
      <c r="F2314" s="42"/>
      <c r="G2314" s="42"/>
      <c r="H2314" s="42"/>
      <c r="I2314" s="42"/>
      <c r="J2314" s="45"/>
    </row>
    <row r="2315" spans="2:10" x14ac:dyDescent="0.2">
      <c r="B2315" s="99"/>
      <c r="C2315" s="49"/>
      <c r="D2315" s="100"/>
      <c r="E2315" s="42"/>
      <c r="F2315" s="42"/>
      <c r="G2315" s="42"/>
      <c r="H2315" s="42"/>
      <c r="I2315" s="42"/>
      <c r="J2315" s="45"/>
    </row>
    <row r="2316" spans="2:10" x14ac:dyDescent="0.2">
      <c r="B2316" s="99"/>
      <c r="C2316" s="49"/>
      <c r="D2316" s="100"/>
      <c r="E2316" s="42"/>
      <c r="F2316" s="42"/>
      <c r="G2316" s="42"/>
      <c r="H2316" s="42"/>
      <c r="I2316" s="42"/>
      <c r="J2316" s="45"/>
    </row>
    <row r="2317" spans="2:10" x14ac:dyDescent="0.2">
      <c r="B2317" s="99"/>
      <c r="C2317" s="49"/>
      <c r="D2317" s="100"/>
      <c r="E2317" s="42"/>
      <c r="F2317" s="42"/>
      <c r="G2317" s="42"/>
      <c r="H2317" s="42"/>
      <c r="I2317" s="42"/>
      <c r="J2317" s="45"/>
    </row>
    <row r="2318" spans="2:10" x14ac:dyDescent="0.2">
      <c r="B2318" s="99"/>
      <c r="C2318" s="49"/>
      <c r="D2318" s="100"/>
      <c r="E2318" s="42"/>
      <c r="F2318" s="42"/>
      <c r="G2318" s="42"/>
      <c r="H2318" s="42"/>
      <c r="I2318" s="42"/>
      <c r="J2318" s="45"/>
    </row>
    <row r="2319" spans="2:10" x14ac:dyDescent="0.2">
      <c r="B2319" s="99"/>
      <c r="C2319" s="49"/>
      <c r="D2319" s="100"/>
      <c r="E2319" s="42"/>
      <c r="F2319" s="42"/>
      <c r="G2319" s="42"/>
      <c r="H2319" s="42"/>
      <c r="I2319" s="42"/>
      <c r="J2319" s="45"/>
    </row>
    <row r="2320" spans="2:10" x14ac:dyDescent="0.2">
      <c r="B2320" s="99"/>
      <c r="C2320" s="49"/>
      <c r="D2320" s="100"/>
      <c r="E2320" s="42"/>
      <c r="F2320" s="42"/>
      <c r="G2320" s="42"/>
      <c r="H2320" s="42"/>
      <c r="I2320" s="42"/>
      <c r="J2320" s="45"/>
    </row>
    <row r="2321" spans="2:10" x14ac:dyDescent="0.2">
      <c r="B2321" s="99"/>
      <c r="C2321" s="49"/>
      <c r="D2321" s="100"/>
      <c r="E2321" s="42"/>
      <c r="F2321" s="42"/>
      <c r="G2321" s="42"/>
      <c r="H2321" s="42"/>
      <c r="I2321" s="42"/>
      <c r="J2321" s="45"/>
    </row>
    <row r="2322" spans="2:10" x14ac:dyDescent="0.2">
      <c r="B2322" s="99"/>
      <c r="C2322" s="49"/>
      <c r="D2322" s="100"/>
      <c r="E2322" s="42"/>
      <c r="F2322" s="42"/>
      <c r="G2322" s="42"/>
      <c r="H2322" s="42"/>
      <c r="I2322" s="42"/>
      <c r="J2322" s="45"/>
    </row>
    <row r="2323" spans="2:10" x14ac:dyDescent="0.2">
      <c r="B2323" s="99"/>
      <c r="C2323" s="49"/>
      <c r="D2323" s="100"/>
      <c r="E2323" s="42"/>
      <c r="F2323" s="42"/>
      <c r="G2323" s="42"/>
      <c r="H2323" s="42"/>
      <c r="I2323" s="42"/>
      <c r="J2323" s="45"/>
    </row>
    <row r="2324" spans="2:10" x14ac:dyDescent="0.2">
      <c r="B2324" s="99"/>
      <c r="C2324" s="49"/>
      <c r="D2324" s="100"/>
      <c r="E2324" s="42"/>
      <c r="F2324" s="42"/>
      <c r="G2324" s="42"/>
      <c r="H2324" s="42"/>
      <c r="I2324" s="42"/>
      <c r="J2324" s="45"/>
    </row>
    <row r="2325" spans="2:10" x14ac:dyDescent="0.2">
      <c r="B2325" s="99"/>
      <c r="C2325" s="49"/>
      <c r="D2325" s="100"/>
      <c r="E2325" s="42"/>
      <c r="F2325" s="42"/>
      <c r="G2325" s="42"/>
      <c r="H2325" s="42"/>
      <c r="I2325" s="42"/>
      <c r="J2325" s="45"/>
    </row>
    <row r="2326" spans="2:10" x14ac:dyDescent="0.2">
      <c r="B2326" s="99"/>
      <c r="C2326" s="49"/>
      <c r="D2326" s="100"/>
      <c r="E2326" s="42"/>
      <c r="F2326" s="42"/>
      <c r="G2326" s="42"/>
      <c r="H2326" s="42"/>
      <c r="I2326" s="42"/>
      <c r="J2326" s="45"/>
    </row>
    <row r="2327" spans="2:10" x14ac:dyDescent="0.2">
      <c r="B2327" s="99"/>
      <c r="C2327" s="49"/>
      <c r="D2327" s="100"/>
      <c r="E2327" s="42"/>
      <c r="F2327" s="42"/>
      <c r="G2327" s="42"/>
      <c r="H2327" s="42"/>
      <c r="I2327" s="42"/>
      <c r="J2327" s="45"/>
    </row>
    <row r="2328" spans="2:10" x14ac:dyDescent="0.2">
      <c r="B2328" s="99"/>
      <c r="C2328" s="49"/>
      <c r="D2328" s="100"/>
      <c r="E2328" s="42"/>
      <c r="F2328" s="42"/>
      <c r="G2328" s="42"/>
      <c r="H2328" s="42"/>
      <c r="I2328" s="42"/>
      <c r="J2328" s="45"/>
    </row>
    <row r="2329" spans="2:10" x14ac:dyDescent="0.2">
      <c r="B2329" s="99"/>
      <c r="C2329" s="49"/>
      <c r="D2329" s="100"/>
      <c r="E2329" s="42"/>
      <c r="F2329" s="42"/>
      <c r="G2329" s="42"/>
      <c r="H2329" s="42"/>
      <c r="I2329" s="42"/>
      <c r="J2329" s="45"/>
    </row>
    <row r="2330" spans="2:10" x14ac:dyDescent="0.2">
      <c r="B2330" s="99"/>
      <c r="C2330" s="49"/>
      <c r="D2330" s="100"/>
      <c r="E2330" s="42"/>
      <c r="F2330" s="42"/>
      <c r="G2330" s="42"/>
      <c r="H2330" s="42"/>
      <c r="I2330" s="42"/>
      <c r="J2330" s="45"/>
    </row>
    <row r="2331" spans="2:10" x14ac:dyDescent="0.2">
      <c r="B2331" s="99"/>
      <c r="C2331" s="49"/>
      <c r="D2331" s="100"/>
      <c r="E2331" s="42"/>
      <c r="F2331" s="42"/>
      <c r="G2331" s="42"/>
      <c r="H2331" s="42"/>
      <c r="I2331" s="42"/>
      <c r="J2331" s="45"/>
    </row>
    <row r="2332" spans="2:10" x14ac:dyDescent="0.2">
      <c r="B2332" s="99"/>
      <c r="C2332" s="49"/>
      <c r="D2332" s="100"/>
      <c r="E2332" s="42"/>
      <c r="F2332" s="42"/>
      <c r="G2332" s="42"/>
      <c r="H2332" s="42"/>
      <c r="I2332" s="42"/>
      <c r="J2332" s="45"/>
    </row>
    <row r="2333" spans="2:10" x14ac:dyDescent="0.2">
      <c r="B2333" s="99"/>
      <c r="C2333" s="49"/>
      <c r="D2333" s="100"/>
      <c r="E2333" s="42"/>
      <c r="F2333" s="42"/>
      <c r="G2333" s="42"/>
      <c r="H2333" s="42"/>
      <c r="I2333" s="42"/>
      <c r="J2333" s="45"/>
    </row>
    <row r="2334" spans="2:10" x14ac:dyDescent="0.2">
      <c r="B2334" s="99"/>
      <c r="C2334" s="49"/>
      <c r="D2334" s="100"/>
      <c r="E2334" s="42"/>
      <c r="F2334" s="42"/>
      <c r="G2334" s="42"/>
      <c r="H2334" s="42"/>
      <c r="I2334" s="42"/>
      <c r="J2334" s="45"/>
    </row>
    <row r="2335" spans="2:10" x14ac:dyDescent="0.2">
      <c r="B2335" s="99"/>
      <c r="C2335" s="49"/>
      <c r="D2335" s="100"/>
      <c r="E2335" s="42"/>
      <c r="F2335" s="42"/>
      <c r="G2335" s="42"/>
      <c r="H2335" s="42"/>
      <c r="I2335" s="42"/>
      <c r="J2335" s="45"/>
    </row>
    <row r="2336" spans="2:10" x14ac:dyDescent="0.2">
      <c r="B2336" s="99"/>
      <c r="C2336" s="49"/>
      <c r="D2336" s="100"/>
      <c r="E2336" s="42"/>
      <c r="F2336" s="42"/>
      <c r="G2336" s="42"/>
      <c r="H2336" s="42"/>
      <c r="I2336" s="42"/>
      <c r="J2336" s="45"/>
    </row>
    <row r="2337" spans="2:10" x14ac:dyDescent="0.2">
      <c r="B2337" s="99"/>
      <c r="C2337" s="49"/>
      <c r="D2337" s="100"/>
      <c r="E2337" s="42"/>
      <c r="F2337" s="42"/>
      <c r="G2337" s="42"/>
      <c r="H2337" s="42"/>
      <c r="I2337" s="42"/>
      <c r="J2337" s="45"/>
    </row>
    <row r="2338" spans="2:10" x14ac:dyDescent="0.2">
      <c r="B2338" s="99"/>
      <c r="C2338" s="49"/>
      <c r="D2338" s="100"/>
      <c r="E2338" s="42"/>
      <c r="F2338" s="42"/>
      <c r="G2338" s="42"/>
      <c r="H2338" s="42"/>
      <c r="I2338" s="42"/>
      <c r="J2338" s="45"/>
    </row>
    <row r="2339" spans="2:10" x14ac:dyDescent="0.2">
      <c r="B2339" s="99"/>
      <c r="C2339" s="49"/>
      <c r="D2339" s="100"/>
      <c r="E2339" s="42"/>
      <c r="F2339" s="42"/>
      <c r="G2339" s="42"/>
      <c r="H2339" s="42"/>
      <c r="I2339" s="42"/>
      <c r="J2339" s="45"/>
    </row>
    <row r="2340" spans="2:10" x14ac:dyDescent="0.2">
      <c r="B2340" s="99"/>
      <c r="C2340" s="49"/>
      <c r="D2340" s="100"/>
      <c r="E2340" s="42"/>
      <c r="F2340" s="42"/>
      <c r="G2340" s="42"/>
      <c r="H2340" s="42"/>
      <c r="I2340" s="42"/>
      <c r="J2340" s="45"/>
    </row>
    <row r="2341" spans="2:10" x14ac:dyDescent="0.2">
      <c r="B2341" s="99"/>
      <c r="C2341" s="49"/>
      <c r="D2341" s="100"/>
      <c r="E2341" s="42"/>
      <c r="F2341" s="42"/>
      <c r="G2341" s="42"/>
      <c r="H2341" s="42"/>
      <c r="I2341" s="42"/>
      <c r="J2341" s="45"/>
    </row>
    <row r="2342" spans="2:10" x14ac:dyDescent="0.2">
      <c r="B2342" s="99"/>
      <c r="C2342" s="49"/>
      <c r="D2342" s="100"/>
      <c r="E2342" s="42"/>
      <c r="F2342" s="42"/>
      <c r="G2342" s="42"/>
      <c r="H2342" s="42"/>
      <c r="I2342" s="42"/>
      <c r="J2342" s="45"/>
    </row>
    <row r="2343" spans="2:10" x14ac:dyDescent="0.2">
      <c r="B2343" s="99"/>
      <c r="C2343" s="49"/>
      <c r="D2343" s="100"/>
      <c r="E2343" s="42"/>
      <c r="F2343" s="42"/>
      <c r="G2343" s="42"/>
      <c r="H2343" s="42"/>
      <c r="I2343" s="42"/>
      <c r="J2343" s="45"/>
    </row>
    <row r="2344" spans="2:10" x14ac:dyDescent="0.2">
      <c r="B2344" s="99"/>
      <c r="C2344" s="49"/>
      <c r="D2344" s="100"/>
      <c r="E2344" s="42"/>
      <c r="F2344" s="42"/>
      <c r="G2344" s="42"/>
      <c r="H2344" s="42"/>
      <c r="I2344" s="42"/>
      <c r="J2344" s="45"/>
    </row>
    <row r="2345" spans="2:10" x14ac:dyDescent="0.2">
      <c r="B2345" s="99"/>
      <c r="C2345" s="49"/>
      <c r="D2345" s="100"/>
      <c r="E2345" s="42"/>
      <c r="F2345" s="42"/>
      <c r="G2345" s="42"/>
      <c r="H2345" s="42"/>
      <c r="I2345" s="42"/>
      <c r="J2345" s="45"/>
    </row>
    <row r="2346" spans="2:10" x14ac:dyDescent="0.2">
      <c r="B2346" s="99"/>
      <c r="C2346" s="49"/>
      <c r="D2346" s="100"/>
      <c r="E2346" s="42"/>
      <c r="F2346" s="42"/>
      <c r="G2346" s="42"/>
      <c r="H2346" s="42"/>
      <c r="I2346" s="42"/>
      <c r="J2346" s="45"/>
    </row>
    <row r="2347" spans="2:10" x14ac:dyDescent="0.2">
      <c r="B2347" s="99"/>
      <c r="C2347" s="49"/>
      <c r="D2347" s="100"/>
      <c r="E2347" s="42"/>
      <c r="F2347" s="42"/>
      <c r="G2347" s="42"/>
      <c r="H2347" s="42"/>
      <c r="I2347" s="42"/>
      <c r="J2347" s="45"/>
    </row>
    <row r="2348" spans="2:10" x14ac:dyDescent="0.2">
      <c r="B2348" s="99"/>
      <c r="C2348" s="49"/>
      <c r="D2348" s="100"/>
      <c r="E2348" s="42"/>
      <c r="F2348" s="42"/>
      <c r="G2348" s="42"/>
      <c r="H2348" s="42"/>
      <c r="I2348" s="42"/>
      <c r="J2348" s="45"/>
    </row>
    <row r="2349" spans="2:10" x14ac:dyDescent="0.2">
      <c r="B2349" s="99"/>
      <c r="C2349" s="49"/>
      <c r="D2349" s="100"/>
      <c r="E2349" s="42"/>
      <c r="F2349" s="42"/>
      <c r="G2349" s="42"/>
      <c r="H2349" s="42"/>
      <c r="I2349" s="42"/>
      <c r="J2349" s="45"/>
    </row>
    <row r="2350" spans="2:10" x14ac:dyDescent="0.2">
      <c r="B2350" s="99"/>
      <c r="C2350" s="49"/>
      <c r="D2350" s="100"/>
      <c r="E2350" s="42"/>
      <c r="F2350" s="42"/>
      <c r="G2350" s="42"/>
      <c r="H2350" s="42"/>
      <c r="I2350" s="42"/>
      <c r="J2350" s="45"/>
    </row>
    <row r="2351" spans="2:10" x14ac:dyDescent="0.2">
      <c r="B2351" s="99"/>
      <c r="C2351" s="49"/>
      <c r="D2351" s="100"/>
      <c r="E2351" s="42"/>
      <c r="F2351" s="42"/>
      <c r="G2351" s="42"/>
      <c r="H2351" s="42"/>
      <c r="I2351" s="42"/>
      <c r="J2351" s="45"/>
    </row>
    <row r="2352" spans="2:10" x14ac:dyDescent="0.2">
      <c r="B2352" s="99"/>
      <c r="C2352" s="49"/>
      <c r="D2352" s="100"/>
      <c r="E2352" s="42"/>
      <c r="F2352" s="42"/>
      <c r="G2352" s="42"/>
      <c r="H2352" s="42"/>
      <c r="I2352" s="42"/>
      <c r="J2352" s="45"/>
    </row>
    <row r="2353" spans="2:10" x14ac:dyDescent="0.2">
      <c r="B2353" s="99"/>
      <c r="C2353" s="49"/>
      <c r="D2353" s="100"/>
      <c r="E2353" s="42"/>
      <c r="F2353" s="42"/>
      <c r="G2353" s="42"/>
      <c r="H2353" s="42"/>
      <c r="I2353" s="42"/>
      <c r="J2353" s="45"/>
    </row>
    <row r="2354" spans="2:10" x14ac:dyDescent="0.2">
      <c r="B2354" s="99"/>
      <c r="C2354" s="49"/>
      <c r="D2354" s="100"/>
      <c r="E2354" s="42"/>
      <c r="F2354" s="42"/>
      <c r="G2354" s="42"/>
      <c r="H2354" s="42"/>
      <c r="I2354" s="42"/>
      <c r="J2354" s="45"/>
    </row>
    <row r="2355" spans="2:10" x14ac:dyDescent="0.2">
      <c r="B2355" s="99"/>
      <c r="C2355" s="49"/>
      <c r="D2355" s="100"/>
      <c r="E2355" s="42"/>
      <c r="F2355" s="42"/>
      <c r="G2355" s="42"/>
      <c r="H2355" s="42"/>
      <c r="I2355" s="42"/>
      <c r="J2355" s="45"/>
    </row>
    <row r="2356" spans="2:10" x14ac:dyDescent="0.2">
      <c r="B2356" s="99"/>
      <c r="C2356" s="49"/>
      <c r="D2356" s="100"/>
      <c r="E2356" s="42"/>
      <c r="F2356" s="42"/>
      <c r="G2356" s="42"/>
      <c r="H2356" s="42"/>
      <c r="I2356" s="42"/>
      <c r="J2356" s="45"/>
    </row>
    <row r="2357" spans="2:10" x14ac:dyDescent="0.2">
      <c r="B2357" s="99"/>
      <c r="C2357" s="49"/>
      <c r="D2357" s="100"/>
      <c r="E2357" s="42"/>
      <c r="F2357" s="42"/>
      <c r="G2357" s="42"/>
      <c r="H2357" s="42"/>
      <c r="I2357" s="42"/>
      <c r="J2357" s="45"/>
    </row>
    <row r="2358" spans="2:10" x14ac:dyDescent="0.2">
      <c r="B2358" s="99"/>
      <c r="C2358" s="49"/>
      <c r="D2358" s="100"/>
      <c r="E2358" s="42"/>
      <c r="F2358" s="42"/>
      <c r="G2358" s="42"/>
      <c r="H2358" s="42"/>
      <c r="I2358" s="42"/>
      <c r="J2358" s="45"/>
    </row>
    <row r="2359" spans="2:10" x14ac:dyDescent="0.2">
      <c r="B2359" s="99"/>
      <c r="C2359" s="49"/>
      <c r="D2359" s="100"/>
      <c r="E2359" s="42"/>
      <c r="F2359" s="42"/>
      <c r="G2359" s="42"/>
      <c r="H2359" s="42"/>
      <c r="I2359" s="42"/>
      <c r="J2359" s="45"/>
    </row>
    <row r="2360" spans="2:10" x14ac:dyDescent="0.2">
      <c r="B2360" s="99"/>
      <c r="C2360" s="49"/>
      <c r="D2360" s="100"/>
      <c r="E2360" s="42"/>
      <c r="F2360" s="42"/>
      <c r="G2360" s="42"/>
      <c r="H2360" s="42"/>
      <c r="I2360" s="42"/>
      <c r="J2360" s="45"/>
    </row>
    <row r="2361" spans="2:10" x14ac:dyDescent="0.2">
      <c r="B2361" s="99"/>
      <c r="C2361" s="49"/>
      <c r="D2361" s="100"/>
      <c r="E2361" s="42"/>
      <c r="F2361" s="42"/>
      <c r="G2361" s="42"/>
      <c r="H2361" s="42"/>
      <c r="I2361" s="42"/>
      <c r="J2361" s="45"/>
    </row>
    <row r="2362" spans="2:10" x14ac:dyDescent="0.2">
      <c r="B2362" s="99"/>
      <c r="C2362" s="49"/>
      <c r="D2362" s="100"/>
      <c r="E2362" s="42"/>
      <c r="F2362" s="42"/>
      <c r="G2362" s="42"/>
      <c r="H2362" s="42"/>
      <c r="I2362" s="42"/>
      <c r="J2362" s="45"/>
    </row>
    <row r="2363" spans="2:10" x14ac:dyDescent="0.2">
      <c r="B2363" s="99"/>
      <c r="C2363" s="49"/>
      <c r="D2363" s="100"/>
      <c r="E2363" s="42"/>
      <c r="F2363" s="42"/>
      <c r="G2363" s="42"/>
      <c r="H2363" s="42"/>
      <c r="I2363" s="42"/>
      <c r="J2363" s="45"/>
    </row>
    <row r="2364" spans="2:10" x14ac:dyDescent="0.2">
      <c r="B2364" s="99"/>
      <c r="C2364" s="49"/>
      <c r="D2364" s="100"/>
      <c r="E2364" s="42"/>
      <c r="F2364" s="42"/>
      <c r="G2364" s="42"/>
      <c r="H2364" s="42"/>
      <c r="I2364" s="42"/>
      <c r="J2364" s="45"/>
    </row>
    <row r="2365" spans="2:10" x14ac:dyDescent="0.2">
      <c r="B2365" s="99"/>
      <c r="C2365" s="49"/>
      <c r="D2365" s="100"/>
      <c r="E2365" s="42"/>
      <c r="F2365" s="42"/>
      <c r="G2365" s="42"/>
      <c r="H2365" s="42"/>
      <c r="I2365" s="42"/>
      <c r="J2365" s="45"/>
    </row>
    <row r="2366" spans="2:10" x14ac:dyDescent="0.2">
      <c r="B2366" s="99"/>
      <c r="C2366" s="49"/>
      <c r="D2366" s="100"/>
      <c r="E2366" s="42"/>
      <c r="F2366" s="42"/>
      <c r="G2366" s="42"/>
      <c r="H2366" s="42"/>
      <c r="I2366" s="42"/>
      <c r="J2366" s="45"/>
    </row>
    <row r="2367" spans="2:10" x14ac:dyDescent="0.2">
      <c r="B2367" s="99"/>
      <c r="C2367" s="49"/>
      <c r="D2367" s="100"/>
      <c r="E2367" s="42"/>
      <c r="F2367" s="42"/>
      <c r="G2367" s="42"/>
      <c r="H2367" s="42"/>
      <c r="I2367" s="42"/>
      <c r="J2367" s="45"/>
    </row>
    <row r="2368" spans="2:10" x14ac:dyDescent="0.2">
      <c r="B2368" s="99"/>
      <c r="C2368" s="49"/>
      <c r="D2368" s="100"/>
      <c r="E2368" s="42"/>
      <c r="F2368" s="42"/>
      <c r="G2368" s="42"/>
      <c r="H2368" s="42"/>
      <c r="I2368" s="42"/>
      <c r="J2368" s="45"/>
    </row>
    <row r="2369" spans="2:10" x14ac:dyDescent="0.2">
      <c r="B2369" s="99"/>
      <c r="C2369" s="49"/>
      <c r="D2369" s="100"/>
      <c r="E2369" s="42"/>
      <c r="F2369" s="42"/>
      <c r="G2369" s="42"/>
      <c r="H2369" s="42"/>
      <c r="I2369" s="42"/>
      <c r="J2369" s="45"/>
    </row>
    <row r="2370" spans="2:10" x14ac:dyDescent="0.2">
      <c r="B2370" s="99"/>
      <c r="C2370" s="49"/>
      <c r="D2370" s="100"/>
      <c r="E2370" s="42"/>
      <c r="F2370" s="42"/>
      <c r="G2370" s="42"/>
      <c r="H2370" s="42"/>
      <c r="I2370" s="42"/>
      <c r="J2370" s="45"/>
    </row>
    <row r="2371" spans="2:10" x14ac:dyDescent="0.2">
      <c r="B2371" s="99"/>
      <c r="C2371" s="49"/>
      <c r="D2371" s="100"/>
      <c r="E2371" s="42"/>
      <c r="F2371" s="42"/>
      <c r="G2371" s="42"/>
      <c r="H2371" s="42"/>
      <c r="I2371" s="42"/>
      <c r="J2371" s="45"/>
    </row>
    <row r="2372" spans="2:10" x14ac:dyDescent="0.2">
      <c r="B2372" s="99"/>
      <c r="C2372" s="49"/>
      <c r="D2372" s="100"/>
      <c r="E2372" s="42"/>
      <c r="F2372" s="42"/>
      <c r="G2372" s="42"/>
      <c r="H2372" s="42"/>
      <c r="I2372" s="42"/>
      <c r="J2372" s="45"/>
    </row>
    <row r="2373" spans="2:10" x14ac:dyDescent="0.2">
      <c r="B2373" s="99"/>
      <c r="C2373" s="49"/>
      <c r="D2373" s="100"/>
      <c r="E2373" s="42"/>
      <c r="F2373" s="42"/>
      <c r="G2373" s="42"/>
      <c r="H2373" s="42"/>
      <c r="I2373" s="42"/>
      <c r="J2373" s="45"/>
    </row>
    <row r="2374" spans="2:10" x14ac:dyDescent="0.2">
      <c r="B2374" s="99"/>
      <c r="C2374" s="49"/>
      <c r="D2374" s="100"/>
      <c r="E2374" s="42"/>
      <c r="F2374" s="42"/>
      <c r="G2374" s="42"/>
      <c r="H2374" s="42"/>
      <c r="I2374" s="42"/>
      <c r="J2374" s="45"/>
    </row>
    <row r="2375" spans="2:10" x14ac:dyDescent="0.2">
      <c r="B2375" s="99"/>
      <c r="C2375" s="49"/>
      <c r="D2375" s="100"/>
      <c r="E2375" s="42"/>
      <c r="F2375" s="42"/>
      <c r="G2375" s="42"/>
      <c r="H2375" s="42"/>
      <c r="I2375" s="42"/>
      <c r="J2375" s="45"/>
    </row>
    <row r="2376" spans="2:10" x14ac:dyDescent="0.2">
      <c r="B2376" s="99"/>
      <c r="C2376" s="49"/>
      <c r="D2376" s="100"/>
      <c r="E2376" s="42"/>
      <c r="F2376" s="42"/>
      <c r="G2376" s="42"/>
      <c r="H2376" s="42"/>
      <c r="I2376" s="42"/>
      <c r="J2376" s="45"/>
    </row>
    <row r="2377" spans="2:10" x14ac:dyDescent="0.2">
      <c r="B2377" s="99"/>
      <c r="C2377" s="49"/>
      <c r="D2377" s="100"/>
      <c r="E2377" s="42"/>
      <c r="F2377" s="42"/>
      <c r="G2377" s="42"/>
      <c r="H2377" s="42"/>
      <c r="I2377" s="42"/>
      <c r="J2377" s="45"/>
    </row>
    <row r="2378" spans="2:10" x14ac:dyDescent="0.2">
      <c r="B2378" s="99"/>
      <c r="C2378" s="49"/>
      <c r="D2378" s="100"/>
      <c r="E2378" s="42"/>
      <c r="F2378" s="42"/>
      <c r="G2378" s="42"/>
      <c r="H2378" s="42"/>
      <c r="I2378" s="42"/>
      <c r="J2378" s="45"/>
    </row>
    <row r="2379" spans="2:10" x14ac:dyDescent="0.2">
      <c r="B2379" s="99"/>
      <c r="C2379" s="49"/>
      <c r="D2379" s="100"/>
      <c r="E2379" s="42"/>
      <c r="F2379" s="42"/>
      <c r="G2379" s="42"/>
      <c r="H2379" s="42"/>
      <c r="I2379" s="42"/>
      <c r="J2379" s="45"/>
    </row>
    <row r="2380" spans="2:10" x14ac:dyDescent="0.2">
      <c r="B2380" s="99"/>
      <c r="C2380" s="49"/>
      <c r="D2380" s="100"/>
      <c r="E2380" s="42"/>
      <c r="F2380" s="42"/>
      <c r="G2380" s="42"/>
      <c r="H2380" s="42"/>
      <c r="I2380" s="42"/>
      <c r="J2380" s="45"/>
    </row>
    <row r="2381" spans="2:10" x14ac:dyDescent="0.2">
      <c r="B2381" s="99"/>
      <c r="C2381" s="49"/>
      <c r="D2381" s="100"/>
      <c r="E2381" s="42"/>
      <c r="F2381" s="42"/>
      <c r="G2381" s="42"/>
      <c r="H2381" s="42"/>
      <c r="I2381" s="42"/>
      <c r="J2381" s="45"/>
    </row>
    <row r="2382" spans="2:10" x14ac:dyDescent="0.2">
      <c r="B2382" s="99"/>
      <c r="C2382" s="49"/>
      <c r="D2382" s="100"/>
      <c r="E2382" s="42"/>
      <c r="F2382" s="42"/>
      <c r="G2382" s="42"/>
      <c r="H2382" s="42"/>
      <c r="I2382" s="42"/>
      <c r="J2382" s="45"/>
    </row>
    <row r="2383" spans="2:10" x14ac:dyDescent="0.2">
      <c r="B2383" s="99"/>
      <c r="C2383" s="49"/>
      <c r="D2383" s="100"/>
      <c r="E2383" s="42"/>
      <c r="F2383" s="42"/>
      <c r="G2383" s="42"/>
      <c r="H2383" s="42"/>
      <c r="I2383" s="42"/>
      <c r="J2383" s="45"/>
    </row>
    <row r="2384" spans="2:10" x14ac:dyDescent="0.2">
      <c r="B2384" s="99"/>
      <c r="C2384" s="49"/>
      <c r="D2384" s="100"/>
      <c r="E2384" s="42"/>
      <c r="F2384" s="42"/>
      <c r="G2384" s="42"/>
      <c r="H2384" s="42"/>
      <c r="I2384" s="42"/>
      <c r="J2384" s="45"/>
    </row>
    <row r="2385" spans="2:10" x14ac:dyDescent="0.2">
      <c r="B2385" s="99"/>
      <c r="C2385" s="49"/>
      <c r="D2385" s="100"/>
      <c r="E2385" s="42"/>
      <c r="F2385" s="42"/>
      <c r="G2385" s="42"/>
      <c r="H2385" s="42"/>
      <c r="I2385" s="42"/>
      <c r="J2385" s="45"/>
    </row>
    <row r="2386" spans="2:10" x14ac:dyDescent="0.2">
      <c r="B2386" s="99"/>
      <c r="C2386" s="49"/>
      <c r="D2386" s="100"/>
      <c r="E2386" s="42"/>
      <c r="F2386" s="42"/>
      <c r="G2386" s="42"/>
      <c r="H2386" s="42"/>
      <c r="I2386" s="42"/>
      <c r="J2386" s="45"/>
    </row>
    <row r="2387" spans="2:10" x14ac:dyDescent="0.2">
      <c r="B2387" s="99"/>
      <c r="C2387" s="49"/>
      <c r="D2387" s="100"/>
      <c r="E2387" s="42"/>
      <c r="F2387" s="42"/>
      <c r="G2387" s="42"/>
      <c r="H2387" s="42"/>
      <c r="I2387" s="42"/>
      <c r="J2387" s="45"/>
    </row>
    <row r="2388" spans="2:10" x14ac:dyDescent="0.2">
      <c r="B2388" s="99"/>
      <c r="C2388" s="49"/>
      <c r="D2388" s="100"/>
      <c r="E2388" s="42"/>
      <c r="F2388" s="42"/>
      <c r="G2388" s="42"/>
      <c r="H2388" s="42"/>
      <c r="I2388" s="42"/>
      <c r="J2388" s="45"/>
    </row>
    <row r="2389" spans="2:10" x14ac:dyDescent="0.2">
      <c r="B2389" s="99"/>
      <c r="C2389" s="49"/>
      <c r="D2389" s="100"/>
      <c r="E2389" s="42"/>
      <c r="F2389" s="42"/>
      <c r="G2389" s="42"/>
      <c r="H2389" s="42"/>
      <c r="I2389" s="42"/>
      <c r="J2389" s="45"/>
    </row>
    <row r="2390" spans="2:10" x14ac:dyDescent="0.2">
      <c r="B2390" s="99"/>
      <c r="C2390" s="49"/>
      <c r="D2390" s="100"/>
      <c r="E2390" s="42"/>
      <c r="F2390" s="42"/>
      <c r="G2390" s="42"/>
      <c r="H2390" s="42"/>
      <c r="I2390" s="42"/>
      <c r="J2390" s="45"/>
    </row>
    <row r="2391" spans="2:10" x14ac:dyDescent="0.2">
      <c r="B2391" s="99"/>
      <c r="C2391" s="49"/>
      <c r="D2391" s="100"/>
      <c r="E2391" s="42"/>
      <c r="F2391" s="42"/>
      <c r="G2391" s="42"/>
      <c r="H2391" s="42"/>
      <c r="I2391" s="42"/>
      <c r="J2391" s="45"/>
    </row>
    <row r="2392" spans="2:10" x14ac:dyDescent="0.2">
      <c r="B2392" s="99"/>
      <c r="C2392" s="49"/>
      <c r="D2392" s="100"/>
      <c r="E2392" s="42"/>
      <c r="F2392" s="42"/>
      <c r="G2392" s="42"/>
      <c r="H2392" s="42"/>
      <c r="I2392" s="42"/>
      <c r="J2392" s="45"/>
    </row>
    <row r="2393" spans="2:10" x14ac:dyDescent="0.2">
      <c r="B2393" s="99"/>
      <c r="C2393" s="49"/>
      <c r="D2393" s="100"/>
      <c r="E2393" s="42"/>
      <c r="F2393" s="42"/>
      <c r="G2393" s="42"/>
      <c r="H2393" s="42"/>
      <c r="I2393" s="42"/>
      <c r="J2393" s="45"/>
    </row>
    <row r="2394" spans="2:10" x14ac:dyDescent="0.2">
      <c r="B2394" s="99"/>
      <c r="C2394" s="49"/>
      <c r="D2394" s="100"/>
      <c r="E2394" s="42"/>
      <c r="F2394" s="42"/>
      <c r="G2394" s="42"/>
      <c r="H2394" s="42"/>
      <c r="I2394" s="42"/>
      <c r="J2394" s="45"/>
    </row>
    <row r="2395" spans="2:10" x14ac:dyDescent="0.2">
      <c r="B2395" s="99"/>
      <c r="C2395" s="49"/>
      <c r="D2395" s="100"/>
      <c r="E2395" s="42"/>
      <c r="F2395" s="42"/>
      <c r="G2395" s="42"/>
      <c r="H2395" s="42"/>
      <c r="I2395" s="42"/>
      <c r="J2395" s="45"/>
    </row>
    <row r="2396" spans="2:10" x14ac:dyDescent="0.2">
      <c r="B2396" s="99"/>
      <c r="C2396" s="49"/>
      <c r="D2396" s="100"/>
      <c r="E2396" s="42"/>
      <c r="F2396" s="42"/>
      <c r="G2396" s="42"/>
      <c r="H2396" s="42"/>
      <c r="I2396" s="42"/>
      <c r="J2396" s="45"/>
    </row>
    <row r="2397" spans="2:10" x14ac:dyDescent="0.2">
      <c r="B2397" s="99"/>
      <c r="C2397" s="49"/>
      <c r="D2397" s="100"/>
      <c r="E2397" s="42"/>
      <c r="F2397" s="42"/>
      <c r="G2397" s="42"/>
      <c r="H2397" s="42"/>
      <c r="I2397" s="42"/>
      <c r="J2397" s="45"/>
    </row>
    <row r="2398" spans="2:10" x14ac:dyDescent="0.2">
      <c r="B2398" s="99"/>
      <c r="C2398" s="49"/>
      <c r="D2398" s="100"/>
      <c r="E2398" s="42"/>
      <c r="F2398" s="42"/>
      <c r="G2398" s="42"/>
      <c r="H2398" s="42"/>
      <c r="I2398" s="42"/>
      <c r="J2398" s="45"/>
    </row>
    <row r="2399" spans="2:10" x14ac:dyDescent="0.2">
      <c r="B2399" s="99"/>
      <c r="C2399" s="49"/>
      <c r="D2399" s="100"/>
      <c r="E2399" s="42"/>
      <c r="F2399" s="42"/>
      <c r="G2399" s="42"/>
      <c r="H2399" s="42"/>
      <c r="I2399" s="42"/>
      <c r="J2399" s="45"/>
    </row>
    <row r="2400" spans="2:10" x14ac:dyDescent="0.2">
      <c r="B2400" s="99"/>
      <c r="C2400" s="49"/>
      <c r="D2400" s="100"/>
      <c r="E2400" s="42"/>
      <c r="F2400" s="42"/>
      <c r="G2400" s="42"/>
      <c r="H2400" s="42"/>
      <c r="I2400" s="42"/>
      <c r="J2400" s="45"/>
    </row>
    <row r="2401" spans="2:10" x14ac:dyDescent="0.2">
      <c r="B2401" s="99"/>
      <c r="C2401" s="49"/>
      <c r="D2401" s="100"/>
      <c r="E2401" s="42"/>
      <c r="F2401" s="42"/>
      <c r="G2401" s="42"/>
      <c r="H2401" s="42"/>
      <c r="I2401" s="42"/>
      <c r="J2401" s="45"/>
    </row>
    <row r="2402" spans="2:10" x14ac:dyDescent="0.2">
      <c r="B2402" s="99"/>
      <c r="C2402" s="49"/>
      <c r="D2402" s="100"/>
      <c r="E2402" s="42"/>
      <c r="F2402" s="42"/>
      <c r="G2402" s="42"/>
      <c r="H2402" s="42"/>
      <c r="I2402" s="42"/>
      <c r="J2402" s="45"/>
    </row>
    <row r="2403" spans="2:10" x14ac:dyDescent="0.2">
      <c r="B2403" s="99"/>
      <c r="C2403" s="49"/>
      <c r="D2403" s="100"/>
      <c r="E2403" s="42"/>
      <c r="F2403" s="42"/>
      <c r="G2403" s="42"/>
      <c r="H2403" s="42"/>
      <c r="I2403" s="42"/>
      <c r="J2403" s="45"/>
    </row>
    <row r="2404" spans="2:10" x14ac:dyDescent="0.2">
      <c r="B2404" s="99"/>
      <c r="C2404" s="49"/>
      <c r="D2404" s="100"/>
      <c r="E2404" s="42"/>
      <c r="F2404" s="42"/>
      <c r="G2404" s="42"/>
      <c r="H2404" s="42"/>
      <c r="I2404" s="42"/>
      <c r="J2404" s="45"/>
    </row>
    <row r="2405" spans="2:10" x14ac:dyDescent="0.2">
      <c r="B2405" s="99"/>
      <c r="C2405" s="49"/>
      <c r="D2405" s="100"/>
      <c r="E2405" s="42"/>
      <c r="F2405" s="42"/>
      <c r="G2405" s="42"/>
      <c r="H2405" s="42"/>
      <c r="I2405" s="42"/>
      <c r="J2405" s="45"/>
    </row>
    <row r="2406" spans="2:10" x14ac:dyDescent="0.2">
      <c r="B2406" s="99"/>
      <c r="C2406" s="49"/>
      <c r="D2406" s="100"/>
      <c r="E2406" s="42"/>
      <c r="F2406" s="42"/>
      <c r="G2406" s="42"/>
      <c r="H2406" s="42"/>
      <c r="I2406" s="42"/>
      <c r="J2406" s="45"/>
    </row>
    <row r="2407" spans="2:10" x14ac:dyDescent="0.2">
      <c r="B2407" s="99"/>
      <c r="C2407" s="49"/>
      <c r="D2407" s="100"/>
      <c r="E2407" s="42"/>
      <c r="F2407" s="42"/>
      <c r="G2407" s="42"/>
      <c r="H2407" s="42"/>
      <c r="I2407" s="42"/>
      <c r="J2407" s="45"/>
    </row>
    <row r="2408" spans="2:10" x14ac:dyDescent="0.2">
      <c r="B2408" s="99"/>
      <c r="C2408" s="49"/>
      <c r="D2408" s="100"/>
      <c r="E2408" s="42"/>
      <c r="F2408" s="42"/>
      <c r="G2408" s="42"/>
      <c r="H2408" s="42"/>
      <c r="I2408" s="42"/>
      <c r="J2408" s="45"/>
    </row>
    <row r="2409" spans="2:10" x14ac:dyDescent="0.2">
      <c r="B2409" s="99"/>
      <c r="C2409" s="49"/>
      <c r="D2409" s="100"/>
      <c r="E2409" s="42"/>
      <c r="F2409" s="42"/>
      <c r="G2409" s="42"/>
      <c r="H2409" s="42"/>
      <c r="I2409" s="42"/>
      <c r="J2409" s="45"/>
    </row>
    <row r="2410" spans="2:10" x14ac:dyDescent="0.2">
      <c r="B2410" s="99"/>
      <c r="C2410" s="49"/>
      <c r="D2410" s="100"/>
      <c r="E2410" s="42"/>
      <c r="F2410" s="42"/>
      <c r="G2410" s="42"/>
      <c r="H2410" s="42"/>
      <c r="I2410" s="42"/>
      <c r="J2410" s="45"/>
    </row>
    <row r="2411" spans="2:10" x14ac:dyDescent="0.2">
      <c r="B2411" s="99"/>
      <c r="C2411" s="49"/>
      <c r="D2411" s="100"/>
      <c r="E2411" s="42"/>
      <c r="F2411" s="42"/>
      <c r="G2411" s="42"/>
      <c r="H2411" s="42"/>
      <c r="I2411" s="42"/>
      <c r="J2411" s="45"/>
    </row>
    <row r="2412" spans="2:10" x14ac:dyDescent="0.2">
      <c r="B2412" s="99"/>
      <c r="C2412" s="49"/>
      <c r="D2412" s="100"/>
      <c r="E2412" s="42"/>
      <c r="F2412" s="42"/>
      <c r="G2412" s="42"/>
      <c r="H2412" s="42"/>
      <c r="I2412" s="42"/>
      <c r="J2412" s="45"/>
    </row>
    <row r="2413" spans="2:10" x14ac:dyDescent="0.2">
      <c r="B2413" s="99"/>
      <c r="C2413" s="49"/>
      <c r="D2413" s="100"/>
      <c r="E2413" s="42"/>
      <c r="F2413" s="42"/>
      <c r="G2413" s="42"/>
      <c r="H2413" s="42"/>
      <c r="I2413" s="42"/>
      <c r="J2413" s="45"/>
    </row>
    <row r="2414" spans="2:10" x14ac:dyDescent="0.2">
      <c r="B2414" s="99"/>
      <c r="C2414" s="49"/>
      <c r="D2414" s="100"/>
      <c r="E2414" s="42"/>
      <c r="F2414" s="42"/>
      <c r="G2414" s="42"/>
      <c r="H2414" s="42"/>
      <c r="I2414" s="42"/>
      <c r="J2414" s="45"/>
    </row>
    <row r="2415" spans="2:10" x14ac:dyDescent="0.2">
      <c r="B2415" s="99"/>
      <c r="C2415" s="49"/>
      <c r="D2415" s="100"/>
      <c r="E2415" s="42"/>
      <c r="F2415" s="42"/>
      <c r="G2415" s="42"/>
      <c r="H2415" s="42"/>
      <c r="I2415" s="42"/>
      <c r="J2415" s="45"/>
    </row>
    <row r="2416" spans="2:10" x14ac:dyDescent="0.2">
      <c r="B2416" s="99"/>
      <c r="C2416" s="49"/>
      <c r="D2416" s="100"/>
      <c r="E2416" s="42"/>
      <c r="F2416" s="42"/>
      <c r="G2416" s="42"/>
      <c r="H2416" s="42"/>
      <c r="I2416" s="42"/>
      <c r="J2416" s="45"/>
    </row>
    <row r="2417" spans="2:10" x14ac:dyDescent="0.2">
      <c r="B2417" s="99"/>
      <c r="C2417" s="49"/>
      <c r="D2417" s="100"/>
      <c r="E2417" s="42"/>
      <c r="F2417" s="42"/>
      <c r="G2417" s="42"/>
      <c r="H2417" s="42"/>
      <c r="I2417" s="42"/>
      <c r="J2417" s="45"/>
    </row>
    <row r="2418" spans="2:10" x14ac:dyDescent="0.2">
      <c r="B2418" s="99"/>
      <c r="C2418" s="49"/>
      <c r="D2418" s="100"/>
      <c r="E2418" s="42"/>
      <c r="F2418" s="42"/>
      <c r="G2418" s="42"/>
      <c r="H2418" s="42"/>
      <c r="I2418" s="42"/>
      <c r="J2418" s="45"/>
    </row>
    <row r="2419" spans="2:10" x14ac:dyDescent="0.2">
      <c r="B2419" s="99"/>
      <c r="C2419" s="49"/>
      <c r="D2419" s="100"/>
      <c r="E2419" s="42"/>
      <c r="F2419" s="42"/>
      <c r="G2419" s="42"/>
      <c r="H2419" s="42"/>
      <c r="I2419" s="42"/>
      <c r="J2419" s="45"/>
    </row>
    <row r="2420" spans="2:10" x14ac:dyDescent="0.2">
      <c r="B2420" s="99"/>
      <c r="C2420" s="49"/>
      <c r="D2420" s="100"/>
      <c r="E2420" s="42"/>
      <c r="F2420" s="42"/>
      <c r="G2420" s="42"/>
      <c r="H2420" s="42"/>
      <c r="I2420" s="42"/>
      <c r="J2420" s="45"/>
    </row>
    <row r="2421" spans="2:10" x14ac:dyDescent="0.2">
      <c r="B2421" s="99"/>
      <c r="C2421" s="49"/>
      <c r="D2421" s="100"/>
      <c r="E2421" s="42"/>
      <c r="F2421" s="42"/>
      <c r="G2421" s="42"/>
      <c r="H2421" s="42"/>
      <c r="I2421" s="42"/>
      <c r="J2421" s="45"/>
    </row>
    <row r="2422" spans="2:10" x14ac:dyDescent="0.2">
      <c r="B2422" s="99"/>
      <c r="C2422" s="49"/>
      <c r="D2422" s="100"/>
      <c r="E2422" s="42"/>
      <c r="F2422" s="42"/>
      <c r="G2422" s="42"/>
      <c r="H2422" s="42"/>
      <c r="I2422" s="42"/>
      <c r="J2422" s="45"/>
    </row>
    <row r="2423" spans="2:10" x14ac:dyDescent="0.2">
      <c r="B2423" s="99"/>
      <c r="C2423" s="49"/>
      <c r="D2423" s="100"/>
      <c r="E2423" s="42"/>
      <c r="F2423" s="42"/>
      <c r="G2423" s="42"/>
      <c r="H2423" s="42"/>
      <c r="I2423" s="42"/>
      <c r="J2423" s="45"/>
    </row>
    <row r="2424" spans="2:10" x14ac:dyDescent="0.2">
      <c r="B2424" s="99"/>
      <c r="C2424" s="49"/>
      <c r="D2424" s="100"/>
      <c r="E2424" s="42"/>
      <c r="F2424" s="42"/>
      <c r="G2424" s="42"/>
      <c r="H2424" s="42"/>
      <c r="I2424" s="42"/>
      <c r="J2424" s="45"/>
    </row>
    <row r="2425" spans="2:10" x14ac:dyDescent="0.2">
      <c r="B2425" s="99"/>
      <c r="C2425" s="49"/>
      <c r="D2425" s="100"/>
      <c r="E2425" s="42"/>
      <c r="F2425" s="42"/>
      <c r="G2425" s="42"/>
      <c r="H2425" s="42"/>
      <c r="I2425" s="42"/>
      <c r="J2425" s="45"/>
    </row>
    <row r="2426" spans="2:10" x14ac:dyDescent="0.2">
      <c r="B2426" s="99"/>
      <c r="C2426" s="49"/>
      <c r="D2426" s="100"/>
      <c r="E2426" s="42"/>
      <c r="F2426" s="42"/>
      <c r="G2426" s="42"/>
      <c r="H2426" s="42"/>
      <c r="I2426" s="42"/>
      <c r="J2426" s="45"/>
    </row>
    <row r="2427" spans="2:10" x14ac:dyDescent="0.2">
      <c r="B2427" s="99"/>
      <c r="C2427" s="49"/>
      <c r="D2427" s="100"/>
      <c r="E2427" s="42"/>
      <c r="F2427" s="42"/>
      <c r="G2427" s="42"/>
      <c r="H2427" s="42"/>
      <c r="I2427" s="42"/>
      <c r="J2427" s="45"/>
    </row>
    <row r="2428" spans="2:10" x14ac:dyDescent="0.2">
      <c r="B2428" s="99"/>
      <c r="C2428" s="49"/>
      <c r="D2428" s="100"/>
      <c r="E2428" s="42"/>
      <c r="F2428" s="42"/>
      <c r="G2428" s="42"/>
      <c r="H2428" s="42"/>
      <c r="I2428" s="42"/>
      <c r="J2428" s="45"/>
    </row>
    <row r="2429" spans="2:10" x14ac:dyDescent="0.2">
      <c r="B2429" s="99"/>
      <c r="C2429" s="49"/>
      <c r="D2429" s="100"/>
      <c r="E2429" s="42"/>
      <c r="F2429" s="42"/>
      <c r="G2429" s="42"/>
      <c r="H2429" s="42"/>
      <c r="I2429" s="42"/>
      <c r="J2429" s="45"/>
    </row>
    <row r="2430" spans="2:10" x14ac:dyDescent="0.2">
      <c r="B2430" s="99"/>
      <c r="C2430" s="49"/>
      <c r="D2430" s="100"/>
      <c r="E2430" s="42"/>
      <c r="F2430" s="42"/>
      <c r="G2430" s="42"/>
      <c r="H2430" s="42"/>
      <c r="I2430" s="42"/>
      <c r="J2430" s="45"/>
    </row>
    <row r="2431" spans="2:10" x14ac:dyDescent="0.2">
      <c r="B2431" s="99"/>
      <c r="C2431" s="49"/>
      <c r="D2431" s="100"/>
      <c r="E2431" s="42"/>
      <c r="F2431" s="42"/>
      <c r="G2431" s="42"/>
      <c r="H2431" s="42"/>
      <c r="I2431" s="42"/>
      <c r="J2431" s="45"/>
    </row>
    <row r="2432" spans="2:10" x14ac:dyDescent="0.2">
      <c r="B2432" s="99"/>
      <c r="C2432" s="49"/>
      <c r="D2432" s="100"/>
      <c r="E2432" s="42"/>
      <c r="F2432" s="42"/>
      <c r="G2432" s="42"/>
      <c r="H2432" s="42"/>
      <c r="I2432" s="42"/>
      <c r="J2432" s="45"/>
    </row>
    <row r="2433" spans="2:10" x14ac:dyDescent="0.2">
      <c r="B2433" s="99"/>
      <c r="C2433" s="49"/>
      <c r="D2433" s="100"/>
      <c r="E2433" s="42"/>
      <c r="F2433" s="42"/>
      <c r="G2433" s="42"/>
      <c r="H2433" s="42"/>
      <c r="I2433" s="42"/>
      <c r="J2433" s="45"/>
    </row>
    <row r="2434" spans="2:10" x14ac:dyDescent="0.2">
      <c r="B2434" s="99"/>
      <c r="C2434" s="49"/>
      <c r="D2434" s="100"/>
      <c r="E2434" s="42"/>
      <c r="F2434" s="42"/>
      <c r="G2434" s="42"/>
      <c r="H2434" s="42"/>
      <c r="I2434" s="42"/>
      <c r="J2434" s="45"/>
    </row>
    <row r="2435" spans="2:10" x14ac:dyDescent="0.2">
      <c r="B2435" s="99"/>
      <c r="C2435" s="49"/>
      <c r="D2435" s="100"/>
      <c r="E2435" s="42"/>
      <c r="F2435" s="42"/>
      <c r="G2435" s="42"/>
      <c r="H2435" s="42"/>
      <c r="I2435" s="42"/>
      <c r="J2435" s="45"/>
    </row>
    <row r="2436" spans="2:10" x14ac:dyDescent="0.2">
      <c r="B2436" s="99"/>
      <c r="C2436" s="49"/>
      <c r="D2436" s="100"/>
      <c r="E2436" s="42"/>
      <c r="F2436" s="42"/>
      <c r="G2436" s="42"/>
      <c r="H2436" s="42"/>
      <c r="I2436" s="42"/>
      <c r="J2436" s="45"/>
    </row>
    <row r="2437" spans="2:10" x14ac:dyDescent="0.2">
      <c r="B2437" s="99"/>
      <c r="C2437" s="49"/>
      <c r="D2437" s="100"/>
      <c r="E2437" s="42"/>
      <c r="F2437" s="42"/>
      <c r="G2437" s="42"/>
      <c r="H2437" s="42"/>
      <c r="I2437" s="42"/>
      <c r="J2437" s="45"/>
    </row>
    <row r="2438" spans="2:10" x14ac:dyDescent="0.2">
      <c r="B2438" s="99"/>
      <c r="C2438" s="49"/>
      <c r="D2438" s="100"/>
      <c r="E2438" s="42"/>
      <c r="F2438" s="42"/>
      <c r="G2438" s="42"/>
      <c r="H2438" s="42"/>
      <c r="I2438" s="42"/>
      <c r="J2438" s="45"/>
    </row>
    <row r="2439" spans="2:10" x14ac:dyDescent="0.2">
      <c r="B2439" s="99"/>
      <c r="C2439" s="49"/>
      <c r="D2439" s="100"/>
      <c r="E2439" s="42"/>
      <c r="F2439" s="42"/>
      <c r="G2439" s="42"/>
      <c r="H2439" s="42"/>
      <c r="I2439" s="42"/>
      <c r="J2439" s="45"/>
    </row>
    <row r="2440" spans="2:10" x14ac:dyDescent="0.2">
      <c r="B2440" s="99"/>
      <c r="C2440" s="49"/>
      <c r="D2440" s="100"/>
      <c r="E2440" s="42"/>
      <c r="F2440" s="42"/>
      <c r="G2440" s="42"/>
      <c r="H2440" s="42"/>
      <c r="I2440" s="42"/>
      <c r="J2440" s="45"/>
    </row>
    <row r="2441" spans="2:10" x14ac:dyDescent="0.2">
      <c r="B2441" s="99"/>
      <c r="C2441" s="49"/>
      <c r="D2441" s="100"/>
      <c r="E2441" s="42"/>
      <c r="F2441" s="42"/>
      <c r="G2441" s="42"/>
      <c r="H2441" s="42"/>
      <c r="I2441" s="42"/>
      <c r="J2441" s="45"/>
    </row>
    <row r="2442" spans="2:10" x14ac:dyDescent="0.2">
      <c r="B2442" s="99"/>
      <c r="C2442" s="49"/>
      <c r="D2442" s="100"/>
      <c r="E2442" s="42"/>
      <c r="F2442" s="42"/>
      <c r="G2442" s="42"/>
      <c r="H2442" s="42"/>
      <c r="I2442" s="42"/>
      <c r="J2442" s="45"/>
    </row>
    <row r="2443" spans="2:10" x14ac:dyDescent="0.2">
      <c r="B2443" s="99"/>
      <c r="C2443" s="49"/>
      <c r="D2443" s="100"/>
      <c r="E2443" s="42"/>
      <c r="F2443" s="42"/>
      <c r="G2443" s="42"/>
      <c r="H2443" s="42"/>
      <c r="I2443" s="42"/>
      <c r="J2443" s="45"/>
    </row>
    <row r="2444" spans="2:10" x14ac:dyDescent="0.2">
      <c r="B2444" s="99"/>
      <c r="C2444" s="49"/>
      <c r="D2444" s="100"/>
      <c r="E2444" s="42"/>
      <c r="F2444" s="42"/>
      <c r="G2444" s="42"/>
      <c r="H2444" s="42"/>
      <c r="I2444" s="42"/>
      <c r="J2444" s="45"/>
    </row>
    <row r="2445" spans="2:10" x14ac:dyDescent="0.2">
      <c r="B2445" s="99"/>
      <c r="C2445" s="49"/>
      <c r="D2445" s="100"/>
      <c r="E2445" s="42"/>
      <c r="F2445" s="42"/>
      <c r="G2445" s="42"/>
      <c r="H2445" s="42"/>
      <c r="I2445" s="42"/>
      <c r="J2445" s="45"/>
    </row>
    <row r="2446" spans="2:10" x14ac:dyDescent="0.2">
      <c r="B2446" s="99"/>
      <c r="C2446" s="49"/>
      <c r="D2446" s="100"/>
      <c r="E2446" s="42"/>
      <c r="F2446" s="42"/>
      <c r="G2446" s="42"/>
      <c r="H2446" s="42"/>
      <c r="I2446" s="42"/>
      <c r="J2446" s="45"/>
    </row>
    <row r="2447" spans="2:10" x14ac:dyDescent="0.2">
      <c r="B2447" s="99"/>
      <c r="C2447" s="49"/>
      <c r="D2447" s="100"/>
      <c r="E2447" s="42"/>
      <c r="F2447" s="42"/>
      <c r="G2447" s="42"/>
      <c r="H2447" s="42"/>
      <c r="I2447" s="42"/>
      <c r="J2447" s="45"/>
    </row>
    <row r="2448" spans="2:10" x14ac:dyDescent="0.2">
      <c r="B2448" s="99"/>
      <c r="C2448" s="49"/>
      <c r="D2448" s="100"/>
      <c r="E2448" s="42"/>
      <c r="F2448" s="42"/>
      <c r="G2448" s="42"/>
      <c r="H2448" s="42"/>
      <c r="I2448" s="42"/>
      <c r="J2448" s="45"/>
    </row>
    <row r="2449" spans="2:10" x14ac:dyDescent="0.2">
      <c r="B2449" s="99"/>
      <c r="C2449" s="49"/>
      <c r="D2449" s="100"/>
      <c r="E2449" s="42"/>
      <c r="F2449" s="42"/>
      <c r="G2449" s="42"/>
      <c r="H2449" s="42"/>
      <c r="I2449" s="42"/>
      <c r="J2449" s="45"/>
    </row>
    <row r="2450" spans="2:10" x14ac:dyDescent="0.2">
      <c r="B2450" s="99"/>
      <c r="C2450" s="49"/>
      <c r="D2450" s="100"/>
      <c r="E2450" s="42"/>
      <c r="F2450" s="42"/>
      <c r="G2450" s="42"/>
      <c r="H2450" s="42"/>
      <c r="I2450" s="42"/>
      <c r="J2450" s="45"/>
    </row>
    <row r="2451" spans="2:10" x14ac:dyDescent="0.2">
      <c r="B2451" s="99"/>
      <c r="C2451" s="49"/>
      <c r="D2451" s="100"/>
      <c r="E2451" s="42"/>
      <c r="F2451" s="42"/>
      <c r="G2451" s="42"/>
      <c r="H2451" s="42"/>
      <c r="I2451" s="42"/>
      <c r="J2451" s="45"/>
    </row>
    <row r="2452" spans="2:10" x14ac:dyDescent="0.2">
      <c r="B2452" s="99"/>
      <c r="C2452" s="49"/>
      <c r="D2452" s="100"/>
      <c r="E2452" s="42"/>
      <c r="F2452" s="42"/>
      <c r="G2452" s="42"/>
      <c r="H2452" s="42"/>
      <c r="I2452" s="42"/>
      <c r="J2452" s="45"/>
    </row>
    <row r="2453" spans="2:10" x14ac:dyDescent="0.2">
      <c r="B2453" s="99"/>
      <c r="C2453" s="49"/>
      <c r="D2453" s="100"/>
      <c r="E2453" s="42"/>
      <c r="F2453" s="42"/>
      <c r="G2453" s="42"/>
      <c r="H2453" s="42"/>
      <c r="I2453" s="42"/>
      <c r="J2453" s="45"/>
    </row>
    <row r="2454" spans="2:10" x14ac:dyDescent="0.2">
      <c r="B2454" s="99"/>
      <c r="C2454" s="49"/>
      <c r="D2454" s="100"/>
      <c r="E2454" s="42"/>
      <c r="F2454" s="42"/>
      <c r="G2454" s="42"/>
      <c r="H2454" s="42"/>
      <c r="I2454" s="42"/>
      <c r="J2454" s="45"/>
    </row>
    <row r="2455" spans="2:10" x14ac:dyDescent="0.2">
      <c r="B2455" s="99"/>
      <c r="C2455" s="49"/>
      <c r="D2455" s="100"/>
      <c r="E2455" s="42"/>
      <c r="F2455" s="42"/>
      <c r="G2455" s="42"/>
      <c r="H2455" s="42"/>
      <c r="I2455" s="42"/>
      <c r="J2455" s="45"/>
    </row>
    <row r="2456" spans="2:10" x14ac:dyDescent="0.2">
      <c r="B2456" s="99"/>
      <c r="C2456" s="49"/>
      <c r="D2456" s="100"/>
      <c r="E2456" s="42"/>
      <c r="F2456" s="42"/>
      <c r="G2456" s="42"/>
      <c r="H2456" s="42"/>
      <c r="I2456" s="42"/>
      <c r="J2456" s="45"/>
    </row>
    <row r="2457" spans="2:10" x14ac:dyDescent="0.2">
      <c r="B2457" s="99"/>
      <c r="C2457" s="49"/>
      <c r="D2457" s="100"/>
      <c r="E2457" s="42"/>
      <c r="F2457" s="42"/>
      <c r="G2457" s="42"/>
      <c r="H2457" s="42"/>
      <c r="I2457" s="42"/>
      <c r="J2457" s="45"/>
    </row>
    <row r="2458" spans="2:10" x14ac:dyDescent="0.2">
      <c r="B2458" s="99"/>
      <c r="C2458" s="49"/>
      <c r="D2458" s="100"/>
      <c r="E2458" s="42"/>
      <c r="F2458" s="42"/>
      <c r="G2458" s="42"/>
      <c r="H2458" s="42"/>
      <c r="I2458" s="42"/>
      <c r="J2458" s="45"/>
    </row>
    <row r="2459" spans="2:10" x14ac:dyDescent="0.2">
      <c r="B2459" s="99"/>
      <c r="C2459" s="49"/>
      <c r="D2459" s="100"/>
      <c r="E2459" s="42"/>
      <c r="F2459" s="42"/>
      <c r="G2459" s="42"/>
      <c r="H2459" s="42"/>
      <c r="I2459" s="42"/>
      <c r="J2459" s="45"/>
    </row>
    <row r="2460" spans="2:10" x14ac:dyDescent="0.2">
      <c r="B2460" s="99"/>
      <c r="C2460" s="49"/>
      <c r="D2460" s="100"/>
      <c r="E2460" s="42"/>
      <c r="F2460" s="42"/>
      <c r="G2460" s="42"/>
      <c r="H2460" s="42"/>
      <c r="I2460" s="42"/>
      <c r="J2460" s="45"/>
    </row>
    <row r="2461" spans="2:10" x14ac:dyDescent="0.2">
      <c r="B2461" s="99"/>
      <c r="C2461" s="49"/>
      <c r="D2461" s="100"/>
      <c r="E2461" s="42"/>
      <c r="F2461" s="42"/>
      <c r="G2461" s="42"/>
      <c r="H2461" s="42"/>
      <c r="I2461" s="42"/>
      <c r="J2461" s="45"/>
    </row>
    <row r="2462" spans="2:10" x14ac:dyDescent="0.2">
      <c r="B2462" s="99"/>
      <c r="C2462" s="49"/>
      <c r="D2462" s="100"/>
      <c r="E2462" s="42"/>
      <c r="F2462" s="42"/>
      <c r="G2462" s="42"/>
      <c r="H2462" s="42"/>
      <c r="I2462" s="42"/>
      <c r="J2462" s="45"/>
    </row>
    <row r="2463" spans="2:10" x14ac:dyDescent="0.2">
      <c r="B2463" s="99"/>
      <c r="C2463" s="49"/>
      <c r="D2463" s="100"/>
      <c r="E2463" s="42"/>
      <c r="F2463" s="42"/>
      <c r="G2463" s="42"/>
      <c r="H2463" s="42"/>
      <c r="I2463" s="42"/>
      <c r="J2463" s="45"/>
    </row>
    <row r="2464" spans="2:10" x14ac:dyDescent="0.2">
      <c r="B2464" s="99"/>
      <c r="C2464" s="49"/>
      <c r="D2464" s="100"/>
      <c r="E2464" s="42"/>
      <c r="F2464" s="42"/>
      <c r="G2464" s="42"/>
      <c r="H2464" s="42"/>
      <c r="I2464" s="42"/>
      <c r="J2464" s="45"/>
    </row>
    <row r="2465" spans="2:10" x14ac:dyDescent="0.2">
      <c r="B2465" s="99"/>
      <c r="C2465" s="49"/>
      <c r="D2465" s="100"/>
      <c r="E2465" s="42"/>
      <c r="F2465" s="42"/>
      <c r="G2465" s="42"/>
      <c r="H2465" s="42"/>
      <c r="I2465" s="42"/>
      <c r="J2465" s="45"/>
    </row>
    <row r="2466" spans="2:10" x14ac:dyDescent="0.2">
      <c r="B2466" s="99"/>
      <c r="C2466" s="49"/>
      <c r="D2466" s="100"/>
      <c r="E2466" s="42"/>
      <c r="F2466" s="42"/>
      <c r="G2466" s="42"/>
      <c r="H2466" s="42"/>
      <c r="I2466" s="42"/>
      <c r="J2466" s="45"/>
    </row>
    <row r="2467" spans="2:10" x14ac:dyDescent="0.2">
      <c r="B2467" s="99"/>
      <c r="C2467" s="49"/>
      <c r="D2467" s="100"/>
      <c r="E2467" s="42"/>
      <c r="F2467" s="42"/>
      <c r="G2467" s="42"/>
      <c r="H2467" s="42"/>
      <c r="I2467" s="42"/>
      <c r="J2467" s="45"/>
    </row>
    <row r="2468" spans="2:10" x14ac:dyDescent="0.2">
      <c r="B2468" s="99"/>
      <c r="C2468" s="49"/>
      <c r="D2468" s="100"/>
      <c r="E2468" s="42"/>
      <c r="F2468" s="42"/>
      <c r="G2468" s="42"/>
      <c r="H2468" s="42"/>
      <c r="I2468" s="42"/>
      <c r="J2468" s="45"/>
    </row>
    <row r="2469" spans="2:10" x14ac:dyDescent="0.2">
      <c r="B2469" s="99"/>
      <c r="C2469" s="49"/>
      <c r="D2469" s="100"/>
      <c r="E2469" s="42"/>
      <c r="F2469" s="42"/>
      <c r="G2469" s="42"/>
      <c r="H2469" s="42"/>
      <c r="I2469" s="42"/>
      <c r="J2469" s="45"/>
    </row>
    <row r="2470" spans="2:10" x14ac:dyDescent="0.2">
      <c r="B2470" s="99"/>
      <c r="C2470" s="49"/>
      <c r="D2470" s="100"/>
      <c r="E2470" s="42"/>
      <c r="F2470" s="42"/>
      <c r="G2470" s="42"/>
      <c r="H2470" s="42"/>
      <c r="I2470" s="42"/>
      <c r="J2470" s="45"/>
    </row>
    <row r="2471" spans="2:10" x14ac:dyDescent="0.2">
      <c r="B2471" s="99"/>
      <c r="C2471" s="49"/>
      <c r="D2471" s="100"/>
      <c r="E2471" s="42"/>
      <c r="F2471" s="42"/>
      <c r="G2471" s="42"/>
      <c r="H2471" s="42"/>
      <c r="I2471" s="42"/>
      <c r="J2471" s="45"/>
    </row>
    <row r="2472" spans="2:10" x14ac:dyDescent="0.2">
      <c r="B2472" s="99"/>
      <c r="C2472" s="49"/>
      <c r="D2472" s="100"/>
      <c r="E2472" s="42"/>
      <c r="F2472" s="42"/>
      <c r="G2472" s="42"/>
      <c r="H2472" s="42"/>
      <c r="I2472" s="42"/>
      <c r="J2472" s="45"/>
    </row>
    <row r="2473" spans="2:10" x14ac:dyDescent="0.2">
      <c r="B2473" s="99"/>
      <c r="C2473" s="49"/>
      <c r="D2473" s="100"/>
      <c r="E2473" s="42"/>
      <c r="F2473" s="42"/>
      <c r="G2473" s="42"/>
      <c r="H2473" s="42"/>
      <c r="I2473" s="42"/>
      <c r="J2473" s="45"/>
    </row>
    <row r="2474" spans="2:10" x14ac:dyDescent="0.2">
      <c r="B2474" s="99"/>
      <c r="C2474" s="49"/>
      <c r="D2474" s="100"/>
      <c r="E2474" s="42"/>
      <c r="F2474" s="42"/>
      <c r="G2474" s="42"/>
      <c r="H2474" s="42"/>
      <c r="I2474" s="42"/>
      <c r="J2474" s="45"/>
    </row>
    <row r="2475" spans="2:10" x14ac:dyDescent="0.2">
      <c r="B2475" s="99"/>
      <c r="C2475" s="49"/>
      <c r="D2475" s="100"/>
      <c r="E2475" s="42"/>
      <c r="F2475" s="42"/>
      <c r="G2475" s="42"/>
      <c r="H2475" s="42"/>
      <c r="I2475" s="42"/>
      <c r="J2475" s="45"/>
    </row>
    <row r="2476" spans="2:10" x14ac:dyDescent="0.2">
      <c r="B2476" s="99"/>
      <c r="C2476" s="49"/>
      <c r="D2476" s="100"/>
      <c r="E2476" s="42"/>
      <c r="F2476" s="42"/>
      <c r="G2476" s="42"/>
      <c r="H2476" s="42"/>
      <c r="I2476" s="42"/>
      <c r="J2476" s="45"/>
    </row>
    <row r="2477" spans="2:10" x14ac:dyDescent="0.2">
      <c r="B2477" s="99"/>
      <c r="C2477" s="49"/>
      <c r="D2477" s="100"/>
      <c r="E2477" s="42"/>
      <c r="F2477" s="42"/>
      <c r="G2477" s="42"/>
      <c r="H2477" s="42"/>
      <c r="I2477" s="42"/>
      <c r="J2477" s="45"/>
    </row>
    <row r="2478" spans="2:10" x14ac:dyDescent="0.2">
      <c r="B2478" s="99"/>
      <c r="C2478" s="49"/>
      <c r="D2478" s="100"/>
      <c r="E2478" s="42"/>
      <c r="F2478" s="42"/>
      <c r="G2478" s="42"/>
      <c r="H2478" s="42"/>
      <c r="I2478" s="42"/>
      <c r="J2478" s="45"/>
    </row>
    <row r="2479" spans="2:10" x14ac:dyDescent="0.2">
      <c r="B2479" s="99"/>
      <c r="C2479" s="49"/>
      <c r="D2479" s="100"/>
      <c r="E2479" s="42"/>
      <c r="F2479" s="42"/>
      <c r="G2479" s="42"/>
      <c r="H2479" s="42"/>
      <c r="I2479" s="42"/>
      <c r="J2479" s="45"/>
    </row>
    <row r="2480" spans="2:10" x14ac:dyDescent="0.2">
      <c r="B2480" s="99"/>
      <c r="C2480" s="49"/>
      <c r="D2480" s="100"/>
      <c r="E2480" s="42"/>
      <c r="F2480" s="42"/>
      <c r="G2480" s="42"/>
      <c r="H2480" s="42"/>
      <c r="I2480" s="42"/>
      <c r="J2480" s="45"/>
    </row>
    <row r="2481" spans="2:10" x14ac:dyDescent="0.2">
      <c r="B2481" s="99"/>
      <c r="C2481" s="49"/>
      <c r="D2481" s="100"/>
      <c r="E2481" s="42"/>
      <c r="F2481" s="42"/>
      <c r="G2481" s="42"/>
      <c r="H2481" s="42"/>
      <c r="I2481" s="42"/>
      <c r="J2481" s="45"/>
    </row>
    <row r="2482" spans="2:10" x14ac:dyDescent="0.2">
      <c r="B2482" s="99"/>
      <c r="C2482" s="49"/>
      <c r="D2482" s="100"/>
      <c r="E2482" s="42"/>
      <c r="F2482" s="42"/>
      <c r="G2482" s="42"/>
      <c r="H2482" s="42"/>
      <c r="I2482" s="42"/>
      <c r="J2482" s="45"/>
    </row>
    <row r="2483" spans="2:10" x14ac:dyDescent="0.2">
      <c r="B2483" s="99"/>
      <c r="C2483" s="49"/>
      <c r="D2483" s="100"/>
      <c r="E2483" s="42"/>
      <c r="F2483" s="42"/>
      <c r="G2483" s="42"/>
      <c r="H2483" s="42"/>
      <c r="I2483" s="42"/>
      <c r="J2483" s="45"/>
    </row>
    <row r="2484" spans="2:10" x14ac:dyDescent="0.2">
      <c r="B2484" s="99"/>
      <c r="C2484" s="49"/>
      <c r="D2484" s="100"/>
      <c r="E2484" s="42"/>
      <c r="F2484" s="42"/>
      <c r="G2484" s="42"/>
      <c r="H2484" s="42"/>
      <c r="I2484" s="42"/>
      <c r="J2484" s="45"/>
    </row>
    <row r="2485" spans="2:10" x14ac:dyDescent="0.2">
      <c r="B2485" s="99"/>
      <c r="C2485" s="49"/>
      <c r="D2485" s="100"/>
      <c r="E2485" s="42"/>
      <c r="F2485" s="42"/>
      <c r="G2485" s="42"/>
      <c r="H2485" s="42"/>
      <c r="I2485" s="42"/>
      <c r="J2485" s="45"/>
    </row>
    <row r="2486" spans="2:10" x14ac:dyDescent="0.2">
      <c r="B2486" s="99"/>
      <c r="C2486" s="49"/>
      <c r="D2486" s="100"/>
      <c r="E2486" s="42"/>
      <c r="F2486" s="42"/>
      <c r="G2486" s="42"/>
      <c r="H2486" s="42"/>
      <c r="I2486" s="42"/>
      <c r="J2486" s="45"/>
    </row>
    <row r="2487" spans="2:10" x14ac:dyDescent="0.2">
      <c r="B2487" s="99"/>
      <c r="C2487" s="49"/>
      <c r="D2487" s="100"/>
      <c r="E2487" s="42"/>
      <c r="F2487" s="42"/>
      <c r="G2487" s="42"/>
      <c r="H2487" s="42"/>
      <c r="I2487" s="42"/>
      <c r="J2487" s="45"/>
    </row>
    <row r="2488" spans="2:10" x14ac:dyDescent="0.2">
      <c r="B2488" s="99"/>
      <c r="C2488" s="49"/>
      <c r="D2488" s="100"/>
      <c r="E2488" s="42"/>
      <c r="F2488" s="42"/>
      <c r="G2488" s="42"/>
      <c r="H2488" s="42"/>
      <c r="I2488" s="42"/>
      <c r="J2488" s="45"/>
    </row>
    <row r="2489" spans="2:10" x14ac:dyDescent="0.2">
      <c r="B2489" s="99"/>
      <c r="C2489" s="49"/>
      <c r="D2489" s="100"/>
      <c r="E2489" s="42"/>
      <c r="F2489" s="42"/>
      <c r="G2489" s="42"/>
      <c r="H2489" s="42"/>
      <c r="I2489" s="42"/>
      <c r="J2489" s="45"/>
    </row>
    <row r="2490" spans="2:10" x14ac:dyDescent="0.2">
      <c r="B2490" s="99"/>
      <c r="C2490" s="49"/>
      <c r="D2490" s="100"/>
      <c r="E2490" s="42"/>
      <c r="F2490" s="42"/>
      <c r="G2490" s="42"/>
      <c r="H2490" s="42"/>
      <c r="I2490" s="42"/>
      <c r="J2490" s="45"/>
    </row>
    <row r="2491" spans="2:10" x14ac:dyDescent="0.2">
      <c r="B2491" s="99"/>
      <c r="C2491" s="49"/>
      <c r="D2491" s="100"/>
      <c r="E2491" s="42"/>
      <c r="F2491" s="42"/>
      <c r="G2491" s="42"/>
      <c r="H2491" s="42"/>
      <c r="I2491" s="42"/>
      <c r="J2491" s="45"/>
    </row>
    <row r="2492" spans="2:10" x14ac:dyDescent="0.2">
      <c r="B2492" s="99"/>
      <c r="C2492" s="49"/>
      <c r="D2492" s="100"/>
      <c r="E2492" s="42"/>
      <c r="F2492" s="42"/>
      <c r="G2492" s="42"/>
      <c r="H2492" s="42"/>
      <c r="I2492" s="42"/>
      <c r="J2492" s="45"/>
    </row>
    <row r="2493" spans="2:10" x14ac:dyDescent="0.2">
      <c r="B2493" s="99"/>
      <c r="C2493" s="49"/>
      <c r="D2493" s="100"/>
      <c r="E2493" s="42"/>
      <c r="F2493" s="42"/>
      <c r="G2493" s="42"/>
      <c r="H2493" s="42"/>
      <c r="I2493" s="42"/>
      <c r="J2493" s="45"/>
    </row>
    <row r="2494" spans="2:10" x14ac:dyDescent="0.2">
      <c r="B2494" s="99"/>
      <c r="C2494" s="49"/>
      <c r="D2494" s="100"/>
      <c r="E2494" s="42"/>
      <c r="F2494" s="42"/>
      <c r="G2494" s="42"/>
      <c r="H2494" s="42"/>
      <c r="I2494" s="42"/>
      <c r="J2494" s="45"/>
    </row>
    <row r="2495" spans="2:10" x14ac:dyDescent="0.2">
      <c r="B2495" s="99"/>
      <c r="C2495" s="49"/>
      <c r="D2495" s="100"/>
      <c r="E2495" s="42"/>
      <c r="F2495" s="42"/>
      <c r="G2495" s="42"/>
      <c r="H2495" s="42"/>
      <c r="I2495" s="42"/>
      <c r="J2495" s="45"/>
    </row>
    <row r="2496" spans="2:10" x14ac:dyDescent="0.2">
      <c r="B2496" s="99"/>
      <c r="C2496" s="49"/>
      <c r="D2496" s="100"/>
      <c r="E2496" s="42"/>
      <c r="F2496" s="42"/>
      <c r="G2496" s="42"/>
      <c r="H2496" s="42"/>
      <c r="I2496" s="42"/>
      <c r="J2496" s="45"/>
    </row>
    <row r="2497" spans="2:10" x14ac:dyDescent="0.2">
      <c r="B2497" s="99"/>
      <c r="C2497" s="49"/>
      <c r="D2497" s="100"/>
      <c r="E2497" s="42"/>
      <c r="F2497" s="42"/>
      <c r="G2497" s="42"/>
      <c r="H2497" s="42"/>
      <c r="I2497" s="42"/>
      <c r="J2497" s="45"/>
    </row>
    <row r="2498" spans="2:10" x14ac:dyDescent="0.2">
      <c r="B2498" s="99"/>
      <c r="C2498" s="49"/>
      <c r="D2498" s="100"/>
      <c r="E2498" s="42"/>
      <c r="F2498" s="42"/>
      <c r="G2498" s="42"/>
      <c r="H2498" s="42"/>
      <c r="I2498" s="42"/>
      <c r="J2498" s="45"/>
    </row>
    <row r="2499" spans="2:10" x14ac:dyDescent="0.2">
      <c r="B2499" s="99"/>
      <c r="C2499" s="49"/>
      <c r="D2499" s="100"/>
      <c r="E2499" s="42"/>
      <c r="F2499" s="42"/>
      <c r="G2499" s="42"/>
      <c r="H2499" s="42"/>
      <c r="I2499" s="42"/>
      <c r="J2499" s="45"/>
    </row>
    <row r="2500" spans="2:10" x14ac:dyDescent="0.2">
      <c r="B2500" s="99"/>
      <c r="C2500" s="49"/>
      <c r="D2500" s="100"/>
      <c r="E2500" s="42"/>
      <c r="F2500" s="42"/>
      <c r="G2500" s="42"/>
      <c r="H2500" s="42"/>
      <c r="I2500" s="42"/>
      <c r="J2500" s="45"/>
    </row>
    <row r="2501" spans="2:10" x14ac:dyDescent="0.2">
      <c r="B2501" s="99"/>
      <c r="C2501" s="49"/>
      <c r="D2501" s="100"/>
      <c r="E2501" s="42"/>
      <c r="F2501" s="42"/>
      <c r="G2501" s="42"/>
      <c r="H2501" s="42"/>
      <c r="I2501" s="42"/>
      <c r="J2501" s="45"/>
    </row>
    <row r="2502" spans="2:10" x14ac:dyDescent="0.2">
      <c r="B2502" s="99"/>
      <c r="C2502" s="49"/>
      <c r="D2502" s="100"/>
      <c r="E2502" s="42"/>
      <c r="F2502" s="42"/>
      <c r="G2502" s="42"/>
      <c r="H2502" s="42"/>
      <c r="I2502" s="42"/>
      <c r="J2502" s="45"/>
    </row>
    <row r="2503" spans="2:10" x14ac:dyDescent="0.2">
      <c r="B2503" s="99"/>
      <c r="C2503" s="49"/>
      <c r="D2503" s="100"/>
      <c r="E2503" s="42"/>
      <c r="F2503" s="42"/>
      <c r="G2503" s="42"/>
      <c r="H2503" s="42"/>
      <c r="I2503" s="42"/>
      <c r="J2503" s="45"/>
    </row>
    <row r="2504" spans="2:10" x14ac:dyDescent="0.2">
      <c r="B2504" s="99"/>
      <c r="C2504" s="49"/>
      <c r="D2504" s="100"/>
      <c r="E2504" s="42"/>
      <c r="F2504" s="42"/>
      <c r="G2504" s="42"/>
      <c r="H2504" s="42"/>
      <c r="I2504" s="42"/>
      <c r="J2504" s="45"/>
    </row>
    <row r="2505" spans="2:10" x14ac:dyDescent="0.2">
      <c r="B2505" s="99"/>
      <c r="C2505" s="49"/>
      <c r="D2505" s="100"/>
      <c r="E2505" s="42"/>
      <c r="F2505" s="42"/>
      <c r="G2505" s="42"/>
      <c r="H2505" s="42"/>
      <c r="I2505" s="42"/>
      <c r="J2505" s="45"/>
    </row>
    <row r="2506" spans="2:10" x14ac:dyDescent="0.2">
      <c r="B2506" s="99"/>
      <c r="C2506" s="49"/>
      <c r="D2506" s="100"/>
      <c r="E2506" s="42"/>
      <c r="F2506" s="42"/>
      <c r="G2506" s="42"/>
      <c r="H2506" s="42"/>
      <c r="I2506" s="42"/>
      <c r="J2506" s="45"/>
    </row>
    <row r="2507" spans="2:10" x14ac:dyDescent="0.2">
      <c r="B2507" s="99"/>
      <c r="C2507" s="49"/>
      <c r="D2507" s="100"/>
      <c r="E2507" s="42"/>
      <c r="F2507" s="42"/>
      <c r="G2507" s="42"/>
      <c r="H2507" s="42"/>
      <c r="I2507" s="42"/>
      <c r="J2507" s="45"/>
    </row>
    <row r="2508" spans="2:10" x14ac:dyDescent="0.2">
      <c r="B2508" s="99"/>
      <c r="C2508" s="49"/>
      <c r="D2508" s="100"/>
      <c r="E2508" s="42"/>
      <c r="F2508" s="42"/>
      <c r="G2508" s="42"/>
      <c r="H2508" s="42"/>
      <c r="I2508" s="42"/>
      <c r="J2508" s="45"/>
    </row>
    <row r="2509" spans="2:10" x14ac:dyDescent="0.2">
      <c r="B2509" s="99"/>
      <c r="C2509" s="49"/>
      <c r="D2509" s="100"/>
      <c r="E2509" s="42"/>
      <c r="F2509" s="42"/>
      <c r="G2509" s="42"/>
      <c r="H2509" s="42"/>
      <c r="I2509" s="42"/>
      <c r="J2509" s="45"/>
    </row>
    <row r="2510" spans="2:10" x14ac:dyDescent="0.2">
      <c r="B2510" s="99"/>
      <c r="C2510" s="49"/>
      <c r="D2510" s="100"/>
      <c r="E2510" s="42"/>
      <c r="F2510" s="42"/>
      <c r="G2510" s="42"/>
      <c r="H2510" s="42"/>
      <c r="I2510" s="42"/>
      <c r="J2510" s="45"/>
    </row>
    <row r="2511" spans="2:10" ht="13.5" thickBot="1" x14ac:dyDescent="0.25">
      <c r="B2511" s="101"/>
      <c r="C2511" s="88"/>
      <c r="D2511" s="102"/>
      <c r="E2511" s="89"/>
      <c r="F2511" s="89"/>
      <c r="G2511" s="89"/>
      <c r="H2511" s="89"/>
      <c r="I2511" s="89"/>
      <c r="J2511" s="103"/>
    </row>
    <row r="2514" spans="2:10" x14ac:dyDescent="0.2">
      <c r="B2514" s="16"/>
      <c r="E2514" s="19" t="s">
        <v>20</v>
      </c>
      <c r="F2514" s="132">
        <f>Sheet1!F44</f>
        <v>0</v>
      </c>
      <c r="G2514" s="98"/>
      <c r="H2514" s="98"/>
      <c r="I2514" s="98"/>
      <c r="J2514" s="23"/>
    </row>
    <row r="2515" spans="2:10" x14ac:dyDescent="0.2">
      <c r="B2515" s="16"/>
      <c r="E2515" s="19" t="s">
        <v>13</v>
      </c>
      <c r="F2515" s="8"/>
      <c r="G2515" s="59"/>
      <c r="H2515" s="59"/>
      <c r="I2515" s="59"/>
    </row>
    <row r="2516" spans="2:10" x14ac:dyDescent="0.2">
      <c r="E2516" s="1"/>
      <c r="F2516" s="8"/>
      <c r="G2516" s="59"/>
      <c r="H2516" s="59"/>
      <c r="I2516" s="59"/>
    </row>
    <row r="2517" spans="2:10" x14ac:dyDescent="0.2">
      <c r="B2517" s="16"/>
      <c r="E2517" s="1" t="s">
        <v>21</v>
      </c>
      <c r="F2517" s="132">
        <f>Sheet1!F47</f>
        <v>0</v>
      </c>
      <c r="G2517" s="98"/>
      <c r="H2517" s="98"/>
      <c r="I2517" s="98"/>
      <c r="J2517" s="23"/>
    </row>
    <row r="2519" spans="2:10" x14ac:dyDescent="0.2">
      <c r="E2519" s="62" t="s">
        <v>177</v>
      </c>
      <c r="F2519" s="138">
        <f>Sheet1!F49</f>
        <v>0</v>
      </c>
    </row>
  </sheetData>
  <sheetProtection password="FC0B" sheet="1" objects="1" scenarios="1"/>
  <mergeCells count="1">
    <mergeCell ref="B9:I9"/>
  </mergeCells>
  <phoneticPr fontId="2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E8:E9 F6:F9">
      <formula1>1</formula1>
    </dataValidation>
  </dataValidations>
  <pageMargins left="0.38" right="0.52" top="0.37" bottom="0.32" header="0.22" footer="0.25"/>
  <pageSetup scale="68" orientation="portrait" r:id="rId1"/>
  <headerFooter alignWithMargins="0"/>
  <colBreaks count="1" manualBreakCount="1">
    <brk id="11" max="1048575" man="1"/>
  </colBreaks>
  <ignoredErrors>
    <ignoredError sqref="F2519" unlockedFormula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F26"/>
  <sheetViews>
    <sheetView workbookViewId="0">
      <selection activeCell="B12" sqref="B12:B18"/>
    </sheetView>
  </sheetViews>
  <sheetFormatPr defaultRowHeight="12.75" x14ac:dyDescent="0.2"/>
  <cols>
    <col min="1" max="1" width="9.140625" style="649" customWidth="1"/>
    <col min="2" max="4" width="36" style="649" customWidth="1"/>
    <col min="5" max="5" width="9.140625" style="649"/>
    <col min="6" max="6" width="10.140625" style="649" bestFit="1" customWidth="1"/>
    <col min="7" max="16384" width="9.140625" style="649"/>
  </cols>
  <sheetData>
    <row r="1" spans="1:32" ht="14.25" x14ac:dyDescent="0.2">
      <c r="A1" s="834"/>
      <c r="B1" s="834"/>
      <c r="C1" s="339"/>
      <c r="D1" s="339"/>
      <c r="E1" s="339"/>
      <c r="F1" s="339"/>
      <c r="G1" s="340"/>
      <c r="H1" s="340"/>
      <c r="I1" s="340"/>
    </row>
    <row r="2" spans="1:32" x14ac:dyDescent="0.2">
      <c r="A2" s="834"/>
      <c r="B2" s="835"/>
      <c r="C2" s="835"/>
      <c r="D2" s="835"/>
      <c r="E2" s="835"/>
      <c r="F2" s="835"/>
      <c r="G2" s="836"/>
      <c r="H2" s="836"/>
      <c r="I2" s="836"/>
    </row>
    <row r="3" spans="1:32" x14ac:dyDescent="0.2">
      <c r="A3" s="834"/>
      <c r="B3" s="835"/>
      <c r="C3" s="835"/>
      <c r="D3" s="835"/>
      <c r="E3" s="835"/>
      <c r="F3" s="835"/>
      <c r="G3" s="836"/>
      <c r="H3" s="836"/>
      <c r="I3" s="836"/>
    </row>
    <row r="4" spans="1:32" x14ac:dyDescent="0.2">
      <c r="A4" s="834"/>
      <c r="B4" s="837" t="s">
        <v>12</v>
      </c>
      <c r="C4" s="838">
        <f>Company</f>
        <v>0</v>
      </c>
      <c r="D4" s="834"/>
      <c r="G4" s="839"/>
      <c r="H4" s="839"/>
      <c r="I4" s="839"/>
    </row>
    <row r="5" spans="1:32" x14ac:dyDescent="0.2">
      <c r="A5" s="840"/>
      <c r="B5" s="841"/>
      <c r="C5" s="842"/>
      <c r="D5" s="840"/>
      <c r="G5" s="839"/>
      <c r="H5" s="839"/>
      <c r="I5" s="839"/>
    </row>
    <row r="6" spans="1:32" x14ac:dyDescent="0.2">
      <c r="A6" s="834"/>
      <c r="B6" s="837" t="s">
        <v>19</v>
      </c>
      <c r="C6" s="675">
        <f>Date</f>
        <v>0</v>
      </c>
      <c r="D6" s="834"/>
      <c r="G6" s="843"/>
      <c r="H6" s="843"/>
      <c r="I6" s="843"/>
    </row>
    <row r="7" spans="1:32" x14ac:dyDescent="0.2">
      <c r="A7" s="834"/>
      <c r="B7" s="837"/>
      <c r="C7" s="837"/>
      <c r="D7" s="844"/>
      <c r="E7" s="845"/>
      <c r="F7" s="676"/>
      <c r="G7" s="844"/>
      <c r="H7" s="844"/>
      <c r="I7" s="844"/>
    </row>
    <row r="8" spans="1:32" x14ac:dyDescent="0.2">
      <c r="A8" s="834"/>
      <c r="B8" s="837"/>
      <c r="C8" s="837"/>
      <c r="D8" s="845"/>
      <c r="E8" s="843"/>
      <c r="F8" s="843"/>
      <c r="G8" s="836"/>
      <c r="H8" s="844"/>
      <c r="I8" s="844"/>
    </row>
    <row r="9" spans="1:32" ht="29.25" customHeight="1" thickBot="1" x14ac:dyDescent="0.25">
      <c r="A9" s="834"/>
      <c r="B9" s="1250" t="s">
        <v>463</v>
      </c>
      <c r="C9" s="1250"/>
      <c r="D9" s="1250"/>
      <c r="E9" s="808"/>
      <c r="F9" s="808"/>
      <c r="G9" s="808"/>
      <c r="H9" s="808"/>
      <c r="I9" s="808"/>
      <c r="J9" s="808"/>
      <c r="K9" s="808"/>
      <c r="L9" s="808"/>
      <c r="M9" s="808"/>
      <c r="N9" s="808"/>
      <c r="O9" s="808"/>
      <c r="P9" s="808"/>
      <c r="Q9" s="808"/>
      <c r="R9" s="808"/>
      <c r="S9" s="808"/>
      <c r="T9" s="808"/>
      <c r="U9" s="808"/>
      <c r="V9" s="808"/>
      <c r="W9" s="808"/>
      <c r="X9" s="808"/>
      <c r="Y9" s="808"/>
      <c r="Z9" s="808"/>
      <c r="AA9" s="808"/>
      <c r="AB9" s="808"/>
      <c r="AC9" s="808"/>
      <c r="AD9" s="808"/>
      <c r="AE9" s="808"/>
      <c r="AF9" s="808"/>
    </row>
    <row r="10" spans="1:32" ht="25.5" x14ac:dyDescent="0.2">
      <c r="A10" s="834"/>
      <c r="B10" s="1178" t="s">
        <v>609</v>
      </c>
      <c r="C10" s="1179" t="s">
        <v>610</v>
      </c>
      <c r="D10" s="1180" t="s">
        <v>611</v>
      </c>
      <c r="E10" s="843"/>
      <c r="F10" s="843"/>
      <c r="G10" s="836"/>
      <c r="H10" s="844"/>
      <c r="I10" s="844"/>
    </row>
    <row r="11" spans="1:32" x14ac:dyDescent="0.2">
      <c r="A11" s="834"/>
      <c r="B11" s="713">
        <v>1</v>
      </c>
      <c r="C11" s="714">
        <v>2</v>
      </c>
      <c r="D11" s="715">
        <v>3</v>
      </c>
      <c r="E11" s="843"/>
      <c r="F11" s="843"/>
      <c r="G11" s="836"/>
      <c r="H11" s="844"/>
      <c r="I11" s="844"/>
    </row>
    <row r="12" spans="1:32" x14ac:dyDescent="0.2">
      <c r="A12" s="834"/>
      <c r="B12" s="1181" t="s">
        <v>341</v>
      </c>
      <c r="C12" s="846"/>
      <c r="D12" s="847"/>
      <c r="E12" s="843"/>
      <c r="F12" s="843"/>
      <c r="G12" s="836"/>
      <c r="H12" s="844"/>
      <c r="I12" s="844"/>
    </row>
    <row r="13" spans="1:32" x14ac:dyDescent="0.2">
      <c r="A13" s="834"/>
      <c r="B13" s="1181" t="s">
        <v>342</v>
      </c>
      <c r="C13" s="846"/>
      <c r="D13" s="847"/>
      <c r="E13" s="843"/>
      <c r="F13" s="843"/>
      <c r="G13" s="836"/>
      <c r="H13" s="844"/>
      <c r="I13" s="844"/>
    </row>
    <row r="14" spans="1:32" x14ac:dyDescent="0.2">
      <c r="A14" s="834"/>
      <c r="B14" s="1181" t="s">
        <v>343</v>
      </c>
      <c r="C14" s="846"/>
      <c r="D14" s="847"/>
      <c r="E14" s="843"/>
      <c r="F14" s="843"/>
      <c r="G14" s="836"/>
      <c r="H14" s="844"/>
      <c r="I14" s="844"/>
    </row>
    <row r="15" spans="1:32" x14ac:dyDescent="0.2">
      <c r="A15" s="834"/>
      <c r="B15" s="1181" t="s">
        <v>344</v>
      </c>
      <c r="C15" s="846"/>
      <c r="D15" s="847"/>
      <c r="E15" s="843"/>
      <c r="F15" s="843"/>
      <c r="G15" s="836"/>
      <c r="H15" s="844"/>
      <c r="I15" s="844"/>
    </row>
    <row r="16" spans="1:32" x14ac:dyDescent="0.2">
      <c r="A16" s="834"/>
      <c r="B16" s="1181" t="s">
        <v>345</v>
      </c>
      <c r="C16" s="846"/>
      <c r="D16" s="847"/>
      <c r="E16" s="843"/>
      <c r="F16" s="843"/>
      <c r="G16" s="836"/>
      <c r="H16" s="844"/>
      <c r="I16" s="844"/>
    </row>
    <row r="17" spans="1:9" x14ac:dyDescent="0.2">
      <c r="A17" s="834"/>
      <c r="B17" s="1181" t="s">
        <v>346</v>
      </c>
      <c r="C17" s="846"/>
      <c r="D17" s="847"/>
      <c r="E17" s="843"/>
      <c r="F17" s="843"/>
      <c r="G17" s="836"/>
      <c r="H17" s="844"/>
      <c r="I17" s="844"/>
    </row>
    <row r="18" spans="1:9" ht="13.5" thickBot="1" x14ac:dyDescent="0.25">
      <c r="A18" s="834"/>
      <c r="B18" s="1182" t="s">
        <v>507</v>
      </c>
      <c r="C18" s="848"/>
      <c r="D18" s="849"/>
      <c r="E18" s="843"/>
      <c r="F18" s="843"/>
      <c r="G18" s="836"/>
      <c r="H18" s="844"/>
      <c r="I18" s="844"/>
    </row>
    <row r="19" spans="1:9" x14ac:dyDescent="0.2">
      <c r="A19" s="834"/>
      <c r="B19" s="837"/>
      <c r="C19" s="837"/>
      <c r="D19" s="845"/>
      <c r="E19" s="843"/>
      <c r="F19" s="843"/>
      <c r="G19" s="836"/>
      <c r="H19" s="844"/>
      <c r="I19" s="844"/>
    </row>
    <row r="20" spans="1:9" x14ac:dyDescent="0.2">
      <c r="A20" s="834"/>
      <c r="B20" s="837"/>
      <c r="C20" s="837"/>
      <c r="D20" s="845"/>
      <c r="E20" s="843"/>
      <c r="F20" s="843"/>
      <c r="G20" s="836"/>
      <c r="H20" s="844"/>
      <c r="I20" s="844"/>
    </row>
    <row r="21" spans="1:9" x14ac:dyDescent="0.2">
      <c r="C21" s="648" t="s">
        <v>20</v>
      </c>
      <c r="D21" s="698">
        <f>Sheet1!F44</f>
        <v>0</v>
      </c>
    </row>
    <row r="22" spans="1:9" x14ac:dyDescent="0.2">
      <c r="C22" s="648" t="s">
        <v>13</v>
      </c>
      <c r="D22" s="699"/>
    </row>
    <row r="23" spans="1:9" x14ac:dyDescent="0.2">
      <c r="C23" s="648"/>
      <c r="D23" s="699"/>
    </row>
    <row r="24" spans="1:9" x14ac:dyDescent="0.2">
      <c r="C24" s="648" t="s">
        <v>21</v>
      </c>
      <c r="D24" s="698">
        <f>Sheet1!F47</f>
        <v>0</v>
      </c>
    </row>
    <row r="25" spans="1:9" x14ac:dyDescent="0.2">
      <c r="D25" s="700"/>
    </row>
    <row r="26" spans="1:9" x14ac:dyDescent="0.2">
      <c r="C26" s="650" t="s">
        <v>177</v>
      </c>
      <c r="D26" s="701">
        <f>Sheet1!F49</f>
        <v>0</v>
      </c>
    </row>
  </sheetData>
  <sheetProtection password="FC0B" sheet="1" objects="1" scenarios="1"/>
  <mergeCells count="1">
    <mergeCell ref="B9:D9"/>
  </mergeCells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E10:F20 C6 F7:F8 E8">
      <formula1>1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2:AP50"/>
  <sheetViews>
    <sheetView showGridLines="0" topLeftCell="AL1" zoomScale="80" zoomScaleNormal="80" workbookViewId="0">
      <selection activeCell="AN10" sqref="AN10:AO10"/>
    </sheetView>
  </sheetViews>
  <sheetFormatPr defaultRowHeight="12.75" x14ac:dyDescent="0.2"/>
  <cols>
    <col min="1" max="1" width="2.85546875" style="4" customWidth="1"/>
    <col min="2" max="2" width="14.85546875" style="3" bestFit="1" customWidth="1"/>
    <col min="3" max="7" width="14.7109375" style="4" customWidth="1"/>
    <col min="8" max="8" width="19.28515625" style="4" customWidth="1"/>
    <col min="9" max="9" width="17.7109375" style="4" customWidth="1"/>
    <col min="10" max="41" width="14.7109375" style="4" customWidth="1"/>
    <col min="42" max="42" width="16.7109375" style="4" customWidth="1"/>
    <col min="43" max="16384" width="9.140625" style="4"/>
  </cols>
  <sheetData>
    <row r="2" spans="2:42" s="5" customFormat="1" ht="12.75" customHeight="1" x14ac:dyDescent="0.2">
      <c r="B2" s="40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</row>
    <row r="3" spans="2:42" ht="14.25" x14ac:dyDescent="0.2">
      <c r="B3" s="281" t="s">
        <v>455</v>
      </c>
    </row>
    <row r="4" spans="2:42" s="5" customFormat="1" x14ac:dyDescent="0.2">
      <c r="B4" s="6"/>
      <c r="C4" s="6"/>
      <c r="D4" s="6"/>
      <c r="E4" s="6"/>
    </row>
    <row r="5" spans="2:42" s="5" customFormat="1" x14ac:dyDescent="0.2"/>
    <row r="6" spans="2:42" s="5" customFormat="1" x14ac:dyDescent="0.2">
      <c r="B6" s="6"/>
      <c r="C6" s="6"/>
      <c r="D6" s="6"/>
      <c r="E6" s="6"/>
      <c r="O6" s="7" t="s">
        <v>12</v>
      </c>
      <c r="P6" s="137">
        <f>Company</f>
        <v>0</v>
      </c>
      <c r="S6" s="230"/>
      <c r="T6" s="231"/>
    </row>
    <row r="7" spans="2:42" s="5" customFormat="1" x14ac:dyDescent="0.2">
      <c r="B7" s="6"/>
      <c r="C7" s="6"/>
      <c r="D7" s="6"/>
      <c r="E7" s="6"/>
      <c r="P7" s="3"/>
    </row>
    <row r="8" spans="2:42" ht="15.75" customHeight="1" x14ac:dyDescent="0.2">
      <c r="C8" s="9"/>
      <c r="D8" s="9"/>
      <c r="E8" s="9"/>
      <c r="F8" s="3"/>
      <c r="G8" s="3"/>
      <c r="H8" s="3"/>
      <c r="I8" s="3"/>
      <c r="J8" s="3"/>
      <c r="K8" s="3"/>
      <c r="L8" s="3"/>
      <c r="M8" s="3"/>
      <c r="N8" s="3"/>
      <c r="O8" s="7" t="s">
        <v>19</v>
      </c>
      <c r="P8" s="135">
        <f>Date</f>
        <v>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2:42" ht="15.75" customHeight="1" thickBot="1" x14ac:dyDescent="0.25">
      <c r="C9" s="9"/>
      <c r="D9" s="9"/>
      <c r="E9" s="9"/>
      <c r="F9" s="3"/>
      <c r="G9" s="3"/>
      <c r="H9" s="3"/>
      <c r="I9" s="3"/>
      <c r="J9" s="3"/>
      <c r="K9" s="3"/>
      <c r="L9" s="3"/>
      <c r="M9" s="3"/>
      <c r="N9" s="3"/>
      <c r="O9" s="7"/>
      <c r="P9" s="232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2:42" ht="111.75" customHeight="1" x14ac:dyDescent="0.2">
      <c r="B10" s="1261" t="s">
        <v>3</v>
      </c>
      <c r="C10" s="1265" t="s">
        <v>241</v>
      </c>
      <c r="D10" s="1253" t="s">
        <v>159</v>
      </c>
      <c r="E10" s="1253" t="s">
        <v>160</v>
      </c>
      <c r="F10" s="1253" t="s">
        <v>242</v>
      </c>
      <c r="G10" s="1253" t="s">
        <v>243</v>
      </c>
      <c r="H10" s="1253" t="s">
        <v>161</v>
      </c>
      <c r="I10" s="1253" t="s">
        <v>162</v>
      </c>
      <c r="J10" s="1263" t="s">
        <v>244</v>
      </c>
      <c r="K10" s="1264"/>
      <c r="L10" s="1255" t="s">
        <v>264</v>
      </c>
      <c r="M10" s="1256"/>
      <c r="N10" s="1255" t="s">
        <v>245</v>
      </c>
      <c r="O10" s="1256"/>
      <c r="P10" s="1255" t="s">
        <v>163</v>
      </c>
      <c r="Q10" s="1256"/>
      <c r="R10" s="1255" t="s">
        <v>164</v>
      </c>
      <c r="S10" s="1256"/>
      <c r="T10" s="1255" t="s">
        <v>246</v>
      </c>
      <c r="U10" s="1256"/>
      <c r="V10" s="1255" t="s">
        <v>269</v>
      </c>
      <c r="W10" s="1256"/>
      <c r="X10" s="1255" t="s">
        <v>247</v>
      </c>
      <c r="Y10" s="1256"/>
      <c r="Z10" s="1255" t="s">
        <v>36</v>
      </c>
      <c r="AA10" s="1256"/>
      <c r="AB10" s="1255" t="s">
        <v>37</v>
      </c>
      <c r="AC10" s="1256"/>
      <c r="AD10" s="1255" t="s">
        <v>265</v>
      </c>
      <c r="AE10" s="1256"/>
      <c r="AF10" s="1255" t="s">
        <v>266</v>
      </c>
      <c r="AG10" s="1256"/>
      <c r="AH10" s="1255" t="s">
        <v>267</v>
      </c>
      <c r="AI10" s="1256"/>
      <c r="AJ10" s="1255" t="s">
        <v>268</v>
      </c>
      <c r="AK10" s="1256"/>
      <c r="AL10" s="1259" t="s">
        <v>272</v>
      </c>
      <c r="AM10" s="1260"/>
      <c r="AN10" s="1257" t="s">
        <v>612</v>
      </c>
      <c r="AO10" s="1258"/>
      <c r="AP10" s="1251" t="s">
        <v>165</v>
      </c>
    </row>
    <row r="11" spans="2:42" ht="32.25" customHeight="1" x14ac:dyDescent="0.2">
      <c r="B11" s="1262"/>
      <c r="C11" s="1266"/>
      <c r="D11" s="1254"/>
      <c r="E11" s="1254"/>
      <c r="F11" s="1254"/>
      <c r="G11" s="1254"/>
      <c r="H11" s="1254"/>
      <c r="I11" s="1254"/>
      <c r="J11" s="229" t="s">
        <v>38</v>
      </c>
      <c r="K11" s="229" t="s">
        <v>39</v>
      </c>
      <c r="L11" s="57" t="s">
        <v>38</v>
      </c>
      <c r="M11" s="57" t="s">
        <v>39</v>
      </c>
      <c r="N11" s="57" t="s">
        <v>38</v>
      </c>
      <c r="O11" s="57" t="s">
        <v>39</v>
      </c>
      <c r="P11" s="57" t="s">
        <v>38</v>
      </c>
      <c r="Q11" s="57" t="s">
        <v>39</v>
      </c>
      <c r="R11" s="57" t="s">
        <v>38</v>
      </c>
      <c r="S11" s="57" t="s">
        <v>39</v>
      </c>
      <c r="T11" s="57" t="s">
        <v>38</v>
      </c>
      <c r="U11" s="57" t="s">
        <v>39</v>
      </c>
      <c r="V11" s="57" t="s">
        <v>38</v>
      </c>
      <c r="W11" s="57" t="s">
        <v>39</v>
      </c>
      <c r="X11" s="57" t="s">
        <v>38</v>
      </c>
      <c r="Y11" s="57" t="s">
        <v>39</v>
      </c>
      <c r="Z11" s="57" t="s">
        <v>38</v>
      </c>
      <c r="AA11" s="57" t="s">
        <v>39</v>
      </c>
      <c r="AB11" s="57" t="s">
        <v>38</v>
      </c>
      <c r="AC11" s="57" t="s">
        <v>39</v>
      </c>
      <c r="AD11" s="57" t="s">
        <v>38</v>
      </c>
      <c r="AE11" s="57" t="s">
        <v>39</v>
      </c>
      <c r="AF11" s="57" t="s">
        <v>38</v>
      </c>
      <c r="AG11" s="57" t="s">
        <v>39</v>
      </c>
      <c r="AH11" s="57" t="s">
        <v>38</v>
      </c>
      <c r="AI11" s="57" t="s">
        <v>39</v>
      </c>
      <c r="AJ11" s="57" t="s">
        <v>38</v>
      </c>
      <c r="AK11" s="57" t="s">
        <v>39</v>
      </c>
      <c r="AL11" s="57" t="s">
        <v>38</v>
      </c>
      <c r="AM11" s="57" t="s">
        <v>39</v>
      </c>
      <c r="AN11" s="321" t="s">
        <v>38</v>
      </c>
      <c r="AO11" s="321" t="s">
        <v>39</v>
      </c>
      <c r="AP11" s="1252"/>
    </row>
    <row r="12" spans="2:42" s="10" customFormat="1" ht="13.5" customHeight="1" x14ac:dyDescent="0.2">
      <c r="B12" s="55"/>
      <c r="C12" s="56">
        <v>1</v>
      </c>
      <c r="D12" s="56">
        <v>2</v>
      </c>
      <c r="E12" s="56">
        <v>3</v>
      </c>
      <c r="F12" s="56">
        <v>4</v>
      </c>
      <c r="G12" s="56">
        <v>5</v>
      </c>
      <c r="H12" s="56">
        <v>6</v>
      </c>
      <c r="I12" s="56">
        <v>7</v>
      </c>
      <c r="J12" s="56">
        <v>8</v>
      </c>
      <c r="K12" s="56">
        <v>9</v>
      </c>
      <c r="L12" s="56">
        <v>10</v>
      </c>
      <c r="M12" s="56">
        <v>11</v>
      </c>
      <c r="N12" s="56">
        <v>12</v>
      </c>
      <c r="O12" s="56">
        <v>13</v>
      </c>
      <c r="P12" s="56">
        <v>14</v>
      </c>
      <c r="Q12" s="56">
        <v>15</v>
      </c>
      <c r="R12" s="56">
        <v>16</v>
      </c>
      <c r="S12" s="56">
        <v>17</v>
      </c>
      <c r="T12" s="56">
        <v>18</v>
      </c>
      <c r="U12" s="56">
        <v>19</v>
      </c>
      <c r="V12" s="56">
        <v>20</v>
      </c>
      <c r="W12" s="56">
        <v>21</v>
      </c>
      <c r="X12" s="56">
        <v>22</v>
      </c>
      <c r="Y12" s="56">
        <v>23</v>
      </c>
      <c r="Z12" s="56">
        <v>24</v>
      </c>
      <c r="AA12" s="56">
        <v>25</v>
      </c>
      <c r="AB12" s="56">
        <v>26</v>
      </c>
      <c r="AC12" s="56">
        <v>27</v>
      </c>
      <c r="AD12" s="56">
        <v>28</v>
      </c>
      <c r="AE12" s="56">
        <v>29</v>
      </c>
      <c r="AF12" s="56">
        <v>30</v>
      </c>
      <c r="AG12" s="56">
        <v>31</v>
      </c>
      <c r="AH12" s="56">
        <v>32</v>
      </c>
      <c r="AI12" s="56">
        <v>33</v>
      </c>
      <c r="AJ12" s="56">
        <v>34</v>
      </c>
      <c r="AK12" s="56">
        <v>35</v>
      </c>
      <c r="AL12" s="56">
        <v>36</v>
      </c>
      <c r="AM12" s="56">
        <v>37</v>
      </c>
      <c r="AN12" s="320">
        <v>38</v>
      </c>
      <c r="AO12" s="320">
        <v>39</v>
      </c>
      <c r="AP12" s="319">
        <v>40</v>
      </c>
    </row>
    <row r="13" spans="2:42" x14ac:dyDescent="0.2">
      <c r="B13" s="11">
        <v>1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316"/>
      <c r="AM13" s="316"/>
      <c r="AN13" s="316"/>
      <c r="AO13" s="316"/>
      <c r="AP13" s="234"/>
    </row>
    <row r="14" spans="2:42" x14ac:dyDescent="0.2">
      <c r="B14" s="12">
        <v>2</v>
      </c>
      <c r="C14" s="42"/>
      <c r="D14" s="42"/>
      <c r="E14" s="42"/>
      <c r="F14" s="42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316"/>
      <c r="AM14" s="316"/>
      <c r="AN14" s="316"/>
      <c r="AO14" s="316"/>
      <c r="AP14" s="234"/>
    </row>
    <row r="15" spans="2:42" x14ac:dyDescent="0.2">
      <c r="B15" s="12">
        <v>3</v>
      </c>
      <c r="C15" s="42"/>
      <c r="D15" s="42"/>
      <c r="E15" s="42"/>
      <c r="F15" s="42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316"/>
      <c r="AM15" s="316"/>
      <c r="AN15" s="316"/>
      <c r="AO15" s="316"/>
      <c r="AP15" s="234"/>
    </row>
    <row r="16" spans="2:42" x14ac:dyDescent="0.2">
      <c r="B16" s="12">
        <v>4</v>
      </c>
      <c r="C16" s="42"/>
      <c r="D16" s="42"/>
      <c r="E16" s="42"/>
      <c r="F16" s="42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316"/>
      <c r="AM16" s="316"/>
      <c r="AN16" s="316"/>
      <c r="AO16" s="316"/>
      <c r="AP16" s="234"/>
    </row>
    <row r="17" spans="2:42" x14ac:dyDescent="0.2">
      <c r="B17" s="12">
        <v>5</v>
      </c>
      <c r="C17" s="42"/>
      <c r="D17" s="42"/>
      <c r="E17" s="42"/>
      <c r="F17" s="42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316"/>
      <c r="AM17" s="316"/>
      <c r="AN17" s="316"/>
      <c r="AO17" s="316"/>
      <c r="AP17" s="234"/>
    </row>
    <row r="18" spans="2:42" x14ac:dyDescent="0.2">
      <c r="B18" s="12">
        <v>6</v>
      </c>
      <c r="C18" s="42"/>
      <c r="D18" s="42"/>
      <c r="E18" s="42"/>
      <c r="F18" s="42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316"/>
      <c r="AM18" s="316"/>
      <c r="AN18" s="316"/>
      <c r="AO18" s="316"/>
      <c r="AP18" s="234"/>
    </row>
    <row r="19" spans="2:42" x14ac:dyDescent="0.2">
      <c r="B19" s="12">
        <v>7</v>
      </c>
      <c r="C19" s="42"/>
      <c r="D19" s="42"/>
      <c r="E19" s="42"/>
      <c r="F19" s="42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316"/>
      <c r="AM19" s="316"/>
      <c r="AN19" s="316"/>
      <c r="AO19" s="316"/>
      <c r="AP19" s="234"/>
    </row>
    <row r="20" spans="2:42" x14ac:dyDescent="0.2">
      <c r="B20" s="12">
        <v>8</v>
      </c>
      <c r="C20" s="42"/>
      <c r="D20" s="42"/>
      <c r="E20" s="42"/>
      <c r="F20" s="42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316"/>
      <c r="AM20" s="316"/>
      <c r="AN20" s="316"/>
      <c r="AO20" s="316"/>
      <c r="AP20" s="234"/>
    </row>
    <row r="21" spans="2:42" x14ac:dyDescent="0.2">
      <c r="B21" s="12">
        <v>9</v>
      </c>
      <c r="C21" s="42"/>
      <c r="D21" s="42"/>
      <c r="E21" s="42"/>
      <c r="F21" s="42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316"/>
      <c r="AM21" s="316"/>
      <c r="AN21" s="316"/>
      <c r="AO21" s="316"/>
      <c r="AP21" s="234"/>
    </row>
    <row r="22" spans="2:42" x14ac:dyDescent="0.2">
      <c r="B22" s="12">
        <v>10</v>
      </c>
      <c r="C22" s="42"/>
      <c r="D22" s="42"/>
      <c r="E22" s="42"/>
      <c r="F22" s="42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316"/>
      <c r="AM22" s="316"/>
      <c r="AN22" s="316"/>
      <c r="AO22" s="316"/>
      <c r="AP22" s="234"/>
    </row>
    <row r="23" spans="2:42" x14ac:dyDescent="0.2">
      <c r="B23" s="12">
        <v>11</v>
      </c>
      <c r="C23" s="42"/>
      <c r="D23" s="42"/>
      <c r="E23" s="42"/>
      <c r="F23" s="42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316"/>
      <c r="AM23" s="316"/>
      <c r="AN23" s="316"/>
      <c r="AO23" s="316"/>
      <c r="AP23" s="234"/>
    </row>
    <row r="24" spans="2:42" x14ac:dyDescent="0.2">
      <c r="B24" s="12">
        <v>12</v>
      </c>
      <c r="C24" s="42"/>
      <c r="D24" s="42"/>
      <c r="E24" s="42"/>
      <c r="F24" s="42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316"/>
      <c r="AM24" s="316"/>
      <c r="AN24" s="316"/>
      <c r="AO24" s="316"/>
      <c r="AP24" s="234"/>
    </row>
    <row r="25" spans="2:42" x14ac:dyDescent="0.2">
      <c r="B25" s="12">
        <v>13</v>
      </c>
      <c r="C25" s="42"/>
      <c r="D25" s="42"/>
      <c r="E25" s="42"/>
      <c r="F25" s="42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316"/>
      <c r="AM25" s="316"/>
      <c r="AN25" s="316"/>
      <c r="AO25" s="316"/>
      <c r="AP25" s="234"/>
    </row>
    <row r="26" spans="2:42" x14ac:dyDescent="0.2">
      <c r="B26" s="12">
        <v>14</v>
      </c>
      <c r="C26" s="42"/>
      <c r="D26" s="42"/>
      <c r="E26" s="42"/>
      <c r="F26" s="42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316"/>
      <c r="AM26" s="316"/>
      <c r="AN26" s="316"/>
      <c r="AO26" s="316"/>
      <c r="AP26" s="234"/>
    </row>
    <row r="27" spans="2:42" x14ac:dyDescent="0.2">
      <c r="B27" s="12">
        <v>15</v>
      </c>
      <c r="C27" s="42"/>
      <c r="D27" s="42"/>
      <c r="E27" s="42"/>
      <c r="F27" s="42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316"/>
      <c r="AM27" s="316"/>
      <c r="AN27" s="316"/>
      <c r="AO27" s="316"/>
      <c r="AP27" s="234"/>
    </row>
    <row r="28" spans="2:42" x14ac:dyDescent="0.2">
      <c r="B28" s="12">
        <v>16</v>
      </c>
      <c r="C28" s="42"/>
      <c r="D28" s="42"/>
      <c r="E28" s="42"/>
      <c r="F28" s="42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316"/>
      <c r="AM28" s="316"/>
      <c r="AN28" s="316"/>
      <c r="AO28" s="316"/>
      <c r="AP28" s="234"/>
    </row>
    <row r="29" spans="2:42" x14ac:dyDescent="0.2">
      <c r="B29" s="12">
        <v>17</v>
      </c>
      <c r="C29" s="42"/>
      <c r="D29" s="42"/>
      <c r="E29" s="42"/>
      <c r="F29" s="42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316"/>
      <c r="AM29" s="316"/>
      <c r="AN29" s="316"/>
      <c r="AO29" s="316"/>
      <c r="AP29" s="234"/>
    </row>
    <row r="30" spans="2:42" x14ac:dyDescent="0.2">
      <c r="B30" s="12">
        <v>18</v>
      </c>
      <c r="C30" s="42"/>
      <c r="D30" s="42"/>
      <c r="E30" s="42"/>
      <c r="F30" s="42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316"/>
      <c r="AM30" s="316"/>
      <c r="AN30" s="316"/>
      <c r="AO30" s="316"/>
      <c r="AP30" s="234"/>
    </row>
    <row r="31" spans="2:42" x14ac:dyDescent="0.2">
      <c r="B31" s="12">
        <v>19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317"/>
      <c r="AM31" s="317"/>
      <c r="AN31" s="317"/>
      <c r="AO31" s="317"/>
      <c r="AP31" s="234"/>
    </row>
    <row r="32" spans="2:42" x14ac:dyDescent="0.2">
      <c r="B32" s="12">
        <v>20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317"/>
      <c r="AM32" s="317"/>
      <c r="AN32" s="317"/>
      <c r="AO32" s="317"/>
      <c r="AP32" s="234"/>
    </row>
    <row r="33" spans="2:42" x14ac:dyDescent="0.2">
      <c r="B33" s="12">
        <v>21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317"/>
      <c r="AM33" s="317"/>
      <c r="AN33" s="317"/>
      <c r="AO33" s="317"/>
      <c r="AP33" s="234"/>
    </row>
    <row r="34" spans="2:42" x14ac:dyDescent="0.2">
      <c r="B34" s="12">
        <v>22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317"/>
      <c r="AM34" s="317"/>
      <c r="AN34" s="317"/>
      <c r="AO34" s="317"/>
      <c r="AP34" s="234"/>
    </row>
    <row r="35" spans="2:42" x14ac:dyDescent="0.2">
      <c r="B35" s="12">
        <v>23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317"/>
      <c r="AM35" s="317"/>
      <c r="AN35" s="317"/>
      <c r="AO35" s="317"/>
      <c r="AP35" s="234"/>
    </row>
    <row r="36" spans="2:42" x14ac:dyDescent="0.2">
      <c r="B36" s="12">
        <v>24</v>
      </c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317"/>
      <c r="AM36" s="317"/>
      <c r="AN36" s="317"/>
      <c r="AO36" s="317"/>
      <c r="AP36" s="234"/>
    </row>
    <row r="37" spans="2:42" x14ac:dyDescent="0.2">
      <c r="B37" s="12">
        <v>25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317"/>
      <c r="AM37" s="317"/>
      <c r="AN37" s="317"/>
      <c r="AO37" s="317"/>
      <c r="AP37" s="234"/>
    </row>
    <row r="38" spans="2:42" x14ac:dyDescent="0.2">
      <c r="B38" s="12">
        <v>26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317"/>
      <c r="AM38" s="317"/>
      <c r="AN38" s="317"/>
      <c r="AO38" s="317"/>
      <c r="AP38" s="234"/>
    </row>
    <row r="39" spans="2:42" x14ac:dyDescent="0.2">
      <c r="B39" s="12">
        <v>27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317"/>
      <c r="AM39" s="317"/>
      <c r="AN39" s="317"/>
      <c r="AO39" s="317"/>
      <c r="AP39" s="234"/>
    </row>
    <row r="40" spans="2:42" x14ac:dyDescent="0.2">
      <c r="B40" s="12">
        <v>28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317"/>
      <c r="AM40" s="317"/>
      <c r="AN40" s="317"/>
      <c r="AO40" s="317"/>
      <c r="AP40" s="234"/>
    </row>
    <row r="41" spans="2:42" x14ac:dyDescent="0.2">
      <c r="B41" s="12">
        <v>29</v>
      </c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317"/>
      <c r="AM41" s="317"/>
      <c r="AN41" s="317"/>
      <c r="AO41" s="317"/>
      <c r="AP41" s="234"/>
    </row>
    <row r="42" spans="2:42" x14ac:dyDescent="0.2">
      <c r="B42" s="12">
        <v>30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317"/>
      <c r="AM42" s="317"/>
      <c r="AN42" s="317"/>
      <c r="AO42" s="317"/>
      <c r="AP42" s="234"/>
    </row>
    <row r="43" spans="2:42" ht="13.5" thickBot="1" x14ac:dyDescent="0.25">
      <c r="B43" s="13">
        <v>31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318"/>
      <c r="AM43" s="318"/>
      <c r="AN43" s="318"/>
      <c r="AO43" s="318"/>
      <c r="AP43" s="235"/>
    </row>
    <row r="44" spans="2:42" ht="80.25" thickBot="1" x14ac:dyDescent="0.25">
      <c r="B44" s="286" t="s">
        <v>262</v>
      </c>
      <c r="C44" s="280">
        <f>MAX(C13:C43)</f>
        <v>0</v>
      </c>
      <c r="D44" s="280">
        <f t="shared" ref="D44:AC44" si="0">MAX(D13:D43)</f>
        <v>0</v>
      </c>
      <c r="E44" s="280">
        <f t="shared" si="0"/>
        <v>0</v>
      </c>
      <c r="F44" s="280">
        <f t="shared" si="0"/>
        <v>0</v>
      </c>
      <c r="G44" s="280">
        <f t="shared" si="0"/>
        <v>0</v>
      </c>
      <c r="H44" s="280">
        <f t="shared" si="0"/>
        <v>0</v>
      </c>
      <c r="I44" s="280">
        <f t="shared" si="0"/>
        <v>0</v>
      </c>
      <c r="J44" s="280">
        <f t="shared" si="0"/>
        <v>0</v>
      </c>
      <c r="K44" s="280">
        <f t="shared" si="0"/>
        <v>0</v>
      </c>
      <c r="L44" s="280">
        <f t="shared" si="0"/>
        <v>0</v>
      </c>
      <c r="M44" s="280">
        <f t="shared" si="0"/>
        <v>0</v>
      </c>
      <c r="N44" s="280">
        <f t="shared" si="0"/>
        <v>0</v>
      </c>
      <c r="O44" s="280">
        <f t="shared" si="0"/>
        <v>0</v>
      </c>
      <c r="P44" s="280">
        <f t="shared" si="0"/>
        <v>0</v>
      </c>
      <c r="Q44" s="280">
        <f t="shared" si="0"/>
        <v>0</v>
      </c>
      <c r="R44" s="280">
        <f t="shared" si="0"/>
        <v>0</v>
      </c>
      <c r="S44" s="280">
        <f t="shared" si="0"/>
        <v>0</v>
      </c>
      <c r="T44" s="280">
        <f t="shared" si="0"/>
        <v>0</v>
      </c>
      <c r="U44" s="280">
        <f t="shared" si="0"/>
        <v>0</v>
      </c>
      <c r="V44" s="280">
        <f t="shared" si="0"/>
        <v>0</v>
      </c>
      <c r="W44" s="280">
        <f t="shared" si="0"/>
        <v>0</v>
      </c>
      <c r="X44" s="280">
        <f t="shared" si="0"/>
        <v>0</v>
      </c>
      <c r="Y44" s="280">
        <f t="shared" si="0"/>
        <v>0</v>
      </c>
      <c r="Z44" s="280">
        <f t="shared" si="0"/>
        <v>0</v>
      </c>
      <c r="AA44" s="280">
        <f t="shared" si="0"/>
        <v>0</v>
      </c>
      <c r="AB44" s="280">
        <f t="shared" si="0"/>
        <v>0</v>
      </c>
      <c r="AC44" s="280">
        <f t="shared" si="0"/>
        <v>0</v>
      </c>
      <c r="AD44" s="280">
        <f t="shared" ref="AD44:AO44" si="1">MAX(AD13:AD43)</f>
        <v>0</v>
      </c>
      <c r="AE44" s="280">
        <f t="shared" si="1"/>
        <v>0</v>
      </c>
      <c r="AF44" s="280">
        <f t="shared" si="1"/>
        <v>0</v>
      </c>
      <c r="AG44" s="280">
        <f t="shared" si="1"/>
        <v>0</v>
      </c>
      <c r="AH44" s="280">
        <f t="shared" si="1"/>
        <v>0</v>
      </c>
      <c r="AI44" s="280">
        <f t="shared" si="1"/>
        <v>0</v>
      </c>
      <c r="AJ44" s="280">
        <f t="shared" si="1"/>
        <v>0</v>
      </c>
      <c r="AK44" s="280">
        <f t="shared" si="1"/>
        <v>0</v>
      </c>
      <c r="AL44" s="280">
        <f t="shared" si="1"/>
        <v>0</v>
      </c>
      <c r="AM44" s="280">
        <f t="shared" si="1"/>
        <v>0</v>
      </c>
      <c r="AN44" s="280">
        <f t="shared" si="1"/>
        <v>0</v>
      </c>
      <c r="AO44" s="280">
        <f t="shared" si="1"/>
        <v>0</v>
      </c>
      <c r="AP44" s="279" t="s">
        <v>25</v>
      </c>
    </row>
    <row r="46" spans="2:42" x14ac:dyDescent="0.2">
      <c r="O46" s="233" t="s">
        <v>20</v>
      </c>
      <c r="P46" s="137">
        <f>Sheet1!F44</f>
        <v>0</v>
      </c>
    </row>
    <row r="47" spans="2:42" ht="12.75" customHeight="1" x14ac:dyDescent="0.2">
      <c r="B47" s="4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233" t="s">
        <v>13</v>
      </c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</row>
    <row r="48" spans="2:42" x14ac:dyDescent="0.2">
      <c r="B48" s="4"/>
      <c r="O48" s="7"/>
    </row>
    <row r="49" spans="2:20" x14ac:dyDescent="0.2">
      <c r="O49" s="7" t="s">
        <v>21</v>
      </c>
      <c r="P49" s="137">
        <f>Sheet1!F47</f>
        <v>0</v>
      </c>
      <c r="T49" s="139"/>
    </row>
    <row r="50" spans="2:20" x14ac:dyDescent="0.2">
      <c r="B50" s="4"/>
      <c r="T50" s="139"/>
    </row>
  </sheetData>
  <sheetProtection password="FC0B" sheet="1" objects="1" scenarios="1"/>
  <mergeCells count="25">
    <mergeCell ref="AJ10:AK10"/>
    <mergeCell ref="B10:B11"/>
    <mergeCell ref="J10:K10"/>
    <mergeCell ref="L10:M10"/>
    <mergeCell ref="C10:C11"/>
    <mergeCell ref="F10:F11"/>
    <mergeCell ref="G10:G11"/>
    <mergeCell ref="D10:D11"/>
    <mergeCell ref="E10:E11"/>
    <mergeCell ref="AP10:AP11"/>
    <mergeCell ref="H10:H11"/>
    <mergeCell ref="I10:I11"/>
    <mergeCell ref="X10:Y10"/>
    <mergeCell ref="Z10:AA10"/>
    <mergeCell ref="AB10:AC10"/>
    <mergeCell ref="T10:U10"/>
    <mergeCell ref="N10:O10"/>
    <mergeCell ref="P10:Q10"/>
    <mergeCell ref="R10:S10"/>
    <mergeCell ref="AN10:AO10"/>
    <mergeCell ref="AD10:AE10"/>
    <mergeCell ref="AF10:AG10"/>
    <mergeCell ref="AH10:AI10"/>
    <mergeCell ref="V10:W10"/>
    <mergeCell ref="AL10:AM10"/>
  </mergeCells>
  <phoneticPr fontId="2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P8:P9">
      <formula1>1</formula1>
    </dataValidation>
  </dataValidations>
  <pageMargins left="0.38" right="0.46" top="0.67" bottom="0.81" header="0.5" footer="0.5"/>
  <pageSetup scale="68" orientation="portrait" r:id="rId1"/>
  <headerFooter alignWithMargins="0"/>
  <ignoredErrors>
    <ignoredError sqref="C44:AC44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O80"/>
  <sheetViews>
    <sheetView showGridLines="0" zoomScale="80" zoomScaleNormal="80" workbookViewId="0">
      <selection activeCell="J10" sqref="J10"/>
    </sheetView>
  </sheetViews>
  <sheetFormatPr defaultRowHeight="12.75" x14ac:dyDescent="0.2"/>
  <cols>
    <col min="1" max="1" width="6.140625" style="850" customWidth="1"/>
    <col min="2" max="4" width="24.28515625" style="850" customWidth="1"/>
    <col min="5" max="6" width="20.85546875" style="850" customWidth="1"/>
    <col min="7" max="7" width="23.28515625" style="850" customWidth="1"/>
    <col min="8" max="8" width="15.140625" style="889" customWidth="1"/>
    <col min="9" max="9" width="13.5703125" style="850" customWidth="1"/>
    <col min="10" max="10" width="15.140625" style="850" customWidth="1"/>
    <col min="11" max="11" width="121.42578125" style="850" customWidth="1"/>
    <col min="12" max="16384" width="9.140625" style="850"/>
  </cols>
  <sheetData>
    <row r="1" spans="1:15" x14ac:dyDescent="0.2">
      <c r="H1" s="851"/>
      <c r="I1" s="90"/>
    </row>
    <row r="2" spans="1:15" ht="15" x14ac:dyDescent="0.2">
      <c r="H2" s="852"/>
      <c r="I2" s="853"/>
    </row>
    <row r="3" spans="1:15" ht="15" x14ac:dyDescent="0.2">
      <c r="H3" s="852"/>
      <c r="I3" s="853"/>
    </row>
    <row r="4" spans="1:15" ht="15" customHeight="1" x14ac:dyDescent="0.2">
      <c r="A4" s="1267" t="s">
        <v>456</v>
      </c>
      <c r="B4" s="1267"/>
      <c r="C4" s="1267"/>
      <c r="D4" s="1267"/>
      <c r="E4" s="1267"/>
      <c r="F4" s="1267"/>
      <c r="G4" s="1267"/>
      <c r="H4" s="1267"/>
      <c r="I4" s="1267"/>
      <c r="J4" s="1267"/>
    </row>
    <row r="5" spans="1:15" x14ac:dyDescent="0.2">
      <c r="A5" s="854"/>
      <c r="B5" s="854"/>
      <c r="C5" s="854"/>
      <c r="D5" s="854"/>
      <c r="E5" s="854"/>
      <c r="F5" s="854"/>
      <c r="G5" s="854"/>
      <c r="H5" s="855"/>
      <c r="I5" s="854"/>
      <c r="J5" s="854"/>
      <c r="K5" s="854"/>
      <c r="L5" s="854"/>
      <c r="M5" s="854"/>
      <c r="N5" s="854"/>
      <c r="O5" s="854"/>
    </row>
    <row r="6" spans="1:15" x14ac:dyDescent="0.2">
      <c r="A6" s="854"/>
      <c r="B6" s="854"/>
      <c r="C6" s="854"/>
      <c r="D6" s="854"/>
      <c r="E6" s="419" t="s">
        <v>12</v>
      </c>
      <c r="F6" s="529">
        <f>Company</f>
        <v>0</v>
      </c>
      <c r="G6" s="854"/>
      <c r="H6" s="855"/>
      <c r="I6" s="854"/>
      <c r="J6" s="854"/>
      <c r="K6" s="854"/>
      <c r="L6" s="854"/>
      <c r="M6" s="854"/>
      <c r="N6" s="854"/>
      <c r="O6" s="854"/>
    </row>
    <row r="7" spans="1:15" x14ac:dyDescent="0.2">
      <c r="A7" s="854"/>
      <c r="B7" s="854"/>
      <c r="C7" s="854"/>
      <c r="D7" s="854"/>
      <c r="E7" s="408"/>
      <c r="F7" s="550"/>
      <c r="G7" s="854"/>
      <c r="H7" s="855"/>
      <c r="I7" s="854"/>
      <c r="J7" s="854"/>
      <c r="K7" s="854"/>
      <c r="L7" s="854"/>
      <c r="M7" s="854"/>
      <c r="N7" s="856"/>
      <c r="O7" s="857"/>
    </row>
    <row r="8" spans="1:15" x14ac:dyDescent="0.2">
      <c r="A8" s="854"/>
      <c r="B8" s="854"/>
      <c r="C8" s="854"/>
      <c r="D8" s="854"/>
      <c r="E8" s="419" t="s">
        <v>19</v>
      </c>
      <c r="F8" s="858">
        <f>Date</f>
        <v>0</v>
      </c>
      <c r="G8" s="854"/>
      <c r="H8" s="855"/>
      <c r="I8" s="854"/>
      <c r="J8" s="854"/>
      <c r="K8" s="854"/>
      <c r="L8" s="854"/>
      <c r="M8" s="854"/>
      <c r="N8" s="856"/>
      <c r="O8" s="857"/>
    </row>
    <row r="9" spans="1:15" s="405" customFormat="1" x14ac:dyDescent="0.2">
      <c r="A9" s="859"/>
      <c r="B9" s="859"/>
      <c r="C9" s="859"/>
      <c r="D9" s="859"/>
      <c r="E9" s="859"/>
      <c r="F9" s="859"/>
      <c r="G9" s="859"/>
      <c r="H9" s="859"/>
      <c r="I9" s="859"/>
      <c r="J9" s="860" t="s">
        <v>9</v>
      </c>
      <c r="K9" s="859"/>
      <c r="L9" s="859"/>
      <c r="M9" s="859"/>
      <c r="N9" s="859"/>
      <c r="O9" s="859"/>
    </row>
    <row r="10" spans="1:15" ht="66" customHeight="1" x14ac:dyDescent="0.2">
      <c r="A10" s="861" t="s">
        <v>44</v>
      </c>
      <c r="B10" s="862" t="s">
        <v>45</v>
      </c>
      <c r="C10" s="862" t="s">
        <v>250</v>
      </c>
      <c r="D10" s="862" t="s">
        <v>251</v>
      </c>
      <c r="E10" s="863" t="s">
        <v>248</v>
      </c>
      <c r="F10" s="863" t="s">
        <v>252</v>
      </c>
      <c r="G10" s="863" t="s">
        <v>46</v>
      </c>
      <c r="H10" s="862" t="s">
        <v>256</v>
      </c>
      <c r="I10" s="863" t="s">
        <v>47</v>
      </c>
      <c r="J10" s="864" t="s">
        <v>253</v>
      </c>
    </row>
    <row r="11" spans="1:15" x14ac:dyDescent="0.2">
      <c r="A11" s="865"/>
      <c r="B11" s="866" t="s">
        <v>48</v>
      </c>
      <c r="C11" s="866" t="s">
        <v>49</v>
      </c>
      <c r="D11" s="866" t="s">
        <v>50</v>
      </c>
      <c r="E11" s="867">
        <v>4</v>
      </c>
      <c r="F11" s="867">
        <v>5</v>
      </c>
      <c r="G11" s="867">
        <v>6</v>
      </c>
      <c r="H11" s="867">
        <v>7</v>
      </c>
      <c r="I11" s="867">
        <v>8</v>
      </c>
      <c r="J11" s="868">
        <v>9</v>
      </c>
    </row>
    <row r="12" spans="1:15" x14ac:dyDescent="0.2">
      <c r="A12" s="869" t="s">
        <v>10</v>
      </c>
      <c r="B12" s="870"/>
      <c r="C12" s="871">
        <f t="shared" ref="C12:I12" si="0">SUM(C13:C72)</f>
        <v>0</v>
      </c>
      <c r="D12" s="871">
        <f t="shared" si="0"/>
        <v>0</v>
      </c>
      <c r="E12" s="871">
        <f t="shared" si="0"/>
        <v>0</v>
      </c>
      <c r="F12" s="871">
        <f t="shared" si="0"/>
        <v>0</v>
      </c>
      <c r="G12" s="871">
        <f t="shared" si="0"/>
        <v>0</v>
      </c>
      <c r="H12" s="871">
        <f t="shared" si="0"/>
        <v>0</v>
      </c>
      <c r="I12" s="871">
        <f t="shared" si="0"/>
        <v>0</v>
      </c>
      <c r="J12" s="872">
        <f>SUM(J13:J72)</f>
        <v>0</v>
      </c>
    </row>
    <row r="13" spans="1:15" x14ac:dyDescent="0.2">
      <c r="A13" s="873">
        <v>1</v>
      </c>
      <c r="B13" s="874"/>
      <c r="C13" s="875"/>
      <c r="D13" s="875"/>
      <c r="E13" s="876"/>
      <c r="F13" s="876"/>
      <c r="G13" s="876"/>
      <c r="H13" s="877">
        <f>SUM(C13:G13)</f>
        <v>0</v>
      </c>
      <c r="I13" s="878"/>
      <c r="J13" s="879">
        <f>H13-I13</f>
        <v>0</v>
      </c>
    </row>
    <row r="14" spans="1:15" x14ac:dyDescent="0.2">
      <c r="A14" s="880">
        <v>2</v>
      </c>
      <c r="B14" s="881"/>
      <c r="C14" s="881"/>
      <c r="D14" s="881"/>
      <c r="E14" s="877"/>
      <c r="F14" s="877"/>
      <c r="G14" s="877"/>
      <c r="H14" s="877">
        <f t="shared" ref="H14:H72" si="1">SUM(C14:G14)</f>
        <v>0</v>
      </c>
      <c r="I14" s="882"/>
      <c r="J14" s="207">
        <f t="shared" ref="J14:J72" si="2">H14-I14</f>
        <v>0</v>
      </c>
    </row>
    <row r="15" spans="1:15" x14ac:dyDescent="0.2">
      <c r="A15" s="880">
        <v>3</v>
      </c>
      <c r="B15" s="881"/>
      <c r="C15" s="881"/>
      <c r="D15" s="881"/>
      <c r="E15" s="877"/>
      <c r="F15" s="877"/>
      <c r="G15" s="877"/>
      <c r="H15" s="877">
        <f t="shared" si="1"/>
        <v>0</v>
      </c>
      <c r="I15" s="882"/>
      <c r="J15" s="207">
        <f t="shared" si="2"/>
        <v>0</v>
      </c>
    </row>
    <row r="16" spans="1:15" x14ac:dyDescent="0.2">
      <c r="A16" s="880">
        <v>4</v>
      </c>
      <c r="B16" s="881"/>
      <c r="C16" s="881"/>
      <c r="D16" s="881"/>
      <c r="E16" s="877"/>
      <c r="F16" s="877"/>
      <c r="G16" s="877"/>
      <c r="H16" s="877">
        <f t="shared" si="1"/>
        <v>0</v>
      </c>
      <c r="I16" s="882"/>
      <c r="J16" s="207">
        <f t="shared" si="2"/>
        <v>0</v>
      </c>
    </row>
    <row r="17" spans="1:10" x14ac:dyDescent="0.2">
      <c r="A17" s="880">
        <v>5</v>
      </c>
      <c r="B17" s="881"/>
      <c r="C17" s="881"/>
      <c r="D17" s="881"/>
      <c r="E17" s="877"/>
      <c r="F17" s="877"/>
      <c r="G17" s="877"/>
      <c r="H17" s="877">
        <f t="shared" si="1"/>
        <v>0</v>
      </c>
      <c r="I17" s="882"/>
      <c r="J17" s="207">
        <f t="shared" si="2"/>
        <v>0</v>
      </c>
    </row>
    <row r="18" spans="1:10" x14ac:dyDescent="0.2">
      <c r="A18" s="880">
        <v>6</v>
      </c>
      <c r="B18" s="881"/>
      <c r="C18" s="881"/>
      <c r="D18" s="881"/>
      <c r="E18" s="877"/>
      <c r="F18" s="877"/>
      <c r="G18" s="877"/>
      <c r="H18" s="877">
        <f t="shared" si="1"/>
        <v>0</v>
      </c>
      <c r="I18" s="882"/>
      <c r="J18" s="207">
        <f t="shared" si="2"/>
        <v>0</v>
      </c>
    </row>
    <row r="19" spans="1:10" x14ac:dyDescent="0.2">
      <c r="A19" s="880">
        <v>7</v>
      </c>
      <c r="B19" s="881"/>
      <c r="C19" s="881"/>
      <c r="D19" s="881"/>
      <c r="E19" s="877"/>
      <c r="F19" s="877"/>
      <c r="G19" s="877"/>
      <c r="H19" s="877">
        <f t="shared" si="1"/>
        <v>0</v>
      </c>
      <c r="I19" s="882"/>
      <c r="J19" s="207">
        <f t="shared" si="2"/>
        <v>0</v>
      </c>
    </row>
    <row r="20" spans="1:10" x14ac:dyDescent="0.2">
      <c r="A20" s="880">
        <v>8</v>
      </c>
      <c r="B20" s="881"/>
      <c r="C20" s="881"/>
      <c r="D20" s="881"/>
      <c r="E20" s="877"/>
      <c r="F20" s="877"/>
      <c r="G20" s="877"/>
      <c r="H20" s="877">
        <f t="shared" si="1"/>
        <v>0</v>
      </c>
      <c r="I20" s="882"/>
      <c r="J20" s="207">
        <f t="shared" si="2"/>
        <v>0</v>
      </c>
    </row>
    <row r="21" spans="1:10" x14ac:dyDescent="0.2">
      <c r="A21" s="880">
        <v>9</v>
      </c>
      <c r="B21" s="881"/>
      <c r="C21" s="881"/>
      <c r="D21" s="881"/>
      <c r="E21" s="877"/>
      <c r="F21" s="877"/>
      <c r="G21" s="877"/>
      <c r="H21" s="877">
        <f t="shared" si="1"/>
        <v>0</v>
      </c>
      <c r="I21" s="882"/>
      <c r="J21" s="207">
        <f t="shared" si="2"/>
        <v>0</v>
      </c>
    </row>
    <row r="22" spans="1:10" x14ac:dyDescent="0.2">
      <c r="A22" s="880">
        <v>10</v>
      </c>
      <c r="B22" s="881"/>
      <c r="C22" s="881"/>
      <c r="D22" s="881"/>
      <c r="E22" s="877"/>
      <c r="F22" s="877"/>
      <c r="G22" s="877"/>
      <c r="H22" s="877">
        <f t="shared" si="1"/>
        <v>0</v>
      </c>
      <c r="I22" s="882"/>
      <c r="J22" s="207">
        <f t="shared" si="2"/>
        <v>0</v>
      </c>
    </row>
    <row r="23" spans="1:10" x14ac:dyDescent="0.2">
      <c r="A23" s="880">
        <v>11</v>
      </c>
      <c r="B23" s="881"/>
      <c r="C23" s="881"/>
      <c r="D23" s="881"/>
      <c r="E23" s="877"/>
      <c r="F23" s="877"/>
      <c r="G23" s="877"/>
      <c r="H23" s="877">
        <f t="shared" si="1"/>
        <v>0</v>
      </c>
      <c r="I23" s="882"/>
      <c r="J23" s="207">
        <f t="shared" si="2"/>
        <v>0</v>
      </c>
    </row>
    <row r="24" spans="1:10" x14ac:dyDescent="0.2">
      <c r="A24" s="880">
        <v>12</v>
      </c>
      <c r="B24" s="881"/>
      <c r="C24" s="881"/>
      <c r="D24" s="881"/>
      <c r="E24" s="877"/>
      <c r="F24" s="877"/>
      <c r="G24" s="877"/>
      <c r="H24" s="877">
        <f t="shared" si="1"/>
        <v>0</v>
      </c>
      <c r="I24" s="882"/>
      <c r="J24" s="207">
        <f t="shared" si="2"/>
        <v>0</v>
      </c>
    </row>
    <row r="25" spans="1:10" x14ac:dyDescent="0.2">
      <c r="A25" s="880">
        <v>13</v>
      </c>
      <c r="B25" s="881"/>
      <c r="C25" s="881"/>
      <c r="D25" s="881"/>
      <c r="E25" s="877"/>
      <c r="F25" s="877"/>
      <c r="G25" s="877"/>
      <c r="H25" s="877">
        <f t="shared" si="1"/>
        <v>0</v>
      </c>
      <c r="I25" s="882"/>
      <c r="J25" s="207">
        <f t="shared" si="2"/>
        <v>0</v>
      </c>
    </row>
    <row r="26" spans="1:10" x14ac:dyDescent="0.2">
      <c r="A26" s="880">
        <v>14</v>
      </c>
      <c r="B26" s="881"/>
      <c r="C26" s="881"/>
      <c r="D26" s="881"/>
      <c r="E26" s="877"/>
      <c r="F26" s="877"/>
      <c r="G26" s="877"/>
      <c r="H26" s="877">
        <f t="shared" si="1"/>
        <v>0</v>
      </c>
      <c r="I26" s="882"/>
      <c r="J26" s="207">
        <f t="shared" si="2"/>
        <v>0</v>
      </c>
    </row>
    <row r="27" spans="1:10" x14ac:dyDescent="0.2">
      <c r="A27" s="880">
        <v>15</v>
      </c>
      <c r="B27" s="881"/>
      <c r="C27" s="881"/>
      <c r="D27" s="881"/>
      <c r="E27" s="877"/>
      <c r="F27" s="877"/>
      <c r="G27" s="877"/>
      <c r="H27" s="877">
        <f t="shared" si="1"/>
        <v>0</v>
      </c>
      <c r="I27" s="882"/>
      <c r="J27" s="207">
        <f t="shared" si="2"/>
        <v>0</v>
      </c>
    </row>
    <row r="28" spans="1:10" x14ac:dyDescent="0.2">
      <c r="A28" s="880">
        <v>16</v>
      </c>
      <c r="B28" s="881"/>
      <c r="C28" s="881"/>
      <c r="D28" s="881"/>
      <c r="E28" s="877"/>
      <c r="F28" s="877"/>
      <c r="G28" s="877"/>
      <c r="H28" s="877">
        <f t="shared" si="1"/>
        <v>0</v>
      </c>
      <c r="I28" s="882"/>
      <c r="J28" s="207">
        <f t="shared" si="2"/>
        <v>0</v>
      </c>
    </row>
    <row r="29" spans="1:10" x14ac:dyDescent="0.2">
      <c r="A29" s="880">
        <v>17</v>
      </c>
      <c r="B29" s="881"/>
      <c r="C29" s="881"/>
      <c r="D29" s="881"/>
      <c r="E29" s="877"/>
      <c r="F29" s="877"/>
      <c r="G29" s="877"/>
      <c r="H29" s="877">
        <f t="shared" si="1"/>
        <v>0</v>
      </c>
      <c r="I29" s="882"/>
      <c r="J29" s="207">
        <f t="shared" si="2"/>
        <v>0</v>
      </c>
    </row>
    <row r="30" spans="1:10" x14ac:dyDescent="0.2">
      <c r="A30" s="880">
        <v>18</v>
      </c>
      <c r="B30" s="881"/>
      <c r="C30" s="881"/>
      <c r="D30" s="881"/>
      <c r="E30" s="877"/>
      <c r="F30" s="877"/>
      <c r="G30" s="877"/>
      <c r="H30" s="877">
        <f t="shared" si="1"/>
        <v>0</v>
      </c>
      <c r="I30" s="882"/>
      <c r="J30" s="207">
        <f t="shared" si="2"/>
        <v>0</v>
      </c>
    </row>
    <row r="31" spans="1:10" x14ac:dyDescent="0.2">
      <c r="A31" s="880">
        <v>19</v>
      </c>
      <c r="B31" s="881"/>
      <c r="C31" s="881"/>
      <c r="D31" s="881"/>
      <c r="E31" s="877"/>
      <c r="F31" s="877"/>
      <c r="G31" s="877"/>
      <c r="H31" s="877">
        <f t="shared" si="1"/>
        <v>0</v>
      </c>
      <c r="I31" s="882"/>
      <c r="J31" s="207">
        <f t="shared" si="2"/>
        <v>0</v>
      </c>
    </row>
    <row r="32" spans="1:10" x14ac:dyDescent="0.2">
      <c r="A32" s="880">
        <v>20</v>
      </c>
      <c r="B32" s="881"/>
      <c r="C32" s="881"/>
      <c r="D32" s="881"/>
      <c r="E32" s="877"/>
      <c r="F32" s="877"/>
      <c r="G32" s="877"/>
      <c r="H32" s="877">
        <f t="shared" si="1"/>
        <v>0</v>
      </c>
      <c r="I32" s="882"/>
      <c r="J32" s="207">
        <f t="shared" si="2"/>
        <v>0</v>
      </c>
    </row>
    <row r="33" spans="1:10" x14ac:dyDescent="0.2">
      <c r="A33" s="880">
        <v>21</v>
      </c>
      <c r="B33" s="881"/>
      <c r="C33" s="881"/>
      <c r="D33" s="881"/>
      <c r="E33" s="877"/>
      <c r="F33" s="877"/>
      <c r="G33" s="877"/>
      <c r="H33" s="877">
        <f t="shared" si="1"/>
        <v>0</v>
      </c>
      <c r="I33" s="882"/>
      <c r="J33" s="207">
        <f t="shared" si="2"/>
        <v>0</v>
      </c>
    </row>
    <row r="34" spans="1:10" x14ac:dyDescent="0.2">
      <c r="A34" s="880">
        <v>22</v>
      </c>
      <c r="B34" s="881"/>
      <c r="C34" s="881"/>
      <c r="D34" s="881"/>
      <c r="E34" s="877"/>
      <c r="F34" s="877"/>
      <c r="G34" s="877"/>
      <c r="H34" s="877">
        <f t="shared" si="1"/>
        <v>0</v>
      </c>
      <c r="I34" s="882"/>
      <c r="J34" s="207">
        <f t="shared" si="2"/>
        <v>0</v>
      </c>
    </row>
    <row r="35" spans="1:10" x14ac:dyDescent="0.2">
      <c r="A35" s="880">
        <v>23</v>
      </c>
      <c r="B35" s="881"/>
      <c r="C35" s="881"/>
      <c r="D35" s="881"/>
      <c r="E35" s="877"/>
      <c r="F35" s="877"/>
      <c r="G35" s="877"/>
      <c r="H35" s="877">
        <f t="shared" si="1"/>
        <v>0</v>
      </c>
      <c r="I35" s="882"/>
      <c r="J35" s="207">
        <f t="shared" si="2"/>
        <v>0</v>
      </c>
    </row>
    <row r="36" spans="1:10" x14ac:dyDescent="0.2">
      <c r="A36" s="880">
        <v>24</v>
      </c>
      <c r="B36" s="881"/>
      <c r="C36" s="881"/>
      <c r="D36" s="881"/>
      <c r="E36" s="877"/>
      <c r="F36" s="877"/>
      <c r="G36" s="877"/>
      <c r="H36" s="877">
        <f t="shared" si="1"/>
        <v>0</v>
      </c>
      <c r="I36" s="882"/>
      <c r="J36" s="207">
        <f t="shared" si="2"/>
        <v>0</v>
      </c>
    </row>
    <row r="37" spans="1:10" x14ac:dyDescent="0.2">
      <c r="A37" s="880">
        <v>25</v>
      </c>
      <c r="B37" s="881"/>
      <c r="C37" s="881"/>
      <c r="D37" s="881"/>
      <c r="E37" s="877"/>
      <c r="F37" s="877"/>
      <c r="G37" s="877"/>
      <c r="H37" s="877">
        <f t="shared" si="1"/>
        <v>0</v>
      </c>
      <c r="I37" s="882"/>
      <c r="J37" s="207">
        <f t="shared" si="2"/>
        <v>0</v>
      </c>
    </row>
    <row r="38" spans="1:10" x14ac:dyDescent="0.2">
      <c r="A38" s="880">
        <v>26</v>
      </c>
      <c r="B38" s="881"/>
      <c r="C38" s="881"/>
      <c r="D38" s="881"/>
      <c r="E38" s="877"/>
      <c r="F38" s="877"/>
      <c r="G38" s="877"/>
      <c r="H38" s="877">
        <f t="shared" si="1"/>
        <v>0</v>
      </c>
      <c r="I38" s="882"/>
      <c r="J38" s="207">
        <f t="shared" si="2"/>
        <v>0</v>
      </c>
    </row>
    <row r="39" spans="1:10" x14ac:dyDescent="0.2">
      <c r="A39" s="880">
        <v>27</v>
      </c>
      <c r="B39" s="881"/>
      <c r="C39" s="881"/>
      <c r="D39" s="881"/>
      <c r="E39" s="877"/>
      <c r="F39" s="877"/>
      <c r="G39" s="877"/>
      <c r="H39" s="877">
        <f t="shared" si="1"/>
        <v>0</v>
      </c>
      <c r="I39" s="882"/>
      <c r="J39" s="207">
        <f t="shared" si="2"/>
        <v>0</v>
      </c>
    </row>
    <row r="40" spans="1:10" x14ac:dyDescent="0.2">
      <c r="A40" s="880">
        <v>28</v>
      </c>
      <c r="B40" s="881"/>
      <c r="C40" s="881"/>
      <c r="D40" s="881"/>
      <c r="E40" s="877"/>
      <c r="F40" s="877"/>
      <c r="G40" s="877"/>
      <c r="H40" s="877">
        <f t="shared" si="1"/>
        <v>0</v>
      </c>
      <c r="I40" s="882"/>
      <c r="J40" s="207">
        <f t="shared" si="2"/>
        <v>0</v>
      </c>
    </row>
    <row r="41" spans="1:10" x14ac:dyDescent="0.2">
      <c r="A41" s="880">
        <v>29</v>
      </c>
      <c r="B41" s="881"/>
      <c r="C41" s="881"/>
      <c r="D41" s="881"/>
      <c r="E41" s="877"/>
      <c r="F41" s="877"/>
      <c r="G41" s="877"/>
      <c r="H41" s="877">
        <f t="shared" si="1"/>
        <v>0</v>
      </c>
      <c r="I41" s="882"/>
      <c r="J41" s="207">
        <f t="shared" si="2"/>
        <v>0</v>
      </c>
    </row>
    <row r="42" spans="1:10" x14ac:dyDescent="0.2">
      <c r="A42" s="880">
        <v>30</v>
      </c>
      <c r="B42" s="881"/>
      <c r="C42" s="881"/>
      <c r="D42" s="881"/>
      <c r="E42" s="877"/>
      <c r="F42" s="877"/>
      <c r="G42" s="877"/>
      <c r="H42" s="877">
        <f t="shared" si="1"/>
        <v>0</v>
      </c>
      <c r="I42" s="882"/>
      <c r="J42" s="207">
        <f t="shared" si="2"/>
        <v>0</v>
      </c>
    </row>
    <row r="43" spans="1:10" x14ac:dyDescent="0.2">
      <c r="A43" s="880">
        <v>31</v>
      </c>
      <c r="B43" s="881"/>
      <c r="C43" s="881"/>
      <c r="D43" s="881"/>
      <c r="E43" s="877"/>
      <c r="F43" s="877"/>
      <c r="G43" s="877"/>
      <c r="H43" s="877">
        <f t="shared" si="1"/>
        <v>0</v>
      </c>
      <c r="I43" s="882"/>
      <c r="J43" s="207">
        <f t="shared" si="2"/>
        <v>0</v>
      </c>
    </row>
    <row r="44" spans="1:10" x14ac:dyDescent="0.2">
      <c r="A44" s="880">
        <v>32</v>
      </c>
      <c r="B44" s="881"/>
      <c r="C44" s="881"/>
      <c r="D44" s="881"/>
      <c r="E44" s="877"/>
      <c r="F44" s="877"/>
      <c r="G44" s="877"/>
      <c r="H44" s="877">
        <f t="shared" si="1"/>
        <v>0</v>
      </c>
      <c r="I44" s="882"/>
      <c r="J44" s="207">
        <f t="shared" si="2"/>
        <v>0</v>
      </c>
    </row>
    <row r="45" spans="1:10" x14ac:dyDescent="0.2">
      <c r="A45" s="880">
        <v>33</v>
      </c>
      <c r="B45" s="881"/>
      <c r="C45" s="881"/>
      <c r="D45" s="881"/>
      <c r="E45" s="877"/>
      <c r="F45" s="877"/>
      <c r="G45" s="877"/>
      <c r="H45" s="877">
        <f t="shared" si="1"/>
        <v>0</v>
      </c>
      <c r="I45" s="882"/>
      <c r="J45" s="207">
        <f t="shared" si="2"/>
        <v>0</v>
      </c>
    </row>
    <row r="46" spans="1:10" x14ac:dyDescent="0.2">
      <c r="A46" s="880">
        <v>34</v>
      </c>
      <c r="B46" s="881"/>
      <c r="C46" s="881"/>
      <c r="D46" s="881"/>
      <c r="E46" s="877"/>
      <c r="F46" s="877"/>
      <c r="G46" s="877"/>
      <c r="H46" s="877">
        <f t="shared" si="1"/>
        <v>0</v>
      </c>
      <c r="I46" s="882"/>
      <c r="J46" s="207">
        <f t="shared" si="2"/>
        <v>0</v>
      </c>
    </row>
    <row r="47" spans="1:10" x14ac:dyDescent="0.2">
      <c r="A47" s="880">
        <v>35</v>
      </c>
      <c r="B47" s="881"/>
      <c r="C47" s="881"/>
      <c r="D47" s="881"/>
      <c r="E47" s="877"/>
      <c r="F47" s="877"/>
      <c r="G47" s="877"/>
      <c r="H47" s="877">
        <f t="shared" si="1"/>
        <v>0</v>
      </c>
      <c r="I47" s="882"/>
      <c r="J47" s="207">
        <f t="shared" si="2"/>
        <v>0</v>
      </c>
    </row>
    <row r="48" spans="1:10" x14ac:dyDescent="0.2">
      <c r="A48" s="880">
        <v>36</v>
      </c>
      <c r="B48" s="881"/>
      <c r="C48" s="881"/>
      <c r="D48" s="881"/>
      <c r="E48" s="877"/>
      <c r="F48" s="877"/>
      <c r="G48" s="877"/>
      <c r="H48" s="877">
        <f t="shared" si="1"/>
        <v>0</v>
      </c>
      <c r="I48" s="882"/>
      <c r="J48" s="207">
        <f t="shared" si="2"/>
        <v>0</v>
      </c>
    </row>
    <row r="49" spans="1:10" x14ac:dyDescent="0.2">
      <c r="A49" s="880">
        <v>37</v>
      </c>
      <c r="B49" s="881"/>
      <c r="C49" s="881"/>
      <c r="D49" s="881"/>
      <c r="E49" s="877"/>
      <c r="F49" s="877"/>
      <c r="G49" s="877"/>
      <c r="H49" s="877">
        <f t="shared" si="1"/>
        <v>0</v>
      </c>
      <c r="I49" s="882"/>
      <c r="J49" s="207">
        <f t="shared" si="2"/>
        <v>0</v>
      </c>
    </row>
    <row r="50" spans="1:10" x14ac:dyDescent="0.2">
      <c r="A50" s="880">
        <v>38</v>
      </c>
      <c r="B50" s="881"/>
      <c r="C50" s="881"/>
      <c r="D50" s="881"/>
      <c r="E50" s="877"/>
      <c r="F50" s="877"/>
      <c r="G50" s="877"/>
      <c r="H50" s="877">
        <f t="shared" si="1"/>
        <v>0</v>
      </c>
      <c r="I50" s="882"/>
      <c r="J50" s="207">
        <f t="shared" si="2"/>
        <v>0</v>
      </c>
    </row>
    <row r="51" spans="1:10" x14ac:dyDescent="0.2">
      <c r="A51" s="880">
        <v>39</v>
      </c>
      <c r="B51" s="881"/>
      <c r="C51" s="881"/>
      <c r="D51" s="881"/>
      <c r="E51" s="877"/>
      <c r="F51" s="877"/>
      <c r="G51" s="877"/>
      <c r="H51" s="877">
        <f t="shared" si="1"/>
        <v>0</v>
      </c>
      <c r="I51" s="882"/>
      <c r="J51" s="207">
        <f t="shared" si="2"/>
        <v>0</v>
      </c>
    </row>
    <row r="52" spans="1:10" x14ac:dyDescent="0.2">
      <c r="A52" s="880">
        <v>40</v>
      </c>
      <c r="B52" s="881"/>
      <c r="C52" s="881"/>
      <c r="D52" s="881"/>
      <c r="E52" s="877"/>
      <c r="F52" s="877"/>
      <c r="G52" s="877"/>
      <c r="H52" s="877">
        <f t="shared" si="1"/>
        <v>0</v>
      </c>
      <c r="I52" s="882"/>
      <c r="J52" s="207">
        <f t="shared" si="2"/>
        <v>0</v>
      </c>
    </row>
    <row r="53" spans="1:10" x14ac:dyDescent="0.2">
      <c r="A53" s="880">
        <v>41</v>
      </c>
      <c r="B53" s="881"/>
      <c r="C53" s="881"/>
      <c r="D53" s="881"/>
      <c r="E53" s="877"/>
      <c r="F53" s="877"/>
      <c r="G53" s="877"/>
      <c r="H53" s="877">
        <f t="shared" si="1"/>
        <v>0</v>
      </c>
      <c r="I53" s="882"/>
      <c r="J53" s="207">
        <f t="shared" si="2"/>
        <v>0</v>
      </c>
    </row>
    <row r="54" spans="1:10" x14ac:dyDescent="0.2">
      <c r="A54" s="880">
        <v>42</v>
      </c>
      <c r="B54" s="881"/>
      <c r="C54" s="881"/>
      <c r="D54" s="881"/>
      <c r="E54" s="877"/>
      <c r="F54" s="877"/>
      <c r="G54" s="877"/>
      <c r="H54" s="877">
        <f t="shared" si="1"/>
        <v>0</v>
      </c>
      <c r="I54" s="882"/>
      <c r="J54" s="207">
        <f t="shared" si="2"/>
        <v>0</v>
      </c>
    </row>
    <row r="55" spans="1:10" x14ac:dyDescent="0.2">
      <c r="A55" s="880">
        <v>43</v>
      </c>
      <c r="B55" s="881"/>
      <c r="C55" s="881"/>
      <c r="D55" s="881"/>
      <c r="E55" s="877"/>
      <c r="F55" s="877"/>
      <c r="G55" s="877"/>
      <c r="H55" s="877">
        <f t="shared" si="1"/>
        <v>0</v>
      </c>
      <c r="I55" s="882"/>
      <c r="J55" s="207">
        <f t="shared" si="2"/>
        <v>0</v>
      </c>
    </row>
    <row r="56" spans="1:10" x14ac:dyDescent="0.2">
      <c r="A56" s="880">
        <v>44</v>
      </c>
      <c r="B56" s="881"/>
      <c r="C56" s="881"/>
      <c r="D56" s="881"/>
      <c r="E56" s="877"/>
      <c r="F56" s="877"/>
      <c r="G56" s="877"/>
      <c r="H56" s="877">
        <f t="shared" si="1"/>
        <v>0</v>
      </c>
      <c r="I56" s="882"/>
      <c r="J56" s="207">
        <f t="shared" si="2"/>
        <v>0</v>
      </c>
    </row>
    <row r="57" spans="1:10" x14ac:dyDescent="0.2">
      <c r="A57" s="880">
        <v>45</v>
      </c>
      <c r="B57" s="881"/>
      <c r="C57" s="881"/>
      <c r="D57" s="881"/>
      <c r="E57" s="877"/>
      <c r="F57" s="877"/>
      <c r="G57" s="877"/>
      <c r="H57" s="877">
        <f t="shared" si="1"/>
        <v>0</v>
      </c>
      <c r="I57" s="882"/>
      <c r="J57" s="207">
        <f t="shared" si="2"/>
        <v>0</v>
      </c>
    </row>
    <row r="58" spans="1:10" x14ac:dyDescent="0.2">
      <c r="A58" s="880">
        <v>46</v>
      </c>
      <c r="B58" s="881"/>
      <c r="C58" s="881"/>
      <c r="D58" s="881"/>
      <c r="E58" s="877"/>
      <c r="F58" s="877"/>
      <c r="G58" s="877"/>
      <c r="H58" s="877">
        <f t="shared" si="1"/>
        <v>0</v>
      </c>
      <c r="I58" s="882"/>
      <c r="J58" s="207">
        <f t="shared" si="2"/>
        <v>0</v>
      </c>
    </row>
    <row r="59" spans="1:10" x14ac:dyDescent="0.2">
      <c r="A59" s="880">
        <v>47</v>
      </c>
      <c r="B59" s="881"/>
      <c r="C59" s="881"/>
      <c r="D59" s="881"/>
      <c r="E59" s="877"/>
      <c r="F59" s="877"/>
      <c r="G59" s="877"/>
      <c r="H59" s="877">
        <f t="shared" si="1"/>
        <v>0</v>
      </c>
      <c r="I59" s="882"/>
      <c r="J59" s="207">
        <f t="shared" si="2"/>
        <v>0</v>
      </c>
    </row>
    <row r="60" spans="1:10" x14ac:dyDescent="0.2">
      <c r="A60" s="880">
        <v>48</v>
      </c>
      <c r="B60" s="881"/>
      <c r="C60" s="881"/>
      <c r="D60" s="881"/>
      <c r="E60" s="877"/>
      <c r="F60" s="877"/>
      <c r="G60" s="877"/>
      <c r="H60" s="877">
        <f t="shared" si="1"/>
        <v>0</v>
      </c>
      <c r="I60" s="882"/>
      <c r="J60" s="207">
        <f t="shared" si="2"/>
        <v>0</v>
      </c>
    </row>
    <row r="61" spans="1:10" x14ac:dyDescent="0.2">
      <c r="A61" s="880">
        <v>49</v>
      </c>
      <c r="B61" s="881"/>
      <c r="C61" s="881"/>
      <c r="D61" s="881"/>
      <c r="E61" s="877"/>
      <c r="F61" s="877"/>
      <c r="G61" s="877"/>
      <c r="H61" s="877">
        <f t="shared" si="1"/>
        <v>0</v>
      </c>
      <c r="I61" s="882"/>
      <c r="J61" s="207">
        <f t="shared" si="2"/>
        <v>0</v>
      </c>
    </row>
    <row r="62" spans="1:10" x14ac:dyDescent="0.2">
      <c r="A62" s="880">
        <v>50</v>
      </c>
      <c r="B62" s="881"/>
      <c r="C62" s="881"/>
      <c r="D62" s="881"/>
      <c r="E62" s="877"/>
      <c r="F62" s="877"/>
      <c r="G62" s="877"/>
      <c r="H62" s="877">
        <f t="shared" si="1"/>
        <v>0</v>
      </c>
      <c r="I62" s="882"/>
      <c r="J62" s="207">
        <f t="shared" si="2"/>
        <v>0</v>
      </c>
    </row>
    <row r="63" spans="1:10" x14ac:dyDescent="0.2">
      <c r="A63" s="880">
        <v>51</v>
      </c>
      <c r="B63" s="881"/>
      <c r="C63" s="881"/>
      <c r="D63" s="881"/>
      <c r="E63" s="877"/>
      <c r="F63" s="877"/>
      <c r="G63" s="877"/>
      <c r="H63" s="877">
        <f t="shared" si="1"/>
        <v>0</v>
      </c>
      <c r="I63" s="882"/>
      <c r="J63" s="207">
        <f t="shared" si="2"/>
        <v>0</v>
      </c>
    </row>
    <row r="64" spans="1:10" x14ac:dyDescent="0.2">
      <c r="A64" s="880">
        <v>52</v>
      </c>
      <c r="B64" s="881"/>
      <c r="C64" s="881"/>
      <c r="D64" s="881"/>
      <c r="E64" s="877"/>
      <c r="F64" s="877"/>
      <c r="G64" s="877"/>
      <c r="H64" s="877">
        <f t="shared" si="1"/>
        <v>0</v>
      </c>
      <c r="I64" s="882"/>
      <c r="J64" s="207">
        <f t="shared" si="2"/>
        <v>0</v>
      </c>
    </row>
    <row r="65" spans="1:10" x14ac:dyDescent="0.2">
      <c r="A65" s="880">
        <v>53</v>
      </c>
      <c r="B65" s="881"/>
      <c r="C65" s="881"/>
      <c r="D65" s="881"/>
      <c r="E65" s="877"/>
      <c r="F65" s="877"/>
      <c r="G65" s="877"/>
      <c r="H65" s="877">
        <f t="shared" si="1"/>
        <v>0</v>
      </c>
      <c r="I65" s="882"/>
      <c r="J65" s="207">
        <f t="shared" si="2"/>
        <v>0</v>
      </c>
    </row>
    <row r="66" spans="1:10" x14ac:dyDescent="0.2">
      <c r="A66" s="880">
        <v>54</v>
      </c>
      <c r="B66" s="881"/>
      <c r="C66" s="881"/>
      <c r="D66" s="881"/>
      <c r="E66" s="877"/>
      <c r="F66" s="877"/>
      <c r="G66" s="877"/>
      <c r="H66" s="877">
        <f t="shared" si="1"/>
        <v>0</v>
      </c>
      <c r="I66" s="882"/>
      <c r="J66" s="207">
        <f t="shared" si="2"/>
        <v>0</v>
      </c>
    </row>
    <row r="67" spans="1:10" x14ac:dyDescent="0.2">
      <c r="A67" s="880">
        <v>55</v>
      </c>
      <c r="B67" s="881"/>
      <c r="C67" s="881"/>
      <c r="D67" s="881"/>
      <c r="E67" s="877"/>
      <c r="F67" s="877"/>
      <c r="G67" s="877"/>
      <c r="H67" s="877">
        <f t="shared" si="1"/>
        <v>0</v>
      </c>
      <c r="I67" s="882"/>
      <c r="J67" s="207">
        <f t="shared" si="2"/>
        <v>0</v>
      </c>
    </row>
    <row r="68" spans="1:10" x14ac:dyDescent="0.2">
      <c r="A68" s="880">
        <v>56</v>
      </c>
      <c r="B68" s="881"/>
      <c r="C68" s="881"/>
      <c r="D68" s="881"/>
      <c r="E68" s="877"/>
      <c r="F68" s="877"/>
      <c r="G68" s="877"/>
      <c r="H68" s="877">
        <f t="shared" si="1"/>
        <v>0</v>
      </c>
      <c r="I68" s="882"/>
      <c r="J68" s="207">
        <f t="shared" si="2"/>
        <v>0</v>
      </c>
    </row>
    <row r="69" spans="1:10" x14ac:dyDescent="0.2">
      <c r="A69" s="880">
        <v>57</v>
      </c>
      <c r="B69" s="881"/>
      <c r="C69" s="881"/>
      <c r="D69" s="881"/>
      <c r="E69" s="877"/>
      <c r="F69" s="877"/>
      <c r="G69" s="877"/>
      <c r="H69" s="877">
        <f t="shared" si="1"/>
        <v>0</v>
      </c>
      <c r="I69" s="882"/>
      <c r="J69" s="207">
        <f t="shared" si="2"/>
        <v>0</v>
      </c>
    </row>
    <row r="70" spans="1:10" x14ac:dyDescent="0.2">
      <c r="A70" s="880">
        <v>58</v>
      </c>
      <c r="B70" s="881"/>
      <c r="C70" s="881"/>
      <c r="D70" s="881"/>
      <c r="E70" s="877"/>
      <c r="F70" s="877"/>
      <c r="G70" s="877"/>
      <c r="H70" s="877">
        <f t="shared" si="1"/>
        <v>0</v>
      </c>
      <c r="I70" s="882"/>
      <c r="J70" s="207">
        <f t="shared" si="2"/>
        <v>0</v>
      </c>
    </row>
    <row r="71" spans="1:10" x14ac:dyDescent="0.2">
      <c r="A71" s="880">
        <v>59</v>
      </c>
      <c r="B71" s="881"/>
      <c r="C71" s="881"/>
      <c r="D71" s="881"/>
      <c r="E71" s="877"/>
      <c r="F71" s="877"/>
      <c r="G71" s="877"/>
      <c r="H71" s="877">
        <f t="shared" si="1"/>
        <v>0</v>
      </c>
      <c r="I71" s="882"/>
      <c r="J71" s="207">
        <f t="shared" si="2"/>
        <v>0</v>
      </c>
    </row>
    <row r="72" spans="1:10" x14ac:dyDescent="0.2">
      <c r="A72" s="883">
        <v>60</v>
      </c>
      <c r="B72" s="884"/>
      <c r="C72" s="884"/>
      <c r="D72" s="884"/>
      <c r="E72" s="885"/>
      <c r="F72" s="885"/>
      <c r="G72" s="885"/>
      <c r="H72" s="885">
        <f t="shared" si="1"/>
        <v>0</v>
      </c>
      <c r="I72" s="886"/>
      <c r="J72" s="887">
        <f t="shared" si="2"/>
        <v>0</v>
      </c>
    </row>
    <row r="75" spans="1:10" x14ac:dyDescent="0.2">
      <c r="A75" s="653"/>
      <c r="B75" s="653"/>
      <c r="C75" s="653"/>
      <c r="D75" s="653"/>
      <c r="E75" s="888" t="s">
        <v>20</v>
      </c>
      <c r="F75" s="888"/>
      <c r="G75" s="653"/>
      <c r="H75" s="855"/>
      <c r="I75" s="653"/>
      <c r="J75" s="653"/>
    </row>
    <row r="76" spans="1:10" x14ac:dyDescent="0.2">
      <c r="A76" s="653"/>
      <c r="B76" s="653"/>
      <c r="C76" s="653"/>
      <c r="D76" s="653"/>
      <c r="E76" s="888" t="s">
        <v>13</v>
      </c>
      <c r="F76" s="1100">
        <f>Sheet1!F44</f>
        <v>0</v>
      </c>
      <c r="G76" s="653"/>
      <c r="H76" s="855"/>
      <c r="I76" s="653"/>
      <c r="J76" s="653"/>
    </row>
    <row r="77" spans="1:10" x14ac:dyDescent="0.2">
      <c r="A77" s="653"/>
      <c r="B77" s="653"/>
      <c r="C77" s="653"/>
      <c r="D77" s="653"/>
      <c r="E77" s="888"/>
      <c r="F77" s="888"/>
      <c r="G77" s="653"/>
      <c r="H77" s="855"/>
      <c r="I77" s="653"/>
      <c r="J77" s="653"/>
    </row>
    <row r="78" spans="1:10" x14ac:dyDescent="0.2">
      <c r="A78" s="653"/>
      <c r="B78" s="653"/>
      <c r="C78" s="653"/>
      <c r="D78" s="653"/>
      <c r="E78" s="888" t="s">
        <v>21</v>
      </c>
      <c r="F78" s="1100">
        <f>Sheet1!F47</f>
        <v>0</v>
      </c>
      <c r="G78" s="653"/>
      <c r="H78" s="855"/>
      <c r="I78" s="653"/>
      <c r="J78" s="653"/>
    </row>
    <row r="80" spans="1:10" x14ac:dyDescent="0.2">
      <c r="E80" s="419" t="s">
        <v>177</v>
      </c>
      <c r="F80" s="420">
        <f>Sheet1!F49</f>
        <v>0</v>
      </c>
    </row>
  </sheetData>
  <sheetProtection password="FC0B" sheet="1" objects="1" scenarios="1"/>
  <mergeCells count="1">
    <mergeCell ref="A4:J4"/>
  </mergeCells>
  <phoneticPr fontId="0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F8">
      <formula1>1</formula1>
    </dataValidation>
  </dataValidations>
  <pageMargins left="0.75" right="0.75" top="1" bottom="1" header="0.5" footer="0.5"/>
  <pageSetup paperSize="9" scale="39" orientation="landscape" r:id="rId1"/>
  <headerFooter alignWithMargins="0"/>
  <ignoredErrors>
    <ignoredError sqref="B11" numberStoredAsText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O95"/>
  <sheetViews>
    <sheetView showGridLines="0" workbookViewId="0">
      <selection activeCell="J10" sqref="J10:J11"/>
    </sheetView>
  </sheetViews>
  <sheetFormatPr defaultRowHeight="12.75" x14ac:dyDescent="0.2"/>
  <cols>
    <col min="1" max="1" width="10.85546875" style="351" bestFit="1" customWidth="1"/>
    <col min="2" max="2" width="24.42578125" style="351" customWidth="1"/>
    <col min="3" max="4" width="21.85546875" style="351" customWidth="1"/>
    <col min="5" max="5" width="16.28515625" style="351" customWidth="1"/>
    <col min="6" max="7" width="18.140625" style="351" customWidth="1"/>
    <col min="8" max="8" width="13.85546875" style="351" customWidth="1"/>
    <col min="9" max="9" width="15.5703125" style="351" customWidth="1"/>
    <col min="10" max="10" width="19.28515625" style="351" customWidth="1"/>
    <col min="11" max="16384" width="9.140625" style="351"/>
  </cols>
  <sheetData>
    <row r="1" spans="1:15" s="335" customFormat="1" x14ac:dyDescent="0.2"/>
    <row r="2" spans="1:15" s="335" customFormat="1" ht="14.25" x14ac:dyDescent="0.2">
      <c r="A2" s="348"/>
      <c r="B2" s="365"/>
      <c r="C2" s="366" t="s">
        <v>457</v>
      </c>
      <c r="D2" s="366"/>
      <c r="E2" s="367"/>
      <c r="F2" s="367"/>
      <c r="G2" s="367"/>
      <c r="H2" s="367"/>
      <c r="I2" s="367"/>
      <c r="J2" s="367"/>
      <c r="K2" s="367"/>
      <c r="L2" s="367"/>
      <c r="M2" s="348"/>
    </row>
    <row r="3" spans="1:15" s="335" customFormat="1" x14ac:dyDescent="0.2"/>
    <row r="4" spans="1:15" s="335" customFormat="1" x14ac:dyDescent="0.2">
      <c r="A4" s="353"/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</row>
    <row r="5" spans="1:15" s="335" customFormat="1" x14ac:dyDescent="0.2">
      <c r="A5" s="353"/>
      <c r="B5" s="353"/>
      <c r="C5" s="353"/>
      <c r="D5" s="353"/>
      <c r="E5" s="346" t="s">
        <v>12</v>
      </c>
      <c r="F5" s="368">
        <f>Company</f>
        <v>0</v>
      </c>
      <c r="G5" s="369"/>
      <c r="H5" s="353"/>
      <c r="I5" s="353"/>
      <c r="J5" s="353"/>
      <c r="K5" s="353"/>
      <c r="L5" s="353"/>
      <c r="M5" s="353"/>
      <c r="N5" s="353"/>
      <c r="O5" s="353"/>
    </row>
    <row r="6" spans="1:15" s="335" customFormat="1" x14ac:dyDescent="0.2">
      <c r="A6" s="353"/>
      <c r="B6" s="353"/>
      <c r="C6" s="353"/>
      <c r="D6" s="353"/>
      <c r="F6" s="370"/>
      <c r="G6" s="370"/>
      <c r="H6" s="353"/>
      <c r="I6" s="353"/>
      <c r="J6" s="353"/>
      <c r="K6" s="353"/>
      <c r="L6" s="353"/>
      <c r="M6" s="353"/>
      <c r="N6" s="338"/>
      <c r="O6" s="341"/>
    </row>
    <row r="7" spans="1:15" s="335" customFormat="1" x14ac:dyDescent="0.2">
      <c r="A7" s="348"/>
      <c r="B7" s="365"/>
      <c r="C7" s="365"/>
      <c r="D7" s="365"/>
      <c r="E7" s="346" t="s">
        <v>19</v>
      </c>
      <c r="F7" s="352">
        <f>Date</f>
        <v>0</v>
      </c>
      <c r="G7" s="371"/>
      <c r="H7" s="367"/>
      <c r="I7" s="367"/>
      <c r="J7" s="367"/>
      <c r="K7" s="367"/>
      <c r="L7" s="367"/>
      <c r="M7" s="348"/>
    </row>
    <row r="8" spans="1:15" x14ac:dyDescent="0.2">
      <c r="A8" s="349"/>
      <c r="B8" s="372"/>
      <c r="C8" s="372"/>
      <c r="D8" s="372"/>
      <c r="F8" s="373"/>
      <c r="G8" s="373"/>
      <c r="H8" s="373"/>
      <c r="I8" s="373"/>
      <c r="J8" s="373"/>
      <c r="K8" s="373"/>
      <c r="L8" s="373"/>
      <c r="M8" s="349"/>
    </row>
    <row r="9" spans="1:15" x14ac:dyDescent="0.2">
      <c r="A9" s="1268"/>
      <c r="B9" s="1268"/>
      <c r="C9" s="1268"/>
      <c r="D9" s="1268"/>
      <c r="E9" s="1268"/>
      <c r="F9" s="1268"/>
      <c r="G9" s="1268"/>
      <c r="H9" s="374"/>
      <c r="I9" s="374"/>
      <c r="J9" s="375" t="s">
        <v>481</v>
      </c>
      <c r="K9" s="375"/>
      <c r="L9" s="349"/>
      <c r="M9" s="349"/>
    </row>
    <row r="10" spans="1:15" ht="12.75" customHeight="1" x14ac:dyDescent="0.2">
      <c r="A10" s="1269" t="s">
        <v>44</v>
      </c>
      <c r="B10" s="1271" t="s">
        <v>45</v>
      </c>
      <c r="C10" s="1273" t="s">
        <v>52</v>
      </c>
      <c r="D10" s="1271" t="s">
        <v>250</v>
      </c>
      <c r="E10" s="1271" t="s">
        <v>251</v>
      </c>
      <c r="F10" s="1273" t="s">
        <v>248</v>
      </c>
      <c r="G10" s="1271" t="s">
        <v>252</v>
      </c>
      <c r="H10" s="1273" t="s">
        <v>254</v>
      </c>
      <c r="I10" s="1273" t="s">
        <v>47</v>
      </c>
      <c r="J10" s="1274" t="s">
        <v>255</v>
      </c>
      <c r="K10" s="349"/>
      <c r="L10" s="349"/>
      <c r="M10" s="349"/>
    </row>
    <row r="11" spans="1:15" ht="160.5" customHeight="1" x14ac:dyDescent="0.2">
      <c r="A11" s="1270"/>
      <c r="B11" s="1272"/>
      <c r="C11" s="1272"/>
      <c r="D11" s="1272"/>
      <c r="E11" s="1272"/>
      <c r="F11" s="1272"/>
      <c r="G11" s="1272"/>
      <c r="H11" s="1272"/>
      <c r="I11" s="1272"/>
      <c r="J11" s="1275"/>
      <c r="K11" s="376"/>
      <c r="L11" s="376"/>
      <c r="M11" s="376"/>
    </row>
    <row r="12" spans="1:15" x14ac:dyDescent="0.2">
      <c r="A12" s="354"/>
      <c r="B12" s="377">
        <v>1</v>
      </c>
      <c r="C12" s="377">
        <v>2</v>
      </c>
      <c r="D12" s="377">
        <v>3</v>
      </c>
      <c r="E12" s="378">
        <v>4</v>
      </c>
      <c r="F12" s="378">
        <v>5</v>
      </c>
      <c r="G12" s="378">
        <v>6</v>
      </c>
      <c r="H12" s="378">
        <v>7</v>
      </c>
      <c r="I12" s="378">
        <v>8</v>
      </c>
      <c r="J12" s="355">
        <v>9</v>
      </c>
      <c r="K12" s="379"/>
      <c r="L12" s="379"/>
      <c r="M12" s="379"/>
    </row>
    <row r="13" spans="1:15" x14ac:dyDescent="0.2">
      <c r="A13" s="356" t="s">
        <v>10</v>
      </c>
      <c r="B13" s="380"/>
      <c r="C13" s="380"/>
      <c r="D13" s="381">
        <f t="shared" ref="D13:J13" si="0">SUM(D14:D73)</f>
        <v>0</v>
      </c>
      <c r="E13" s="381">
        <f t="shared" si="0"/>
        <v>0</v>
      </c>
      <c r="F13" s="381">
        <f t="shared" si="0"/>
        <v>0</v>
      </c>
      <c r="G13" s="381">
        <f t="shared" si="0"/>
        <v>0</v>
      </c>
      <c r="H13" s="381">
        <f t="shared" si="0"/>
        <v>0</v>
      </c>
      <c r="I13" s="381">
        <f t="shared" si="0"/>
        <v>0</v>
      </c>
      <c r="J13" s="382">
        <f t="shared" si="0"/>
        <v>0</v>
      </c>
      <c r="K13" s="383"/>
      <c r="L13" s="383"/>
      <c r="M13" s="383"/>
    </row>
    <row r="14" spans="1:15" x14ac:dyDescent="0.2">
      <c r="A14" s="384">
        <v>1</v>
      </c>
      <c r="B14" s="357"/>
      <c r="C14" s="385"/>
      <c r="D14" s="358"/>
      <c r="E14" s="359"/>
      <c r="F14" s="359"/>
      <c r="G14" s="359"/>
      <c r="H14" s="386">
        <f>SUM(D14:G14)</f>
        <v>0</v>
      </c>
      <c r="I14" s="359"/>
      <c r="J14" s="387">
        <f>H14-I14</f>
        <v>0</v>
      </c>
      <c r="K14" s="349"/>
      <c r="L14" s="349"/>
      <c r="M14" s="349"/>
    </row>
    <row r="15" spans="1:15" x14ac:dyDescent="0.2">
      <c r="A15" s="388">
        <v>2</v>
      </c>
      <c r="B15" s="360"/>
      <c r="C15" s="389"/>
      <c r="D15" s="390"/>
      <c r="E15" s="361"/>
      <c r="F15" s="361"/>
      <c r="G15" s="361"/>
      <c r="H15" s="386">
        <f t="shared" ref="H15:H73" si="1">SUM(D15:G15)</f>
        <v>0</v>
      </c>
      <c r="I15" s="361"/>
      <c r="J15" s="391">
        <f t="shared" ref="J15:J73" si="2">H15-I15</f>
        <v>0</v>
      </c>
      <c r="K15" s="349"/>
      <c r="L15" s="349"/>
      <c r="M15" s="349"/>
    </row>
    <row r="16" spans="1:15" x14ac:dyDescent="0.2">
      <c r="A16" s="388">
        <v>3</v>
      </c>
      <c r="B16" s="360"/>
      <c r="C16" s="389"/>
      <c r="D16" s="390"/>
      <c r="E16" s="361"/>
      <c r="F16" s="361"/>
      <c r="G16" s="361"/>
      <c r="H16" s="386">
        <f t="shared" si="1"/>
        <v>0</v>
      </c>
      <c r="I16" s="361"/>
      <c r="J16" s="391">
        <f t="shared" si="2"/>
        <v>0</v>
      </c>
      <c r="K16" s="349"/>
      <c r="L16" s="349"/>
      <c r="M16" s="349"/>
    </row>
    <row r="17" spans="1:13" x14ac:dyDescent="0.2">
      <c r="A17" s="388">
        <v>4</v>
      </c>
      <c r="B17" s="360"/>
      <c r="C17" s="389"/>
      <c r="D17" s="390"/>
      <c r="E17" s="361"/>
      <c r="F17" s="361"/>
      <c r="G17" s="361"/>
      <c r="H17" s="386">
        <f t="shared" si="1"/>
        <v>0</v>
      </c>
      <c r="I17" s="361"/>
      <c r="J17" s="391">
        <f t="shared" si="2"/>
        <v>0</v>
      </c>
      <c r="K17" s="349"/>
      <c r="L17" s="349"/>
      <c r="M17" s="349"/>
    </row>
    <row r="18" spans="1:13" x14ac:dyDescent="0.2">
      <c r="A18" s="388">
        <v>5</v>
      </c>
      <c r="B18" s="360"/>
      <c r="C18" s="389"/>
      <c r="D18" s="390"/>
      <c r="E18" s="361"/>
      <c r="F18" s="361"/>
      <c r="G18" s="361"/>
      <c r="H18" s="386">
        <f t="shared" si="1"/>
        <v>0</v>
      </c>
      <c r="I18" s="361"/>
      <c r="J18" s="391">
        <f t="shared" si="2"/>
        <v>0</v>
      </c>
      <c r="K18" s="349"/>
      <c r="L18" s="349"/>
    </row>
    <row r="19" spans="1:13" x14ac:dyDescent="0.2">
      <c r="A19" s="388">
        <v>6</v>
      </c>
      <c r="B19" s="360"/>
      <c r="C19" s="389"/>
      <c r="D19" s="390"/>
      <c r="E19" s="361"/>
      <c r="F19" s="361"/>
      <c r="G19" s="361"/>
      <c r="H19" s="386">
        <f t="shared" si="1"/>
        <v>0</v>
      </c>
      <c r="I19" s="361"/>
      <c r="J19" s="391">
        <f t="shared" si="2"/>
        <v>0</v>
      </c>
      <c r="K19" s="349"/>
      <c r="L19" s="349"/>
    </row>
    <row r="20" spans="1:13" x14ac:dyDescent="0.2">
      <c r="A20" s="388">
        <v>7</v>
      </c>
      <c r="B20" s="360"/>
      <c r="C20" s="389"/>
      <c r="D20" s="390"/>
      <c r="E20" s="361"/>
      <c r="F20" s="361"/>
      <c r="G20" s="361"/>
      <c r="H20" s="386">
        <f t="shared" si="1"/>
        <v>0</v>
      </c>
      <c r="I20" s="361"/>
      <c r="J20" s="391">
        <f t="shared" si="2"/>
        <v>0</v>
      </c>
      <c r="K20" s="349"/>
      <c r="L20" s="349"/>
    </row>
    <row r="21" spans="1:13" x14ac:dyDescent="0.2">
      <c r="A21" s="388">
        <v>8</v>
      </c>
      <c r="B21" s="360"/>
      <c r="C21" s="389"/>
      <c r="D21" s="390"/>
      <c r="E21" s="361"/>
      <c r="F21" s="361"/>
      <c r="G21" s="361"/>
      <c r="H21" s="386">
        <f t="shared" si="1"/>
        <v>0</v>
      </c>
      <c r="I21" s="361"/>
      <c r="J21" s="391">
        <f t="shared" si="2"/>
        <v>0</v>
      </c>
      <c r="K21" s="349"/>
      <c r="L21" s="349"/>
    </row>
    <row r="22" spans="1:13" x14ac:dyDescent="0.2">
      <c r="A22" s="388">
        <v>9</v>
      </c>
      <c r="B22" s="360"/>
      <c r="C22" s="389"/>
      <c r="D22" s="390"/>
      <c r="E22" s="361"/>
      <c r="F22" s="361"/>
      <c r="G22" s="361"/>
      <c r="H22" s="386">
        <f t="shared" si="1"/>
        <v>0</v>
      </c>
      <c r="I22" s="361"/>
      <c r="J22" s="391">
        <f t="shared" si="2"/>
        <v>0</v>
      </c>
      <c r="K22" s="349"/>
      <c r="L22" s="349"/>
    </row>
    <row r="23" spans="1:13" x14ac:dyDescent="0.2">
      <c r="A23" s="388">
        <v>10</v>
      </c>
      <c r="B23" s="360"/>
      <c r="C23" s="389"/>
      <c r="D23" s="390"/>
      <c r="E23" s="361"/>
      <c r="F23" s="361"/>
      <c r="G23" s="361"/>
      <c r="H23" s="386">
        <f t="shared" si="1"/>
        <v>0</v>
      </c>
      <c r="I23" s="361"/>
      <c r="J23" s="391">
        <f t="shared" si="2"/>
        <v>0</v>
      </c>
      <c r="K23" s="349"/>
      <c r="L23" s="349"/>
    </row>
    <row r="24" spans="1:13" x14ac:dyDescent="0.2">
      <c r="A24" s="388">
        <v>11</v>
      </c>
      <c r="B24" s="360"/>
      <c r="C24" s="389"/>
      <c r="D24" s="390"/>
      <c r="E24" s="361"/>
      <c r="F24" s="361"/>
      <c r="G24" s="361"/>
      <c r="H24" s="386">
        <f t="shared" si="1"/>
        <v>0</v>
      </c>
      <c r="I24" s="361"/>
      <c r="J24" s="391">
        <f t="shared" si="2"/>
        <v>0</v>
      </c>
      <c r="K24" s="349"/>
      <c r="L24" s="349"/>
    </row>
    <row r="25" spans="1:13" x14ac:dyDescent="0.2">
      <c r="A25" s="388">
        <v>12</v>
      </c>
      <c r="B25" s="360"/>
      <c r="C25" s="389"/>
      <c r="D25" s="390"/>
      <c r="E25" s="361"/>
      <c r="F25" s="361"/>
      <c r="G25" s="361"/>
      <c r="H25" s="386">
        <f t="shared" si="1"/>
        <v>0</v>
      </c>
      <c r="I25" s="361"/>
      <c r="J25" s="391">
        <f t="shared" si="2"/>
        <v>0</v>
      </c>
      <c r="K25" s="349"/>
      <c r="L25" s="349"/>
    </row>
    <row r="26" spans="1:13" x14ac:dyDescent="0.2">
      <c r="A26" s="388">
        <v>13</v>
      </c>
      <c r="B26" s="360"/>
      <c r="C26" s="389"/>
      <c r="D26" s="390"/>
      <c r="E26" s="361"/>
      <c r="F26" s="361"/>
      <c r="G26" s="361"/>
      <c r="H26" s="386">
        <f t="shared" si="1"/>
        <v>0</v>
      </c>
      <c r="I26" s="361"/>
      <c r="J26" s="391">
        <f t="shared" si="2"/>
        <v>0</v>
      </c>
      <c r="K26" s="349"/>
      <c r="L26" s="349"/>
    </row>
    <row r="27" spans="1:13" x14ac:dyDescent="0.2">
      <c r="A27" s="388">
        <v>14</v>
      </c>
      <c r="B27" s="360"/>
      <c r="C27" s="389"/>
      <c r="D27" s="390"/>
      <c r="E27" s="361"/>
      <c r="F27" s="361"/>
      <c r="G27" s="361"/>
      <c r="H27" s="386">
        <f t="shared" si="1"/>
        <v>0</v>
      </c>
      <c r="I27" s="361"/>
      <c r="J27" s="391">
        <f t="shared" si="2"/>
        <v>0</v>
      </c>
      <c r="K27" s="349"/>
      <c r="L27" s="349"/>
    </row>
    <row r="28" spans="1:13" x14ac:dyDescent="0.2">
      <c r="A28" s="388">
        <v>15</v>
      </c>
      <c r="B28" s="360"/>
      <c r="C28" s="389"/>
      <c r="D28" s="390"/>
      <c r="E28" s="361"/>
      <c r="F28" s="361"/>
      <c r="G28" s="361"/>
      <c r="H28" s="386">
        <f t="shared" si="1"/>
        <v>0</v>
      </c>
      <c r="I28" s="361"/>
      <c r="J28" s="391">
        <f t="shared" si="2"/>
        <v>0</v>
      </c>
      <c r="K28" s="349"/>
      <c r="L28" s="349"/>
    </row>
    <row r="29" spans="1:13" x14ac:dyDescent="0.2">
      <c r="A29" s="388">
        <v>16</v>
      </c>
      <c r="B29" s="360"/>
      <c r="C29" s="389"/>
      <c r="D29" s="390"/>
      <c r="E29" s="361"/>
      <c r="F29" s="361"/>
      <c r="G29" s="361"/>
      <c r="H29" s="386">
        <f t="shared" si="1"/>
        <v>0</v>
      </c>
      <c r="I29" s="361"/>
      <c r="J29" s="391">
        <f t="shared" si="2"/>
        <v>0</v>
      </c>
      <c r="K29" s="349"/>
      <c r="L29" s="349"/>
    </row>
    <row r="30" spans="1:13" x14ac:dyDescent="0.2">
      <c r="A30" s="388">
        <v>17</v>
      </c>
      <c r="B30" s="360"/>
      <c r="C30" s="389"/>
      <c r="D30" s="390"/>
      <c r="E30" s="361"/>
      <c r="F30" s="361"/>
      <c r="G30" s="361"/>
      <c r="H30" s="386">
        <f t="shared" si="1"/>
        <v>0</v>
      </c>
      <c r="I30" s="361"/>
      <c r="J30" s="391">
        <f t="shared" si="2"/>
        <v>0</v>
      </c>
      <c r="K30" s="349"/>
      <c r="L30" s="349"/>
    </row>
    <row r="31" spans="1:13" x14ac:dyDescent="0.2">
      <c r="A31" s="388">
        <v>18</v>
      </c>
      <c r="B31" s="360"/>
      <c r="C31" s="389"/>
      <c r="D31" s="390"/>
      <c r="E31" s="361"/>
      <c r="F31" s="361"/>
      <c r="G31" s="361"/>
      <c r="H31" s="386">
        <f t="shared" si="1"/>
        <v>0</v>
      </c>
      <c r="I31" s="361"/>
      <c r="J31" s="391">
        <f t="shared" si="2"/>
        <v>0</v>
      </c>
      <c r="K31" s="349"/>
      <c r="L31" s="349"/>
    </row>
    <row r="32" spans="1:13" x14ac:dyDescent="0.2">
      <c r="A32" s="388">
        <v>19</v>
      </c>
      <c r="B32" s="360"/>
      <c r="C32" s="389"/>
      <c r="D32" s="390"/>
      <c r="E32" s="361"/>
      <c r="F32" s="361"/>
      <c r="G32" s="361"/>
      <c r="H32" s="386">
        <f t="shared" si="1"/>
        <v>0</v>
      </c>
      <c r="I32" s="361"/>
      <c r="J32" s="391">
        <f t="shared" si="2"/>
        <v>0</v>
      </c>
      <c r="K32" s="349"/>
      <c r="L32" s="349"/>
    </row>
    <row r="33" spans="1:12" x14ac:dyDescent="0.2">
      <c r="A33" s="388">
        <v>20</v>
      </c>
      <c r="B33" s="360"/>
      <c r="C33" s="389"/>
      <c r="D33" s="390"/>
      <c r="E33" s="361"/>
      <c r="F33" s="361"/>
      <c r="G33" s="361"/>
      <c r="H33" s="386">
        <f t="shared" si="1"/>
        <v>0</v>
      </c>
      <c r="I33" s="361"/>
      <c r="J33" s="391">
        <f t="shared" si="2"/>
        <v>0</v>
      </c>
      <c r="K33" s="349"/>
      <c r="L33" s="349"/>
    </row>
    <row r="34" spans="1:12" x14ac:dyDescent="0.2">
      <c r="A34" s="388">
        <v>21</v>
      </c>
      <c r="B34" s="360"/>
      <c r="C34" s="389"/>
      <c r="D34" s="390"/>
      <c r="E34" s="361"/>
      <c r="F34" s="361"/>
      <c r="G34" s="361"/>
      <c r="H34" s="386">
        <f t="shared" si="1"/>
        <v>0</v>
      </c>
      <c r="I34" s="361"/>
      <c r="J34" s="391">
        <f t="shared" si="2"/>
        <v>0</v>
      </c>
      <c r="K34" s="349"/>
      <c r="L34" s="349"/>
    </row>
    <row r="35" spans="1:12" x14ac:dyDescent="0.2">
      <c r="A35" s="388">
        <v>22</v>
      </c>
      <c r="B35" s="360"/>
      <c r="C35" s="389"/>
      <c r="D35" s="390"/>
      <c r="E35" s="361"/>
      <c r="F35" s="361"/>
      <c r="G35" s="361"/>
      <c r="H35" s="386">
        <f t="shared" si="1"/>
        <v>0</v>
      </c>
      <c r="I35" s="361"/>
      <c r="J35" s="391">
        <f t="shared" si="2"/>
        <v>0</v>
      </c>
      <c r="K35" s="349"/>
      <c r="L35" s="349"/>
    </row>
    <row r="36" spans="1:12" x14ac:dyDescent="0.2">
      <c r="A36" s="388">
        <v>23</v>
      </c>
      <c r="B36" s="360"/>
      <c r="C36" s="389"/>
      <c r="D36" s="390"/>
      <c r="E36" s="361"/>
      <c r="F36" s="361"/>
      <c r="G36" s="361"/>
      <c r="H36" s="386">
        <f t="shared" si="1"/>
        <v>0</v>
      </c>
      <c r="I36" s="361"/>
      <c r="J36" s="391">
        <f t="shared" si="2"/>
        <v>0</v>
      </c>
      <c r="K36" s="349"/>
      <c r="L36" s="349"/>
    </row>
    <row r="37" spans="1:12" x14ac:dyDescent="0.2">
      <c r="A37" s="388">
        <v>24</v>
      </c>
      <c r="B37" s="360"/>
      <c r="C37" s="389"/>
      <c r="D37" s="390"/>
      <c r="E37" s="361"/>
      <c r="F37" s="361"/>
      <c r="G37" s="361"/>
      <c r="H37" s="386">
        <f t="shared" si="1"/>
        <v>0</v>
      </c>
      <c r="I37" s="361"/>
      <c r="J37" s="391">
        <f t="shared" si="2"/>
        <v>0</v>
      </c>
      <c r="K37" s="349"/>
      <c r="L37" s="349"/>
    </row>
    <row r="38" spans="1:12" x14ac:dyDescent="0.2">
      <c r="A38" s="388">
        <v>25</v>
      </c>
      <c r="B38" s="360"/>
      <c r="C38" s="389"/>
      <c r="D38" s="390"/>
      <c r="E38" s="361"/>
      <c r="F38" s="361"/>
      <c r="G38" s="361"/>
      <c r="H38" s="386">
        <f t="shared" si="1"/>
        <v>0</v>
      </c>
      <c r="I38" s="361"/>
      <c r="J38" s="391">
        <f t="shared" si="2"/>
        <v>0</v>
      </c>
      <c r="K38" s="349"/>
      <c r="L38" s="349"/>
    </row>
    <row r="39" spans="1:12" x14ac:dyDescent="0.2">
      <c r="A39" s="388">
        <v>26</v>
      </c>
      <c r="B39" s="360"/>
      <c r="C39" s="389"/>
      <c r="D39" s="390"/>
      <c r="E39" s="361"/>
      <c r="F39" s="361"/>
      <c r="G39" s="361"/>
      <c r="H39" s="386">
        <f t="shared" si="1"/>
        <v>0</v>
      </c>
      <c r="I39" s="361"/>
      <c r="J39" s="391">
        <f t="shared" si="2"/>
        <v>0</v>
      </c>
      <c r="K39" s="349"/>
      <c r="L39" s="349"/>
    </row>
    <row r="40" spans="1:12" x14ac:dyDescent="0.2">
      <c r="A40" s="388">
        <v>27</v>
      </c>
      <c r="B40" s="360"/>
      <c r="C40" s="389"/>
      <c r="D40" s="390"/>
      <c r="E40" s="361"/>
      <c r="F40" s="361"/>
      <c r="G40" s="361"/>
      <c r="H40" s="386">
        <f t="shared" si="1"/>
        <v>0</v>
      </c>
      <c r="I40" s="361"/>
      <c r="J40" s="391">
        <f t="shared" si="2"/>
        <v>0</v>
      </c>
      <c r="K40" s="349"/>
      <c r="L40" s="349"/>
    </row>
    <row r="41" spans="1:12" x14ac:dyDescent="0.2">
      <c r="A41" s="388">
        <v>28</v>
      </c>
      <c r="B41" s="360"/>
      <c r="C41" s="389"/>
      <c r="D41" s="390"/>
      <c r="E41" s="361"/>
      <c r="F41" s="361"/>
      <c r="G41" s="361"/>
      <c r="H41" s="386">
        <f t="shared" si="1"/>
        <v>0</v>
      </c>
      <c r="I41" s="361"/>
      <c r="J41" s="391">
        <f t="shared" si="2"/>
        <v>0</v>
      </c>
      <c r="K41" s="349"/>
      <c r="L41" s="349"/>
    </row>
    <row r="42" spans="1:12" x14ac:dyDescent="0.2">
      <c r="A42" s="388">
        <v>29</v>
      </c>
      <c r="B42" s="360"/>
      <c r="C42" s="389"/>
      <c r="D42" s="390"/>
      <c r="E42" s="361"/>
      <c r="F42" s="361"/>
      <c r="G42" s="361"/>
      <c r="H42" s="386">
        <f t="shared" si="1"/>
        <v>0</v>
      </c>
      <c r="I42" s="361"/>
      <c r="J42" s="391">
        <f t="shared" si="2"/>
        <v>0</v>
      </c>
      <c r="K42" s="349"/>
      <c r="L42" s="349"/>
    </row>
    <row r="43" spans="1:12" x14ac:dyDescent="0.2">
      <c r="A43" s="388">
        <v>30</v>
      </c>
      <c r="B43" s="360"/>
      <c r="C43" s="389"/>
      <c r="D43" s="390"/>
      <c r="E43" s="361"/>
      <c r="F43" s="361"/>
      <c r="G43" s="361"/>
      <c r="H43" s="386">
        <f t="shared" si="1"/>
        <v>0</v>
      </c>
      <c r="I43" s="361"/>
      <c r="J43" s="391">
        <f t="shared" si="2"/>
        <v>0</v>
      </c>
      <c r="K43" s="349"/>
      <c r="L43" s="349"/>
    </row>
    <row r="44" spans="1:12" x14ac:dyDescent="0.2">
      <c r="A44" s="388">
        <v>31</v>
      </c>
      <c r="B44" s="360"/>
      <c r="C44" s="389"/>
      <c r="D44" s="390"/>
      <c r="E44" s="361"/>
      <c r="F44" s="361"/>
      <c r="G44" s="361"/>
      <c r="H44" s="386">
        <f t="shared" si="1"/>
        <v>0</v>
      </c>
      <c r="I44" s="361"/>
      <c r="J44" s="391">
        <f t="shared" si="2"/>
        <v>0</v>
      </c>
      <c r="K44" s="349"/>
      <c r="L44" s="349"/>
    </row>
    <row r="45" spans="1:12" x14ac:dyDescent="0.2">
      <c r="A45" s="388">
        <v>32</v>
      </c>
      <c r="B45" s="360"/>
      <c r="C45" s="389"/>
      <c r="D45" s="390"/>
      <c r="E45" s="361"/>
      <c r="F45" s="361"/>
      <c r="G45" s="361"/>
      <c r="H45" s="386">
        <f t="shared" si="1"/>
        <v>0</v>
      </c>
      <c r="I45" s="361"/>
      <c r="J45" s="391">
        <f t="shared" si="2"/>
        <v>0</v>
      </c>
      <c r="K45" s="349"/>
      <c r="L45" s="349"/>
    </row>
    <row r="46" spans="1:12" x14ac:dyDescent="0.2">
      <c r="A46" s="388">
        <v>33</v>
      </c>
      <c r="B46" s="360"/>
      <c r="C46" s="389"/>
      <c r="D46" s="390"/>
      <c r="E46" s="361"/>
      <c r="F46" s="361"/>
      <c r="G46" s="361"/>
      <c r="H46" s="386">
        <f t="shared" si="1"/>
        <v>0</v>
      </c>
      <c r="I46" s="361"/>
      <c r="J46" s="391">
        <f t="shared" si="2"/>
        <v>0</v>
      </c>
      <c r="K46" s="349"/>
      <c r="L46" s="349"/>
    </row>
    <row r="47" spans="1:12" x14ac:dyDescent="0.2">
      <c r="A47" s="388">
        <v>34</v>
      </c>
      <c r="B47" s="360"/>
      <c r="C47" s="389"/>
      <c r="D47" s="390"/>
      <c r="E47" s="361"/>
      <c r="F47" s="361"/>
      <c r="G47" s="361"/>
      <c r="H47" s="386">
        <f t="shared" si="1"/>
        <v>0</v>
      </c>
      <c r="I47" s="361"/>
      <c r="J47" s="391">
        <f t="shared" si="2"/>
        <v>0</v>
      </c>
      <c r="K47" s="349"/>
      <c r="L47" s="349"/>
    </row>
    <row r="48" spans="1:12" x14ac:dyDescent="0.2">
      <c r="A48" s="388">
        <v>35</v>
      </c>
      <c r="B48" s="360"/>
      <c r="C48" s="389"/>
      <c r="D48" s="390"/>
      <c r="E48" s="361"/>
      <c r="F48" s="361"/>
      <c r="G48" s="361"/>
      <c r="H48" s="386">
        <f t="shared" si="1"/>
        <v>0</v>
      </c>
      <c r="I48" s="361"/>
      <c r="J48" s="391">
        <f t="shared" si="2"/>
        <v>0</v>
      </c>
      <c r="K48" s="349"/>
      <c r="L48" s="349"/>
    </row>
    <row r="49" spans="1:12" x14ac:dyDescent="0.2">
      <c r="A49" s="388">
        <v>36</v>
      </c>
      <c r="B49" s="360"/>
      <c r="C49" s="389"/>
      <c r="D49" s="390"/>
      <c r="E49" s="361"/>
      <c r="F49" s="361"/>
      <c r="G49" s="361"/>
      <c r="H49" s="386">
        <f t="shared" si="1"/>
        <v>0</v>
      </c>
      <c r="I49" s="361"/>
      <c r="J49" s="391">
        <f t="shared" si="2"/>
        <v>0</v>
      </c>
      <c r="K49" s="349"/>
      <c r="L49" s="349"/>
    </row>
    <row r="50" spans="1:12" x14ac:dyDescent="0.2">
      <c r="A50" s="388">
        <v>37</v>
      </c>
      <c r="B50" s="360"/>
      <c r="C50" s="389"/>
      <c r="D50" s="390"/>
      <c r="E50" s="361"/>
      <c r="F50" s="361"/>
      <c r="G50" s="361"/>
      <c r="H50" s="386">
        <f t="shared" si="1"/>
        <v>0</v>
      </c>
      <c r="I50" s="361"/>
      <c r="J50" s="391">
        <f t="shared" si="2"/>
        <v>0</v>
      </c>
      <c r="K50" s="349"/>
      <c r="L50" s="349"/>
    </row>
    <row r="51" spans="1:12" x14ac:dyDescent="0.2">
      <c r="A51" s="388">
        <v>38</v>
      </c>
      <c r="B51" s="360"/>
      <c r="C51" s="389"/>
      <c r="D51" s="390"/>
      <c r="E51" s="361"/>
      <c r="F51" s="361"/>
      <c r="G51" s="361"/>
      <c r="H51" s="386">
        <f t="shared" si="1"/>
        <v>0</v>
      </c>
      <c r="I51" s="361"/>
      <c r="J51" s="391">
        <f t="shared" si="2"/>
        <v>0</v>
      </c>
      <c r="K51" s="349"/>
      <c r="L51" s="349"/>
    </row>
    <row r="52" spans="1:12" x14ac:dyDescent="0.2">
      <c r="A52" s="388">
        <v>39</v>
      </c>
      <c r="B52" s="360"/>
      <c r="C52" s="389"/>
      <c r="D52" s="390"/>
      <c r="E52" s="361"/>
      <c r="F52" s="361"/>
      <c r="G52" s="361"/>
      <c r="H52" s="386">
        <f t="shared" si="1"/>
        <v>0</v>
      </c>
      <c r="I52" s="361"/>
      <c r="J52" s="391">
        <f t="shared" si="2"/>
        <v>0</v>
      </c>
      <c r="K52" s="349"/>
      <c r="L52" s="349"/>
    </row>
    <row r="53" spans="1:12" x14ac:dyDescent="0.2">
      <c r="A53" s="388">
        <v>40</v>
      </c>
      <c r="B53" s="360"/>
      <c r="C53" s="389"/>
      <c r="D53" s="390"/>
      <c r="E53" s="361"/>
      <c r="F53" s="361"/>
      <c r="G53" s="361"/>
      <c r="H53" s="386">
        <f t="shared" si="1"/>
        <v>0</v>
      </c>
      <c r="I53" s="361"/>
      <c r="J53" s="391">
        <f t="shared" si="2"/>
        <v>0</v>
      </c>
      <c r="K53" s="349"/>
      <c r="L53" s="349"/>
    </row>
    <row r="54" spans="1:12" x14ac:dyDescent="0.2">
      <c r="A54" s="388">
        <v>41</v>
      </c>
      <c r="B54" s="360"/>
      <c r="C54" s="389"/>
      <c r="D54" s="390"/>
      <c r="E54" s="361"/>
      <c r="F54" s="361"/>
      <c r="G54" s="361"/>
      <c r="H54" s="386">
        <f t="shared" si="1"/>
        <v>0</v>
      </c>
      <c r="I54" s="361"/>
      <c r="J54" s="391">
        <f t="shared" si="2"/>
        <v>0</v>
      </c>
      <c r="K54" s="349"/>
      <c r="L54" s="349"/>
    </row>
    <row r="55" spans="1:12" x14ac:dyDescent="0.2">
      <c r="A55" s="388">
        <v>42</v>
      </c>
      <c r="B55" s="360"/>
      <c r="C55" s="389"/>
      <c r="D55" s="390"/>
      <c r="E55" s="361"/>
      <c r="F55" s="361"/>
      <c r="G55" s="361"/>
      <c r="H55" s="386">
        <f t="shared" si="1"/>
        <v>0</v>
      </c>
      <c r="I55" s="361"/>
      <c r="J55" s="391">
        <f t="shared" si="2"/>
        <v>0</v>
      </c>
      <c r="K55" s="349"/>
      <c r="L55" s="349"/>
    </row>
    <row r="56" spans="1:12" x14ac:dyDescent="0.2">
      <c r="A56" s="388">
        <v>43</v>
      </c>
      <c r="B56" s="360"/>
      <c r="C56" s="389"/>
      <c r="D56" s="390"/>
      <c r="E56" s="361"/>
      <c r="F56" s="361"/>
      <c r="G56" s="361"/>
      <c r="H56" s="386">
        <f t="shared" si="1"/>
        <v>0</v>
      </c>
      <c r="I56" s="361"/>
      <c r="J56" s="391">
        <f t="shared" si="2"/>
        <v>0</v>
      </c>
      <c r="K56" s="349"/>
      <c r="L56" s="349"/>
    </row>
    <row r="57" spans="1:12" x14ac:dyDescent="0.2">
      <c r="A57" s="388">
        <v>44</v>
      </c>
      <c r="B57" s="360"/>
      <c r="C57" s="389"/>
      <c r="D57" s="390"/>
      <c r="E57" s="361"/>
      <c r="F57" s="361"/>
      <c r="G57" s="361"/>
      <c r="H57" s="386">
        <f t="shared" si="1"/>
        <v>0</v>
      </c>
      <c r="I57" s="361"/>
      <c r="J57" s="391">
        <f t="shared" si="2"/>
        <v>0</v>
      </c>
      <c r="K57" s="349"/>
      <c r="L57" s="349"/>
    </row>
    <row r="58" spans="1:12" x14ac:dyDescent="0.2">
      <c r="A58" s="388">
        <v>45</v>
      </c>
      <c r="B58" s="360"/>
      <c r="C58" s="389"/>
      <c r="D58" s="390"/>
      <c r="E58" s="361"/>
      <c r="F58" s="361"/>
      <c r="G58" s="361"/>
      <c r="H58" s="386">
        <f t="shared" si="1"/>
        <v>0</v>
      </c>
      <c r="I58" s="361"/>
      <c r="J58" s="391">
        <f t="shared" si="2"/>
        <v>0</v>
      </c>
      <c r="K58" s="349"/>
      <c r="L58" s="349"/>
    </row>
    <row r="59" spans="1:12" x14ac:dyDescent="0.2">
      <c r="A59" s="388">
        <v>46</v>
      </c>
      <c r="B59" s="360"/>
      <c r="C59" s="389"/>
      <c r="D59" s="390"/>
      <c r="E59" s="361"/>
      <c r="F59" s="361"/>
      <c r="G59" s="361"/>
      <c r="H59" s="386">
        <f t="shared" si="1"/>
        <v>0</v>
      </c>
      <c r="I59" s="361"/>
      <c r="J59" s="391">
        <f t="shared" si="2"/>
        <v>0</v>
      </c>
      <c r="K59" s="349"/>
      <c r="L59" s="349"/>
    </row>
    <row r="60" spans="1:12" x14ac:dyDescent="0.2">
      <c r="A60" s="388">
        <v>47</v>
      </c>
      <c r="B60" s="360"/>
      <c r="C60" s="389"/>
      <c r="D60" s="390"/>
      <c r="E60" s="361"/>
      <c r="F60" s="361"/>
      <c r="G60" s="361"/>
      <c r="H60" s="386">
        <f t="shared" si="1"/>
        <v>0</v>
      </c>
      <c r="I60" s="361"/>
      <c r="J60" s="391">
        <f t="shared" si="2"/>
        <v>0</v>
      </c>
      <c r="K60" s="349"/>
      <c r="L60" s="349"/>
    </row>
    <row r="61" spans="1:12" x14ac:dyDescent="0.2">
      <c r="A61" s="388">
        <v>48</v>
      </c>
      <c r="B61" s="360"/>
      <c r="C61" s="389"/>
      <c r="D61" s="390"/>
      <c r="E61" s="361"/>
      <c r="F61" s="361"/>
      <c r="G61" s="361"/>
      <c r="H61" s="386">
        <f t="shared" si="1"/>
        <v>0</v>
      </c>
      <c r="I61" s="361"/>
      <c r="J61" s="391">
        <f t="shared" si="2"/>
        <v>0</v>
      </c>
      <c r="K61" s="349"/>
      <c r="L61" s="349"/>
    </row>
    <row r="62" spans="1:12" x14ac:dyDescent="0.2">
      <c r="A62" s="388">
        <v>49</v>
      </c>
      <c r="B62" s="360"/>
      <c r="C62" s="389"/>
      <c r="D62" s="390"/>
      <c r="E62" s="361"/>
      <c r="F62" s="361"/>
      <c r="G62" s="361"/>
      <c r="H62" s="386">
        <f t="shared" si="1"/>
        <v>0</v>
      </c>
      <c r="I62" s="361"/>
      <c r="J62" s="391">
        <f t="shared" si="2"/>
        <v>0</v>
      </c>
      <c r="K62" s="349"/>
      <c r="L62" s="349"/>
    </row>
    <row r="63" spans="1:12" x14ac:dyDescent="0.2">
      <c r="A63" s="388">
        <v>50</v>
      </c>
      <c r="B63" s="360"/>
      <c r="C63" s="389"/>
      <c r="D63" s="390"/>
      <c r="E63" s="361"/>
      <c r="F63" s="361"/>
      <c r="G63" s="361"/>
      <c r="H63" s="386">
        <f t="shared" si="1"/>
        <v>0</v>
      </c>
      <c r="I63" s="361"/>
      <c r="J63" s="391">
        <f t="shared" si="2"/>
        <v>0</v>
      </c>
      <c r="K63" s="349"/>
      <c r="L63" s="349"/>
    </row>
    <row r="64" spans="1:12" x14ac:dyDescent="0.2">
      <c r="A64" s="388">
        <v>51</v>
      </c>
      <c r="B64" s="360"/>
      <c r="C64" s="389"/>
      <c r="D64" s="390"/>
      <c r="E64" s="361"/>
      <c r="F64" s="361"/>
      <c r="G64" s="361"/>
      <c r="H64" s="386">
        <f t="shared" si="1"/>
        <v>0</v>
      </c>
      <c r="I64" s="361"/>
      <c r="J64" s="391">
        <f t="shared" si="2"/>
        <v>0</v>
      </c>
      <c r="K64" s="349"/>
      <c r="L64" s="349"/>
    </row>
    <row r="65" spans="1:12" x14ac:dyDescent="0.2">
      <c r="A65" s="388">
        <v>52</v>
      </c>
      <c r="B65" s="360"/>
      <c r="C65" s="389"/>
      <c r="D65" s="390"/>
      <c r="E65" s="361"/>
      <c r="F65" s="361"/>
      <c r="G65" s="361"/>
      <c r="H65" s="386">
        <f t="shared" si="1"/>
        <v>0</v>
      </c>
      <c r="I65" s="361"/>
      <c r="J65" s="391">
        <f t="shared" si="2"/>
        <v>0</v>
      </c>
      <c r="K65" s="349"/>
      <c r="L65" s="349"/>
    </row>
    <row r="66" spans="1:12" x14ac:dyDescent="0.2">
      <c r="A66" s="388">
        <v>53</v>
      </c>
      <c r="B66" s="360"/>
      <c r="C66" s="389"/>
      <c r="D66" s="390"/>
      <c r="E66" s="361"/>
      <c r="F66" s="361"/>
      <c r="G66" s="361"/>
      <c r="H66" s="386">
        <f t="shared" si="1"/>
        <v>0</v>
      </c>
      <c r="I66" s="361"/>
      <c r="J66" s="391">
        <f t="shared" si="2"/>
        <v>0</v>
      </c>
      <c r="K66" s="349"/>
      <c r="L66" s="349"/>
    </row>
    <row r="67" spans="1:12" x14ac:dyDescent="0.2">
      <c r="A67" s="388">
        <v>54</v>
      </c>
      <c r="B67" s="360"/>
      <c r="C67" s="389"/>
      <c r="D67" s="390"/>
      <c r="E67" s="361"/>
      <c r="F67" s="361"/>
      <c r="G67" s="361"/>
      <c r="H67" s="386">
        <f t="shared" si="1"/>
        <v>0</v>
      </c>
      <c r="I67" s="361"/>
      <c r="J67" s="391">
        <f t="shared" si="2"/>
        <v>0</v>
      </c>
      <c r="K67" s="349"/>
      <c r="L67" s="349"/>
    </row>
    <row r="68" spans="1:12" x14ac:dyDescent="0.2">
      <c r="A68" s="388">
        <v>55</v>
      </c>
      <c r="B68" s="360"/>
      <c r="C68" s="389"/>
      <c r="D68" s="390"/>
      <c r="E68" s="361"/>
      <c r="F68" s="361"/>
      <c r="G68" s="361"/>
      <c r="H68" s="386">
        <f t="shared" si="1"/>
        <v>0</v>
      </c>
      <c r="I68" s="361"/>
      <c r="J68" s="391">
        <f t="shared" si="2"/>
        <v>0</v>
      </c>
      <c r="K68" s="349"/>
      <c r="L68" s="349"/>
    </row>
    <row r="69" spans="1:12" x14ac:dyDescent="0.2">
      <c r="A69" s="388">
        <v>56</v>
      </c>
      <c r="B69" s="360"/>
      <c r="C69" s="389"/>
      <c r="D69" s="390"/>
      <c r="E69" s="361"/>
      <c r="F69" s="361"/>
      <c r="G69" s="361"/>
      <c r="H69" s="386">
        <f t="shared" si="1"/>
        <v>0</v>
      </c>
      <c r="I69" s="361"/>
      <c r="J69" s="391">
        <f t="shared" si="2"/>
        <v>0</v>
      </c>
      <c r="K69" s="349"/>
      <c r="L69" s="349"/>
    </row>
    <row r="70" spans="1:12" x14ac:dyDescent="0.2">
      <c r="A70" s="388">
        <v>57</v>
      </c>
      <c r="B70" s="360"/>
      <c r="C70" s="389"/>
      <c r="D70" s="390"/>
      <c r="E70" s="361"/>
      <c r="F70" s="361"/>
      <c r="G70" s="361"/>
      <c r="H70" s="386">
        <f t="shared" si="1"/>
        <v>0</v>
      </c>
      <c r="I70" s="361"/>
      <c r="J70" s="391">
        <f t="shared" si="2"/>
        <v>0</v>
      </c>
      <c r="K70" s="349"/>
      <c r="L70" s="349"/>
    </row>
    <row r="71" spans="1:12" x14ac:dyDescent="0.2">
      <c r="A71" s="388">
        <v>58</v>
      </c>
      <c r="B71" s="360"/>
      <c r="C71" s="389"/>
      <c r="D71" s="390"/>
      <c r="E71" s="361"/>
      <c r="F71" s="361"/>
      <c r="G71" s="361"/>
      <c r="H71" s="386">
        <f t="shared" si="1"/>
        <v>0</v>
      </c>
      <c r="I71" s="361"/>
      <c r="J71" s="391">
        <f t="shared" si="2"/>
        <v>0</v>
      </c>
      <c r="K71" s="349"/>
      <c r="L71" s="349"/>
    </row>
    <row r="72" spans="1:12" x14ac:dyDescent="0.2">
      <c r="A72" s="388">
        <v>59</v>
      </c>
      <c r="B72" s="360"/>
      <c r="C72" s="389"/>
      <c r="D72" s="390"/>
      <c r="E72" s="361"/>
      <c r="F72" s="361"/>
      <c r="G72" s="361"/>
      <c r="H72" s="386">
        <f t="shared" si="1"/>
        <v>0</v>
      </c>
      <c r="I72" s="361"/>
      <c r="J72" s="391">
        <f t="shared" si="2"/>
        <v>0</v>
      </c>
      <c r="K72" s="349"/>
      <c r="L72" s="349"/>
    </row>
    <row r="73" spans="1:12" x14ac:dyDescent="0.2">
      <c r="A73" s="362">
        <v>60</v>
      </c>
      <c r="B73" s="392"/>
      <c r="C73" s="392"/>
      <c r="D73" s="363"/>
      <c r="E73" s="363"/>
      <c r="F73" s="363"/>
      <c r="G73" s="363"/>
      <c r="H73" s="393">
        <f t="shared" si="1"/>
        <v>0</v>
      </c>
      <c r="I73" s="363"/>
      <c r="J73" s="394">
        <f t="shared" si="2"/>
        <v>0</v>
      </c>
      <c r="K73" s="349"/>
      <c r="L73" s="349"/>
    </row>
    <row r="74" spans="1:12" x14ac:dyDescent="0.2">
      <c r="A74" s="395"/>
      <c r="B74" s="396"/>
      <c r="C74" s="397"/>
      <c r="D74" s="397"/>
      <c r="E74" s="398"/>
      <c r="F74" s="398"/>
      <c r="G74" s="398"/>
      <c r="H74" s="398"/>
      <c r="I74" s="398"/>
      <c r="J74" s="398"/>
      <c r="K74" s="349"/>
      <c r="L74" s="349"/>
    </row>
    <row r="75" spans="1:12" x14ac:dyDescent="0.2">
      <c r="A75" s="395"/>
      <c r="B75" s="396"/>
      <c r="C75" s="397"/>
      <c r="D75" s="397"/>
      <c r="E75" s="398"/>
      <c r="F75" s="398"/>
      <c r="G75" s="398"/>
      <c r="H75" s="398"/>
      <c r="I75" s="398"/>
      <c r="J75" s="398"/>
      <c r="K75" s="349"/>
      <c r="L75" s="349"/>
    </row>
    <row r="76" spans="1:12" x14ac:dyDescent="0.2">
      <c r="A76" s="395"/>
      <c r="B76" s="396"/>
      <c r="C76" s="397"/>
      <c r="D76" s="397"/>
      <c r="E76" s="398"/>
      <c r="F76" s="398"/>
      <c r="G76" s="398"/>
      <c r="H76" s="398"/>
      <c r="I76" s="398"/>
      <c r="J76" s="398"/>
      <c r="K76" s="349"/>
      <c r="L76" s="349"/>
    </row>
    <row r="77" spans="1:12" x14ac:dyDescent="0.2">
      <c r="A77" s="349"/>
      <c r="B77" s="349"/>
      <c r="C77" s="349"/>
      <c r="D77" s="349"/>
      <c r="E77" s="364" t="s">
        <v>20</v>
      </c>
      <c r="F77" s="350">
        <f>Sheet1!F44</f>
        <v>0</v>
      </c>
      <c r="G77" s="399"/>
      <c r="H77" s="349"/>
      <c r="I77" s="349"/>
      <c r="J77" s="349"/>
      <c r="K77" s="349"/>
      <c r="L77" s="349"/>
    </row>
    <row r="78" spans="1:12" x14ac:dyDescent="0.2">
      <c r="A78" s="349"/>
      <c r="B78" s="349"/>
      <c r="C78" s="349"/>
      <c r="D78" s="349"/>
      <c r="E78" s="364" t="s">
        <v>13</v>
      </c>
      <c r="F78" s="399"/>
      <c r="G78" s="399"/>
      <c r="H78" s="349"/>
      <c r="I78" s="349"/>
      <c r="J78" s="349"/>
      <c r="K78" s="349"/>
      <c r="L78" s="349"/>
    </row>
    <row r="79" spans="1:12" x14ac:dyDescent="0.2">
      <c r="A79" s="349"/>
      <c r="B79" s="349"/>
      <c r="C79" s="349"/>
      <c r="D79" s="349"/>
      <c r="E79" s="364"/>
      <c r="F79" s="399"/>
      <c r="G79" s="399"/>
      <c r="H79" s="349"/>
      <c r="I79" s="349"/>
      <c r="J79" s="349"/>
      <c r="K79" s="349"/>
      <c r="L79" s="349"/>
    </row>
    <row r="80" spans="1:12" x14ac:dyDescent="0.2">
      <c r="A80" s="349"/>
      <c r="B80" s="349"/>
      <c r="C80" s="349"/>
      <c r="D80" s="349"/>
      <c r="E80" s="364" t="s">
        <v>21</v>
      </c>
      <c r="F80" s="350">
        <f>Sheet1!F47</f>
        <v>0</v>
      </c>
      <c r="G80" s="399"/>
      <c r="H80" s="349"/>
      <c r="I80" s="349"/>
      <c r="J80" s="349"/>
      <c r="K80" s="349"/>
      <c r="L80" s="349"/>
    </row>
    <row r="82" spans="1:12" x14ac:dyDescent="0.2">
      <c r="A82" s="400"/>
      <c r="B82" s="401"/>
      <c r="C82" s="401"/>
      <c r="D82" s="401"/>
      <c r="E82" s="346" t="s">
        <v>177</v>
      </c>
      <c r="F82" s="347">
        <f>Sheet1!F49</f>
        <v>0</v>
      </c>
      <c r="G82" s="336"/>
      <c r="H82" s="402"/>
      <c r="I82" s="402"/>
      <c r="J82" s="373"/>
      <c r="K82" s="349"/>
      <c r="L82" s="349"/>
    </row>
    <row r="83" spans="1:12" x14ac:dyDescent="0.2">
      <c r="A83" s="400"/>
      <c r="B83" s="401"/>
      <c r="C83" s="401"/>
      <c r="D83" s="401"/>
      <c r="E83" s="402"/>
      <c r="F83" s="402"/>
      <c r="G83" s="402"/>
      <c r="H83" s="373"/>
      <c r="I83" s="373"/>
      <c r="J83" s="403"/>
      <c r="K83" s="349"/>
      <c r="L83" s="349"/>
    </row>
    <row r="84" spans="1:12" x14ac:dyDescent="0.2">
      <c r="A84" s="400"/>
      <c r="B84" s="401"/>
      <c r="C84" s="401"/>
      <c r="D84" s="401"/>
      <c r="E84" s="402"/>
      <c r="F84" s="402"/>
      <c r="G84" s="402"/>
      <c r="H84" s="373"/>
      <c r="I84" s="373"/>
      <c r="J84" s="373"/>
      <c r="K84" s="349"/>
      <c r="L84" s="349"/>
    </row>
    <row r="85" spans="1:12" x14ac:dyDescent="0.2">
      <c r="A85" s="400"/>
      <c r="B85" s="401"/>
      <c r="C85" s="401"/>
      <c r="D85" s="401"/>
      <c r="E85" s="402"/>
      <c r="F85" s="402"/>
      <c r="G85" s="402"/>
      <c r="H85" s="373"/>
      <c r="I85" s="373"/>
      <c r="J85" s="373"/>
      <c r="K85" s="349"/>
      <c r="L85" s="349"/>
    </row>
    <row r="86" spans="1:12" x14ac:dyDescent="0.2">
      <c r="A86" s="400"/>
      <c r="B86" s="401"/>
      <c r="C86" s="401"/>
      <c r="D86" s="401"/>
      <c r="E86" s="402"/>
      <c r="F86" s="402"/>
      <c r="G86" s="402"/>
      <c r="H86" s="373"/>
      <c r="I86" s="373"/>
      <c r="J86" s="373"/>
      <c r="K86" s="349"/>
      <c r="L86" s="349"/>
    </row>
    <row r="87" spans="1:12" x14ac:dyDescent="0.2">
      <c r="A87" s="400"/>
      <c r="B87" s="401"/>
      <c r="C87" s="401"/>
      <c r="D87" s="401"/>
      <c r="E87" s="402"/>
      <c r="F87" s="402"/>
      <c r="G87" s="402"/>
      <c r="H87" s="373"/>
      <c r="I87" s="373"/>
      <c r="J87" s="373"/>
      <c r="K87" s="349"/>
      <c r="L87" s="349"/>
    </row>
    <row r="88" spans="1:12" x14ac:dyDescent="0.2">
      <c r="A88" s="400"/>
      <c r="B88" s="401"/>
      <c r="C88" s="401"/>
      <c r="D88" s="401"/>
      <c r="E88" s="402"/>
      <c r="F88" s="402"/>
      <c r="G88" s="402"/>
      <c r="H88" s="373"/>
      <c r="I88" s="373"/>
      <c r="J88" s="373"/>
      <c r="K88" s="349"/>
      <c r="L88" s="349"/>
    </row>
    <row r="89" spans="1:12" x14ac:dyDescent="0.2">
      <c r="A89" s="400"/>
      <c r="B89" s="401"/>
      <c r="C89" s="401"/>
      <c r="D89" s="401"/>
      <c r="E89" s="402"/>
      <c r="F89" s="402"/>
      <c r="G89" s="402"/>
      <c r="H89" s="373"/>
      <c r="I89" s="373"/>
      <c r="J89" s="403" t="s">
        <v>53</v>
      </c>
      <c r="K89" s="349"/>
      <c r="L89" s="349"/>
    </row>
    <row r="90" spans="1:12" x14ac:dyDescent="0.2">
      <c r="A90" s="400"/>
      <c r="B90" s="401"/>
      <c r="C90" s="401"/>
      <c r="D90" s="401"/>
      <c r="E90" s="402"/>
      <c r="F90" s="402"/>
      <c r="G90" s="402"/>
      <c r="H90" s="373"/>
      <c r="I90" s="373"/>
      <c r="J90" s="373"/>
      <c r="K90" s="349"/>
      <c r="L90" s="349"/>
    </row>
    <row r="91" spans="1:12" x14ac:dyDescent="0.2">
      <c r="A91" s="400"/>
      <c r="B91" s="401"/>
      <c r="C91" s="401"/>
      <c r="D91" s="401"/>
      <c r="E91" s="402"/>
      <c r="F91" s="402"/>
      <c r="G91" s="402"/>
      <c r="H91" s="373"/>
      <c r="I91" s="373"/>
      <c r="J91" s="373"/>
      <c r="K91" s="349"/>
      <c r="L91" s="349"/>
    </row>
    <row r="92" spans="1:12" x14ac:dyDescent="0.2">
      <c r="A92" s="400"/>
      <c r="B92" s="401"/>
      <c r="C92" s="401"/>
      <c r="D92" s="401"/>
      <c r="E92" s="402"/>
      <c r="F92" s="402"/>
      <c r="G92" s="402"/>
      <c r="H92" s="373"/>
      <c r="I92" s="373"/>
      <c r="J92" s="373"/>
      <c r="K92" s="349"/>
      <c r="L92" s="349"/>
    </row>
    <row r="93" spans="1:12" x14ac:dyDescent="0.2">
      <c r="A93" s="400"/>
      <c r="B93" s="401"/>
      <c r="C93" s="401"/>
      <c r="D93" s="401"/>
      <c r="E93" s="402"/>
      <c r="F93" s="402"/>
      <c r="G93" s="402"/>
      <c r="H93" s="373"/>
      <c r="I93" s="373"/>
      <c r="J93" s="373"/>
      <c r="K93" s="349"/>
      <c r="L93" s="349"/>
    </row>
    <row r="94" spans="1:12" x14ac:dyDescent="0.2">
      <c r="A94" s="349"/>
      <c r="B94" s="372"/>
      <c r="C94" s="372"/>
      <c r="D94" s="372"/>
      <c r="E94" s="373"/>
      <c r="F94" s="373"/>
      <c r="G94" s="373"/>
      <c r="H94" s="373"/>
      <c r="I94" s="373"/>
      <c r="J94" s="373"/>
      <c r="K94" s="349"/>
      <c r="L94" s="349"/>
    </row>
    <row r="95" spans="1:12" x14ac:dyDescent="0.2">
      <c r="A95" s="349"/>
      <c r="B95" s="372"/>
      <c r="C95" s="372"/>
      <c r="D95" s="372"/>
      <c r="E95" s="373"/>
      <c r="F95" s="373"/>
      <c r="G95" s="373"/>
      <c r="H95" s="373"/>
      <c r="I95" s="373"/>
      <c r="J95" s="373"/>
      <c r="K95" s="349"/>
      <c r="L95" s="349"/>
    </row>
  </sheetData>
  <sheetProtection password="FC0B" sheet="1" objects="1" scenarios="1"/>
  <mergeCells count="11">
    <mergeCell ref="H10:H11"/>
    <mergeCell ref="I10:I11"/>
    <mergeCell ref="D10:D11"/>
    <mergeCell ref="G10:G11"/>
    <mergeCell ref="J10:J11"/>
    <mergeCell ref="A9:G9"/>
    <mergeCell ref="A10:A11"/>
    <mergeCell ref="B10:B11"/>
    <mergeCell ref="C10:C11"/>
    <mergeCell ref="E10:E11"/>
    <mergeCell ref="F10:F11"/>
  </mergeCells>
  <phoneticPr fontId="0" type="noConversion"/>
  <dataValidations count="1">
    <dataValidation type="date" operator="greaterThanOrEqual" allowBlank="1" showInputMessage="1" showErrorMessage="1" errorTitle="Error" error="You must enter a date in this format_x000a_                 dd/mm/yy" promptTitle="Warning" prompt="You must enter a date in this format_x000a_                 dd/mm/yy" sqref="F7:G7">
      <formula1>1</formula1>
    </dataValidation>
  </dataValidations>
  <pageMargins left="0.75" right="0.75" top="1" bottom="1" header="0.5" footer="0.5"/>
  <pageSetup paperSize="9" scale="65" fitToHeight="2" orientation="landscape" r:id="rId1"/>
  <headerFooter alignWithMargins="0"/>
  <ignoredErrors>
    <ignoredError sqref="F77:F80 F5:F7 H15:H73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G133"/>
  <sheetViews>
    <sheetView workbookViewId="0">
      <selection activeCell="D28" sqref="D28"/>
    </sheetView>
  </sheetViews>
  <sheetFormatPr defaultRowHeight="12.75" x14ac:dyDescent="0.2"/>
  <cols>
    <col min="1" max="1" width="9.140625" style="700"/>
    <col min="2" max="2" width="4.85546875" style="700" customWidth="1"/>
    <col min="3" max="3" width="22.42578125" style="700" customWidth="1"/>
    <col min="4" max="4" width="21.7109375" style="700" customWidth="1"/>
    <col min="5" max="5" width="20.42578125" style="700" customWidth="1"/>
    <col min="6" max="6" width="17.42578125" style="700" customWidth="1"/>
    <col min="7" max="7" width="18.5703125" style="700" customWidth="1"/>
    <col min="8" max="16384" width="9.140625" style="700"/>
  </cols>
  <sheetData>
    <row r="2" spans="2:7" ht="15" x14ac:dyDescent="0.2">
      <c r="B2" s="890"/>
      <c r="C2" s="891"/>
      <c r="D2" s="891"/>
      <c r="E2" s="891"/>
      <c r="F2" s="891"/>
    </row>
    <row r="3" spans="2:7" ht="14.25" x14ac:dyDescent="0.2">
      <c r="B3" s="1277" t="s">
        <v>166</v>
      </c>
      <c r="C3" s="1277"/>
      <c r="D3" s="1277"/>
      <c r="E3" s="1277"/>
      <c r="F3" s="1277"/>
      <c r="G3" s="1277"/>
    </row>
    <row r="4" spans="2:7" x14ac:dyDescent="0.2">
      <c r="B4" s="892"/>
      <c r="C4" s="891"/>
      <c r="D4" s="892"/>
      <c r="E4" s="893"/>
      <c r="F4" s="891"/>
    </row>
    <row r="5" spans="2:7" x14ac:dyDescent="0.2">
      <c r="B5" s="894"/>
      <c r="D5" s="894"/>
      <c r="E5" s="894"/>
    </row>
    <row r="6" spans="2:7" ht="24" x14ac:dyDescent="0.2">
      <c r="C6" s="895"/>
      <c r="D6" s="896" t="s">
        <v>167</v>
      </c>
      <c r="E6" s="1101">
        <f>Company</f>
        <v>0</v>
      </c>
      <c r="F6" s="897"/>
    </row>
    <row r="7" spans="2:7" x14ac:dyDescent="0.2">
      <c r="B7" s="895"/>
      <c r="C7" s="897"/>
      <c r="D7" s="897"/>
      <c r="E7" s="895"/>
    </row>
    <row r="8" spans="2:7" x14ac:dyDescent="0.2">
      <c r="C8" s="898" t="s">
        <v>168</v>
      </c>
      <c r="D8" s="899"/>
      <c r="E8" s="900" t="s">
        <v>169</v>
      </c>
      <c r="F8" s="899"/>
    </row>
    <row r="9" spans="2:7" x14ac:dyDescent="0.2">
      <c r="C9" s="895"/>
      <c r="D9" s="901"/>
      <c r="E9" s="900"/>
      <c r="F9" s="901"/>
    </row>
    <row r="10" spans="2:7" x14ac:dyDescent="0.2">
      <c r="C10" s="895"/>
      <c r="D10" s="901"/>
      <c r="E10" s="900"/>
      <c r="F10" s="901"/>
    </row>
    <row r="11" spans="2:7" x14ac:dyDescent="0.2">
      <c r="B11" s="895"/>
      <c r="D11" s="895"/>
      <c r="E11" s="895"/>
    </row>
    <row r="12" spans="2:7" ht="14.25" x14ac:dyDescent="0.2">
      <c r="B12" s="902" t="s">
        <v>458</v>
      </c>
      <c r="D12" s="894"/>
      <c r="E12" s="903"/>
      <c r="G12" s="650" t="s">
        <v>51</v>
      </c>
    </row>
    <row r="13" spans="2:7" ht="14.25" x14ac:dyDescent="0.2">
      <c r="B13" s="902"/>
      <c r="D13" s="894"/>
      <c r="E13" s="903"/>
      <c r="G13" s="650"/>
    </row>
    <row r="14" spans="2:7" ht="15.75" customHeight="1" x14ac:dyDescent="0.2">
      <c r="B14" s="1278"/>
      <c r="C14" s="1279" t="s">
        <v>170</v>
      </c>
      <c r="D14" s="1279"/>
      <c r="E14" s="1279"/>
      <c r="F14" s="1280" t="s">
        <v>233</v>
      </c>
      <c r="G14" s="1280" t="s">
        <v>171</v>
      </c>
    </row>
    <row r="15" spans="2:7" x14ac:dyDescent="0.2">
      <c r="B15" s="1278"/>
      <c r="C15" s="1280" t="s">
        <v>172</v>
      </c>
      <c r="D15" s="1280" t="s">
        <v>173</v>
      </c>
      <c r="E15" s="1280" t="s">
        <v>174</v>
      </c>
      <c r="F15" s="1280"/>
      <c r="G15" s="1280"/>
    </row>
    <row r="16" spans="2:7" ht="27" customHeight="1" x14ac:dyDescent="0.2">
      <c r="B16" s="1278"/>
      <c r="C16" s="1280"/>
      <c r="D16" s="1280"/>
      <c r="E16" s="1280"/>
      <c r="F16" s="1280"/>
      <c r="G16" s="1280"/>
    </row>
    <row r="17" spans="2:7" x14ac:dyDescent="0.2">
      <c r="B17" s="904">
        <v>1</v>
      </c>
      <c r="C17" s="904">
        <v>2</v>
      </c>
      <c r="D17" s="904">
        <v>3</v>
      </c>
      <c r="E17" s="904">
        <v>4</v>
      </c>
      <c r="F17" s="904">
        <v>5</v>
      </c>
      <c r="G17" s="904">
        <v>6</v>
      </c>
    </row>
    <row r="18" spans="2:7" x14ac:dyDescent="0.2">
      <c r="B18" s="905">
        <v>1</v>
      </c>
      <c r="C18" s="906"/>
      <c r="D18" s="906"/>
      <c r="E18" s="907">
        <f>C18+D18</f>
        <v>0</v>
      </c>
      <c r="F18" s="907">
        <f>Sheet2!L12*10%</f>
        <v>0</v>
      </c>
      <c r="G18" s="908">
        <f>E18-F18</f>
        <v>0</v>
      </c>
    </row>
    <row r="19" spans="2:7" x14ac:dyDescent="0.2">
      <c r="B19" s="909">
        <v>2</v>
      </c>
      <c r="C19" s="910"/>
      <c r="D19" s="910"/>
      <c r="E19" s="911">
        <f>C19+D19</f>
        <v>0</v>
      </c>
      <c r="F19" s="911">
        <f>Sheet2!L13*10%</f>
        <v>0</v>
      </c>
      <c r="G19" s="908">
        <f t="shared" ref="G19:G47" si="0">E19-F19</f>
        <v>0</v>
      </c>
    </row>
    <row r="20" spans="2:7" x14ac:dyDescent="0.2">
      <c r="B20" s="909">
        <v>3</v>
      </c>
      <c r="C20" s="910"/>
      <c r="D20" s="910"/>
      <c r="E20" s="911">
        <f t="shared" ref="E20:E47" si="1">C20+D20</f>
        <v>0</v>
      </c>
      <c r="F20" s="911">
        <f>Sheet2!L14*10%</f>
        <v>0</v>
      </c>
      <c r="G20" s="908">
        <f t="shared" si="0"/>
        <v>0</v>
      </c>
    </row>
    <row r="21" spans="2:7" x14ac:dyDescent="0.2">
      <c r="B21" s="909">
        <v>4</v>
      </c>
      <c r="C21" s="910"/>
      <c r="D21" s="910"/>
      <c r="E21" s="911">
        <f t="shared" si="1"/>
        <v>0</v>
      </c>
      <c r="F21" s="911">
        <f>Sheet2!L15*10%</f>
        <v>0</v>
      </c>
      <c r="G21" s="908">
        <f t="shared" si="0"/>
        <v>0</v>
      </c>
    </row>
    <row r="22" spans="2:7" x14ac:dyDescent="0.2">
      <c r="B22" s="909">
        <v>5</v>
      </c>
      <c r="C22" s="910"/>
      <c r="D22" s="910"/>
      <c r="E22" s="911">
        <f t="shared" si="1"/>
        <v>0</v>
      </c>
      <c r="F22" s="911">
        <f>Sheet2!L16*10%</f>
        <v>0</v>
      </c>
      <c r="G22" s="908">
        <f t="shared" si="0"/>
        <v>0</v>
      </c>
    </row>
    <row r="23" spans="2:7" x14ac:dyDescent="0.2">
      <c r="B23" s="909">
        <v>6</v>
      </c>
      <c r="C23" s="910"/>
      <c r="D23" s="910"/>
      <c r="E23" s="911">
        <f t="shared" si="1"/>
        <v>0</v>
      </c>
      <c r="F23" s="911">
        <f>Sheet2!L17*10%</f>
        <v>0</v>
      </c>
      <c r="G23" s="908">
        <f t="shared" si="0"/>
        <v>0</v>
      </c>
    </row>
    <row r="24" spans="2:7" x14ac:dyDescent="0.2">
      <c r="B24" s="909">
        <v>7</v>
      </c>
      <c r="C24" s="910"/>
      <c r="D24" s="910"/>
      <c r="E24" s="911">
        <f t="shared" si="1"/>
        <v>0</v>
      </c>
      <c r="F24" s="911">
        <f>Sheet2!L18*10%</f>
        <v>0</v>
      </c>
      <c r="G24" s="908">
        <f t="shared" si="0"/>
        <v>0</v>
      </c>
    </row>
    <row r="25" spans="2:7" x14ac:dyDescent="0.2">
      <c r="B25" s="909">
        <v>8</v>
      </c>
      <c r="C25" s="910"/>
      <c r="D25" s="910"/>
      <c r="E25" s="911">
        <f t="shared" si="1"/>
        <v>0</v>
      </c>
      <c r="F25" s="911">
        <f>Sheet2!L19*10%</f>
        <v>0</v>
      </c>
      <c r="G25" s="908">
        <f t="shared" si="0"/>
        <v>0</v>
      </c>
    </row>
    <row r="26" spans="2:7" x14ac:dyDescent="0.2">
      <c r="B26" s="909">
        <v>9</v>
      </c>
      <c r="C26" s="910"/>
      <c r="D26" s="910"/>
      <c r="E26" s="911">
        <f t="shared" si="1"/>
        <v>0</v>
      </c>
      <c r="F26" s="911">
        <f>Sheet2!L20*10%</f>
        <v>0</v>
      </c>
      <c r="G26" s="908">
        <f t="shared" si="0"/>
        <v>0</v>
      </c>
    </row>
    <row r="27" spans="2:7" x14ac:dyDescent="0.2">
      <c r="B27" s="909">
        <v>10</v>
      </c>
      <c r="C27" s="910"/>
      <c r="D27" s="910"/>
      <c r="E27" s="911">
        <f t="shared" si="1"/>
        <v>0</v>
      </c>
      <c r="F27" s="911">
        <f>Sheet2!L21*10%</f>
        <v>0</v>
      </c>
      <c r="G27" s="908">
        <f t="shared" si="0"/>
        <v>0</v>
      </c>
    </row>
    <row r="28" spans="2:7" x14ac:dyDescent="0.2">
      <c r="B28" s="909">
        <v>11</v>
      </c>
      <c r="C28" s="910"/>
      <c r="D28" s="910"/>
      <c r="E28" s="911">
        <f t="shared" si="1"/>
        <v>0</v>
      </c>
      <c r="F28" s="911">
        <f>Sheet2!L22*10%</f>
        <v>0</v>
      </c>
      <c r="G28" s="908">
        <f t="shared" si="0"/>
        <v>0</v>
      </c>
    </row>
    <row r="29" spans="2:7" x14ac:dyDescent="0.2">
      <c r="B29" s="909">
        <v>12</v>
      </c>
      <c r="C29" s="910"/>
      <c r="D29" s="910"/>
      <c r="E29" s="911">
        <f t="shared" si="1"/>
        <v>0</v>
      </c>
      <c r="F29" s="911">
        <f>Sheet2!L23*10%</f>
        <v>0</v>
      </c>
      <c r="G29" s="908">
        <f t="shared" si="0"/>
        <v>0</v>
      </c>
    </row>
    <row r="30" spans="2:7" x14ac:dyDescent="0.2">
      <c r="B30" s="909">
        <v>13</v>
      </c>
      <c r="C30" s="910"/>
      <c r="D30" s="910"/>
      <c r="E30" s="911">
        <f t="shared" si="1"/>
        <v>0</v>
      </c>
      <c r="F30" s="911">
        <f>Sheet2!L24*10%</f>
        <v>0</v>
      </c>
      <c r="G30" s="908">
        <f t="shared" si="0"/>
        <v>0</v>
      </c>
    </row>
    <row r="31" spans="2:7" x14ac:dyDescent="0.2">
      <c r="B31" s="909">
        <v>14</v>
      </c>
      <c r="C31" s="910"/>
      <c r="D31" s="910"/>
      <c r="E31" s="911">
        <f t="shared" si="1"/>
        <v>0</v>
      </c>
      <c r="F31" s="911">
        <f>Sheet2!L25*10%</f>
        <v>0</v>
      </c>
      <c r="G31" s="908">
        <f t="shared" si="0"/>
        <v>0</v>
      </c>
    </row>
    <row r="32" spans="2:7" x14ac:dyDescent="0.2">
      <c r="B32" s="909">
        <v>15</v>
      </c>
      <c r="C32" s="910"/>
      <c r="D32" s="910"/>
      <c r="E32" s="911">
        <f t="shared" si="1"/>
        <v>0</v>
      </c>
      <c r="F32" s="911">
        <f>Sheet2!L26*10%</f>
        <v>0</v>
      </c>
      <c r="G32" s="908">
        <f t="shared" si="0"/>
        <v>0</v>
      </c>
    </row>
    <row r="33" spans="2:7" x14ac:dyDescent="0.2">
      <c r="B33" s="909">
        <v>16</v>
      </c>
      <c r="C33" s="910"/>
      <c r="D33" s="910"/>
      <c r="E33" s="911">
        <f t="shared" si="1"/>
        <v>0</v>
      </c>
      <c r="F33" s="911">
        <f>Sheet2!L27*10%</f>
        <v>0</v>
      </c>
      <c r="G33" s="908">
        <f t="shared" si="0"/>
        <v>0</v>
      </c>
    </row>
    <row r="34" spans="2:7" x14ac:dyDescent="0.2">
      <c r="B34" s="909">
        <v>17</v>
      </c>
      <c r="C34" s="910"/>
      <c r="D34" s="910"/>
      <c r="E34" s="911">
        <f t="shared" si="1"/>
        <v>0</v>
      </c>
      <c r="F34" s="911">
        <f>Sheet2!L28*10%</f>
        <v>0</v>
      </c>
      <c r="G34" s="908">
        <f t="shared" si="0"/>
        <v>0</v>
      </c>
    </row>
    <row r="35" spans="2:7" x14ac:dyDescent="0.2">
      <c r="B35" s="909">
        <v>18</v>
      </c>
      <c r="C35" s="910"/>
      <c r="D35" s="910"/>
      <c r="E35" s="911">
        <f t="shared" si="1"/>
        <v>0</v>
      </c>
      <c r="F35" s="911">
        <f>Sheet2!L29*10%</f>
        <v>0</v>
      </c>
      <c r="G35" s="908">
        <f t="shared" si="0"/>
        <v>0</v>
      </c>
    </row>
    <row r="36" spans="2:7" x14ac:dyDescent="0.2">
      <c r="B36" s="909">
        <v>19</v>
      </c>
      <c r="C36" s="910"/>
      <c r="D36" s="910"/>
      <c r="E36" s="911">
        <f t="shared" si="1"/>
        <v>0</v>
      </c>
      <c r="F36" s="911">
        <f>Sheet2!L30*10%</f>
        <v>0</v>
      </c>
      <c r="G36" s="908">
        <f t="shared" si="0"/>
        <v>0</v>
      </c>
    </row>
    <row r="37" spans="2:7" x14ac:dyDescent="0.2">
      <c r="B37" s="909">
        <v>20</v>
      </c>
      <c r="C37" s="910"/>
      <c r="D37" s="910"/>
      <c r="E37" s="911">
        <f t="shared" si="1"/>
        <v>0</v>
      </c>
      <c r="F37" s="911">
        <f>Sheet2!L31*10%</f>
        <v>0</v>
      </c>
      <c r="G37" s="908">
        <f t="shared" si="0"/>
        <v>0</v>
      </c>
    </row>
    <row r="38" spans="2:7" x14ac:dyDescent="0.2">
      <c r="B38" s="909">
        <v>21</v>
      </c>
      <c r="C38" s="910"/>
      <c r="D38" s="910"/>
      <c r="E38" s="911">
        <f t="shared" si="1"/>
        <v>0</v>
      </c>
      <c r="F38" s="911">
        <f>Sheet2!L32*10%</f>
        <v>0</v>
      </c>
      <c r="G38" s="908">
        <f t="shared" si="0"/>
        <v>0</v>
      </c>
    </row>
    <row r="39" spans="2:7" x14ac:dyDescent="0.2">
      <c r="B39" s="909">
        <v>22</v>
      </c>
      <c r="C39" s="910"/>
      <c r="D39" s="910"/>
      <c r="E39" s="911">
        <f t="shared" si="1"/>
        <v>0</v>
      </c>
      <c r="F39" s="911">
        <f>Sheet2!L33*10%</f>
        <v>0</v>
      </c>
      <c r="G39" s="908">
        <f t="shared" si="0"/>
        <v>0</v>
      </c>
    </row>
    <row r="40" spans="2:7" x14ac:dyDescent="0.2">
      <c r="B40" s="909">
        <v>23</v>
      </c>
      <c r="C40" s="910"/>
      <c r="D40" s="910"/>
      <c r="E40" s="911">
        <f t="shared" si="1"/>
        <v>0</v>
      </c>
      <c r="F40" s="911">
        <f>Sheet2!L34*10%</f>
        <v>0</v>
      </c>
      <c r="G40" s="908">
        <f t="shared" si="0"/>
        <v>0</v>
      </c>
    </row>
    <row r="41" spans="2:7" x14ac:dyDescent="0.2">
      <c r="B41" s="909">
        <v>24</v>
      </c>
      <c r="C41" s="910"/>
      <c r="D41" s="910"/>
      <c r="E41" s="911">
        <f t="shared" si="1"/>
        <v>0</v>
      </c>
      <c r="F41" s="911">
        <f>Sheet2!L35*10%</f>
        <v>0</v>
      </c>
      <c r="G41" s="908">
        <f t="shared" si="0"/>
        <v>0</v>
      </c>
    </row>
    <row r="42" spans="2:7" x14ac:dyDescent="0.2">
      <c r="B42" s="909">
        <v>25</v>
      </c>
      <c r="C42" s="910"/>
      <c r="D42" s="910"/>
      <c r="E42" s="911">
        <f t="shared" si="1"/>
        <v>0</v>
      </c>
      <c r="F42" s="911">
        <f>Sheet2!L36*10%</f>
        <v>0</v>
      </c>
      <c r="G42" s="908">
        <f t="shared" si="0"/>
        <v>0</v>
      </c>
    </row>
    <row r="43" spans="2:7" x14ac:dyDescent="0.2">
      <c r="B43" s="909">
        <v>26</v>
      </c>
      <c r="C43" s="910"/>
      <c r="D43" s="910"/>
      <c r="E43" s="911">
        <f t="shared" si="1"/>
        <v>0</v>
      </c>
      <c r="F43" s="911">
        <f>Sheet2!L37*10%</f>
        <v>0</v>
      </c>
      <c r="G43" s="908">
        <f t="shared" si="0"/>
        <v>0</v>
      </c>
    </row>
    <row r="44" spans="2:7" x14ac:dyDescent="0.2">
      <c r="B44" s="909">
        <v>27</v>
      </c>
      <c r="C44" s="910"/>
      <c r="D44" s="910"/>
      <c r="E44" s="911">
        <f t="shared" si="1"/>
        <v>0</v>
      </c>
      <c r="F44" s="911">
        <f>Sheet2!L38*10%</f>
        <v>0</v>
      </c>
      <c r="G44" s="908">
        <f t="shared" si="0"/>
        <v>0</v>
      </c>
    </row>
    <row r="45" spans="2:7" x14ac:dyDescent="0.2">
      <c r="B45" s="909">
        <v>28</v>
      </c>
      <c r="C45" s="910"/>
      <c r="D45" s="910"/>
      <c r="E45" s="911">
        <f t="shared" si="1"/>
        <v>0</v>
      </c>
      <c r="F45" s="911">
        <f>Sheet2!L39*10%</f>
        <v>0</v>
      </c>
      <c r="G45" s="908">
        <f t="shared" si="0"/>
        <v>0</v>
      </c>
    </row>
    <row r="46" spans="2:7" x14ac:dyDescent="0.2">
      <c r="B46" s="909">
        <v>29</v>
      </c>
      <c r="C46" s="910"/>
      <c r="D46" s="910"/>
      <c r="E46" s="911">
        <f t="shared" si="1"/>
        <v>0</v>
      </c>
      <c r="F46" s="911">
        <f>Sheet2!L40*10%</f>
        <v>0</v>
      </c>
      <c r="G46" s="908">
        <f t="shared" si="0"/>
        <v>0</v>
      </c>
    </row>
    <row r="47" spans="2:7" x14ac:dyDescent="0.2">
      <c r="B47" s="909">
        <v>30</v>
      </c>
      <c r="C47" s="910"/>
      <c r="D47" s="910"/>
      <c r="E47" s="911">
        <f t="shared" si="1"/>
        <v>0</v>
      </c>
      <c r="F47" s="911">
        <f>Sheet2!L41*10%</f>
        <v>0</v>
      </c>
      <c r="G47" s="908">
        <f t="shared" si="0"/>
        <v>0</v>
      </c>
    </row>
    <row r="48" spans="2:7" x14ac:dyDescent="0.2">
      <c r="B48" s="912">
        <v>31</v>
      </c>
      <c r="C48" s="913"/>
      <c r="D48" s="913"/>
      <c r="E48" s="914">
        <f>C48+D48</f>
        <v>0</v>
      </c>
      <c r="F48" s="914">
        <f>Sheet2!L42*10%</f>
        <v>0</v>
      </c>
      <c r="G48" s="915">
        <f>E48-F48</f>
        <v>0</v>
      </c>
    </row>
    <row r="49" spans="2:7" x14ac:dyDescent="0.2">
      <c r="B49" s="894"/>
      <c r="C49" s="894"/>
      <c r="D49" s="894"/>
    </row>
    <row r="50" spans="2:7" x14ac:dyDescent="0.2">
      <c r="B50" s="902" t="s">
        <v>460</v>
      </c>
      <c r="C50" s="894"/>
      <c r="D50" s="894"/>
    </row>
    <row r="51" spans="2:7" x14ac:dyDescent="0.2">
      <c r="B51" s="902"/>
      <c r="C51" s="894"/>
      <c r="D51" s="894"/>
    </row>
    <row r="52" spans="2:7" ht="12.75" customHeight="1" x14ac:dyDescent="0.2">
      <c r="B52" s="1278"/>
      <c r="C52" s="1279" t="s">
        <v>170</v>
      </c>
      <c r="D52" s="1279"/>
      <c r="E52" s="1279"/>
      <c r="F52" s="1280" t="s">
        <v>233</v>
      </c>
      <c r="G52" s="1280" t="s">
        <v>171</v>
      </c>
    </row>
    <row r="53" spans="2:7" x14ac:dyDescent="0.2">
      <c r="B53" s="1278"/>
      <c r="C53" s="1280" t="s">
        <v>172</v>
      </c>
      <c r="D53" s="1280" t="s">
        <v>173</v>
      </c>
      <c r="E53" s="1280" t="s">
        <v>174</v>
      </c>
      <c r="F53" s="1280"/>
      <c r="G53" s="1280"/>
    </row>
    <row r="54" spans="2:7" ht="22.5" customHeight="1" x14ac:dyDescent="0.2">
      <c r="B54" s="1278"/>
      <c r="C54" s="1280"/>
      <c r="D54" s="1280"/>
      <c r="E54" s="1280"/>
      <c r="F54" s="1280"/>
      <c r="G54" s="1280"/>
    </row>
    <row r="55" spans="2:7" x14ac:dyDescent="0.2">
      <c r="B55" s="904">
        <v>1</v>
      </c>
      <c r="C55" s="904">
        <v>2</v>
      </c>
      <c r="D55" s="904">
        <v>3</v>
      </c>
      <c r="E55" s="904">
        <v>4</v>
      </c>
      <c r="F55" s="904">
        <v>5</v>
      </c>
      <c r="G55" s="904">
        <v>6</v>
      </c>
    </row>
    <row r="56" spans="2:7" x14ac:dyDescent="0.2">
      <c r="B56" s="905">
        <v>1</v>
      </c>
      <c r="C56" s="906"/>
      <c r="D56" s="906"/>
      <c r="E56" s="907">
        <f>C56+D56</f>
        <v>0</v>
      </c>
      <c r="F56" s="907">
        <f>Sheet2!L12*10%</f>
        <v>0</v>
      </c>
      <c r="G56" s="908">
        <f>E56-F56</f>
        <v>0</v>
      </c>
    </row>
    <row r="57" spans="2:7" x14ac:dyDescent="0.2">
      <c r="B57" s="909">
        <v>2</v>
      </c>
      <c r="C57" s="910"/>
      <c r="D57" s="910"/>
      <c r="E57" s="911">
        <f>C57+D57</f>
        <v>0</v>
      </c>
      <c r="F57" s="911">
        <f>Sheet2!L13*10%</f>
        <v>0</v>
      </c>
      <c r="G57" s="908">
        <f t="shared" ref="G57:G85" si="2">E57-F57</f>
        <v>0</v>
      </c>
    </row>
    <row r="58" spans="2:7" x14ac:dyDescent="0.2">
      <c r="B58" s="909">
        <v>3</v>
      </c>
      <c r="C58" s="910"/>
      <c r="D58" s="910"/>
      <c r="E58" s="911">
        <f t="shared" ref="E58:E85" si="3">C58+D58</f>
        <v>0</v>
      </c>
      <c r="F58" s="911">
        <f>Sheet2!L14*10%</f>
        <v>0</v>
      </c>
      <c r="G58" s="908">
        <f t="shared" si="2"/>
        <v>0</v>
      </c>
    </row>
    <row r="59" spans="2:7" x14ac:dyDescent="0.2">
      <c r="B59" s="909">
        <v>4</v>
      </c>
      <c r="C59" s="910"/>
      <c r="D59" s="910"/>
      <c r="E59" s="911">
        <f t="shared" si="3"/>
        <v>0</v>
      </c>
      <c r="F59" s="911">
        <f>Sheet2!L15*10%</f>
        <v>0</v>
      </c>
      <c r="G59" s="908">
        <f t="shared" si="2"/>
        <v>0</v>
      </c>
    </row>
    <row r="60" spans="2:7" x14ac:dyDescent="0.2">
      <c r="B60" s="909">
        <v>5</v>
      </c>
      <c r="C60" s="910"/>
      <c r="D60" s="910"/>
      <c r="E60" s="911">
        <f t="shared" si="3"/>
        <v>0</v>
      </c>
      <c r="F60" s="911">
        <f>Sheet2!L16*10%</f>
        <v>0</v>
      </c>
      <c r="G60" s="908">
        <f t="shared" si="2"/>
        <v>0</v>
      </c>
    </row>
    <row r="61" spans="2:7" x14ac:dyDescent="0.2">
      <c r="B61" s="909">
        <v>6</v>
      </c>
      <c r="C61" s="910"/>
      <c r="D61" s="910"/>
      <c r="E61" s="911">
        <f t="shared" si="3"/>
        <v>0</v>
      </c>
      <c r="F61" s="911">
        <f>Sheet2!L17*10%</f>
        <v>0</v>
      </c>
      <c r="G61" s="908">
        <f t="shared" si="2"/>
        <v>0</v>
      </c>
    </row>
    <row r="62" spans="2:7" x14ac:dyDescent="0.2">
      <c r="B62" s="909">
        <v>7</v>
      </c>
      <c r="C62" s="910"/>
      <c r="D62" s="910"/>
      <c r="E62" s="911">
        <f t="shared" si="3"/>
        <v>0</v>
      </c>
      <c r="F62" s="911">
        <f>Sheet2!L18*10%</f>
        <v>0</v>
      </c>
      <c r="G62" s="908">
        <f t="shared" si="2"/>
        <v>0</v>
      </c>
    </row>
    <row r="63" spans="2:7" x14ac:dyDescent="0.2">
      <c r="B63" s="909">
        <v>8</v>
      </c>
      <c r="C63" s="910"/>
      <c r="D63" s="910"/>
      <c r="E63" s="911">
        <f t="shared" si="3"/>
        <v>0</v>
      </c>
      <c r="F63" s="911">
        <f>Sheet2!L19*10%</f>
        <v>0</v>
      </c>
      <c r="G63" s="908">
        <f t="shared" si="2"/>
        <v>0</v>
      </c>
    </row>
    <row r="64" spans="2:7" x14ac:dyDescent="0.2">
      <c r="B64" s="909">
        <v>9</v>
      </c>
      <c r="C64" s="910"/>
      <c r="D64" s="910"/>
      <c r="E64" s="911">
        <f t="shared" si="3"/>
        <v>0</v>
      </c>
      <c r="F64" s="911">
        <f>Sheet2!L20*10%</f>
        <v>0</v>
      </c>
      <c r="G64" s="908">
        <f t="shared" si="2"/>
        <v>0</v>
      </c>
    </row>
    <row r="65" spans="2:7" x14ac:dyDescent="0.2">
      <c r="B65" s="909">
        <v>10</v>
      </c>
      <c r="C65" s="910"/>
      <c r="D65" s="910"/>
      <c r="E65" s="911">
        <f t="shared" si="3"/>
        <v>0</v>
      </c>
      <c r="F65" s="911">
        <f>Sheet2!L21*10%</f>
        <v>0</v>
      </c>
      <c r="G65" s="908">
        <f t="shared" si="2"/>
        <v>0</v>
      </c>
    </row>
    <row r="66" spans="2:7" x14ac:dyDescent="0.2">
      <c r="B66" s="909">
        <v>11</v>
      </c>
      <c r="C66" s="910"/>
      <c r="D66" s="910"/>
      <c r="E66" s="911">
        <f t="shared" si="3"/>
        <v>0</v>
      </c>
      <c r="F66" s="911">
        <f>Sheet2!L22*10%</f>
        <v>0</v>
      </c>
      <c r="G66" s="908">
        <f t="shared" si="2"/>
        <v>0</v>
      </c>
    </row>
    <row r="67" spans="2:7" x14ac:dyDescent="0.2">
      <c r="B67" s="909">
        <v>12</v>
      </c>
      <c r="C67" s="910"/>
      <c r="D67" s="910"/>
      <c r="E67" s="911">
        <f t="shared" si="3"/>
        <v>0</v>
      </c>
      <c r="F67" s="911">
        <f>Sheet2!L23*10%</f>
        <v>0</v>
      </c>
      <c r="G67" s="908">
        <f t="shared" si="2"/>
        <v>0</v>
      </c>
    </row>
    <row r="68" spans="2:7" x14ac:dyDescent="0.2">
      <c r="B68" s="909">
        <v>13</v>
      </c>
      <c r="C68" s="910"/>
      <c r="D68" s="910"/>
      <c r="E68" s="911">
        <f t="shared" si="3"/>
        <v>0</v>
      </c>
      <c r="F68" s="911">
        <f>Sheet2!L24*10%</f>
        <v>0</v>
      </c>
      <c r="G68" s="908">
        <f t="shared" si="2"/>
        <v>0</v>
      </c>
    </row>
    <row r="69" spans="2:7" x14ac:dyDescent="0.2">
      <c r="B69" s="909">
        <v>14</v>
      </c>
      <c r="C69" s="910"/>
      <c r="D69" s="910"/>
      <c r="E69" s="911">
        <f t="shared" si="3"/>
        <v>0</v>
      </c>
      <c r="F69" s="911">
        <f>Sheet2!L25*10%</f>
        <v>0</v>
      </c>
      <c r="G69" s="908">
        <f t="shared" si="2"/>
        <v>0</v>
      </c>
    </row>
    <row r="70" spans="2:7" x14ac:dyDescent="0.2">
      <c r="B70" s="909">
        <v>15</v>
      </c>
      <c r="C70" s="910"/>
      <c r="D70" s="910"/>
      <c r="E70" s="911">
        <f t="shared" si="3"/>
        <v>0</v>
      </c>
      <c r="F70" s="911">
        <f>Sheet2!L26*10%</f>
        <v>0</v>
      </c>
      <c r="G70" s="908">
        <f t="shared" si="2"/>
        <v>0</v>
      </c>
    </row>
    <row r="71" spans="2:7" x14ac:dyDescent="0.2">
      <c r="B71" s="909">
        <v>16</v>
      </c>
      <c r="C71" s="910"/>
      <c r="D71" s="910"/>
      <c r="E71" s="911">
        <f t="shared" si="3"/>
        <v>0</v>
      </c>
      <c r="F71" s="911">
        <f>Sheet2!L27*10%</f>
        <v>0</v>
      </c>
      <c r="G71" s="908">
        <f t="shared" si="2"/>
        <v>0</v>
      </c>
    </row>
    <row r="72" spans="2:7" x14ac:dyDescent="0.2">
      <c r="B72" s="909">
        <v>17</v>
      </c>
      <c r="C72" s="910"/>
      <c r="D72" s="910"/>
      <c r="E72" s="911">
        <f t="shared" si="3"/>
        <v>0</v>
      </c>
      <c r="F72" s="911">
        <f>Sheet2!L28*10%</f>
        <v>0</v>
      </c>
      <c r="G72" s="908">
        <f>E72-F72</f>
        <v>0</v>
      </c>
    </row>
    <row r="73" spans="2:7" x14ac:dyDescent="0.2">
      <c r="B73" s="909">
        <v>18</v>
      </c>
      <c r="C73" s="910"/>
      <c r="D73" s="910"/>
      <c r="E73" s="911">
        <f t="shared" si="3"/>
        <v>0</v>
      </c>
      <c r="F73" s="911">
        <f>Sheet2!L29*10%</f>
        <v>0</v>
      </c>
      <c r="G73" s="908">
        <f t="shared" si="2"/>
        <v>0</v>
      </c>
    </row>
    <row r="74" spans="2:7" x14ac:dyDescent="0.2">
      <c r="B74" s="909">
        <v>19</v>
      </c>
      <c r="C74" s="910"/>
      <c r="D74" s="910"/>
      <c r="E74" s="911">
        <f t="shared" si="3"/>
        <v>0</v>
      </c>
      <c r="F74" s="911">
        <f>Sheet2!L30*10%</f>
        <v>0</v>
      </c>
      <c r="G74" s="908">
        <f t="shared" si="2"/>
        <v>0</v>
      </c>
    </row>
    <row r="75" spans="2:7" x14ac:dyDescent="0.2">
      <c r="B75" s="909">
        <v>20</v>
      </c>
      <c r="C75" s="910"/>
      <c r="D75" s="910"/>
      <c r="E75" s="911">
        <f t="shared" si="3"/>
        <v>0</v>
      </c>
      <c r="F75" s="911">
        <f>Sheet2!L31*10%</f>
        <v>0</v>
      </c>
      <c r="G75" s="908">
        <f t="shared" si="2"/>
        <v>0</v>
      </c>
    </row>
    <row r="76" spans="2:7" x14ac:dyDescent="0.2">
      <c r="B76" s="909">
        <v>21</v>
      </c>
      <c r="C76" s="910"/>
      <c r="D76" s="910"/>
      <c r="E76" s="911">
        <f t="shared" si="3"/>
        <v>0</v>
      </c>
      <c r="F76" s="911">
        <f>Sheet2!L32*10%</f>
        <v>0</v>
      </c>
      <c r="G76" s="908">
        <f t="shared" si="2"/>
        <v>0</v>
      </c>
    </row>
    <row r="77" spans="2:7" x14ac:dyDescent="0.2">
      <c r="B77" s="909">
        <v>22</v>
      </c>
      <c r="C77" s="910"/>
      <c r="D77" s="910"/>
      <c r="E77" s="911">
        <f t="shared" si="3"/>
        <v>0</v>
      </c>
      <c r="F77" s="911">
        <f>Sheet2!L33*10%</f>
        <v>0</v>
      </c>
      <c r="G77" s="908">
        <f t="shared" si="2"/>
        <v>0</v>
      </c>
    </row>
    <row r="78" spans="2:7" x14ac:dyDescent="0.2">
      <c r="B78" s="909">
        <v>23</v>
      </c>
      <c r="C78" s="910"/>
      <c r="D78" s="910"/>
      <c r="E78" s="911">
        <f t="shared" si="3"/>
        <v>0</v>
      </c>
      <c r="F78" s="911">
        <f>Sheet2!L34*10%</f>
        <v>0</v>
      </c>
      <c r="G78" s="908">
        <f t="shared" si="2"/>
        <v>0</v>
      </c>
    </row>
    <row r="79" spans="2:7" x14ac:dyDescent="0.2">
      <c r="B79" s="909">
        <v>24</v>
      </c>
      <c r="C79" s="910"/>
      <c r="D79" s="910"/>
      <c r="E79" s="911">
        <f t="shared" si="3"/>
        <v>0</v>
      </c>
      <c r="F79" s="911">
        <f>Sheet2!L35*10%</f>
        <v>0</v>
      </c>
      <c r="G79" s="908">
        <f t="shared" si="2"/>
        <v>0</v>
      </c>
    </row>
    <row r="80" spans="2:7" x14ac:dyDescent="0.2">
      <c r="B80" s="909">
        <v>25</v>
      </c>
      <c r="C80" s="910"/>
      <c r="D80" s="910"/>
      <c r="E80" s="911">
        <f t="shared" si="3"/>
        <v>0</v>
      </c>
      <c r="F80" s="911">
        <f>Sheet2!L36*10%</f>
        <v>0</v>
      </c>
      <c r="G80" s="908">
        <f t="shared" si="2"/>
        <v>0</v>
      </c>
    </row>
    <row r="81" spans="2:7" x14ac:dyDescent="0.2">
      <c r="B81" s="909">
        <v>26</v>
      </c>
      <c r="C81" s="910"/>
      <c r="D81" s="910"/>
      <c r="E81" s="911">
        <f t="shared" si="3"/>
        <v>0</v>
      </c>
      <c r="F81" s="911">
        <f>Sheet2!L37*10%</f>
        <v>0</v>
      </c>
      <c r="G81" s="908">
        <f t="shared" si="2"/>
        <v>0</v>
      </c>
    </row>
    <row r="82" spans="2:7" x14ac:dyDescent="0.2">
      <c r="B82" s="909">
        <v>27</v>
      </c>
      <c r="C82" s="910"/>
      <c r="D82" s="910"/>
      <c r="E82" s="911">
        <f t="shared" si="3"/>
        <v>0</v>
      </c>
      <c r="F82" s="911">
        <f>Sheet2!L38*10%</f>
        <v>0</v>
      </c>
      <c r="G82" s="908">
        <f t="shared" si="2"/>
        <v>0</v>
      </c>
    </row>
    <row r="83" spans="2:7" x14ac:dyDescent="0.2">
      <c r="B83" s="909">
        <v>28</v>
      </c>
      <c r="C83" s="910"/>
      <c r="D83" s="910"/>
      <c r="E83" s="911">
        <f t="shared" si="3"/>
        <v>0</v>
      </c>
      <c r="F83" s="911">
        <f>Sheet2!L39*10%</f>
        <v>0</v>
      </c>
      <c r="G83" s="908">
        <f t="shared" si="2"/>
        <v>0</v>
      </c>
    </row>
    <row r="84" spans="2:7" x14ac:dyDescent="0.2">
      <c r="B84" s="909">
        <v>29</v>
      </c>
      <c r="C84" s="910"/>
      <c r="D84" s="910"/>
      <c r="E84" s="911">
        <f t="shared" si="3"/>
        <v>0</v>
      </c>
      <c r="F84" s="911">
        <f>Sheet2!L40*10%</f>
        <v>0</v>
      </c>
      <c r="G84" s="908">
        <f t="shared" si="2"/>
        <v>0</v>
      </c>
    </row>
    <row r="85" spans="2:7" x14ac:dyDescent="0.2">
      <c r="B85" s="909">
        <v>30</v>
      </c>
      <c r="C85" s="910"/>
      <c r="D85" s="910"/>
      <c r="E85" s="911">
        <f t="shared" si="3"/>
        <v>0</v>
      </c>
      <c r="F85" s="911">
        <f>Sheet2!L41*10%</f>
        <v>0</v>
      </c>
      <c r="G85" s="908">
        <f t="shared" si="2"/>
        <v>0</v>
      </c>
    </row>
    <row r="86" spans="2:7" x14ac:dyDescent="0.2">
      <c r="B86" s="912">
        <v>31</v>
      </c>
      <c r="C86" s="913"/>
      <c r="D86" s="913"/>
      <c r="E86" s="914">
        <f>C86+D86</f>
        <v>0</v>
      </c>
      <c r="F86" s="914">
        <f>Sheet2!L42*10%</f>
        <v>0</v>
      </c>
      <c r="G86" s="915">
        <f>E86-F86</f>
        <v>0</v>
      </c>
    </row>
    <row r="87" spans="2:7" x14ac:dyDescent="0.2">
      <c r="B87" s="916"/>
      <c r="C87" s="917"/>
      <c r="D87" s="917"/>
      <c r="E87" s="917"/>
      <c r="F87" s="917"/>
      <c r="G87" s="918"/>
    </row>
    <row r="88" spans="2:7" x14ac:dyDescent="0.2">
      <c r="B88" s="902" t="s">
        <v>461</v>
      </c>
      <c r="C88" s="894"/>
      <c r="D88" s="894"/>
    </row>
    <row r="89" spans="2:7" x14ac:dyDescent="0.2">
      <c r="B89" s="902"/>
      <c r="C89" s="894"/>
      <c r="D89" s="894"/>
    </row>
    <row r="90" spans="2:7" ht="12.75" customHeight="1" x14ac:dyDescent="0.2">
      <c r="B90" s="1278"/>
      <c r="C90" s="1279" t="s">
        <v>170</v>
      </c>
      <c r="D90" s="1279"/>
      <c r="E90" s="1279"/>
      <c r="F90" s="1280" t="s">
        <v>233</v>
      </c>
      <c r="G90" s="1280" t="s">
        <v>171</v>
      </c>
    </row>
    <row r="91" spans="2:7" x14ac:dyDescent="0.2">
      <c r="B91" s="1278"/>
      <c r="C91" s="1280" t="s">
        <v>172</v>
      </c>
      <c r="D91" s="1280" t="s">
        <v>173</v>
      </c>
      <c r="E91" s="1280" t="s">
        <v>174</v>
      </c>
      <c r="F91" s="1280"/>
      <c r="G91" s="1280"/>
    </row>
    <row r="92" spans="2:7" ht="30.75" customHeight="1" x14ac:dyDescent="0.2">
      <c r="B92" s="1278"/>
      <c r="C92" s="1280"/>
      <c r="D92" s="1280"/>
      <c r="E92" s="1280"/>
      <c r="F92" s="1280"/>
      <c r="G92" s="1280"/>
    </row>
    <row r="93" spans="2:7" x14ac:dyDescent="0.2">
      <c r="B93" s="904">
        <v>1</v>
      </c>
      <c r="C93" s="904">
        <v>2</v>
      </c>
      <c r="D93" s="904">
        <v>3</v>
      </c>
      <c r="E93" s="904">
        <v>4</v>
      </c>
      <c r="F93" s="904">
        <v>5</v>
      </c>
      <c r="G93" s="904">
        <v>6</v>
      </c>
    </row>
    <row r="94" spans="2:7" x14ac:dyDescent="0.2">
      <c r="B94" s="905">
        <v>1</v>
      </c>
      <c r="C94" s="906"/>
      <c r="D94" s="906"/>
      <c r="E94" s="907">
        <f>C94+D94</f>
        <v>0</v>
      </c>
      <c r="F94" s="907">
        <f>Sheet2!L12*10%</f>
        <v>0</v>
      </c>
      <c r="G94" s="908">
        <f>E94-F94</f>
        <v>0</v>
      </c>
    </row>
    <row r="95" spans="2:7" x14ac:dyDescent="0.2">
      <c r="B95" s="909">
        <v>2</v>
      </c>
      <c r="C95" s="910"/>
      <c r="D95" s="910"/>
      <c r="E95" s="911">
        <f>C95+D95</f>
        <v>0</v>
      </c>
      <c r="F95" s="911">
        <f>Sheet2!L13*10%</f>
        <v>0</v>
      </c>
      <c r="G95" s="919">
        <f t="shared" ref="G95:G124" si="4">E95-F95</f>
        <v>0</v>
      </c>
    </row>
    <row r="96" spans="2:7" x14ac:dyDescent="0.2">
      <c r="B96" s="909">
        <v>3</v>
      </c>
      <c r="C96" s="910"/>
      <c r="D96" s="910"/>
      <c r="E96" s="911">
        <f t="shared" ref="E96:E123" si="5">C96+D96</f>
        <v>0</v>
      </c>
      <c r="F96" s="911">
        <f>Sheet2!L14*10%</f>
        <v>0</v>
      </c>
      <c r="G96" s="919">
        <f t="shared" si="4"/>
        <v>0</v>
      </c>
    </row>
    <row r="97" spans="2:7" x14ac:dyDescent="0.2">
      <c r="B97" s="909">
        <v>4</v>
      </c>
      <c r="C97" s="910"/>
      <c r="D97" s="910"/>
      <c r="E97" s="911">
        <f t="shared" si="5"/>
        <v>0</v>
      </c>
      <c r="F97" s="911">
        <f>Sheet2!L15*10%</f>
        <v>0</v>
      </c>
      <c r="G97" s="919">
        <f t="shared" si="4"/>
        <v>0</v>
      </c>
    </row>
    <row r="98" spans="2:7" x14ac:dyDescent="0.2">
      <c r="B98" s="909">
        <v>5</v>
      </c>
      <c r="C98" s="910"/>
      <c r="D98" s="910"/>
      <c r="E98" s="911">
        <f t="shared" si="5"/>
        <v>0</v>
      </c>
      <c r="F98" s="911">
        <f>Sheet2!L16*10%</f>
        <v>0</v>
      </c>
      <c r="G98" s="919">
        <f t="shared" si="4"/>
        <v>0</v>
      </c>
    </row>
    <row r="99" spans="2:7" x14ac:dyDescent="0.2">
      <c r="B99" s="909">
        <v>6</v>
      </c>
      <c r="C99" s="910"/>
      <c r="D99" s="910"/>
      <c r="E99" s="911">
        <f t="shared" si="5"/>
        <v>0</v>
      </c>
      <c r="F99" s="911">
        <f>Sheet2!L17*10%</f>
        <v>0</v>
      </c>
      <c r="G99" s="919">
        <f t="shared" si="4"/>
        <v>0</v>
      </c>
    </row>
    <row r="100" spans="2:7" x14ac:dyDescent="0.2">
      <c r="B100" s="909">
        <v>7</v>
      </c>
      <c r="C100" s="910"/>
      <c r="D100" s="910"/>
      <c r="E100" s="911">
        <f t="shared" si="5"/>
        <v>0</v>
      </c>
      <c r="F100" s="911">
        <f>Sheet2!L18*10%</f>
        <v>0</v>
      </c>
      <c r="G100" s="919">
        <f t="shared" si="4"/>
        <v>0</v>
      </c>
    </row>
    <row r="101" spans="2:7" x14ac:dyDescent="0.2">
      <c r="B101" s="909">
        <v>8</v>
      </c>
      <c r="C101" s="910"/>
      <c r="D101" s="910"/>
      <c r="E101" s="911">
        <f t="shared" si="5"/>
        <v>0</v>
      </c>
      <c r="F101" s="911">
        <f>Sheet2!L19*10%</f>
        <v>0</v>
      </c>
      <c r="G101" s="919">
        <f t="shared" si="4"/>
        <v>0</v>
      </c>
    </row>
    <row r="102" spans="2:7" x14ac:dyDescent="0.2">
      <c r="B102" s="909">
        <v>9</v>
      </c>
      <c r="C102" s="910"/>
      <c r="D102" s="910"/>
      <c r="E102" s="911">
        <f t="shared" si="5"/>
        <v>0</v>
      </c>
      <c r="F102" s="911">
        <f>Sheet2!L20*10%</f>
        <v>0</v>
      </c>
      <c r="G102" s="919">
        <f t="shared" si="4"/>
        <v>0</v>
      </c>
    </row>
    <row r="103" spans="2:7" x14ac:dyDescent="0.2">
      <c r="B103" s="909">
        <v>10</v>
      </c>
      <c r="C103" s="910"/>
      <c r="D103" s="910"/>
      <c r="E103" s="911">
        <f t="shared" si="5"/>
        <v>0</v>
      </c>
      <c r="F103" s="911">
        <f>Sheet2!L21*10%</f>
        <v>0</v>
      </c>
      <c r="G103" s="919">
        <f t="shared" si="4"/>
        <v>0</v>
      </c>
    </row>
    <row r="104" spans="2:7" x14ac:dyDescent="0.2">
      <c r="B104" s="909">
        <v>11</v>
      </c>
      <c r="C104" s="910"/>
      <c r="D104" s="910"/>
      <c r="E104" s="911">
        <f t="shared" si="5"/>
        <v>0</v>
      </c>
      <c r="F104" s="911">
        <f>Sheet2!L22*10%</f>
        <v>0</v>
      </c>
      <c r="G104" s="919">
        <f t="shared" si="4"/>
        <v>0</v>
      </c>
    </row>
    <row r="105" spans="2:7" x14ac:dyDescent="0.2">
      <c r="B105" s="909">
        <v>12</v>
      </c>
      <c r="C105" s="910"/>
      <c r="D105" s="910"/>
      <c r="E105" s="911">
        <f t="shared" si="5"/>
        <v>0</v>
      </c>
      <c r="F105" s="911">
        <f>Sheet2!L23*10%</f>
        <v>0</v>
      </c>
      <c r="G105" s="919">
        <f t="shared" si="4"/>
        <v>0</v>
      </c>
    </row>
    <row r="106" spans="2:7" x14ac:dyDescent="0.2">
      <c r="B106" s="909">
        <v>13</v>
      </c>
      <c r="C106" s="910"/>
      <c r="D106" s="910"/>
      <c r="E106" s="911">
        <f t="shared" si="5"/>
        <v>0</v>
      </c>
      <c r="F106" s="911">
        <f>Sheet2!L24*10%</f>
        <v>0</v>
      </c>
      <c r="G106" s="919">
        <f t="shared" si="4"/>
        <v>0</v>
      </c>
    </row>
    <row r="107" spans="2:7" x14ac:dyDescent="0.2">
      <c r="B107" s="909">
        <v>14</v>
      </c>
      <c r="C107" s="910"/>
      <c r="D107" s="910"/>
      <c r="E107" s="911">
        <f t="shared" si="5"/>
        <v>0</v>
      </c>
      <c r="F107" s="911">
        <f>Sheet2!L25*10%</f>
        <v>0</v>
      </c>
      <c r="G107" s="919">
        <f t="shared" si="4"/>
        <v>0</v>
      </c>
    </row>
    <row r="108" spans="2:7" x14ac:dyDescent="0.2">
      <c r="B108" s="909">
        <v>15</v>
      </c>
      <c r="C108" s="910"/>
      <c r="D108" s="910"/>
      <c r="E108" s="911">
        <f t="shared" si="5"/>
        <v>0</v>
      </c>
      <c r="F108" s="911">
        <f>Sheet2!L26*10%</f>
        <v>0</v>
      </c>
      <c r="G108" s="919">
        <f t="shared" si="4"/>
        <v>0</v>
      </c>
    </row>
    <row r="109" spans="2:7" x14ac:dyDescent="0.2">
      <c r="B109" s="909">
        <v>16</v>
      </c>
      <c r="C109" s="910"/>
      <c r="D109" s="910"/>
      <c r="E109" s="911">
        <f t="shared" si="5"/>
        <v>0</v>
      </c>
      <c r="F109" s="911">
        <f>Sheet2!L27*10%</f>
        <v>0</v>
      </c>
      <c r="G109" s="919">
        <f t="shared" si="4"/>
        <v>0</v>
      </c>
    </row>
    <row r="110" spans="2:7" x14ac:dyDescent="0.2">
      <c r="B110" s="909">
        <v>17</v>
      </c>
      <c r="C110" s="910"/>
      <c r="D110" s="910"/>
      <c r="E110" s="911">
        <f t="shared" si="5"/>
        <v>0</v>
      </c>
      <c r="F110" s="911">
        <f>Sheet2!L28*10%</f>
        <v>0</v>
      </c>
      <c r="G110" s="919">
        <f t="shared" si="4"/>
        <v>0</v>
      </c>
    </row>
    <row r="111" spans="2:7" x14ac:dyDescent="0.2">
      <c r="B111" s="909">
        <v>18</v>
      </c>
      <c r="C111" s="910"/>
      <c r="D111" s="910"/>
      <c r="E111" s="911">
        <f t="shared" si="5"/>
        <v>0</v>
      </c>
      <c r="F111" s="911">
        <f>Sheet2!L29*10%</f>
        <v>0</v>
      </c>
      <c r="G111" s="919">
        <f t="shared" si="4"/>
        <v>0</v>
      </c>
    </row>
    <row r="112" spans="2:7" x14ac:dyDescent="0.2">
      <c r="B112" s="909">
        <v>19</v>
      </c>
      <c r="C112" s="910"/>
      <c r="D112" s="910"/>
      <c r="E112" s="911">
        <f t="shared" si="5"/>
        <v>0</v>
      </c>
      <c r="F112" s="911">
        <f>Sheet2!L30*10%</f>
        <v>0</v>
      </c>
      <c r="G112" s="919">
        <f t="shared" si="4"/>
        <v>0</v>
      </c>
    </row>
    <row r="113" spans="2:7" x14ac:dyDescent="0.2">
      <c r="B113" s="909">
        <v>20</v>
      </c>
      <c r="C113" s="910"/>
      <c r="D113" s="910"/>
      <c r="E113" s="911">
        <f t="shared" si="5"/>
        <v>0</v>
      </c>
      <c r="F113" s="911">
        <f>Sheet2!L31*10%</f>
        <v>0</v>
      </c>
      <c r="G113" s="919">
        <f t="shared" si="4"/>
        <v>0</v>
      </c>
    </row>
    <row r="114" spans="2:7" x14ac:dyDescent="0.2">
      <c r="B114" s="909">
        <v>21</v>
      </c>
      <c r="C114" s="910"/>
      <c r="D114" s="910"/>
      <c r="E114" s="911">
        <f t="shared" si="5"/>
        <v>0</v>
      </c>
      <c r="F114" s="911">
        <f>Sheet2!L32*10%</f>
        <v>0</v>
      </c>
      <c r="G114" s="919">
        <f t="shared" si="4"/>
        <v>0</v>
      </c>
    </row>
    <row r="115" spans="2:7" x14ac:dyDescent="0.2">
      <c r="B115" s="909">
        <v>22</v>
      </c>
      <c r="C115" s="910"/>
      <c r="D115" s="910"/>
      <c r="E115" s="911">
        <f t="shared" si="5"/>
        <v>0</v>
      </c>
      <c r="F115" s="911">
        <f>Sheet2!L33*10%</f>
        <v>0</v>
      </c>
      <c r="G115" s="919">
        <f t="shared" si="4"/>
        <v>0</v>
      </c>
    </row>
    <row r="116" spans="2:7" x14ac:dyDescent="0.2">
      <c r="B116" s="909">
        <v>23</v>
      </c>
      <c r="C116" s="910"/>
      <c r="D116" s="910"/>
      <c r="E116" s="911">
        <f t="shared" si="5"/>
        <v>0</v>
      </c>
      <c r="F116" s="911">
        <f>Sheet2!L34*10%</f>
        <v>0</v>
      </c>
      <c r="G116" s="919">
        <f t="shared" si="4"/>
        <v>0</v>
      </c>
    </row>
    <row r="117" spans="2:7" x14ac:dyDescent="0.2">
      <c r="B117" s="909">
        <v>24</v>
      </c>
      <c r="C117" s="910"/>
      <c r="D117" s="910"/>
      <c r="E117" s="911">
        <f t="shared" si="5"/>
        <v>0</v>
      </c>
      <c r="F117" s="911">
        <f>Sheet2!L35*10%</f>
        <v>0</v>
      </c>
      <c r="G117" s="919">
        <f t="shared" si="4"/>
        <v>0</v>
      </c>
    </row>
    <row r="118" spans="2:7" x14ac:dyDescent="0.2">
      <c r="B118" s="909">
        <v>25</v>
      </c>
      <c r="C118" s="910"/>
      <c r="D118" s="910"/>
      <c r="E118" s="911">
        <f t="shared" si="5"/>
        <v>0</v>
      </c>
      <c r="F118" s="911">
        <f>Sheet2!L36*10%</f>
        <v>0</v>
      </c>
      <c r="G118" s="919">
        <f t="shared" si="4"/>
        <v>0</v>
      </c>
    </row>
    <row r="119" spans="2:7" x14ac:dyDescent="0.2">
      <c r="B119" s="909">
        <v>26</v>
      </c>
      <c r="C119" s="910"/>
      <c r="D119" s="910"/>
      <c r="E119" s="911">
        <f t="shared" si="5"/>
        <v>0</v>
      </c>
      <c r="F119" s="911">
        <f>Sheet2!L37*10%</f>
        <v>0</v>
      </c>
      <c r="G119" s="919">
        <f t="shared" si="4"/>
        <v>0</v>
      </c>
    </row>
    <row r="120" spans="2:7" x14ac:dyDescent="0.2">
      <c r="B120" s="909">
        <v>27</v>
      </c>
      <c r="C120" s="910"/>
      <c r="D120" s="910"/>
      <c r="E120" s="911">
        <f t="shared" si="5"/>
        <v>0</v>
      </c>
      <c r="F120" s="911">
        <f>Sheet2!L38*10%</f>
        <v>0</v>
      </c>
      <c r="G120" s="919">
        <f t="shared" si="4"/>
        <v>0</v>
      </c>
    </row>
    <row r="121" spans="2:7" x14ac:dyDescent="0.2">
      <c r="B121" s="909">
        <v>28</v>
      </c>
      <c r="C121" s="910"/>
      <c r="D121" s="910"/>
      <c r="E121" s="911">
        <f t="shared" si="5"/>
        <v>0</v>
      </c>
      <c r="F121" s="911">
        <f>Sheet2!L39*10%</f>
        <v>0</v>
      </c>
      <c r="G121" s="919">
        <f t="shared" si="4"/>
        <v>0</v>
      </c>
    </row>
    <row r="122" spans="2:7" x14ac:dyDescent="0.2">
      <c r="B122" s="909">
        <v>29</v>
      </c>
      <c r="C122" s="910"/>
      <c r="D122" s="910"/>
      <c r="E122" s="911">
        <f t="shared" si="5"/>
        <v>0</v>
      </c>
      <c r="F122" s="911">
        <f>Sheet2!L40*10%</f>
        <v>0</v>
      </c>
      <c r="G122" s="919">
        <f t="shared" si="4"/>
        <v>0</v>
      </c>
    </row>
    <row r="123" spans="2:7" x14ac:dyDescent="0.2">
      <c r="B123" s="909">
        <v>30</v>
      </c>
      <c r="C123" s="910"/>
      <c r="D123" s="910"/>
      <c r="E123" s="911">
        <f t="shared" si="5"/>
        <v>0</v>
      </c>
      <c r="F123" s="911">
        <f>Sheet2!L41*10%</f>
        <v>0</v>
      </c>
      <c r="G123" s="919">
        <f t="shared" si="4"/>
        <v>0</v>
      </c>
    </row>
    <row r="124" spans="2:7" x14ac:dyDescent="0.2">
      <c r="B124" s="912">
        <v>31</v>
      </c>
      <c r="C124" s="913"/>
      <c r="D124" s="913"/>
      <c r="E124" s="914">
        <f>C124+D124</f>
        <v>0</v>
      </c>
      <c r="F124" s="914">
        <f>Sheet2!L42*10%</f>
        <v>0</v>
      </c>
      <c r="G124" s="915">
        <f t="shared" si="4"/>
        <v>0</v>
      </c>
    </row>
    <row r="125" spans="2:7" x14ac:dyDescent="0.2">
      <c r="B125" s="916"/>
      <c r="C125" s="917"/>
      <c r="D125" s="917"/>
      <c r="E125" s="917"/>
      <c r="F125" s="917"/>
      <c r="G125" s="918"/>
    </row>
    <row r="126" spans="2:7" x14ac:dyDescent="0.2">
      <c r="B126" s="916"/>
      <c r="C126" s="917"/>
      <c r="D126" s="917"/>
      <c r="E126" s="917"/>
      <c r="F126" s="917"/>
      <c r="G126" s="918"/>
    </row>
    <row r="127" spans="2:7" x14ac:dyDescent="0.2">
      <c r="B127" s="916"/>
      <c r="C127" s="917"/>
      <c r="D127" s="917"/>
      <c r="E127" s="917"/>
      <c r="F127" s="917"/>
      <c r="G127" s="918"/>
    </row>
    <row r="128" spans="2:7" x14ac:dyDescent="0.2">
      <c r="D128" s="898" t="s">
        <v>175</v>
      </c>
      <c r="E128" s="1101">
        <f>Sheet1!F44</f>
        <v>0</v>
      </c>
    </row>
    <row r="129" spans="2:5" x14ac:dyDescent="0.2">
      <c r="D129" s="920" t="s">
        <v>13</v>
      </c>
      <c r="E129" s="1103"/>
    </row>
    <row r="130" spans="2:5" x14ac:dyDescent="0.2">
      <c r="E130" s="1103"/>
    </row>
    <row r="131" spans="2:5" x14ac:dyDescent="0.2">
      <c r="B131" s="894"/>
      <c r="D131" s="898" t="s">
        <v>176</v>
      </c>
      <c r="E131" s="1101">
        <f>Sheet1!F47</f>
        <v>0</v>
      </c>
    </row>
    <row r="132" spans="2:5" x14ac:dyDescent="0.2">
      <c r="B132" s="894"/>
      <c r="C132" s="1276"/>
      <c r="D132" s="1276"/>
    </row>
    <row r="133" spans="2:5" x14ac:dyDescent="0.2">
      <c r="D133" s="1104" t="s">
        <v>177</v>
      </c>
      <c r="E133" s="1102">
        <f>Sheet1!F49</f>
        <v>0</v>
      </c>
    </row>
  </sheetData>
  <sheetProtection password="FC0B" sheet="1" objects="1" scenarios="1"/>
  <mergeCells count="23">
    <mergeCell ref="B14:B16"/>
    <mergeCell ref="C14:E14"/>
    <mergeCell ref="F14:F16"/>
    <mergeCell ref="G14:G16"/>
    <mergeCell ref="C15:C16"/>
    <mergeCell ref="D15:D16"/>
    <mergeCell ref="E15:E16"/>
    <mergeCell ref="C132:D132"/>
    <mergeCell ref="B3:G3"/>
    <mergeCell ref="B90:B92"/>
    <mergeCell ref="C90:E90"/>
    <mergeCell ref="F90:F92"/>
    <mergeCell ref="G90:G92"/>
    <mergeCell ref="C91:C92"/>
    <mergeCell ref="D91:D92"/>
    <mergeCell ref="E91:E92"/>
    <mergeCell ref="B52:B54"/>
    <mergeCell ref="C52:E52"/>
    <mergeCell ref="F52:F54"/>
    <mergeCell ref="G52:G54"/>
    <mergeCell ref="C53:C54"/>
    <mergeCell ref="D53:D54"/>
    <mergeCell ref="E53:E54"/>
  </mergeCells>
  <conditionalFormatting sqref="G18:G48 G56:G86 G94:G124">
    <cfRule type="cellIs" dxfId="6" priority="1" stopIfTrue="1" operator="greaterThan">
      <formula>0</formula>
    </cfRule>
  </conditionalFormatting>
  <dataValidations count="1">
    <dataValidation type="date" operator="greaterThanOrEqual" allowBlank="1" showInputMessage="1" showErrorMessage="1" errorTitle="Error" error="You must enter a date in this format_x000a_                  dd/mm/yy" promptTitle="Warning" prompt="You must enter a date in this format_x000a_                  dd/mm/yy" sqref="F8:F10 D8:D10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D295"/>
  <sheetViews>
    <sheetView workbookViewId="0"/>
  </sheetViews>
  <sheetFormatPr defaultRowHeight="12.75" x14ac:dyDescent="0.2"/>
  <cols>
    <col min="1" max="2" width="9.140625" style="700"/>
    <col min="3" max="3" width="20.28515625" style="700" customWidth="1"/>
    <col min="4" max="6" width="13.7109375" style="700" customWidth="1"/>
    <col min="7" max="7" width="14.7109375" style="700" customWidth="1"/>
    <col min="8" max="10" width="13.7109375" style="700" customWidth="1"/>
    <col min="11" max="11" width="15.140625" style="700" customWidth="1"/>
    <col min="12" max="20" width="13.7109375" style="700" customWidth="1"/>
    <col min="21" max="21" width="14.42578125" style="700" customWidth="1"/>
    <col min="22" max="22" width="13.7109375" style="700" customWidth="1"/>
    <col min="23" max="23" width="14.7109375" style="700" customWidth="1"/>
    <col min="24" max="34" width="13.7109375" style="700" customWidth="1"/>
    <col min="35" max="35" width="14.85546875" style="700" customWidth="1"/>
    <col min="36" max="36" width="13.7109375" style="700" customWidth="1"/>
    <col min="37" max="37" width="16.42578125" style="700" customWidth="1"/>
    <col min="38" max="51" width="13.7109375" style="700" customWidth="1"/>
    <col min="52" max="52" width="17.42578125" style="700" customWidth="1"/>
    <col min="53" max="53" width="17.7109375" style="700" customWidth="1"/>
    <col min="54" max="56" width="13.7109375" style="700" customWidth="1"/>
    <col min="57" max="16384" width="9.140625" style="700"/>
  </cols>
  <sheetData>
    <row r="2" spans="2:56" x14ac:dyDescent="0.2">
      <c r="B2" s="902" t="s">
        <v>459</v>
      </c>
    </row>
    <row r="3" spans="2:56" ht="51" x14ac:dyDescent="0.2">
      <c r="B3" s="921"/>
      <c r="C3" s="921"/>
      <c r="D3" s="922" t="s">
        <v>178</v>
      </c>
      <c r="E3" s="923" t="s">
        <v>179</v>
      </c>
      <c r="F3" s="923" t="s">
        <v>180</v>
      </c>
      <c r="G3" s="923" t="s">
        <v>181</v>
      </c>
      <c r="H3" s="923" t="s">
        <v>182</v>
      </c>
      <c r="I3" s="923" t="s">
        <v>183</v>
      </c>
      <c r="J3" s="923" t="s">
        <v>184</v>
      </c>
      <c r="K3" s="923" t="s">
        <v>185</v>
      </c>
      <c r="L3" s="923" t="s">
        <v>186</v>
      </c>
      <c r="M3" s="923" t="s">
        <v>187</v>
      </c>
      <c r="N3" s="923" t="s">
        <v>188</v>
      </c>
      <c r="O3" s="923" t="s">
        <v>189</v>
      </c>
      <c r="P3" s="923" t="s">
        <v>190</v>
      </c>
      <c r="Q3" s="923" t="s">
        <v>191</v>
      </c>
      <c r="R3" s="923" t="s">
        <v>192</v>
      </c>
      <c r="S3" s="923" t="s">
        <v>193</v>
      </c>
      <c r="T3" s="923" t="s">
        <v>194</v>
      </c>
      <c r="U3" s="923" t="s">
        <v>195</v>
      </c>
      <c r="V3" s="924" t="s">
        <v>196</v>
      </c>
      <c r="W3" s="923" t="s">
        <v>197</v>
      </c>
      <c r="X3" s="923" t="s">
        <v>198</v>
      </c>
      <c r="Y3" s="923" t="s">
        <v>199</v>
      </c>
      <c r="Z3" s="923" t="s">
        <v>200</v>
      </c>
      <c r="AA3" s="923" t="s">
        <v>201</v>
      </c>
      <c r="AB3" s="923" t="s">
        <v>202</v>
      </c>
      <c r="AC3" s="923" t="s">
        <v>203</v>
      </c>
      <c r="AD3" s="923" t="s">
        <v>204</v>
      </c>
      <c r="AE3" s="923" t="s">
        <v>205</v>
      </c>
      <c r="AF3" s="923" t="s">
        <v>206</v>
      </c>
      <c r="AG3" s="923" t="s">
        <v>207</v>
      </c>
      <c r="AH3" s="923" t="s">
        <v>208</v>
      </c>
      <c r="AI3" s="923" t="s">
        <v>209</v>
      </c>
      <c r="AJ3" s="923" t="s">
        <v>210</v>
      </c>
      <c r="AK3" s="923" t="s">
        <v>211</v>
      </c>
      <c r="AL3" s="923" t="s">
        <v>212</v>
      </c>
      <c r="AM3" s="923" t="s">
        <v>213</v>
      </c>
      <c r="AN3" s="923" t="s">
        <v>214</v>
      </c>
      <c r="AO3" s="923" t="s">
        <v>215</v>
      </c>
      <c r="AP3" s="923" t="s">
        <v>216</v>
      </c>
      <c r="AQ3" s="923" t="s">
        <v>217</v>
      </c>
      <c r="AR3" s="923" t="s">
        <v>218</v>
      </c>
      <c r="AS3" s="923" t="s">
        <v>219</v>
      </c>
      <c r="AT3" s="923" t="s">
        <v>263</v>
      </c>
      <c r="AU3" s="923" t="s">
        <v>220</v>
      </c>
      <c r="AV3" s="923" t="s">
        <v>221</v>
      </c>
      <c r="AW3" s="923" t="s">
        <v>222</v>
      </c>
      <c r="AX3" s="923" t="s">
        <v>223</v>
      </c>
      <c r="AY3" s="923" t="s">
        <v>224</v>
      </c>
      <c r="AZ3" s="923" t="s">
        <v>225</v>
      </c>
      <c r="BA3" s="923" t="s">
        <v>226</v>
      </c>
      <c r="BB3" s="925" t="s">
        <v>227</v>
      </c>
      <c r="BC3" s="925" t="s">
        <v>228</v>
      </c>
      <c r="BD3" s="926" t="s">
        <v>229</v>
      </c>
    </row>
    <row r="4" spans="2:56" ht="36" x14ac:dyDescent="0.2">
      <c r="B4" s="1281">
        <v>1</v>
      </c>
      <c r="C4" s="927" t="s">
        <v>230</v>
      </c>
      <c r="D4" s="928"/>
      <c r="E4" s="929"/>
      <c r="F4" s="929"/>
      <c r="G4" s="929"/>
      <c r="H4" s="929"/>
      <c r="I4" s="929"/>
      <c r="J4" s="929"/>
      <c r="K4" s="929"/>
      <c r="L4" s="929"/>
      <c r="M4" s="929"/>
      <c r="N4" s="929"/>
      <c r="O4" s="929"/>
      <c r="P4" s="929"/>
      <c r="Q4" s="929"/>
      <c r="R4" s="929"/>
      <c r="S4" s="929"/>
      <c r="T4" s="929"/>
      <c r="U4" s="929"/>
      <c r="V4" s="929"/>
      <c r="W4" s="929"/>
      <c r="X4" s="929"/>
      <c r="Y4" s="929"/>
      <c r="Z4" s="929"/>
      <c r="AA4" s="929"/>
      <c r="AB4" s="929"/>
      <c r="AC4" s="929"/>
      <c r="AD4" s="929"/>
      <c r="AE4" s="929"/>
      <c r="AF4" s="929"/>
      <c r="AG4" s="929"/>
      <c r="AH4" s="929"/>
      <c r="AI4" s="929"/>
      <c r="AJ4" s="929"/>
      <c r="AK4" s="929"/>
      <c r="AL4" s="929"/>
      <c r="AM4" s="929"/>
      <c r="AN4" s="929"/>
      <c r="AO4" s="929"/>
      <c r="AP4" s="929"/>
      <c r="AQ4" s="929"/>
      <c r="AR4" s="929"/>
      <c r="AS4" s="929"/>
      <c r="AT4" s="929"/>
      <c r="AU4" s="929"/>
      <c r="AV4" s="929"/>
      <c r="AW4" s="929"/>
      <c r="AX4" s="929"/>
      <c r="AY4" s="929"/>
      <c r="AZ4" s="929"/>
      <c r="BA4" s="929"/>
      <c r="BB4" s="929"/>
      <c r="BC4" s="929"/>
      <c r="BD4" s="930"/>
    </row>
    <row r="5" spans="2:56" ht="24" x14ac:dyDescent="0.2">
      <c r="B5" s="1282"/>
      <c r="C5" s="931" t="s">
        <v>231</v>
      </c>
      <c r="D5" s="932" t="str">
        <f>IF(D4="","",Sheet2!$L$12*7%)</f>
        <v/>
      </c>
      <c r="E5" s="933" t="str">
        <f>IF(E4="","",Sheet2!$L$12*7%)</f>
        <v/>
      </c>
      <c r="F5" s="933" t="str">
        <f>IF(F4="","",Sheet2!$L$12*7%)</f>
        <v/>
      </c>
      <c r="G5" s="933" t="str">
        <f>IF(G4="","",Sheet2!$L$12*7%)</f>
        <v/>
      </c>
      <c r="H5" s="933" t="str">
        <f>IF(H4="","",Sheet2!$L$12*7%)</f>
        <v/>
      </c>
      <c r="I5" s="933" t="str">
        <f>IF(I4="","",Sheet2!$L$12*7%)</f>
        <v/>
      </c>
      <c r="J5" s="933" t="str">
        <f>IF(J4="","",Sheet2!$L$12*7%)</f>
        <v/>
      </c>
      <c r="K5" s="933" t="str">
        <f>IF(K4="","",Sheet2!$L$12*7%)</f>
        <v/>
      </c>
      <c r="L5" s="933" t="str">
        <f>IF(L4="","",Sheet2!$L$12*7%)</f>
        <v/>
      </c>
      <c r="M5" s="933" t="str">
        <f>IF(M4="","",Sheet2!$L$12*7%)</f>
        <v/>
      </c>
      <c r="N5" s="933" t="str">
        <f>IF(N4="","",Sheet2!$L$12*7%)</f>
        <v/>
      </c>
      <c r="O5" s="933" t="str">
        <f>IF(O4="","",Sheet2!$L$12*7%)</f>
        <v/>
      </c>
      <c r="P5" s="933" t="str">
        <f>IF(P4="","",Sheet2!$L$12*7%)</f>
        <v/>
      </c>
      <c r="Q5" s="933" t="str">
        <f>IF(Q4="","",Sheet2!$L$12*7%)</f>
        <v/>
      </c>
      <c r="R5" s="933" t="str">
        <f>IF(R4="","",Sheet2!$L$12*7%)</f>
        <v/>
      </c>
      <c r="S5" s="933" t="str">
        <f>IF(S4="","",Sheet2!$L$12*7%)</f>
        <v/>
      </c>
      <c r="T5" s="933" t="str">
        <f>IF(T4="","",Sheet2!$L$12*7%)</f>
        <v/>
      </c>
      <c r="U5" s="933" t="str">
        <f>IF(U4="","",Sheet2!$L$12*7%)</f>
        <v/>
      </c>
      <c r="V5" s="933" t="str">
        <f>IF(V4="","",Sheet2!$L$12*7%)</f>
        <v/>
      </c>
      <c r="W5" s="933" t="str">
        <f>IF(W4="","",Sheet2!$L$12*7%)</f>
        <v/>
      </c>
      <c r="X5" s="933" t="str">
        <f>IF(X4="","",Sheet2!$L$12*7%)</f>
        <v/>
      </c>
      <c r="Y5" s="933" t="str">
        <f>IF(Y4="","",Sheet2!$L$12*7%)</f>
        <v/>
      </c>
      <c r="Z5" s="933" t="str">
        <f>IF(Z4="","",Sheet2!$L$12*7%)</f>
        <v/>
      </c>
      <c r="AA5" s="933" t="str">
        <f>IF(AA4="","",Sheet2!$L$12*7%)</f>
        <v/>
      </c>
      <c r="AB5" s="933" t="str">
        <f>IF(AB4="","",Sheet2!$L$12*7%)</f>
        <v/>
      </c>
      <c r="AC5" s="933" t="str">
        <f>IF(AC4="","",Sheet2!$L$12*7%)</f>
        <v/>
      </c>
      <c r="AD5" s="933" t="str">
        <f>IF(AD4="","",Sheet2!$L$12*7%)</f>
        <v/>
      </c>
      <c r="AE5" s="933" t="str">
        <f>IF(AE4="","",Sheet2!$L$12*7%)</f>
        <v/>
      </c>
      <c r="AF5" s="933" t="str">
        <f>IF(AF4="","",Sheet2!$L$12*7%)</f>
        <v/>
      </c>
      <c r="AG5" s="933" t="str">
        <f>IF(AG4="","",Sheet2!$L$12*7%)</f>
        <v/>
      </c>
      <c r="AH5" s="933" t="str">
        <f>IF(AH4="","",Sheet2!$L$12*7%)</f>
        <v/>
      </c>
      <c r="AI5" s="933" t="str">
        <f>IF(AI4="","",Sheet2!$L$12*7%)</f>
        <v/>
      </c>
      <c r="AJ5" s="933" t="str">
        <f>IF(AJ4="","",Sheet2!$L$12*7%)</f>
        <v/>
      </c>
      <c r="AK5" s="933" t="str">
        <f>IF(AK4="","",Sheet2!$L$12*7%)</f>
        <v/>
      </c>
      <c r="AL5" s="933" t="str">
        <f>IF(AL4="","",Sheet2!$L$12*7%)</f>
        <v/>
      </c>
      <c r="AM5" s="933" t="str">
        <f>IF(AM4="","",Sheet2!$L$12*7%)</f>
        <v/>
      </c>
      <c r="AN5" s="933" t="str">
        <f>IF(AN4="","",Sheet2!$L$12*7%)</f>
        <v/>
      </c>
      <c r="AO5" s="933" t="str">
        <f>IF(AO4="","",Sheet2!$L$12*7%)</f>
        <v/>
      </c>
      <c r="AP5" s="933" t="str">
        <f>IF(AP4="","",Sheet2!$L$12*7%)</f>
        <v/>
      </c>
      <c r="AQ5" s="933" t="str">
        <f>IF(AQ4="","",Sheet2!$L$12*7%)</f>
        <v/>
      </c>
      <c r="AR5" s="933" t="str">
        <f>IF(AR4="","",Sheet2!$L$12*7%)</f>
        <v/>
      </c>
      <c r="AS5" s="933" t="str">
        <f>IF(AS4="","",Sheet2!$L$12*7%)</f>
        <v/>
      </c>
      <c r="AT5" s="933"/>
      <c r="AU5" s="933" t="str">
        <f>IF(AU4="","",Sheet2!$L$12*7%)</f>
        <v/>
      </c>
      <c r="AV5" s="933" t="str">
        <f>IF(AV4="","",Sheet2!$L$12*7%)</f>
        <v/>
      </c>
      <c r="AW5" s="933" t="str">
        <f>IF(AW4="","",Sheet2!$L$12*7%)</f>
        <v/>
      </c>
      <c r="AX5" s="933" t="str">
        <f>IF(AX4="","",Sheet2!$L$12*7%)</f>
        <v/>
      </c>
      <c r="AY5" s="933" t="str">
        <f>IF(AY4="","",Sheet2!$L$12*7%)</f>
        <v/>
      </c>
      <c r="AZ5" s="933" t="str">
        <f>IF(AZ4="","",Sheet2!$L$12*7%)</f>
        <v/>
      </c>
      <c r="BA5" s="933" t="str">
        <f>IF(BA4="","",Sheet2!$L$12*7%)</f>
        <v/>
      </c>
      <c r="BB5" s="933" t="str">
        <f>IF(BB4="","",Sheet2!$L$12*7%)</f>
        <v/>
      </c>
      <c r="BC5" s="933" t="str">
        <f>IF(BC4="","",Sheet2!$L$12*7%)</f>
        <v/>
      </c>
      <c r="BD5" s="934" t="str">
        <f>IF(BD4="","",Sheet2!$L$12*7%)</f>
        <v/>
      </c>
    </row>
    <row r="6" spans="2:56" x14ac:dyDescent="0.2">
      <c r="B6" s="1283"/>
      <c r="C6" s="935" t="s">
        <v>232</v>
      </c>
      <c r="D6" s="936" t="str">
        <f t="shared" ref="D6:AI6" si="0">IF(D4="","",ABS(D4)-ABS(D5))</f>
        <v/>
      </c>
      <c r="E6" s="937" t="str">
        <f t="shared" si="0"/>
        <v/>
      </c>
      <c r="F6" s="937" t="str">
        <f t="shared" si="0"/>
        <v/>
      </c>
      <c r="G6" s="937" t="str">
        <f t="shared" si="0"/>
        <v/>
      </c>
      <c r="H6" s="937" t="str">
        <f t="shared" si="0"/>
        <v/>
      </c>
      <c r="I6" s="937" t="str">
        <f t="shared" si="0"/>
        <v/>
      </c>
      <c r="J6" s="937" t="str">
        <f t="shared" si="0"/>
        <v/>
      </c>
      <c r="K6" s="937" t="str">
        <f t="shared" si="0"/>
        <v/>
      </c>
      <c r="L6" s="937" t="str">
        <f t="shared" si="0"/>
        <v/>
      </c>
      <c r="M6" s="937" t="str">
        <f t="shared" si="0"/>
        <v/>
      </c>
      <c r="N6" s="937" t="str">
        <f t="shared" si="0"/>
        <v/>
      </c>
      <c r="O6" s="937" t="str">
        <f t="shared" si="0"/>
        <v/>
      </c>
      <c r="P6" s="937" t="str">
        <f t="shared" si="0"/>
        <v/>
      </c>
      <c r="Q6" s="937" t="str">
        <f t="shared" si="0"/>
        <v/>
      </c>
      <c r="R6" s="937" t="str">
        <f t="shared" si="0"/>
        <v/>
      </c>
      <c r="S6" s="937" t="str">
        <f t="shared" si="0"/>
        <v/>
      </c>
      <c r="T6" s="937" t="str">
        <f t="shared" si="0"/>
        <v/>
      </c>
      <c r="U6" s="937" t="str">
        <f t="shared" si="0"/>
        <v/>
      </c>
      <c r="V6" s="937" t="str">
        <f t="shared" si="0"/>
        <v/>
      </c>
      <c r="W6" s="937" t="str">
        <f t="shared" si="0"/>
        <v/>
      </c>
      <c r="X6" s="937" t="str">
        <f t="shared" si="0"/>
        <v/>
      </c>
      <c r="Y6" s="937" t="str">
        <f t="shared" si="0"/>
        <v/>
      </c>
      <c r="Z6" s="937" t="str">
        <f t="shared" si="0"/>
        <v/>
      </c>
      <c r="AA6" s="937" t="str">
        <f t="shared" si="0"/>
        <v/>
      </c>
      <c r="AB6" s="937" t="str">
        <f t="shared" si="0"/>
        <v/>
      </c>
      <c r="AC6" s="937" t="str">
        <f t="shared" si="0"/>
        <v/>
      </c>
      <c r="AD6" s="937" t="str">
        <f t="shared" si="0"/>
        <v/>
      </c>
      <c r="AE6" s="937" t="str">
        <f t="shared" si="0"/>
        <v/>
      </c>
      <c r="AF6" s="937" t="str">
        <f t="shared" si="0"/>
        <v/>
      </c>
      <c r="AG6" s="937" t="str">
        <f t="shared" si="0"/>
        <v/>
      </c>
      <c r="AH6" s="937" t="str">
        <f t="shared" si="0"/>
        <v/>
      </c>
      <c r="AI6" s="937" t="str">
        <f t="shared" si="0"/>
        <v/>
      </c>
      <c r="AJ6" s="937" t="str">
        <f t="shared" ref="AJ6:BD6" si="1">IF(AJ4="","",ABS(AJ4)-ABS(AJ5))</f>
        <v/>
      </c>
      <c r="AK6" s="937" t="str">
        <f t="shared" si="1"/>
        <v/>
      </c>
      <c r="AL6" s="937" t="str">
        <f t="shared" si="1"/>
        <v/>
      </c>
      <c r="AM6" s="937" t="str">
        <f t="shared" si="1"/>
        <v/>
      </c>
      <c r="AN6" s="937" t="str">
        <f t="shared" si="1"/>
        <v/>
      </c>
      <c r="AO6" s="937" t="str">
        <f t="shared" si="1"/>
        <v/>
      </c>
      <c r="AP6" s="937" t="str">
        <f t="shared" si="1"/>
        <v/>
      </c>
      <c r="AQ6" s="937" t="str">
        <f t="shared" si="1"/>
        <v/>
      </c>
      <c r="AR6" s="937" t="str">
        <f t="shared" si="1"/>
        <v/>
      </c>
      <c r="AS6" s="937" t="str">
        <f t="shared" si="1"/>
        <v/>
      </c>
      <c r="AT6" s="937"/>
      <c r="AU6" s="937" t="str">
        <f t="shared" si="1"/>
        <v/>
      </c>
      <c r="AV6" s="937" t="str">
        <f t="shared" si="1"/>
        <v/>
      </c>
      <c r="AW6" s="937" t="str">
        <f t="shared" si="1"/>
        <v/>
      </c>
      <c r="AX6" s="937" t="str">
        <f t="shared" si="1"/>
        <v/>
      </c>
      <c r="AY6" s="937" t="str">
        <f t="shared" si="1"/>
        <v/>
      </c>
      <c r="AZ6" s="937" t="str">
        <f t="shared" si="1"/>
        <v/>
      </c>
      <c r="BA6" s="937" t="str">
        <f t="shared" si="1"/>
        <v/>
      </c>
      <c r="BB6" s="937" t="str">
        <f t="shared" si="1"/>
        <v/>
      </c>
      <c r="BC6" s="937" t="str">
        <f t="shared" si="1"/>
        <v/>
      </c>
      <c r="BD6" s="938" t="str">
        <f t="shared" si="1"/>
        <v/>
      </c>
    </row>
    <row r="7" spans="2:56" ht="36" x14ac:dyDescent="0.2">
      <c r="B7" s="1282">
        <v>2</v>
      </c>
      <c r="C7" s="927" t="s">
        <v>230</v>
      </c>
      <c r="D7" s="928"/>
      <c r="E7" s="929"/>
      <c r="F7" s="929"/>
      <c r="G7" s="929"/>
      <c r="H7" s="929"/>
      <c r="I7" s="929"/>
      <c r="J7" s="929"/>
      <c r="K7" s="929"/>
      <c r="L7" s="929"/>
      <c r="M7" s="929"/>
      <c r="N7" s="929"/>
      <c r="O7" s="929"/>
      <c r="P7" s="929"/>
      <c r="Q7" s="929"/>
      <c r="R7" s="929"/>
      <c r="S7" s="929"/>
      <c r="T7" s="929"/>
      <c r="U7" s="929"/>
      <c r="V7" s="929"/>
      <c r="W7" s="929"/>
      <c r="X7" s="929"/>
      <c r="Y7" s="929"/>
      <c r="Z7" s="929"/>
      <c r="AA7" s="929"/>
      <c r="AB7" s="929"/>
      <c r="AC7" s="929"/>
      <c r="AD7" s="929"/>
      <c r="AE7" s="929"/>
      <c r="AF7" s="929"/>
      <c r="AG7" s="929"/>
      <c r="AH7" s="929"/>
      <c r="AI7" s="929"/>
      <c r="AJ7" s="929"/>
      <c r="AK7" s="929"/>
      <c r="AL7" s="929"/>
      <c r="AM7" s="929"/>
      <c r="AN7" s="929"/>
      <c r="AO7" s="929"/>
      <c r="AP7" s="929"/>
      <c r="AQ7" s="929"/>
      <c r="AR7" s="929"/>
      <c r="AS7" s="929"/>
      <c r="AT7" s="929"/>
      <c r="AU7" s="929"/>
      <c r="AV7" s="929"/>
      <c r="AW7" s="929"/>
      <c r="AX7" s="929"/>
      <c r="AY7" s="929"/>
      <c r="AZ7" s="929"/>
      <c r="BA7" s="929"/>
      <c r="BB7" s="929"/>
      <c r="BC7" s="929"/>
      <c r="BD7" s="930"/>
    </row>
    <row r="8" spans="2:56" ht="24" x14ac:dyDescent="0.2">
      <c r="B8" s="1282"/>
      <c r="C8" s="931" t="s">
        <v>231</v>
      </c>
      <c r="D8" s="932" t="str">
        <f>IF(D7="","",Sheet2!$L$13*7%)</f>
        <v/>
      </c>
      <c r="E8" s="933" t="str">
        <f>IF(E7="","",Sheet2!$L$13*7%)</f>
        <v/>
      </c>
      <c r="F8" s="933" t="str">
        <f>IF(F7="","",Sheet2!$L$13*7%)</f>
        <v/>
      </c>
      <c r="G8" s="933" t="str">
        <f>IF(G7="","",Sheet2!$L$13*7%)</f>
        <v/>
      </c>
      <c r="H8" s="933" t="str">
        <f>IF(H7="","",Sheet2!$L$13*7%)</f>
        <v/>
      </c>
      <c r="I8" s="933" t="str">
        <f>IF(I7="","",Sheet2!$L$13*7%)</f>
        <v/>
      </c>
      <c r="J8" s="933" t="str">
        <f>IF(J7="","",Sheet2!$L$13*7%)</f>
        <v/>
      </c>
      <c r="K8" s="933" t="str">
        <f>IF(K7="","",Sheet2!$L$13*7%)</f>
        <v/>
      </c>
      <c r="L8" s="933" t="str">
        <f>IF(L7="","",Sheet2!$L$13*7%)</f>
        <v/>
      </c>
      <c r="M8" s="933" t="str">
        <f>IF(M7="","",Sheet2!$L$13*7%)</f>
        <v/>
      </c>
      <c r="N8" s="933" t="str">
        <f>IF(N7="","",Sheet2!$L$13*7%)</f>
        <v/>
      </c>
      <c r="O8" s="933" t="str">
        <f>IF(O7="","",Sheet2!$L$13*7%)</f>
        <v/>
      </c>
      <c r="P8" s="933" t="str">
        <f>IF(P7="","",Sheet2!$L$13*7%)</f>
        <v/>
      </c>
      <c r="Q8" s="933" t="str">
        <f>IF(Q7="","",Sheet2!$L$13*7%)</f>
        <v/>
      </c>
      <c r="R8" s="933" t="str">
        <f>IF(R7="","",Sheet2!$L$13*7%)</f>
        <v/>
      </c>
      <c r="S8" s="933" t="str">
        <f>IF(S7="","",Sheet2!$L$13*7%)</f>
        <v/>
      </c>
      <c r="T8" s="933" t="str">
        <f>IF(T7="","",Sheet2!$L$13*7%)</f>
        <v/>
      </c>
      <c r="U8" s="933" t="str">
        <f>IF(U7="","",Sheet2!$L$13*7%)</f>
        <v/>
      </c>
      <c r="V8" s="933" t="str">
        <f>IF(V7="","",Sheet2!$L$13*7%)</f>
        <v/>
      </c>
      <c r="W8" s="933" t="str">
        <f>IF(W7="","",Sheet2!$L$13*7%)</f>
        <v/>
      </c>
      <c r="X8" s="933" t="str">
        <f>IF(X7="","",Sheet2!$L$13*7%)</f>
        <v/>
      </c>
      <c r="Y8" s="933" t="str">
        <f>IF(Y7="","",Sheet2!$L$13*7%)</f>
        <v/>
      </c>
      <c r="Z8" s="933" t="str">
        <f>IF(Z7="","",Sheet2!$L$13*7%)</f>
        <v/>
      </c>
      <c r="AA8" s="933" t="str">
        <f>IF(AA7="","",Sheet2!$L$13*7%)</f>
        <v/>
      </c>
      <c r="AB8" s="933" t="str">
        <f>IF(AB7="","",Sheet2!$L$13*7%)</f>
        <v/>
      </c>
      <c r="AC8" s="933" t="str">
        <f>IF(AC7="","",Sheet2!$L$13*7%)</f>
        <v/>
      </c>
      <c r="AD8" s="933" t="str">
        <f>IF(AD7="","",Sheet2!$L$13*7%)</f>
        <v/>
      </c>
      <c r="AE8" s="933" t="str">
        <f>IF(AE7="","",Sheet2!$L$13*7%)</f>
        <v/>
      </c>
      <c r="AF8" s="933" t="str">
        <f>IF(AF7="","",Sheet2!$L$13*7%)</f>
        <v/>
      </c>
      <c r="AG8" s="933" t="str">
        <f>IF(AG7="","",Sheet2!$L$13*7%)</f>
        <v/>
      </c>
      <c r="AH8" s="933" t="str">
        <f>IF(AH7="","",Sheet2!$L$13*7%)</f>
        <v/>
      </c>
      <c r="AI8" s="933" t="str">
        <f>IF(AI7="","",Sheet2!$L$13*7%)</f>
        <v/>
      </c>
      <c r="AJ8" s="933" t="str">
        <f>IF(AJ7="","",Sheet2!$L$13*7%)</f>
        <v/>
      </c>
      <c r="AK8" s="933" t="str">
        <f>IF(AK7="","",Sheet2!$L$13*7%)</f>
        <v/>
      </c>
      <c r="AL8" s="933" t="str">
        <f>IF(AL7="","",Sheet2!$L$13*7%)</f>
        <v/>
      </c>
      <c r="AM8" s="933" t="str">
        <f>IF(AM7="","",Sheet2!$L$13*7%)</f>
        <v/>
      </c>
      <c r="AN8" s="933" t="str">
        <f>IF(AN7="","",Sheet2!$L$13*7%)</f>
        <v/>
      </c>
      <c r="AO8" s="933" t="str">
        <f>IF(AO7="","",Sheet2!$L$13*7%)</f>
        <v/>
      </c>
      <c r="AP8" s="933" t="str">
        <f>IF(AP7="","",Sheet2!$L$13*7%)</f>
        <v/>
      </c>
      <c r="AQ8" s="933" t="str">
        <f>IF(AQ7="","",Sheet2!$L$13*7%)</f>
        <v/>
      </c>
      <c r="AR8" s="933" t="str">
        <f>IF(AR7="","",Sheet2!$L$13*7%)</f>
        <v/>
      </c>
      <c r="AS8" s="933" t="str">
        <f>IF(AS7="","",Sheet2!$L$13*7%)</f>
        <v/>
      </c>
      <c r="AT8" s="933"/>
      <c r="AU8" s="933" t="str">
        <f>IF(AU7="","",Sheet2!$L$13*7%)</f>
        <v/>
      </c>
      <c r="AV8" s="933" t="str">
        <f>IF(AV7="","",Sheet2!$L$13*7%)</f>
        <v/>
      </c>
      <c r="AW8" s="933" t="str">
        <f>IF(AW7="","",Sheet2!$L$13*7%)</f>
        <v/>
      </c>
      <c r="AX8" s="933" t="str">
        <f>IF(AX7="","",Sheet2!$L$13*7%)</f>
        <v/>
      </c>
      <c r="AY8" s="933" t="str">
        <f>IF(AY7="","",Sheet2!$L$13*7%)</f>
        <v/>
      </c>
      <c r="AZ8" s="933" t="str">
        <f>IF(AZ7="","",Sheet2!$L$13*7%)</f>
        <v/>
      </c>
      <c r="BA8" s="933" t="str">
        <f>IF(BA7="","",Sheet2!$L$13*7%)</f>
        <v/>
      </c>
      <c r="BB8" s="933" t="str">
        <f>IF(BB7="","",Sheet2!$L$13*7%)</f>
        <v/>
      </c>
      <c r="BC8" s="933" t="str">
        <f>IF(BC7="","",Sheet2!$L$13*7%)</f>
        <v/>
      </c>
      <c r="BD8" s="934" t="str">
        <f>IF(BD7="","",Sheet2!$L$13*7%)</f>
        <v/>
      </c>
    </row>
    <row r="9" spans="2:56" x14ac:dyDescent="0.2">
      <c r="B9" s="1282"/>
      <c r="C9" s="935" t="s">
        <v>232</v>
      </c>
      <c r="D9" s="936" t="str">
        <f t="shared" ref="D9:AI9" si="2">IF(D7="","",ABS(D7)-ABS(D8))</f>
        <v/>
      </c>
      <c r="E9" s="937" t="str">
        <f t="shared" si="2"/>
        <v/>
      </c>
      <c r="F9" s="937" t="str">
        <f t="shared" si="2"/>
        <v/>
      </c>
      <c r="G9" s="937" t="str">
        <f t="shared" si="2"/>
        <v/>
      </c>
      <c r="H9" s="937" t="str">
        <f t="shared" si="2"/>
        <v/>
      </c>
      <c r="I9" s="937" t="str">
        <f t="shared" si="2"/>
        <v/>
      </c>
      <c r="J9" s="937" t="str">
        <f t="shared" si="2"/>
        <v/>
      </c>
      <c r="K9" s="937" t="str">
        <f t="shared" si="2"/>
        <v/>
      </c>
      <c r="L9" s="937" t="str">
        <f t="shared" si="2"/>
        <v/>
      </c>
      <c r="M9" s="937" t="str">
        <f t="shared" si="2"/>
        <v/>
      </c>
      <c r="N9" s="937" t="str">
        <f t="shared" si="2"/>
        <v/>
      </c>
      <c r="O9" s="937" t="str">
        <f t="shared" si="2"/>
        <v/>
      </c>
      <c r="P9" s="937" t="str">
        <f t="shared" si="2"/>
        <v/>
      </c>
      <c r="Q9" s="937" t="str">
        <f t="shared" si="2"/>
        <v/>
      </c>
      <c r="R9" s="937" t="str">
        <f t="shared" si="2"/>
        <v/>
      </c>
      <c r="S9" s="937" t="str">
        <f t="shared" si="2"/>
        <v/>
      </c>
      <c r="T9" s="937" t="str">
        <f t="shared" si="2"/>
        <v/>
      </c>
      <c r="U9" s="937" t="str">
        <f t="shared" si="2"/>
        <v/>
      </c>
      <c r="V9" s="937" t="str">
        <f t="shared" si="2"/>
        <v/>
      </c>
      <c r="W9" s="937" t="str">
        <f t="shared" si="2"/>
        <v/>
      </c>
      <c r="X9" s="937" t="str">
        <f t="shared" si="2"/>
        <v/>
      </c>
      <c r="Y9" s="937" t="str">
        <f t="shared" si="2"/>
        <v/>
      </c>
      <c r="Z9" s="937" t="str">
        <f t="shared" si="2"/>
        <v/>
      </c>
      <c r="AA9" s="937" t="str">
        <f t="shared" si="2"/>
        <v/>
      </c>
      <c r="AB9" s="937" t="str">
        <f t="shared" si="2"/>
        <v/>
      </c>
      <c r="AC9" s="937" t="str">
        <f t="shared" si="2"/>
        <v/>
      </c>
      <c r="AD9" s="937" t="str">
        <f t="shared" si="2"/>
        <v/>
      </c>
      <c r="AE9" s="937" t="str">
        <f t="shared" si="2"/>
        <v/>
      </c>
      <c r="AF9" s="937" t="str">
        <f t="shared" si="2"/>
        <v/>
      </c>
      <c r="AG9" s="937" t="str">
        <f t="shared" si="2"/>
        <v/>
      </c>
      <c r="AH9" s="937" t="str">
        <f t="shared" si="2"/>
        <v/>
      </c>
      <c r="AI9" s="937" t="str">
        <f t="shared" si="2"/>
        <v/>
      </c>
      <c r="AJ9" s="937" t="str">
        <f t="shared" ref="AJ9:BD9" si="3">IF(AJ7="","",ABS(AJ7)-ABS(AJ8))</f>
        <v/>
      </c>
      <c r="AK9" s="937" t="str">
        <f t="shared" si="3"/>
        <v/>
      </c>
      <c r="AL9" s="937" t="str">
        <f t="shared" si="3"/>
        <v/>
      </c>
      <c r="AM9" s="937" t="str">
        <f t="shared" si="3"/>
        <v/>
      </c>
      <c r="AN9" s="937" t="str">
        <f t="shared" si="3"/>
        <v/>
      </c>
      <c r="AO9" s="937" t="str">
        <f t="shared" si="3"/>
        <v/>
      </c>
      <c r="AP9" s="937" t="str">
        <f t="shared" si="3"/>
        <v/>
      </c>
      <c r="AQ9" s="937" t="str">
        <f t="shared" si="3"/>
        <v/>
      </c>
      <c r="AR9" s="937" t="str">
        <f t="shared" si="3"/>
        <v/>
      </c>
      <c r="AS9" s="937" t="str">
        <f t="shared" si="3"/>
        <v/>
      </c>
      <c r="AT9" s="937"/>
      <c r="AU9" s="937" t="str">
        <f t="shared" si="3"/>
        <v/>
      </c>
      <c r="AV9" s="937" t="str">
        <f t="shared" si="3"/>
        <v/>
      </c>
      <c r="AW9" s="937" t="str">
        <f t="shared" si="3"/>
        <v/>
      </c>
      <c r="AX9" s="937" t="str">
        <f t="shared" si="3"/>
        <v/>
      </c>
      <c r="AY9" s="937" t="str">
        <f t="shared" si="3"/>
        <v/>
      </c>
      <c r="AZ9" s="937" t="str">
        <f t="shared" si="3"/>
        <v/>
      </c>
      <c r="BA9" s="937" t="str">
        <f t="shared" si="3"/>
        <v/>
      </c>
      <c r="BB9" s="937" t="str">
        <f t="shared" si="3"/>
        <v/>
      </c>
      <c r="BC9" s="937" t="str">
        <f t="shared" si="3"/>
        <v/>
      </c>
      <c r="BD9" s="938" t="str">
        <f t="shared" si="3"/>
        <v/>
      </c>
    </row>
    <row r="10" spans="2:56" ht="36" x14ac:dyDescent="0.2">
      <c r="B10" s="1281">
        <v>3</v>
      </c>
      <c r="C10" s="927" t="s">
        <v>230</v>
      </c>
      <c r="D10" s="928"/>
      <c r="E10" s="929"/>
      <c r="F10" s="929"/>
      <c r="G10" s="929"/>
      <c r="H10" s="929"/>
      <c r="I10" s="929"/>
      <c r="J10" s="929"/>
      <c r="K10" s="929"/>
      <c r="L10" s="929"/>
      <c r="M10" s="929"/>
      <c r="N10" s="929"/>
      <c r="O10" s="929"/>
      <c r="P10" s="929"/>
      <c r="Q10" s="929"/>
      <c r="R10" s="929"/>
      <c r="S10" s="929"/>
      <c r="T10" s="929"/>
      <c r="U10" s="929"/>
      <c r="V10" s="929"/>
      <c r="W10" s="929"/>
      <c r="X10" s="929"/>
      <c r="Y10" s="929"/>
      <c r="Z10" s="929"/>
      <c r="AA10" s="929"/>
      <c r="AB10" s="929"/>
      <c r="AC10" s="929"/>
      <c r="AD10" s="929"/>
      <c r="AE10" s="929"/>
      <c r="AF10" s="929"/>
      <c r="AG10" s="929"/>
      <c r="AH10" s="929"/>
      <c r="AI10" s="929"/>
      <c r="AJ10" s="929"/>
      <c r="AK10" s="929"/>
      <c r="AL10" s="929"/>
      <c r="AM10" s="929"/>
      <c r="AN10" s="929"/>
      <c r="AO10" s="929"/>
      <c r="AP10" s="929"/>
      <c r="AQ10" s="929"/>
      <c r="AR10" s="929"/>
      <c r="AS10" s="929"/>
      <c r="AT10" s="929"/>
      <c r="AU10" s="929"/>
      <c r="AV10" s="929"/>
      <c r="AW10" s="929"/>
      <c r="AX10" s="929"/>
      <c r="AY10" s="929"/>
      <c r="AZ10" s="929"/>
      <c r="BA10" s="929"/>
      <c r="BB10" s="929"/>
      <c r="BC10" s="929"/>
      <c r="BD10" s="930"/>
    </row>
    <row r="11" spans="2:56" ht="24" x14ac:dyDescent="0.2">
      <c r="B11" s="1282"/>
      <c r="C11" s="931" t="s">
        <v>231</v>
      </c>
      <c r="D11" s="932" t="str">
        <f>IF(D10="","",Sheet2!$L$14*7%)</f>
        <v/>
      </c>
      <c r="E11" s="933" t="str">
        <f>IF(E10="","",Sheet2!$L$14*7%)</f>
        <v/>
      </c>
      <c r="F11" s="933" t="str">
        <f>IF(F10="","",Sheet2!$L$14*7%)</f>
        <v/>
      </c>
      <c r="G11" s="933" t="str">
        <f>IF(G10="","",Sheet2!$L$14*7%)</f>
        <v/>
      </c>
      <c r="H11" s="933" t="str">
        <f>IF(H10="","",Sheet2!$L$14*7%)</f>
        <v/>
      </c>
      <c r="I11" s="933" t="str">
        <f>IF(I10="","",Sheet2!$L$14*7%)</f>
        <v/>
      </c>
      <c r="J11" s="933" t="str">
        <f>IF(J10="","",Sheet2!$L$14*7%)</f>
        <v/>
      </c>
      <c r="K11" s="933" t="str">
        <f>IF(K10="","",Sheet2!$L$14*7%)</f>
        <v/>
      </c>
      <c r="L11" s="933" t="str">
        <f>IF(L10="","",Sheet2!$L$14*7%)</f>
        <v/>
      </c>
      <c r="M11" s="933" t="str">
        <f>IF(M10="","",Sheet2!$L$14*7%)</f>
        <v/>
      </c>
      <c r="N11" s="933" t="str">
        <f>IF(N10="","",Sheet2!$L$14*7%)</f>
        <v/>
      </c>
      <c r="O11" s="933" t="str">
        <f>IF(O10="","",Sheet2!$L$14*7%)</f>
        <v/>
      </c>
      <c r="P11" s="933" t="str">
        <f>IF(P10="","",Sheet2!$L$14*7%)</f>
        <v/>
      </c>
      <c r="Q11" s="933" t="str">
        <f>IF(Q10="","",Sheet2!$L$14*7%)</f>
        <v/>
      </c>
      <c r="R11" s="933" t="str">
        <f>IF(R10="","",Sheet2!$L$14*7%)</f>
        <v/>
      </c>
      <c r="S11" s="933" t="str">
        <f>IF(S10="","",Sheet2!$L$14*7%)</f>
        <v/>
      </c>
      <c r="T11" s="933" t="str">
        <f>IF(T10="","",Sheet2!$L$14*7%)</f>
        <v/>
      </c>
      <c r="U11" s="933" t="str">
        <f>IF(U10="","",Sheet2!$L$14*7%)</f>
        <v/>
      </c>
      <c r="V11" s="933" t="str">
        <f>IF(V10="","",Sheet2!$L$14*7%)</f>
        <v/>
      </c>
      <c r="W11" s="933" t="str">
        <f>IF(W10="","",Sheet2!$L$14*7%)</f>
        <v/>
      </c>
      <c r="X11" s="933" t="str">
        <f>IF(X10="","",Sheet2!$L$14*7%)</f>
        <v/>
      </c>
      <c r="Y11" s="933" t="str">
        <f>IF(Y10="","",Sheet2!$L$14*7%)</f>
        <v/>
      </c>
      <c r="Z11" s="933" t="str">
        <f>IF(Z10="","",Sheet2!$L$14*7%)</f>
        <v/>
      </c>
      <c r="AA11" s="933" t="str">
        <f>IF(AA10="","",Sheet2!$L$14*7%)</f>
        <v/>
      </c>
      <c r="AB11" s="933" t="str">
        <f>IF(AB10="","",Sheet2!$L$14*7%)</f>
        <v/>
      </c>
      <c r="AC11" s="933" t="str">
        <f>IF(AC10="","",Sheet2!$L$14*7%)</f>
        <v/>
      </c>
      <c r="AD11" s="933" t="str">
        <f>IF(AD10="","",Sheet2!$L$14*7%)</f>
        <v/>
      </c>
      <c r="AE11" s="933" t="str">
        <f>IF(AE10="","",Sheet2!$L$14*7%)</f>
        <v/>
      </c>
      <c r="AF11" s="933" t="str">
        <f>IF(AF10="","",Sheet2!$L$14*7%)</f>
        <v/>
      </c>
      <c r="AG11" s="933" t="str">
        <f>IF(AG10="","",Sheet2!$L$14*7%)</f>
        <v/>
      </c>
      <c r="AH11" s="933" t="str">
        <f>IF(AH10="","",Sheet2!$L$14*7%)</f>
        <v/>
      </c>
      <c r="AI11" s="933" t="str">
        <f>IF(AI10="","",Sheet2!$L$14*7%)</f>
        <v/>
      </c>
      <c r="AJ11" s="933" t="str">
        <f>IF(AJ10="","",Sheet2!$L$14*7%)</f>
        <v/>
      </c>
      <c r="AK11" s="933" t="str">
        <f>IF(AK10="","",Sheet2!$L$14*7%)</f>
        <v/>
      </c>
      <c r="AL11" s="933" t="str">
        <f>IF(AL10="","",Sheet2!$L$14*7%)</f>
        <v/>
      </c>
      <c r="AM11" s="933" t="str">
        <f>IF(AM10="","",Sheet2!$L$14*7%)</f>
        <v/>
      </c>
      <c r="AN11" s="933" t="str">
        <f>IF(AN10="","",Sheet2!$L$14*7%)</f>
        <v/>
      </c>
      <c r="AO11" s="933" t="str">
        <f>IF(AO10="","",Sheet2!$L$14*7%)</f>
        <v/>
      </c>
      <c r="AP11" s="933" t="str">
        <f>IF(AP10="","",Sheet2!$L$14*7%)</f>
        <v/>
      </c>
      <c r="AQ11" s="933" t="str">
        <f>IF(AQ10="","",Sheet2!$L$14*7%)</f>
        <v/>
      </c>
      <c r="AR11" s="933" t="str">
        <f>IF(AR10="","",Sheet2!$L$14*7%)</f>
        <v/>
      </c>
      <c r="AS11" s="933" t="str">
        <f>IF(AS10="","",Sheet2!$L$14*7%)</f>
        <v/>
      </c>
      <c r="AT11" s="933"/>
      <c r="AU11" s="933" t="str">
        <f>IF(AU10="","",Sheet2!$L$14*7%)</f>
        <v/>
      </c>
      <c r="AV11" s="933" t="str">
        <f>IF(AV10="","",Sheet2!$L$14*7%)</f>
        <v/>
      </c>
      <c r="AW11" s="933" t="str">
        <f>IF(AW10="","",Sheet2!$L$14*7%)</f>
        <v/>
      </c>
      <c r="AX11" s="933" t="str">
        <f>IF(AX10="","",Sheet2!$L$14*7%)</f>
        <v/>
      </c>
      <c r="AY11" s="933" t="str">
        <f>IF(AY10="","",Sheet2!$L$14*7%)</f>
        <v/>
      </c>
      <c r="AZ11" s="933" t="str">
        <f>IF(AZ10="","",Sheet2!$L$14*7%)</f>
        <v/>
      </c>
      <c r="BA11" s="933" t="str">
        <f>IF(BA10="","",Sheet2!$L$14*7%)</f>
        <v/>
      </c>
      <c r="BB11" s="933" t="str">
        <f>IF(BB10="","",Sheet2!$L$14*7%)</f>
        <v/>
      </c>
      <c r="BC11" s="933" t="str">
        <f>IF(BC10="","",Sheet2!$L$14*7%)</f>
        <v/>
      </c>
      <c r="BD11" s="934" t="str">
        <f>IF(BD10="","",Sheet2!$L$14*7%)</f>
        <v/>
      </c>
    </row>
    <row r="12" spans="2:56" x14ac:dyDescent="0.2">
      <c r="B12" s="1283"/>
      <c r="C12" s="935" t="s">
        <v>232</v>
      </c>
      <c r="D12" s="936" t="str">
        <f t="shared" ref="D12:AI12" si="4">IF(D10="","",ABS(D10)-ABS(D11))</f>
        <v/>
      </c>
      <c r="E12" s="937" t="str">
        <f t="shared" si="4"/>
        <v/>
      </c>
      <c r="F12" s="937" t="str">
        <f t="shared" si="4"/>
        <v/>
      </c>
      <c r="G12" s="937" t="str">
        <f t="shared" si="4"/>
        <v/>
      </c>
      <c r="H12" s="937" t="str">
        <f t="shared" si="4"/>
        <v/>
      </c>
      <c r="I12" s="937" t="str">
        <f t="shared" si="4"/>
        <v/>
      </c>
      <c r="J12" s="937" t="str">
        <f t="shared" si="4"/>
        <v/>
      </c>
      <c r="K12" s="937" t="str">
        <f t="shared" si="4"/>
        <v/>
      </c>
      <c r="L12" s="937" t="str">
        <f t="shared" si="4"/>
        <v/>
      </c>
      <c r="M12" s="937" t="str">
        <f t="shared" si="4"/>
        <v/>
      </c>
      <c r="N12" s="937" t="str">
        <f t="shared" si="4"/>
        <v/>
      </c>
      <c r="O12" s="937" t="str">
        <f t="shared" si="4"/>
        <v/>
      </c>
      <c r="P12" s="937" t="str">
        <f t="shared" si="4"/>
        <v/>
      </c>
      <c r="Q12" s="937" t="str">
        <f t="shared" si="4"/>
        <v/>
      </c>
      <c r="R12" s="937" t="str">
        <f t="shared" si="4"/>
        <v/>
      </c>
      <c r="S12" s="937" t="str">
        <f t="shared" si="4"/>
        <v/>
      </c>
      <c r="T12" s="937" t="str">
        <f t="shared" si="4"/>
        <v/>
      </c>
      <c r="U12" s="937" t="str">
        <f t="shared" si="4"/>
        <v/>
      </c>
      <c r="V12" s="937" t="str">
        <f t="shared" si="4"/>
        <v/>
      </c>
      <c r="W12" s="937" t="str">
        <f t="shared" si="4"/>
        <v/>
      </c>
      <c r="X12" s="937" t="str">
        <f t="shared" si="4"/>
        <v/>
      </c>
      <c r="Y12" s="937" t="str">
        <f t="shared" si="4"/>
        <v/>
      </c>
      <c r="Z12" s="937" t="str">
        <f t="shared" si="4"/>
        <v/>
      </c>
      <c r="AA12" s="937" t="str">
        <f t="shared" si="4"/>
        <v/>
      </c>
      <c r="AB12" s="937" t="str">
        <f t="shared" si="4"/>
        <v/>
      </c>
      <c r="AC12" s="937" t="str">
        <f t="shared" si="4"/>
        <v/>
      </c>
      <c r="AD12" s="937" t="str">
        <f t="shared" si="4"/>
        <v/>
      </c>
      <c r="AE12" s="937" t="str">
        <f t="shared" si="4"/>
        <v/>
      </c>
      <c r="AF12" s="937" t="str">
        <f t="shared" si="4"/>
        <v/>
      </c>
      <c r="AG12" s="937" t="str">
        <f t="shared" si="4"/>
        <v/>
      </c>
      <c r="AH12" s="937" t="str">
        <f t="shared" si="4"/>
        <v/>
      </c>
      <c r="AI12" s="937" t="str">
        <f t="shared" si="4"/>
        <v/>
      </c>
      <c r="AJ12" s="937" t="str">
        <f t="shared" ref="AJ12:BD12" si="5">IF(AJ10="","",ABS(AJ10)-ABS(AJ11))</f>
        <v/>
      </c>
      <c r="AK12" s="937" t="str">
        <f t="shared" si="5"/>
        <v/>
      </c>
      <c r="AL12" s="937" t="str">
        <f t="shared" si="5"/>
        <v/>
      </c>
      <c r="AM12" s="937" t="str">
        <f t="shared" si="5"/>
        <v/>
      </c>
      <c r="AN12" s="937" t="str">
        <f t="shared" si="5"/>
        <v/>
      </c>
      <c r="AO12" s="937" t="str">
        <f t="shared" si="5"/>
        <v/>
      </c>
      <c r="AP12" s="937" t="str">
        <f t="shared" si="5"/>
        <v/>
      </c>
      <c r="AQ12" s="937" t="str">
        <f t="shared" si="5"/>
        <v/>
      </c>
      <c r="AR12" s="937" t="str">
        <f t="shared" si="5"/>
        <v/>
      </c>
      <c r="AS12" s="937" t="str">
        <f t="shared" si="5"/>
        <v/>
      </c>
      <c r="AT12" s="937"/>
      <c r="AU12" s="937" t="str">
        <f t="shared" si="5"/>
        <v/>
      </c>
      <c r="AV12" s="937" t="str">
        <f t="shared" si="5"/>
        <v/>
      </c>
      <c r="AW12" s="937" t="str">
        <f t="shared" si="5"/>
        <v/>
      </c>
      <c r="AX12" s="937" t="str">
        <f t="shared" si="5"/>
        <v/>
      </c>
      <c r="AY12" s="937" t="str">
        <f t="shared" si="5"/>
        <v/>
      </c>
      <c r="AZ12" s="937" t="str">
        <f t="shared" si="5"/>
        <v/>
      </c>
      <c r="BA12" s="937" t="str">
        <f t="shared" si="5"/>
        <v/>
      </c>
      <c r="BB12" s="937" t="str">
        <f t="shared" si="5"/>
        <v/>
      </c>
      <c r="BC12" s="937" t="str">
        <f t="shared" si="5"/>
        <v/>
      </c>
      <c r="BD12" s="938" t="str">
        <f t="shared" si="5"/>
        <v/>
      </c>
    </row>
    <row r="13" spans="2:56" ht="36" x14ac:dyDescent="0.2">
      <c r="B13" s="1282">
        <v>4</v>
      </c>
      <c r="C13" s="927" t="s">
        <v>230</v>
      </c>
      <c r="D13" s="928"/>
      <c r="E13" s="929"/>
      <c r="F13" s="929"/>
      <c r="G13" s="929"/>
      <c r="H13" s="929"/>
      <c r="I13" s="929"/>
      <c r="J13" s="929"/>
      <c r="K13" s="929"/>
      <c r="L13" s="929"/>
      <c r="M13" s="929"/>
      <c r="N13" s="929"/>
      <c r="O13" s="929"/>
      <c r="P13" s="929"/>
      <c r="Q13" s="929"/>
      <c r="R13" s="929"/>
      <c r="S13" s="929"/>
      <c r="T13" s="929"/>
      <c r="U13" s="929"/>
      <c r="V13" s="929"/>
      <c r="W13" s="929"/>
      <c r="X13" s="929"/>
      <c r="Y13" s="929"/>
      <c r="Z13" s="929"/>
      <c r="AA13" s="929"/>
      <c r="AB13" s="929"/>
      <c r="AC13" s="929"/>
      <c r="AD13" s="929"/>
      <c r="AE13" s="929"/>
      <c r="AF13" s="929"/>
      <c r="AG13" s="929"/>
      <c r="AH13" s="929"/>
      <c r="AI13" s="929"/>
      <c r="AJ13" s="929"/>
      <c r="AK13" s="929"/>
      <c r="AL13" s="929"/>
      <c r="AM13" s="929"/>
      <c r="AN13" s="929"/>
      <c r="AO13" s="929"/>
      <c r="AP13" s="929"/>
      <c r="AQ13" s="929"/>
      <c r="AR13" s="929"/>
      <c r="AS13" s="929"/>
      <c r="AT13" s="929"/>
      <c r="AU13" s="929"/>
      <c r="AV13" s="929"/>
      <c r="AW13" s="929"/>
      <c r="AX13" s="929"/>
      <c r="AY13" s="929"/>
      <c r="AZ13" s="929"/>
      <c r="BA13" s="929"/>
      <c r="BB13" s="929"/>
      <c r="BC13" s="929"/>
      <c r="BD13" s="930"/>
    </row>
    <row r="14" spans="2:56" ht="24" x14ac:dyDescent="0.2">
      <c r="B14" s="1282"/>
      <c r="C14" s="931" t="s">
        <v>231</v>
      </c>
      <c r="D14" s="932" t="str">
        <f>IF(D13="","",Sheet2!$L$15*7%)</f>
        <v/>
      </c>
      <c r="E14" s="933" t="str">
        <f>IF(E13="","",Sheet2!$L$15*7%)</f>
        <v/>
      </c>
      <c r="F14" s="933" t="str">
        <f>IF(F13="","",Sheet2!$L$15*7%)</f>
        <v/>
      </c>
      <c r="G14" s="933" t="str">
        <f>IF(G13="","",Sheet2!$L$15*7%)</f>
        <v/>
      </c>
      <c r="H14" s="933" t="str">
        <f>IF(H13="","",Sheet2!$L$15*7%)</f>
        <v/>
      </c>
      <c r="I14" s="933" t="str">
        <f>IF(I13="","",Sheet2!$L$15*7%)</f>
        <v/>
      </c>
      <c r="J14" s="933" t="str">
        <f>IF(J13="","",Sheet2!$L$15*7%)</f>
        <v/>
      </c>
      <c r="K14" s="933" t="str">
        <f>IF(K13="","",Sheet2!$L$15*7%)</f>
        <v/>
      </c>
      <c r="L14" s="933" t="str">
        <f>IF(L13="","",Sheet2!$L$15*7%)</f>
        <v/>
      </c>
      <c r="M14" s="933" t="str">
        <f>IF(M13="","",Sheet2!$L$15*7%)</f>
        <v/>
      </c>
      <c r="N14" s="933" t="str">
        <f>IF(N13="","",Sheet2!$L$15*7%)</f>
        <v/>
      </c>
      <c r="O14" s="933" t="str">
        <f>IF(O13="","",Sheet2!$L$15*7%)</f>
        <v/>
      </c>
      <c r="P14" s="933" t="str">
        <f>IF(P13="","",Sheet2!$L$15*7%)</f>
        <v/>
      </c>
      <c r="Q14" s="933" t="str">
        <f>IF(Q13="","",Sheet2!$L$15*7%)</f>
        <v/>
      </c>
      <c r="R14" s="933" t="str">
        <f>IF(R13="","",Sheet2!$L$15*7%)</f>
        <v/>
      </c>
      <c r="S14" s="933" t="str">
        <f>IF(S13="","",Sheet2!$L$15*7%)</f>
        <v/>
      </c>
      <c r="T14" s="933" t="str">
        <f>IF(T13="","",Sheet2!$L$15*7%)</f>
        <v/>
      </c>
      <c r="U14" s="933" t="str">
        <f>IF(U13="","",Sheet2!$L$15*7%)</f>
        <v/>
      </c>
      <c r="V14" s="933" t="str">
        <f>IF(V13="","",Sheet2!$L$15*7%)</f>
        <v/>
      </c>
      <c r="W14" s="933" t="str">
        <f>IF(W13="","",Sheet2!$L$15*7%)</f>
        <v/>
      </c>
      <c r="X14" s="933" t="str">
        <f>IF(X13="","",Sheet2!$L$15*7%)</f>
        <v/>
      </c>
      <c r="Y14" s="933" t="str">
        <f>IF(Y13="","",Sheet2!$L$15*7%)</f>
        <v/>
      </c>
      <c r="Z14" s="933" t="str">
        <f>IF(Z13="","",Sheet2!$L$15*7%)</f>
        <v/>
      </c>
      <c r="AA14" s="933" t="str">
        <f>IF(AA13="","",Sheet2!$L$15*7%)</f>
        <v/>
      </c>
      <c r="AB14" s="933" t="str">
        <f>IF(AB13="","",Sheet2!$L$15*7%)</f>
        <v/>
      </c>
      <c r="AC14" s="933" t="str">
        <f>IF(AC13="","",Sheet2!$L$15*7%)</f>
        <v/>
      </c>
      <c r="AD14" s="933" t="str">
        <f>IF(AD13="","",Sheet2!$L$15*7%)</f>
        <v/>
      </c>
      <c r="AE14" s="933" t="str">
        <f>IF(AE13="","",Sheet2!$L$15*7%)</f>
        <v/>
      </c>
      <c r="AF14" s="933" t="str">
        <f>IF(AF13="","",Sheet2!$L$15*7%)</f>
        <v/>
      </c>
      <c r="AG14" s="933" t="str">
        <f>IF(AG13="","",Sheet2!$L$15*7%)</f>
        <v/>
      </c>
      <c r="AH14" s="933" t="str">
        <f>IF(AH13="","",Sheet2!$L$15*7%)</f>
        <v/>
      </c>
      <c r="AI14" s="933" t="str">
        <f>IF(AI13="","",Sheet2!$L$15*7%)</f>
        <v/>
      </c>
      <c r="AJ14" s="933" t="str">
        <f>IF(AJ13="","",Sheet2!$L$15*7%)</f>
        <v/>
      </c>
      <c r="AK14" s="933" t="str">
        <f>IF(AK13="","",Sheet2!$L$15*7%)</f>
        <v/>
      </c>
      <c r="AL14" s="933" t="str">
        <f>IF(AL13="","",Sheet2!$L$15*7%)</f>
        <v/>
      </c>
      <c r="AM14" s="933" t="str">
        <f>IF(AM13="","",Sheet2!$L$15*7%)</f>
        <v/>
      </c>
      <c r="AN14" s="933" t="str">
        <f>IF(AN13="","",Sheet2!$L$15*7%)</f>
        <v/>
      </c>
      <c r="AO14" s="933" t="str">
        <f>IF(AO13="","",Sheet2!$L$15*7%)</f>
        <v/>
      </c>
      <c r="AP14" s="933" t="str">
        <f>IF(AP13="","",Sheet2!$L$15*7%)</f>
        <v/>
      </c>
      <c r="AQ14" s="933" t="str">
        <f>IF(AQ13="","",Sheet2!$L$15*7%)</f>
        <v/>
      </c>
      <c r="AR14" s="933" t="str">
        <f>IF(AR13="","",Sheet2!$L$15*7%)</f>
        <v/>
      </c>
      <c r="AS14" s="933" t="str">
        <f>IF(AS13="","",Sheet2!$L$15*7%)</f>
        <v/>
      </c>
      <c r="AT14" s="933"/>
      <c r="AU14" s="933" t="str">
        <f>IF(AU13="","",Sheet2!$L$15*7%)</f>
        <v/>
      </c>
      <c r="AV14" s="933" t="str">
        <f>IF(AV13="","",Sheet2!$L$15*7%)</f>
        <v/>
      </c>
      <c r="AW14" s="933" t="str">
        <f>IF(AW13="","",Sheet2!$L$15*7%)</f>
        <v/>
      </c>
      <c r="AX14" s="933" t="str">
        <f>IF(AX13="","",Sheet2!$L$15*7%)</f>
        <v/>
      </c>
      <c r="AY14" s="933" t="str">
        <f>IF(AY13="","",Sheet2!$L$15*7%)</f>
        <v/>
      </c>
      <c r="AZ14" s="933" t="str">
        <f>IF(AZ13="","",Sheet2!$L$15*7%)</f>
        <v/>
      </c>
      <c r="BA14" s="933" t="str">
        <f>IF(BA13="","",Sheet2!$L$15*7%)</f>
        <v/>
      </c>
      <c r="BB14" s="933" t="str">
        <f>IF(BB13="","",Sheet2!$L$15*7%)</f>
        <v/>
      </c>
      <c r="BC14" s="933" t="str">
        <f>IF(BC13="","",Sheet2!$L$15*7%)</f>
        <v/>
      </c>
      <c r="BD14" s="934" t="str">
        <f>IF(BD13="","",Sheet2!$L$15*7%)</f>
        <v/>
      </c>
    </row>
    <row r="15" spans="2:56" x14ac:dyDescent="0.2">
      <c r="B15" s="1282"/>
      <c r="C15" s="935" t="s">
        <v>232</v>
      </c>
      <c r="D15" s="936" t="str">
        <f t="shared" ref="D15:AI15" si="6">IF(D13="","",ABS(D13)-ABS(D14))</f>
        <v/>
      </c>
      <c r="E15" s="937" t="str">
        <f t="shared" si="6"/>
        <v/>
      </c>
      <c r="F15" s="937" t="str">
        <f t="shared" si="6"/>
        <v/>
      </c>
      <c r="G15" s="937" t="str">
        <f t="shared" si="6"/>
        <v/>
      </c>
      <c r="H15" s="937" t="str">
        <f t="shared" si="6"/>
        <v/>
      </c>
      <c r="I15" s="937" t="str">
        <f t="shared" si="6"/>
        <v/>
      </c>
      <c r="J15" s="937" t="str">
        <f t="shared" si="6"/>
        <v/>
      </c>
      <c r="K15" s="937" t="str">
        <f t="shared" si="6"/>
        <v/>
      </c>
      <c r="L15" s="937" t="str">
        <f t="shared" si="6"/>
        <v/>
      </c>
      <c r="M15" s="937" t="str">
        <f t="shared" si="6"/>
        <v/>
      </c>
      <c r="N15" s="937" t="str">
        <f t="shared" si="6"/>
        <v/>
      </c>
      <c r="O15" s="937" t="str">
        <f t="shared" si="6"/>
        <v/>
      </c>
      <c r="P15" s="937" t="str">
        <f t="shared" si="6"/>
        <v/>
      </c>
      <c r="Q15" s="937" t="str">
        <f t="shared" si="6"/>
        <v/>
      </c>
      <c r="R15" s="937" t="str">
        <f t="shared" si="6"/>
        <v/>
      </c>
      <c r="S15" s="937" t="str">
        <f t="shared" si="6"/>
        <v/>
      </c>
      <c r="T15" s="937" t="str">
        <f t="shared" si="6"/>
        <v/>
      </c>
      <c r="U15" s="937" t="str">
        <f t="shared" si="6"/>
        <v/>
      </c>
      <c r="V15" s="937" t="str">
        <f t="shared" si="6"/>
        <v/>
      </c>
      <c r="W15" s="937" t="str">
        <f t="shared" si="6"/>
        <v/>
      </c>
      <c r="X15" s="937" t="str">
        <f t="shared" si="6"/>
        <v/>
      </c>
      <c r="Y15" s="937" t="str">
        <f t="shared" si="6"/>
        <v/>
      </c>
      <c r="Z15" s="937" t="str">
        <f t="shared" si="6"/>
        <v/>
      </c>
      <c r="AA15" s="937" t="str">
        <f t="shared" si="6"/>
        <v/>
      </c>
      <c r="AB15" s="937" t="str">
        <f t="shared" si="6"/>
        <v/>
      </c>
      <c r="AC15" s="937" t="str">
        <f t="shared" si="6"/>
        <v/>
      </c>
      <c r="AD15" s="937" t="str">
        <f t="shared" si="6"/>
        <v/>
      </c>
      <c r="AE15" s="937" t="str">
        <f t="shared" si="6"/>
        <v/>
      </c>
      <c r="AF15" s="937" t="str">
        <f t="shared" si="6"/>
        <v/>
      </c>
      <c r="AG15" s="937" t="str">
        <f t="shared" si="6"/>
        <v/>
      </c>
      <c r="AH15" s="937" t="str">
        <f t="shared" si="6"/>
        <v/>
      </c>
      <c r="AI15" s="937" t="str">
        <f t="shared" si="6"/>
        <v/>
      </c>
      <c r="AJ15" s="937" t="str">
        <f t="shared" ref="AJ15:BD15" si="7">IF(AJ13="","",ABS(AJ13)-ABS(AJ14))</f>
        <v/>
      </c>
      <c r="AK15" s="937" t="str">
        <f t="shared" si="7"/>
        <v/>
      </c>
      <c r="AL15" s="937" t="str">
        <f t="shared" si="7"/>
        <v/>
      </c>
      <c r="AM15" s="937" t="str">
        <f t="shared" si="7"/>
        <v/>
      </c>
      <c r="AN15" s="937" t="str">
        <f t="shared" si="7"/>
        <v/>
      </c>
      <c r="AO15" s="937" t="str">
        <f t="shared" si="7"/>
        <v/>
      </c>
      <c r="AP15" s="937" t="str">
        <f t="shared" si="7"/>
        <v/>
      </c>
      <c r="AQ15" s="937" t="str">
        <f t="shared" si="7"/>
        <v/>
      </c>
      <c r="AR15" s="937" t="str">
        <f t="shared" si="7"/>
        <v/>
      </c>
      <c r="AS15" s="937" t="str">
        <f t="shared" si="7"/>
        <v/>
      </c>
      <c r="AT15" s="937"/>
      <c r="AU15" s="937" t="str">
        <f t="shared" si="7"/>
        <v/>
      </c>
      <c r="AV15" s="937" t="str">
        <f t="shared" si="7"/>
        <v/>
      </c>
      <c r="AW15" s="937" t="str">
        <f t="shared" si="7"/>
        <v/>
      </c>
      <c r="AX15" s="937" t="str">
        <f t="shared" si="7"/>
        <v/>
      </c>
      <c r="AY15" s="937" t="str">
        <f t="shared" si="7"/>
        <v/>
      </c>
      <c r="AZ15" s="937" t="str">
        <f t="shared" si="7"/>
        <v/>
      </c>
      <c r="BA15" s="937" t="str">
        <f t="shared" si="7"/>
        <v/>
      </c>
      <c r="BB15" s="937" t="str">
        <f t="shared" si="7"/>
        <v/>
      </c>
      <c r="BC15" s="937" t="str">
        <f t="shared" si="7"/>
        <v/>
      </c>
      <c r="BD15" s="938" t="str">
        <f t="shared" si="7"/>
        <v/>
      </c>
    </row>
    <row r="16" spans="2:56" ht="36" x14ac:dyDescent="0.2">
      <c r="B16" s="1281">
        <v>5</v>
      </c>
      <c r="C16" s="927" t="s">
        <v>230</v>
      </c>
      <c r="D16" s="928"/>
      <c r="E16" s="929"/>
      <c r="F16" s="929"/>
      <c r="G16" s="929"/>
      <c r="H16" s="929"/>
      <c r="I16" s="929"/>
      <c r="J16" s="929"/>
      <c r="K16" s="929"/>
      <c r="L16" s="929"/>
      <c r="M16" s="929"/>
      <c r="N16" s="929"/>
      <c r="O16" s="929"/>
      <c r="P16" s="929"/>
      <c r="Q16" s="929"/>
      <c r="R16" s="929"/>
      <c r="S16" s="929"/>
      <c r="T16" s="929"/>
      <c r="U16" s="929"/>
      <c r="V16" s="929"/>
      <c r="W16" s="929"/>
      <c r="X16" s="929"/>
      <c r="Y16" s="929"/>
      <c r="Z16" s="929"/>
      <c r="AA16" s="929"/>
      <c r="AB16" s="929"/>
      <c r="AC16" s="929"/>
      <c r="AD16" s="929"/>
      <c r="AE16" s="929"/>
      <c r="AF16" s="929"/>
      <c r="AG16" s="929"/>
      <c r="AH16" s="929"/>
      <c r="AI16" s="929"/>
      <c r="AJ16" s="929"/>
      <c r="AK16" s="929"/>
      <c r="AL16" s="929"/>
      <c r="AM16" s="929"/>
      <c r="AN16" s="929"/>
      <c r="AO16" s="929"/>
      <c r="AP16" s="929"/>
      <c r="AQ16" s="929"/>
      <c r="AR16" s="929"/>
      <c r="AS16" s="929"/>
      <c r="AT16" s="929"/>
      <c r="AU16" s="929"/>
      <c r="AV16" s="929"/>
      <c r="AW16" s="929"/>
      <c r="AX16" s="929"/>
      <c r="AY16" s="929"/>
      <c r="AZ16" s="929"/>
      <c r="BA16" s="929"/>
      <c r="BB16" s="929"/>
      <c r="BC16" s="929"/>
      <c r="BD16" s="930"/>
    </row>
    <row r="17" spans="2:56" ht="24" x14ac:dyDescent="0.2">
      <c r="B17" s="1282"/>
      <c r="C17" s="931" t="s">
        <v>231</v>
      </c>
      <c r="D17" s="932" t="str">
        <f>IF(D16="","",Sheet2!$L$16*7%)</f>
        <v/>
      </c>
      <c r="E17" s="933" t="str">
        <f>IF(E16="","",Sheet2!$L$16*7%)</f>
        <v/>
      </c>
      <c r="F17" s="933" t="str">
        <f>IF(F16="","",Sheet2!$L$16*7%)</f>
        <v/>
      </c>
      <c r="G17" s="933" t="str">
        <f>IF(G16="","",Sheet2!$L$16*7%)</f>
        <v/>
      </c>
      <c r="H17" s="933" t="str">
        <f>IF(H16="","",Sheet2!$L$16*7%)</f>
        <v/>
      </c>
      <c r="I17" s="933" t="str">
        <f>IF(I16="","",Sheet2!$L$16*7%)</f>
        <v/>
      </c>
      <c r="J17" s="933" t="str">
        <f>IF(J16="","",Sheet2!$L$16*7%)</f>
        <v/>
      </c>
      <c r="K17" s="933" t="str">
        <f>IF(K16="","",Sheet2!$L$16*7%)</f>
        <v/>
      </c>
      <c r="L17" s="933" t="str">
        <f>IF(L16="","",Sheet2!$L$16*7%)</f>
        <v/>
      </c>
      <c r="M17" s="933" t="str">
        <f>IF(M16="","",Sheet2!$L$16*7%)</f>
        <v/>
      </c>
      <c r="N17" s="933" t="str">
        <f>IF(N16="","",Sheet2!$L$16*7%)</f>
        <v/>
      </c>
      <c r="O17" s="933" t="str">
        <f>IF(O16="","",Sheet2!$L$16*7%)</f>
        <v/>
      </c>
      <c r="P17" s="933" t="str">
        <f>IF(P16="","",Sheet2!$L$16*7%)</f>
        <v/>
      </c>
      <c r="Q17" s="933" t="str">
        <f>IF(Q16="","",Sheet2!$L$16*7%)</f>
        <v/>
      </c>
      <c r="R17" s="933" t="str">
        <f>IF(R16="","",Sheet2!$L$16*7%)</f>
        <v/>
      </c>
      <c r="S17" s="933" t="str">
        <f>IF(S16="","",Sheet2!$L$16*7%)</f>
        <v/>
      </c>
      <c r="T17" s="933" t="str">
        <f>IF(T16="","",Sheet2!$L$16*7%)</f>
        <v/>
      </c>
      <c r="U17" s="933" t="str">
        <f>IF(U16="","",Sheet2!$L$16*7%)</f>
        <v/>
      </c>
      <c r="V17" s="933" t="str">
        <f>IF(V16="","",Sheet2!$L$16*7%)</f>
        <v/>
      </c>
      <c r="W17" s="933" t="str">
        <f>IF(W16="","",Sheet2!$L$16*7%)</f>
        <v/>
      </c>
      <c r="X17" s="933" t="str">
        <f>IF(X16="","",Sheet2!$L$16*7%)</f>
        <v/>
      </c>
      <c r="Y17" s="933" t="str">
        <f>IF(Y16="","",Sheet2!$L$16*7%)</f>
        <v/>
      </c>
      <c r="Z17" s="933" t="str">
        <f>IF(Z16="","",Sheet2!$L$16*7%)</f>
        <v/>
      </c>
      <c r="AA17" s="933" t="str">
        <f>IF(AA16="","",Sheet2!$L$16*7%)</f>
        <v/>
      </c>
      <c r="AB17" s="933" t="str">
        <f>IF(AB16="","",Sheet2!$L$16*7%)</f>
        <v/>
      </c>
      <c r="AC17" s="933" t="str">
        <f>IF(AC16="","",Sheet2!$L$16*7%)</f>
        <v/>
      </c>
      <c r="AD17" s="933" t="str">
        <f>IF(AD16="","",Sheet2!$L$16*7%)</f>
        <v/>
      </c>
      <c r="AE17" s="933" t="str">
        <f>IF(AE16="","",Sheet2!$L$16*7%)</f>
        <v/>
      </c>
      <c r="AF17" s="933" t="str">
        <f>IF(AF16="","",Sheet2!$L$16*7%)</f>
        <v/>
      </c>
      <c r="AG17" s="933" t="str">
        <f>IF(AG16="","",Sheet2!$L$16*7%)</f>
        <v/>
      </c>
      <c r="AH17" s="933" t="str">
        <f>IF(AH16="","",Sheet2!$L$16*7%)</f>
        <v/>
      </c>
      <c r="AI17" s="933" t="str">
        <f>IF(AI16="","",Sheet2!$L$16*7%)</f>
        <v/>
      </c>
      <c r="AJ17" s="933" t="str">
        <f>IF(AJ16="","",Sheet2!$L$16*7%)</f>
        <v/>
      </c>
      <c r="AK17" s="933" t="str">
        <f>IF(AK16="","",Sheet2!$L$16*7%)</f>
        <v/>
      </c>
      <c r="AL17" s="933" t="str">
        <f>IF(AL16="","",Sheet2!$L$16*7%)</f>
        <v/>
      </c>
      <c r="AM17" s="933" t="str">
        <f>IF(AM16="","",Sheet2!$L$16*7%)</f>
        <v/>
      </c>
      <c r="AN17" s="933" t="str">
        <f>IF(AN16="","",Sheet2!$L$16*7%)</f>
        <v/>
      </c>
      <c r="AO17" s="933" t="str">
        <f>IF(AO16="","",Sheet2!$L$16*7%)</f>
        <v/>
      </c>
      <c r="AP17" s="933" t="str">
        <f>IF(AP16="","",Sheet2!$L$16*7%)</f>
        <v/>
      </c>
      <c r="AQ17" s="933" t="str">
        <f>IF(AQ16="","",Sheet2!$L$16*7%)</f>
        <v/>
      </c>
      <c r="AR17" s="933" t="str">
        <f>IF(AR16="","",Sheet2!$L$16*7%)</f>
        <v/>
      </c>
      <c r="AS17" s="933" t="str">
        <f>IF(AS16="","",Sheet2!$L$16*7%)</f>
        <v/>
      </c>
      <c r="AT17" s="933"/>
      <c r="AU17" s="933" t="str">
        <f>IF(AU16="","",Sheet2!$L$16*7%)</f>
        <v/>
      </c>
      <c r="AV17" s="933" t="str">
        <f>IF(AV16="","",Sheet2!$L$16*7%)</f>
        <v/>
      </c>
      <c r="AW17" s="933" t="str">
        <f>IF(AW16="","",Sheet2!$L$16*7%)</f>
        <v/>
      </c>
      <c r="AX17" s="933" t="str">
        <f>IF(AX16="","",Sheet2!$L$16*7%)</f>
        <v/>
      </c>
      <c r="AY17" s="933" t="str">
        <f>IF(AY16="","",Sheet2!$L$16*7%)</f>
        <v/>
      </c>
      <c r="AZ17" s="933" t="str">
        <f>IF(AZ16="","",Sheet2!$L$16*7%)</f>
        <v/>
      </c>
      <c r="BA17" s="933" t="str">
        <f>IF(BA16="","",Sheet2!$L$16*7%)</f>
        <v/>
      </c>
      <c r="BB17" s="933" t="str">
        <f>IF(BB16="","",Sheet2!$L$16*7%)</f>
        <v/>
      </c>
      <c r="BC17" s="933" t="str">
        <f>IF(BC16="","",Sheet2!$L$16*7%)</f>
        <v/>
      </c>
      <c r="BD17" s="934" t="str">
        <f>IF(BD16="","",Sheet2!$L$16*7%)</f>
        <v/>
      </c>
    </row>
    <row r="18" spans="2:56" x14ac:dyDescent="0.2">
      <c r="B18" s="1283"/>
      <c r="C18" s="935" t="s">
        <v>232</v>
      </c>
      <c r="D18" s="936" t="str">
        <f t="shared" ref="D18:AI18" si="8">IF(D16="","",ABS(D16)-ABS(D17))</f>
        <v/>
      </c>
      <c r="E18" s="937" t="str">
        <f t="shared" si="8"/>
        <v/>
      </c>
      <c r="F18" s="937" t="str">
        <f t="shared" si="8"/>
        <v/>
      </c>
      <c r="G18" s="937" t="str">
        <f t="shared" si="8"/>
        <v/>
      </c>
      <c r="H18" s="937" t="str">
        <f t="shared" si="8"/>
        <v/>
      </c>
      <c r="I18" s="937" t="str">
        <f t="shared" si="8"/>
        <v/>
      </c>
      <c r="J18" s="937" t="str">
        <f t="shared" si="8"/>
        <v/>
      </c>
      <c r="K18" s="937" t="str">
        <f t="shared" si="8"/>
        <v/>
      </c>
      <c r="L18" s="937" t="str">
        <f t="shared" si="8"/>
        <v/>
      </c>
      <c r="M18" s="937" t="str">
        <f t="shared" si="8"/>
        <v/>
      </c>
      <c r="N18" s="937" t="str">
        <f t="shared" si="8"/>
        <v/>
      </c>
      <c r="O18" s="937" t="str">
        <f t="shared" si="8"/>
        <v/>
      </c>
      <c r="P18" s="937" t="str">
        <f t="shared" si="8"/>
        <v/>
      </c>
      <c r="Q18" s="937" t="str">
        <f t="shared" si="8"/>
        <v/>
      </c>
      <c r="R18" s="937" t="str">
        <f t="shared" si="8"/>
        <v/>
      </c>
      <c r="S18" s="937" t="str">
        <f t="shared" si="8"/>
        <v/>
      </c>
      <c r="T18" s="937" t="str">
        <f t="shared" si="8"/>
        <v/>
      </c>
      <c r="U18" s="937" t="str">
        <f t="shared" si="8"/>
        <v/>
      </c>
      <c r="V18" s="937" t="str">
        <f t="shared" si="8"/>
        <v/>
      </c>
      <c r="W18" s="937" t="str">
        <f t="shared" si="8"/>
        <v/>
      </c>
      <c r="X18" s="937" t="str">
        <f t="shared" si="8"/>
        <v/>
      </c>
      <c r="Y18" s="937" t="str">
        <f t="shared" si="8"/>
        <v/>
      </c>
      <c r="Z18" s="937" t="str">
        <f t="shared" si="8"/>
        <v/>
      </c>
      <c r="AA18" s="937" t="str">
        <f t="shared" si="8"/>
        <v/>
      </c>
      <c r="AB18" s="937" t="str">
        <f t="shared" si="8"/>
        <v/>
      </c>
      <c r="AC18" s="937" t="str">
        <f t="shared" si="8"/>
        <v/>
      </c>
      <c r="AD18" s="937" t="str">
        <f t="shared" si="8"/>
        <v/>
      </c>
      <c r="AE18" s="937" t="str">
        <f t="shared" si="8"/>
        <v/>
      </c>
      <c r="AF18" s="937" t="str">
        <f t="shared" si="8"/>
        <v/>
      </c>
      <c r="AG18" s="937" t="str">
        <f t="shared" si="8"/>
        <v/>
      </c>
      <c r="AH18" s="937" t="str">
        <f t="shared" si="8"/>
        <v/>
      </c>
      <c r="AI18" s="937" t="str">
        <f t="shared" si="8"/>
        <v/>
      </c>
      <c r="AJ18" s="937" t="str">
        <f t="shared" ref="AJ18:BD18" si="9">IF(AJ16="","",ABS(AJ16)-ABS(AJ17))</f>
        <v/>
      </c>
      <c r="AK18" s="937" t="str">
        <f t="shared" si="9"/>
        <v/>
      </c>
      <c r="AL18" s="937" t="str">
        <f t="shared" si="9"/>
        <v/>
      </c>
      <c r="AM18" s="937" t="str">
        <f t="shared" si="9"/>
        <v/>
      </c>
      <c r="AN18" s="937" t="str">
        <f t="shared" si="9"/>
        <v/>
      </c>
      <c r="AO18" s="937" t="str">
        <f t="shared" si="9"/>
        <v/>
      </c>
      <c r="AP18" s="937" t="str">
        <f t="shared" si="9"/>
        <v/>
      </c>
      <c r="AQ18" s="937" t="str">
        <f t="shared" si="9"/>
        <v/>
      </c>
      <c r="AR18" s="937" t="str">
        <f t="shared" si="9"/>
        <v/>
      </c>
      <c r="AS18" s="937" t="str">
        <f t="shared" si="9"/>
        <v/>
      </c>
      <c r="AT18" s="937"/>
      <c r="AU18" s="937" t="str">
        <f t="shared" si="9"/>
        <v/>
      </c>
      <c r="AV18" s="937" t="str">
        <f t="shared" si="9"/>
        <v/>
      </c>
      <c r="AW18" s="937" t="str">
        <f t="shared" si="9"/>
        <v/>
      </c>
      <c r="AX18" s="937" t="str">
        <f t="shared" si="9"/>
        <v/>
      </c>
      <c r="AY18" s="937" t="str">
        <f t="shared" si="9"/>
        <v/>
      </c>
      <c r="AZ18" s="937" t="str">
        <f t="shared" si="9"/>
        <v/>
      </c>
      <c r="BA18" s="937" t="str">
        <f t="shared" si="9"/>
        <v/>
      </c>
      <c r="BB18" s="937" t="str">
        <f t="shared" si="9"/>
        <v/>
      </c>
      <c r="BC18" s="937" t="str">
        <f t="shared" si="9"/>
        <v/>
      </c>
      <c r="BD18" s="938" t="str">
        <f t="shared" si="9"/>
        <v/>
      </c>
    </row>
    <row r="19" spans="2:56" ht="36" x14ac:dyDescent="0.2">
      <c r="B19" s="1282">
        <v>6</v>
      </c>
      <c r="C19" s="927" t="s">
        <v>230</v>
      </c>
      <c r="D19" s="928"/>
      <c r="E19" s="929"/>
      <c r="F19" s="929"/>
      <c r="G19" s="929"/>
      <c r="H19" s="929"/>
      <c r="I19" s="929"/>
      <c r="J19" s="929"/>
      <c r="K19" s="929"/>
      <c r="L19" s="929"/>
      <c r="M19" s="929"/>
      <c r="N19" s="929"/>
      <c r="O19" s="929"/>
      <c r="P19" s="929"/>
      <c r="Q19" s="929"/>
      <c r="R19" s="929"/>
      <c r="S19" s="929"/>
      <c r="T19" s="929"/>
      <c r="U19" s="929"/>
      <c r="V19" s="929"/>
      <c r="W19" s="929"/>
      <c r="X19" s="929"/>
      <c r="Y19" s="929"/>
      <c r="Z19" s="929"/>
      <c r="AA19" s="929"/>
      <c r="AB19" s="929"/>
      <c r="AC19" s="929"/>
      <c r="AD19" s="929"/>
      <c r="AE19" s="929"/>
      <c r="AF19" s="929"/>
      <c r="AG19" s="929"/>
      <c r="AH19" s="929"/>
      <c r="AI19" s="929"/>
      <c r="AJ19" s="929"/>
      <c r="AK19" s="929"/>
      <c r="AL19" s="929"/>
      <c r="AM19" s="929"/>
      <c r="AN19" s="929"/>
      <c r="AO19" s="929"/>
      <c r="AP19" s="929"/>
      <c r="AQ19" s="929"/>
      <c r="AR19" s="929"/>
      <c r="AS19" s="929"/>
      <c r="AT19" s="929"/>
      <c r="AU19" s="929"/>
      <c r="AV19" s="929"/>
      <c r="AW19" s="929"/>
      <c r="AX19" s="929"/>
      <c r="AY19" s="929"/>
      <c r="AZ19" s="929"/>
      <c r="BA19" s="929"/>
      <c r="BB19" s="929"/>
      <c r="BC19" s="929"/>
      <c r="BD19" s="930"/>
    </row>
    <row r="20" spans="2:56" ht="24" x14ac:dyDescent="0.2">
      <c r="B20" s="1282"/>
      <c r="C20" s="931" t="s">
        <v>231</v>
      </c>
      <c r="D20" s="932" t="str">
        <f>IF(D19="","",Sheet2!$L$17*7%)</f>
        <v/>
      </c>
      <c r="E20" s="933" t="str">
        <f>IF(E19="","",Sheet2!$L$17*7%)</f>
        <v/>
      </c>
      <c r="F20" s="933" t="str">
        <f>IF(F19="","",Sheet2!$L$17*7%)</f>
        <v/>
      </c>
      <c r="G20" s="933" t="str">
        <f>IF(G19="","",Sheet2!$L$17*7%)</f>
        <v/>
      </c>
      <c r="H20" s="933" t="str">
        <f>IF(H19="","",Sheet2!$L$17*7%)</f>
        <v/>
      </c>
      <c r="I20" s="933" t="str">
        <f>IF(I19="","",Sheet2!$L$17*7%)</f>
        <v/>
      </c>
      <c r="J20" s="933" t="str">
        <f>IF(J19="","",Sheet2!$L$17*7%)</f>
        <v/>
      </c>
      <c r="K20" s="933" t="str">
        <f>IF(K19="","",Sheet2!$L$17*7%)</f>
        <v/>
      </c>
      <c r="L20" s="933" t="str">
        <f>IF(L19="","",Sheet2!$L$17*7%)</f>
        <v/>
      </c>
      <c r="M20" s="933" t="str">
        <f>IF(M19="","",Sheet2!$L$17*7%)</f>
        <v/>
      </c>
      <c r="N20" s="933" t="str">
        <f>IF(N19="","",Sheet2!$L$17*7%)</f>
        <v/>
      </c>
      <c r="O20" s="933" t="str">
        <f>IF(O19="","",Sheet2!$L$17*7%)</f>
        <v/>
      </c>
      <c r="P20" s="933" t="str">
        <f>IF(P19="","",Sheet2!$L$17*7%)</f>
        <v/>
      </c>
      <c r="Q20" s="933" t="str">
        <f>IF(Q19="","",Sheet2!$L$17*7%)</f>
        <v/>
      </c>
      <c r="R20" s="933" t="str">
        <f>IF(R19="","",Sheet2!$L$17*7%)</f>
        <v/>
      </c>
      <c r="S20" s="933" t="str">
        <f>IF(S19="","",Sheet2!$L$17*7%)</f>
        <v/>
      </c>
      <c r="T20" s="933" t="str">
        <f>IF(T19="","",Sheet2!$L$17*7%)</f>
        <v/>
      </c>
      <c r="U20" s="933" t="str">
        <f>IF(U19="","",Sheet2!$L$17*7%)</f>
        <v/>
      </c>
      <c r="V20" s="933" t="str">
        <f>IF(V19="","",Sheet2!$L$17*7%)</f>
        <v/>
      </c>
      <c r="W20" s="933" t="str">
        <f>IF(W19="","",Sheet2!$L$17*7%)</f>
        <v/>
      </c>
      <c r="X20" s="933" t="str">
        <f>IF(X19="","",Sheet2!$L$17*7%)</f>
        <v/>
      </c>
      <c r="Y20" s="933" t="str">
        <f>IF(Y19="","",Sheet2!$L$17*7%)</f>
        <v/>
      </c>
      <c r="Z20" s="933" t="str">
        <f>IF(Z19="","",Sheet2!$L$17*7%)</f>
        <v/>
      </c>
      <c r="AA20" s="933" t="str">
        <f>IF(AA19="","",Sheet2!$L$17*7%)</f>
        <v/>
      </c>
      <c r="AB20" s="933" t="str">
        <f>IF(AB19="","",Sheet2!$L$17*7%)</f>
        <v/>
      </c>
      <c r="AC20" s="933" t="str">
        <f>IF(AC19="","",Sheet2!$L$17*7%)</f>
        <v/>
      </c>
      <c r="AD20" s="933" t="str">
        <f>IF(AD19="","",Sheet2!$L$17*7%)</f>
        <v/>
      </c>
      <c r="AE20" s="933" t="str">
        <f>IF(AE19="","",Sheet2!$L$17*7%)</f>
        <v/>
      </c>
      <c r="AF20" s="933" t="str">
        <f>IF(AF19="","",Sheet2!$L$17*7%)</f>
        <v/>
      </c>
      <c r="AG20" s="933" t="str">
        <f>IF(AG19="","",Sheet2!$L$17*7%)</f>
        <v/>
      </c>
      <c r="AH20" s="933" t="str">
        <f>IF(AH19="","",Sheet2!$L$17*7%)</f>
        <v/>
      </c>
      <c r="AI20" s="933" t="str">
        <f>IF(AI19="","",Sheet2!$L$17*7%)</f>
        <v/>
      </c>
      <c r="AJ20" s="933" t="str">
        <f>IF(AJ19="","",Sheet2!$L$17*7%)</f>
        <v/>
      </c>
      <c r="AK20" s="933" t="str">
        <f>IF(AK19="","",Sheet2!$L$17*7%)</f>
        <v/>
      </c>
      <c r="AL20" s="933" t="str">
        <f>IF(AL19="","",Sheet2!$L$17*7%)</f>
        <v/>
      </c>
      <c r="AM20" s="933" t="str">
        <f>IF(AM19="","",Sheet2!$L$17*7%)</f>
        <v/>
      </c>
      <c r="AN20" s="933" t="str">
        <f>IF(AN19="","",Sheet2!$L$17*7%)</f>
        <v/>
      </c>
      <c r="AO20" s="933" t="str">
        <f>IF(AO19="","",Sheet2!$L$17*7%)</f>
        <v/>
      </c>
      <c r="AP20" s="933" t="str">
        <f>IF(AP19="","",Sheet2!$L$17*7%)</f>
        <v/>
      </c>
      <c r="AQ20" s="933" t="str">
        <f>IF(AQ19="","",Sheet2!$L$17*7%)</f>
        <v/>
      </c>
      <c r="AR20" s="933" t="str">
        <f>IF(AR19="","",Sheet2!$L$17*7%)</f>
        <v/>
      </c>
      <c r="AS20" s="933" t="str">
        <f>IF(AS19="","",Sheet2!$L$17*7%)</f>
        <v/>
      </c>
      <c r="AT20" s="933"/>
      <c r="AU20" s="933" t="str">
        <f>IF(AU19="","",Sheet2!$L$17*7%)</f>
        <v/>
      </c>
      <c r="AV20" s="933" t="str">
        <f>IF(AV19="","",Sheet2!$L$17*7%)</f>
        <v/>
      </c>
      <c r="AW20" s="933" t="str">
        <f>IF(AW19="","",Sheet2!$L$17*7%)</f>
        <v/>
      </c>
      <c r="AX20" s="933" t="str">
        <f>IF(AX19="","",Sheet2!$L$17*7%)</f>
        <v/>
      </c>
      <c r="AY20" s="933" t="str">
        <f>IF(AY19="","",Sheet2!$L$17*7%)</f>
        <v/>
      </c>
      <c r="AZ20" s="933" t="str">
        <f>IF(AZ19="","",Sheet2!$L$17*7%)</f>
        <v/>
      </c>
      <c r="BA20" s="933" t="str">
        <f>IF(BA19="","",Sheet2!$L$17*7%)</f>
        <v/>
      </c>
      <c r="BB20" s="933" t="str">
        <f>IF(BB19="","",Sheet2!$L$17*7%)</f>
        <v/>
      </c>
      <c r="BC20" s="933" t="str">
        <f>IF(BC19="","",Sheet2!$L$17*7%)</f>
        <v/>
      </c>
      <c r="BD20" s="934" t="str">
        <f>IF(BD19="","",Sheet2!$L$17*7%)</f>
        <v/>
      </c>
    </row>
    <row r="21" spans="2:56" x14ac:dyDescent="0.2">
      <c r="B21" s="1282"/>
      <c r="C21" s="935" t="s">
        <v>232</v>
      </c>
      <c r="D21" s="936" t="str">
        <f t="shared" ref="D21:AI21" si="10">IF(D19="","",ABS(D19)-ABS(D20))</f>
        <v/>
      </c>
      <c r="E21" s="937" t="str">
        <f t="shared" si="10"/>
        <v/>
      </c>
      <c r="F21" s="937" t="str">
        <f t="shared" si="10"/>
        <v/>
      </c>
      <c r="G21" s="937" t="str">
        <f t="shared" si="10"/>
        <v/>
      </c>
      <c r="H21" s="937" t="str">
        <f t="shared" si="10"/>
        <v/>
      </c>
      <c r="I21" s="937" t="str">
        <f t="shared" si="10"/>
        <v/>
      </c>
      <c r="J21" s="937" t="str">
        <f t="shared" si="10"/>
        <v/>
      </c>
      <c r="K21" s="937" t="str">
        <f t="shared" si="10"/>
        <v/>
      </c>
      <c r="L21" s="937" t="str">
        <f t="shared" si="10"/>
        <v/>
      </c>
      <c r="M21" s="937" t="str">
        <f t="shared" si="10"/>
        <v/>
      </c>
      <c r="N21" s="937" t="str">
        <f t="shared" si="10"/>
        <v/>
      </c>
      <c r="O21" s="937" t="str">
        <f t="shared" si="10"/>
        <v/>
      </c>
      <c r="P21" s="937" t="str">
        <f t="shared" si="10"/>
        <v/>
      </c>
      <c r="Q21" s="937" t="str">
        <f t="shared" si="10"/>
        <v/>
      </c>
      <c r="R21" s="937" t="str">
        <f t="shared" si="10"/>
        <v/>
      </c>
      <c r="S21" s="937" t="str">
        <f t="shared" si="10"/>
        <v/>
      </c>
      <c r="T21" s="937" t="str">
        <f t="shared" si="10"/>
        <v/>
      </c>
      <c r="U21" s="937" t="str">
        <f t="shared" si="10"/>
        <v/>
      </c>
      <c r="V21" s="937" t="str">
        <f t="shared" si="10"/>
        <v/>
      </c>
      <c r="W21" s="937" t="str">
        <f t="shared" si="10"/>
        <v/>
      </c>
      <c r="X21" s="937" t="str">
        <f t="shared" si="10"/>
        <v/>
      </c>
      <c r="Y21" s="937" t="str">
        <f t="shared" si="10"/>
        <v/>
      </c>
      <c r="Z21" s="937" t="str">
        <f t="shared" si="10"/>
        <v/>
      </c>
      <c r="AA21" s="937" t="str">
        <f t="shared" si="10"/>
        <v/>
      </c>
      <c r="AB21" s="937" t="str">
        <f t="shared" si="10"/>
        <v/>
      </c>
      <c r="AC21" s="937" t="str">
        <f t="shared" si="10"/>
        <v/>
      </c>
      <c r="AD21" s="937" t="str">
        <f t="shared" si="10"/>
        <v/>
      </c>
      <c r="AE21" s="937" t="str">
        <f t="shared" si="10"/>
        <v/>
      </c>
      <c r="AF21" s="937" t="str">
        <f t="shared" si="10"/>
        <v/>
      </c>
      <c r="AG21" s="937" t="str">
        <f t="shared" si="10"/>
        <v/>
      </c>
      <c r="AH21" s="937" t="str">
        <f t="shared" si="10"/>
        <v/>
      </c>
      <c r="AI21" s="937" t="str">
        <f t="shared" si="10"/>
        <v/>
      </c>
      <c r="AJ21" s="937" t="str">
        <f t="shared" ref="AJ21:BD21" si="11">IF(AJ19="","",ABS(AJ19)-ABS(AJ20))</f>
        <v/>
      </c>
      <c r="AK21" s="937" t="str">
        <f t="shared" si="11"/>
        <v/>
      </c>
      <c r="AL21" s="937" t="str">
        <f t="shared" si="11"/>
        <v/>
      </c>
      <c r="AM21" s="937" t="str">
        <f t="shared" si="11"/>
        <v/>
      </c>
      <c r="AN21" s="937" t="str">
        <f t="shared" si="11"/>
        <v/>
      </c>
      <c r="AO21" s="937" t="str">
        <f t="shared" si="11"/>
        <v/>
      </c>
      <c r="AP21" s="937" t="str">
        <f t="shared" si="11"/>
        <v/>
      </c>
      <c r="AQ21" s="937" t="str">
        <f t="shared" si="11"/>
        <v/>
      </c>
      <c r="AR21" s="937" t="str">
        <f t="shared" si="11"/>
        <v/>
      </c>
      <c r="AS21" s="937" t="str">
        <f t="shared" si="11"/>
        <v/>
      </c>
      <c r="AT21" s="937"/>
      <c r="AU21" s="937" t="str">
        <f t="shared" si="11"/>
        <v/>
      </c>
      <c r="AV21" s="937" t="str">
        <f t="shared" si="11"/>
        <v/>
      </c>
      <c r="AW21" s="937" t="str">
        <f t="shared" si="11"/>
        <v/>
      </c>
      <c r="AX21" s="937" t="str">
        <f t="shared" si="11"/>
        <v/>
      </c>
      <c r="AY21" s="937" t="str">
        <f t="shared" si="11"/>
        <v/>
      </c>
      <c r="AZ21" s="937" t="str">
        <f t="shared" si="11"/>
        <v/>
      </c>
      <c r="BA21" s="937" t="str">
        <f t="shared" si="11"/>
        <v/>
      </c>
      <c r="BB21" s="937" t="str">
        <f t="shared" si="11"/>
        <v/>
      </c>
      <c r="BC21" s="937" t="str">
        <f t="shared" si="11"/>
        <v/>
      </c>
      <c r="BD21" s="938" t="str">
        <f t="shared" si="11"/>
        <v/>
      </c>
    </row>
    <row r="22" spans="2:56" ht="36" x14ac:dyDescent="0.2">
      <c r="B22" s="1281">
        <v>7</v>
      </c>
      <c r="C22" s="927" t="s">
        <v>230</v>
      </c>
      <c r="D22" s="928"/>
      <c r="E22" s="929"/>
      <c r="F22" s="929"/>
      <c r="G22" s="929"/>
      <c r="H22" s="929"/>
      <c r="I22" s="929"/>
      <c r="J22" s="929"/>
      <c r="K22" s="929"/>
      <c r="L22" s="929"/>
      <c r="M22" s="929"/>
      <c r="N22" s="929"/>
      <c r="O22" s="929"/>
      <c r="P22" s="929"/>
      <c r="Q22" s="929"/>
      <c r="R22" s="929"/>
      <c r="S22" s="929"/>
      <c r="T22" s="929"/>
      <c r="U22" s="929"/>
      <c r="V22" s="929"/>
      <c r="W22" s="929"/>
      <c r="X22" s="929"/>
      <c r="Y22" s="929"/>
      <c r="Z22" s="929"/>
      <c r="AA22" s="929"/>
      <c r="AB22" s="929"/>
      <c r="AC22" s="929"/>
      <c r="AD22" s="929"/>
      <c r="AE22" s="929"/>
      <c r="AF22" s="929"/>
      <c r="AG22" s="929"/>
      <c r="AH22" s="929"/>
      <c r="AI22" s="929"/>
      <c r="AJ22" s="929"/>
      <c r="AK22" s="929"/>
      <c r="AL22" s="929"/>
      <c r="AM22" s="929"/>
      <c r="AN22" s="929"/>
      <c r="AO22" s="929"/>
      <c r="AP22" s="929"/>
      <c r="AQ22" s="929"/>
      <c r="AR22" s="929"/>
      <c r="AS22" s="929"/>
      <c r="AT22" s="929"/>
      <c r="AU22" s="929"/>
      <c r="AV22" s="929"/>
      <c r="AW22" s="929"/>
      <c r="AX22" s="929"/>
      <c r="AY22" s="929"/>
      <c r="AZ22" s="929"/>
      <c r="BA22" s="929"/>
      <c r="BB22" s="929"/>
      <c r="BC22" s="929"/>
      <c r="BD22" s="930"/>
    </row>
    <row r="23" spans="2:56" ht="24" x14ac:dyDescent="0.2">
      <c r="B23" s="1282"/>
      <c r="C23" s="931" t="s">
        <v>231</v>
      </c>
      <c r="D23" s="932" t="str">
        <f>IF(D22="","",Sheet2!$L$18*7%)</f>
        <v/>
      </c>
      <c r="E23" s="933" t="str">
        <f>IF(E22="","",Sheet2!$L$18*7%)</f>
        <v/>
      </c>
      <c r="F23" s="933" t="str">
        <f>IF(F22="","",Sheet2!$L$18*7%)</f>
        <v/>
      </c>
      <c r="G23" s="933" t="str">
        <f>IF(G22="","",Sheet2!$L$18*7%)</f>
        <v/>
      </c>
      <c r="H23" s="933" t="str">
        <f>IF(H22="","",Sheet2!$L$18*7%)</f>
        <v/>
      </c>
      <c r="I23" s="933" t="str">
        <f>IF(I22="","",Sheet2!$L$18*7%)</f>
        <v/>
      </c>
      <c r="J23" s="933" t="str">
        <f>IF(J22="","",Sheet2!$L$18*7%)</f>
        <v/>
      </c>
      <c r="K23" s="933" t="str">
        <f>IF(K22="","",Sheet2!$L$18*7%)</f>
        <v/>
      </c>
      <c r="L23" s="933" t="str">
        <f>IF(L22="","",Sheet2!$L$18*7%)</f>
        <v/>
      </c>
      <c r="M23" s="933" t="str">
        <f>IF(M22="","",Sheet2!$L$18*7%)</f>
        <v/>
      </c>
      <c r="N23" s="933" t="str">
        <f>IF(N22="","",Sheet2!$L$18*7%)</f>
        <v/>
      </c>
      <c r="O23" s="933" t="str">
        <f>IF(O22="","",Sheet2!$L$18*7%)</f>
        <v/>
      </c>
      <c r="P23" s="933" t="str">
        <f>IF(P22="","",Sheet2!$L$18*7%)</f>
        <v/>
      </c>
      <c r="Q23" s="933" t="str">
        <f>IF(Q22="","",Sheet2!$L$18*7%)</f>
        <v/>
      </c>
      <c r="R23" s="933" t="str">
        <f>IF(R22="","",Sheet2!$L$18*7%)</f>
        <v/>
      </c>
      <c r="S23" s="933" t="str">
        <f>IF(S22="","",Sheet2!$L$18*7%)</f>
        <v/>
      </c>
      <c r="T23" s="933" t="str">
        <f>IF(T22="","",Sheet2!$L$18*7%)</f>
        <v/>
      </c>
      <c r="U23" s="933" t="str">
        <f>IF(U22="","",Sheet2!$L$18*7%)</f>
        <v/>
      </c>
      <c r="V23" s="933" t="str">
        <f>IF(V22="","",Sheet2!$L$18*7%)</f>
        <v/>
      </c>
      <c r="W23" s="933" t="str">
        <f>IF(W22="","",Sheet2!$L$18*7%)</f>
        <v/>
      </c>
      <c r="X23" s="933" t="str">
        <f>IF(X22="","",Sheet2!$L$18*7%)</f>
        <v/>
      </c>
      <c r="Y23" s="933" t="str">
        <f>IF(Y22="","",Sheet2!$L$18*7%)</f>
        <v/>
      </c>
      <c r="Z23" s="933" t="str">
        <f>IF(Z22="","",Sheet2!$L$18*7%)</f>
        <v/>
      </c>
      <c r="AA23" s="933" t="str">
        <f>IF(AA22="","",Sheet2!$L$18*7%)</f>
        <v/>
      </c>
      <c r="AB23" s="933" t="str">
        <f>IF(AB22="","",Sheet2!$L$18*7%)</f>
        <v/>
      </c>
      <c r="AC23" s="933" t="str">
        <f>IF(AC22="","",Sheet2!$L$18*7%)</f>
        <v/>
      </c>
      <c r="AD23" s="933" t="str">
        <f>IF(AD22="","",Sheet2!$L$18*7%)</f>
        <v/>
      </c>
      <c r="AE23" s="933" t="str">
        <f>IF(AE22="","",Sheet2!$L$18*7%)</f>
        <v/>
      </c>
      <c r="AF23" s="933" t="str">
        <f>IF(AF22="","",Sheet2!$L$18*7%)</f>
        <v/>
      </c>
      <c r="AG23" s="933" t="str">
        <f>IF(AG22="","",Sheet2!$L$18*7%)</f>
        <v/>
      </c>
      <c r="AH23" s="933" t="str">
        <f>IF(AH22="","",Sheet2!$L$18*7%)</f>
        <v/>
      </c>
      <c r="AI23" s="933" t="str">
        <f>IF(AI22="","",Sheet2!$L$18*7%)</f>
        <v/>
      </c>
      <c r="AJ23" s="933" t="str">
        <f>IF(AJ22="","",Sheet2!$L$18*7%)</f>
        <v/>
      </c>
      <c r="AK23" s="933" t="str">
        <f>IF(AK22="","",Sheet2!$L$18*7%)</f>
        <v/>
      </c>
      <c r="AL23" s="933" t="str">
        <f>IF(AL22="","",Sheet2!$L$18*7%)</f>
        <v/>
      </c>
      <c r="AM23" s="933" t="str">
        <f>IF(AM22="","",Sheet2!$L$18*7%)</f>
        <v/>
      </c>
      <c r="AN23" s="933" t="str">
        <f>IF(AN22="","",Sheet2!$L$18*7%)</f>
        <v/>
      </c>
      <c r="AO23" s="933" t="str">
        <f>IF(AO22="","",Sheet2!$L$18*7%)</f>
        <v/>
      </c>
      <c r="AP23" s="933" t="str">
        <f>IF(AP22="","",Sheet2!$L$18*7%)</f>
        <v/>
      </c>
      <c r="AQ23" s="933" t="str">
        <f>IF(AQ22="","",Sheet2!$L$18*7%)</f>
        <v/>
      </c>
      <c r="AR23" s="933" t="str">
        <f>IF(AR22="","",Sheet2!$L$18*7%)</f>
        <v/>
      </c>
      <c r="AS23" s="933" t="str">
        <f>IF(AS22="","",Sheet2!$L$18*7%)</f>
        <v/>
      </c>
      <c r="AT23" s="933"/>
      <c r="AU23" s="933" t="str">
        <f>IF(AU22="","",Sheet2!$L$18*7%)</f>
        <v/>
      </c>
      <c r="AV23" s="933" t="str">
        <f>IF(AV22="","",Sheet2!$L$18*7%)</f>
        <v/>
      </c>
      <c r="AW23" s="933" t="str">
        <f>IF(AW22="","",Sheet2!$L$18*7%)</f>
        <v/>
      </c>
      <c r="AX23" s="933" t="str">
        <f>IF(AX22="","",Sheet2!$L$18*7%)</f>
        <v/>
      </c>
      <c r="AY23" s="933" t="str">
        <f>IF(AY22="","",Sheet2!$L$18*7%)</f>
        <v/>
      </c>
      <c r="AZ23" s="933" t="str">
        <f>IF(AZ22="","",Sheet2!$L$18*7%)</f>
        <v/>
      </c>
      <c r="BA23" s="933" t="str">
        <f>IF(BA22="","",Sheet2!$L$18*7%)</f>
        <v/>
      </c>
      <c r="BB23" s="933" t="str">
        <f>IF(BB22="","",Sheet2!$L$18*7%)</f>
        <v/>
      </c>
      <c r="BC23" s="933" t="str">
        <f>IF(BC22="","",Sheet2!$L$18*7%)</f>
        <v/>
      </c>
      <c r="BD23" s="934" t="str">
        <f>IF(BD22="","",Sheet2!$L$18*7%)</f>
        <v/>
      </c>
    </row>
    <row r="24" spans="2:56" x14ac:dyDescent="0.2">
      <c r="B24" s="1283"/>
      <c r="C24" s="935" t="s">
        <v>232</v>
      </c>
      <c r="D24" s="936" t="str">
        <f t="shared" ref="D24:AI24" si="12">IF(D22="","",ABS(D22)-ABS(D23))</f>
        <v/>
      </c>
      <c r="E24" s="937" t="str">
        <f t="shared" si="12"/>
        <v/>
      </c>
      <c r="F24" s="937" t="str">
        <f t="shared" si="12"/>
        <v/>
      </c>
      <c r="G24" s="937" t="str">
        <f t="shared" si="12"/>
        <v/>
      </c>
      <c r="H24" s="937" t="str">
        <f t="shared" si="12"/>
        <v/>
      </c>
      <c r="I24" s="937" t="str">
        <f t="shared" si="12"/>
        <v/>
      </c>
      <c r="J24" s="937" t="str">
        <f t="shared" si="12"/>
        <v/>
      </c>
      <c r="K24" s="937" t="str">
        <f t="shared" si="12"/>
        <v/>
      </c>
      <c r="L24" s="937" t="str">
        <f t="shared" si="12"/>
        <v/>
      </c>
      <c r="M24" s="937" t="str">
        <f t="shared" si="12"/>
        <v/>
      </c>
      <c r="N24" s="937" t="str">
        <f t="shared" si="12"/>
        <v/>
      </c>
      <c r="O24" s="937" t="str">
        <f t="shared" si="12"/>
        <v/>
      </c>
      <c r="P24" s="937" t="str">
        <f t="shared" si="12"/>
        <v/>
      </c>
      <c r="Q24" s="937" t="str">
        <f t="shared" si="12"/>
        <v/>
      </c>
      <c r="R24" s="937" t="str">
        <f t="shared" si="12"/>
        <v/>
      </c>
      <c r="S24" s="937" t="str">
        <f t="shared" si="12"/>
        <v/>
      </c>
      <c r="T24" s="937" t="str">
        <f t="shared" si="12"/>
        <v/>
      </c>
      <c r="U24" s="937" t="str">
        <f t="shared" si="12"/>
        <v/>
      </c>
      <c r="V24" s="937" t="str">
        <f t="shared" si="12"/>
        <v/>
      </c>
      <c r="W24" s="937" t="str">
        <f t="shared" si="12"/>
        <v/>
      </c>
      <c r="X24" s="937" t="str">
        <f t="shared" si="12"/>
        <v/>
      </c>
      <c r="Y24" s="937" t="str">
        <f t="shared" si="12"/>
        <v/>
      </c>
      <c r="Z24" s="937" t="str">
        <f t="shared" si="12"/>
        <v/>
      </c>
      <c r="AA24" s="937" t="str">
        <f t="shared" si="12"/>
        <v/>
      </c>
      <c r="AB24" s="937" t="str">
        <f t="shared" si="12"/>
        <v/>
      </c>
      <c r="AC24" s="937" t="str">
        <f t="shared" si="12"/>
        <v/>
      </c>
      <c r="AD24" s="937" t="str">
        <f t="shared" si="12"/>
        <v/>
      </c>
      <c r="AE24" s="937" t="str">
        <f t="shared" si="12"/>
        <v/>
      </c>
      <c r="AF24" s="937" t="str">
        <f t="shared" si="12"/>
        <v/>
      </c>
      <c r="AG24" s="937" t="str">
        <f t="shared" si="12"/>
        <v/>
      </c>
      <c r="AH24" s="937" t="str">
        <f t="shared" si="12"/>
        <v/>
      </c>
      <c r="AI24" s="937" t="str">
        <f t="shared" si="12"/>
        <v/>
      </c>
      <c r="AJ24" s="937" t="str">
        <f t="shared" ref="AJ24:BD24" si="13">IF(AJ22="","",ABS(AJ22)-ABS(AJ23))</f>
        <v/>
      </c>
      <c r="AK24" s="937" t="str">
        <f t="shared" si="13"/>
        <v/>
      </c>
      <c r="AL24" s="937" t="str">
        <f t="shared" si="13"/>
        <v/>
      </c>
      <c r="AM24" s="937" t="str">
        <f t="shared" si="13"/>
        <v/>
      </c>
      <c r="AN24" s="937" t="str">
        <f t="shared" si="13"/>
        <v/>
      </c>
      <c r="AO24" s="937" t="str">
        <f t="shared" si="13"/>
        <v/>
      </c>
      <c r="AP24" s="937" t="str">
        <f t="shared" si="13"/>
        <v/>
      </c>
      <c r="AQ24" s="937" t="str">
        <f t="shared" si="13"/>
        <v/>
      </c>
      <c r="AR24" s="937" t="str">
        <f t="shared" si="13"/>
        <v/>
      </c>
      <c r="AS24" s="937" t="str">
        <f t="shared" si="13"/>
        <v/>
      </c>
      <c r="AT24" s="937"/>
      <c r="AU24" s="937" t="str">
        <f t="shared" si="13"/>
        <v/>
      </c>
      <c r="AV24" s="937" t="str">
        <f t="shared" si="13"/>
        <v/>
      </c>
      <c r="AW24" s="937" t="str">
        <f t="shared" si="13"/>
        <v/>
      </c>
      <c r="AX24" s="937" t="str">
        <f t="shared" si="13"/>
        <v/>
      </c>
      <c r="AY24" s="937" t="str">
        <f t="shared" si="13"/>
        <v/>
      </c>
      <c r="AZ24" s="937" t="str">
        <f t="shared" si="13"/>
        <v/>
      </c>
      <c r="BA24" s="937" t="str">
        <f t="shared" si="13"/>
        <v/>
      </c>
      <c r="BB24" s="937" t="str">
        <f t="shared" si="13"/>
        <v/>
      </c>
      <c r="BC24" s="937" t="str">
        <f t="shared" si="13"/>
        <v/>
      </c>
      <c r="BD24" s="938" t="str">
        <f t="shared" si="13"/>
        <v/>
      </c>
    </row>
    <row r="25" spans="2:56" ht="36" x14ac:dyDescent="0.2">
      <c r="B25" s="1282">
        <v>8</v>
      </c>
      <c r="C25" s="927" t="s">
        <v>230</v>
      </c>
      <c r="D25" s="928"/>
      <c r="E25" s="929"/>
      <c r="F25" s="929"/>
      <c r="G25" s="929"/>
      <c r="H25" s="929"/>
      <c r="I25" s="929"/>
      <c r="J25" s="929"/>
      <c r="K25" s="929"/>
      <c r="L25" s="929"/>
      <c r="M25" s="929"/>
      <c r="N25" s="929"/>
      <c r="O25" s="929"/>
      <c r="P25" s="929"/>
      <c r="Q25" s="929"/>
      <c r="R25" s="929"/>
      <c r="S25" s="929"/>
      <c r="T25" s="929"/>
      <c r="U25" s="929"/>
      <c r="V25" s="929"/>
      <c r="W25" s="929"/>
      <c r="X25" s="929"/>
      <c r="Y25" s="929"/>
      <c r="Z25" s="929"/>
      <c r="AA25" s="929"/>
      <c r="AB25" s="929"/>
      <c r="AC25" s="929"/>
      <c r="AD25" s="929"/>
      <c r="AE25" s="929"/>
      <c r="AF25" s="929"/>
      <c r="AG25" s="929"/>
      <c r="AH25" s="929"/>
      <c r="AI25" s="929"/>
      <c r="AJ25" s="929"/>
      <c r="AK25" s="929"/>
      <c r="AL25" s="929"/>
      <c r="AM25" s="929"/>
      <c r="AN25" s="929"/>
      <c r="AO25" s="929"/>
      <c r="AP25" s="929"/>
      <c r="AQ25" s="929"/>
      <c r="AR25" s="929"/>
      <c r="AS25" s="929"/>
      <c r="AT25" s="929"/>
      <c r="AU25" s="929"/>
      <c r="AV25" s="929"/>
      <c r="AW25" s="929"/>
      <c r="AX25" s="929"/>
      <c r="AY25" s="929"/>
      <c r="AZ25" s="929"/>
      <c r="BA25" s="929"/>
      <c r="BB25" s="929"/>
      <c r="BC25" s="929"/>
      <c r="BD25" s="930"/>
    </row>
    <row r="26" spans="2:56" ht="24" x14ac:dyDescent="0.2">
      <c r="B26" s="1282"/>
      <c r="C26" s="931" t="s">
        <v>231</v>
      </c>
      <c r="D26" s="932" t="str">
        <f>IF(D25="","",Sheet2!$L$19*7%)</f>
        <v/>
      </c>
      <c r="E26" s="933" t="str">
        <f>IF(E25="","",Sheet2!$L$19*7%)</f>
        <v/>
      </c>
      <c r="F26" s="933" t="str">
        <f>IF(F25="","",Sheet2!$L$19*7%)</f>
        <v/>
      </c>
      <c r="G26" s="933" t="str">
        <f>IF(G25="","",Sheet2!$L$19*7%)</f>
        <v/>
      </c>
      <c r="H26" s="933" t="str">
        <f>IF(H25="","",Sheet2!$L$19*7%)</f>
        <v/>
      </c>
      <c r="I26" s="933" t="str">
        <f>IF(I25="","",Sheet2!$L$19*7%)</f>
        <v/>
      </c>
      <c r="J26" s="933" t="str">
        <f>IF(J25="","",Sheet2!$L$19*7%)</f>
        <v/>
      </c>
      <c r="K26" s="933" t="str">
        <f>IF(K25="","",Sheet2!$L$19*7%)</f>
        <v/>
      </c>
      <c r="L26" s="933" t="str">
        <f>IF(L25="","",Sheet2!$L$19*7%)</f>
        <v/>
      </c>
      <c r="M26" s="933" t="str">
        <f>IF(M25="","",Sheet2!$L$19*7%)</f>
        <v/>
      </c>
      <c r="N26" s="933" t="str">
        <f>IF(N25="","",Sheet2!$L$19*7%)</f>
        <v/>
      </c>
      <c r="O26" s="933" t="str">
        <f>IF(O25="","",Sheet2!$L$19*7%)</f>
        <v/>
      </c>
      <c r="P26" s="933" t="str">
        <f>IF(P25="","",Sheet2!$L$19*7%)</f>
        <v/>
      </c>
      <c r="Q26" s="933" t="str">
        <f>IF(Q25="","",Sheet2!$L$19*7%)</f>
        <v/>
      </c>
      <c r="R26" s="933" t="str">
        <f>IF(R25="","",Sheet2!$L$19*7%)</f>
        <v/>
      </c>
      <c r="S26" s="933" t="str">
        <f>IF(S25="","",Sheet2!$L$19*7%)</f>
        <v/>
      </c>
      <c r="T26" s="933" t="str">
        <f>IF(T25="","",Sheet2!$L$19*7%)</f>
        <v/>
      </c>
      <c r="U26" s="933" t="str">
        <f>IF(U25="","",Sheet2!$L$19*7%)</f>
        <v/>
      </c>
      <c r="V26" s="933" t="str">
        <f>IF(V25="","",Sheet2!$L$19*7%)</f>
        <v/>
      </c>
      <c r="W26" s="933" t="str">
        <f>IF(W25="","",Sheet2!$L$19*7%)</f>
        <v/>
      </c>
      <c r="X26" s="933" t="str">
        <f>IF(X25="","",Sheet2!$L$19*7%)</f>
        <v/>
      </c>
      <c r="Y26" s="933" t="str">
        <f>IF(Y25="","",Sheet2!$L$19*7%)</f>
        <v/>
      </c>
      <c r="Z26" s="933" t="str">
        <f>IF(Z25="","",Sheet2!$L$19*7%)</f>
        <v/>
      </c>
      <c r="AA26" s="933" t="str">
        <f>IF(AA25="","",Sheet2!$L$19*7%)</f>
        <v/>
      </c>
      <c r="AB26" s="933" t="str">
        <f>IF(AB25="","",Sheet2!$L$19*7%)</f>
        <v/>
      </c>
      <c r="AC26" s="933" t="str">
        <f>IF(AC25="","",Sheet2!$L$19*7%)</f>
        <v/>
      </c>
      <c r="AD26" s="933" t="str">
        <f>IF(AD25="","",Sheet2!$L$19*7%)</f>
        <v/>
      </c>
      <c r="AE26" s="933" t="str">
        <f>IF(AE25="","",Sheet2!$L$19*7%)</f>
        <v/>
      </c>
      <c r="AF26" s="933" t="str">
        <f>IF(AF25="","",Sheet2!$L$19*7%)</f>
        <v/>
      </c>
      <c r="AG26" s="933" t="str">
        <f>IF(AG25="","",Sheet2!$L$19*7%)</f>
        <v/>
      </c>
      <c r="AH26" s="933" t="str">
        <f>IF(AH25="","",Sheet2!$L$19*7%)</f>
        <v/>
      </c>
      <c r="AI26" s="933" t="str">
        <f>IF(AI25="","",Sheet2!$L$19*7%)</f>
        <v/>
      </c>
      <c r="AJ26" s="933" t="str">
        <f>IF(AJ25="","",Sheet2!$L$19*7%)</f>
        <v/>
      </c>
      <c r="AK26" s="933" t="str">
        <f>IF(AK25="","",Sheet2!$L$19*7%)</f>
        <v/>
      </c>
      <c r="AL26" s="933" t="str">
        <f>IF(AL25="","",Sheet2!$L$19*7%)</f>
        <v/>
      </c>
      <c r="AM26" s="933" t="str">
        <f>IF(AM25="","",Sheet2!$L$19*7%)</f>
        <v/>
      </c>
      <c r="AN26" s="933" t="str">
        <f>IF(AN25="","",Sheet2!$L$19*7%)</f>
        <v/>
      </c>
      <c r="AO26" s="933" t="str">
        <f>IF(AO25="","",Sheet2!$L$19*7%)</f>
        <v/>
      </c>
      <c r="AP26" s="933" t="str">
        <f>IF(AP25="","",Sheet2!$L$19*7%)</f>
        <v/>
      </c>
      <c r="AQ26" s="933" t="str">
        <f>IF(AQ25="","",Sheet2!$L$19*7%)</f>
        <v/>
      </c>
      <c r="AR26" s="933" t="str">
        <f>IF(AR25="","",Sheet2!$L$19*7%)</f>
        <v/>
      </c>
      <c r="AS26" s="933" t="str">
        <f>IF(AS25="","",Sheet2!$L$19*7%)</f>
        <v/>
      </c>
      <c r="AT26" s="933"/>
      <c r="AU26" s="933" t="str">
        <f>IF(AU25="","",Sheet2!$L$19*7%)</f>
        <v/>
      </c>
      <c r="AV26" s="933" t="str">
        <f>IF(AV25="","",Sheet2!$L$19*7%)</f>
        <v/>
      </c>
      <c r="AW26" s="933" t="str">
        <f>IF(AW25="","",Sheet2!$L$19*7%)</f>
        <v/>
      </c>
      <c r="AX26" s="933" t="str">
        <f>IF(AX25="","",Sheet2!$L$19*7%)</f>
        <v/>
      </c>
      <c r="AY26" s="933" t="str">
        <f>IF(AY25="","",Sheet2!$L$19*7%)</f>
        <v/>
      </c>
      <c r="AZ26" s="933" t="str">
        <f>IF(AZ25="","",Sheet2!$L$19*7%)</f>
        <v/>
      </c>
      <c r="BA26" s="933" t="str">
        <f>IF(BA25="","",Sheet2!$L$19*7%)</f>
        <v/>
      </c>
      <c r="BB26" s="933" t="str">
        <f>IF(BB25="","",Sheet2!$L$19*7%)</f>
        <v/>
      </c>
      <c r="BC26" s="933" t="str">
        <f>IF(BC25="","",Sheet2!$L$19*7%)</f>
        <v/>
      </c>
      <c r="BD26" s="934" t="str">
        <f>IF(BD25="","",Sheet2!$L$19*7%)</f>
        <v/>
      </c>
    </row>
    <row r="27" spans="2:56" x14ac:dyDescent="0.2">
      <c r="B27" s="1282"/>
      <c r="C27" s="935" t="s">
        <v>232</v>
      </c>
      <c r="D27" s="936" t="str">
        <f t="shared" ref="D27:AI27" si="14">IF(D25="","",ABS(D25)-ABS(D26))</f>
        <v/>
      </c>
      <c r="E27" s="937" t="str">
        <f t="shared" si="14"/>
        <v/>
      </c>
      <c r="F27" s="937" t="str">
        <f t="shared" si="14"/>
        <v/>
      </c>
      <c r="G27" s="937" t="str">
        <f t="shared" si="14"/>
        <v/>
      </c>
      <c r="H27" s="937" t="str">
        <f t="shared" si="14"/>
        <v/>
      </c>
      <c r="I27" s="937" t="str">
        <f t="shared" si="14"/>
        <v/>
      </c>
      <c r="J27" s="937" t="str">
        <f t="shared" si="14"/>
        <v/>
      </c>
      <c r="K27" s="937" t="str">
        <f t="shared" si="14"/>
        <v/>
      </c>
      <c r="L27" s="937" t="str">
        <f t="shared" si="14"/>
        <v/>
      </c>
      <c r="M27" s="937" t="str">
        <f t="shared" si="14"/>
        <v/>
      </c>
      <c r="N27" s="937" t="str">
        <f t="shared" si="14"/>
        <v/>
      </c>
      <c r="O27" s="937" t="str">
        <f t="shared" si="14"/>
        <v/>
      </c>
      <c r="P27" s="937" t="str">
        <f t="shared" si="14"/>
        <v/>
      </c>
      <c r="Q27" s="937" t="str">
        <f t="shared" si="14"/>
        <v/>
      </c>
      <c r="R27" s="937" t="str">
        <f t="shared" si="14"/>
        <v/>
      </c>
      <c r="S27" s="937" t="str">
        <f t="shared" si="14"/>
        <v/>
      </c>
      <c r="T27" s="937" t="str">
        <f t="shared" si="14"/>
        <v/>
      </c>
      <c r="U27" s="937" t="str">
        <f t="shared" si="14"/>
        <v/>
      </c>
      <c r="V27" s="937" t="str">
        <f t="shared" si="14"/>
        <v/>
      </c>
      <c r="W27" s="937" t="str">
        <f t="shared" si="14"/>
        <v/>
      </c>
      <c r="X27" s="937" t="str">
        <f t="shared" si="14"/>
        <v/>
      </c>
      <c r="Y27" s="937" t="str">
        <f t="shared" si="14"/>
        <v/>
      </c>
      <c r="Z27" s="937" t="str">
        <f t="shared" si="14"/>
        <v/>
      </c>
      <c r="AA27" s="937" t="str">
        <f t="shared" si="14"/>
        <v/>
      </c>
      <c r="AB27" s="937" t="str">
        <f t="shared" si="14"/>
        <v/>
      </c>
      <c r="AC27" s="937" t="str">
        <f t="shared" si="14"/>
        <v/>
      </c>
      <c r="AD27" s="937" t="str">
        <f t="shared" si="14"/>
        <v/>
      </c>
      <c r="AE27" s="937" t="str">
        <f t="shared" si="14"/>
        <v/>
      </c>
      <c r="AF27" s="937" t="str">
        <f t="shared" si="14"/>
        <v/>
      </c>
      <c r="AG27" s="937" t="str">
        <f t="shared" si="14"/>
        <v/>
      </c>
      <c r="AH27" s="937" t="str">
        <f t="shared" si="14"/>
        <v/>
      </c>
      <c r="AI27" s="937" t="str">
        <f t="shared" si="14"/>
        <v/>
      </c>
      <c r="AJ27" s="937" t="str">
        <f t="shared" ref="AJ27:BD27" si="15">IF(AJ25="","",ABS(AJ25)-ABS(AJ26))</f>
        <v/>
      </c>
      <c r="AK27" s="937" t="str">
        <f t="shared" si="15"/>
        <v/>
      </c>
      <c r="AL27" s="937" t="str">
        <f t="shared" si="15"/>
        <v/>
      </c>
      <c r="AM27" s="937" t="str">
        <f t="shared" si="15"/>
        <v/>
      </c>
      <c r="AN27" s="937" t="str">
        <f t="shared" si="15"/>
        <v/>
      </c>
      <c r="AO27" s="937" t="str">
        <f t="shared" si="15"/>
        <v/>
      </c>
      <c r="AP27" s="937" t="str">
        <f t="shared" si="15"/>
        <v/>
      </c>
      <c r="AQ27" s="937" t="str">
        <f t="shared" si="15"/>
        <v/>
      </c>
      <c r="AR27" s="937" t="str">
        <f t="shared" si="15"/>
        <v/>
      </c>
      <c r="AS27" s="937" t="str">
        <f t="shared" si="15"/>
        <v/>
      </c>
      <c r="AT27" s="937"/>
      <c r="AU27" s="937" t="str">
        <f t="shared" si="15"/>
        <v/>
      </c>
      <c r="AV27" s="937" t="str">
        <f t="shared" si="15"/>
        <v/>
      </c>
      <c r="AW27" s="937" t="str">
        <f t="shared" si="15"/>
        <v/>
      </c>
      <c r="AX27" s="937" t="str">
        <f t="shared" si="15"/>
        <v/>
      </c>
      <c r="AY27" s="937" t="str">
        <f t="shared" si="15"/>
        <v/>
      </c>
      <c r="AZ27" s="937" t="str">
        <f t="shared" si="15"/>
        <v/>
      </c>
      <c r="BA27" s="937" t="str">
        <f t="shared" si="15"/>
        <v/>
      </c>
      <c r="BB27" s="937" t="str">
        <f t="shared" si="15"/>
        <v/>
      </c>
      <c r="BC27" s="937" t="str">
        <f t="shared" si="15"/>
        <v/>
      </c>
      <c r="BD27" s="938" t="str">
        <f t="shared" si="15"/>
        <v/>
      </c>
    </row>
    <row r="28" spans="2:56" ht="36" x14ac:dyDescent="0.2">
      <c r="B28" s="1281">
        <v>9</v>
      </c>
      <c r="C28" s="927" t="s">
        <v>230</v>
      </c>
      <c r="D28" s="928"/>
      <c r="E28" s="929"/>
      <c r="F28" s="929"/>
      <c r="G28" s="929"/>
      <c r="H28" s="929"/>
      <c r="I28" s="929"/>
      <c r="J28" s="929"/>
      <c r="K28" s="929"/>
      <c r="L28" s="929"/>
      <c r="M28" s="929"/>
      <c r="N28" s="929"/>
      <c r="O28" s="929"/>
      <c r="P28" s="929"/>
      <c r="Q28" s="929"/>
      <c r="R28" s="929"/>
      <c r="S28" s="929"/>
      <c r="T28" s="929"/>
      <c r="U28" s="929"/>
      <c r="V28" s="929"/>
      <c r="W28" s="929"/>
      <c r="X28" s="929"/>
      <c r="Y28" s="929"/>
      <c r="Z28" s="929"/>
      <c r="AA28" s="929"/>
      <c r="AB28" s="929"/>
      <c r="AC28" s="929"/>
      <c r="AD28" s="929"/>
      <c r="AE28" s="929"/>
      <c r="AF28" s="929"/>
      <c r="AG28" s="929"/>
      <c r="AH28" s="929"/>
      <c r="AI28" s="929"/>
      <c r="AJ28" s="929"/>
      <c r="AK28" s="929"/>
      <c r="AL28" s="929"/>
      <c r="AM28" s="929"/>
      <c r="AN28" s="929"/>
      <c r="AO28" s="929"/>
      <c r="AP28" s="929"/>
      <c r="AQ28" s="929"/>
      <c r="AR28" s="929"/>
      <c r="AS28" s="929"/>
      <c r="AT28" s="929"/>
      <c r="AU28" s="929"/>
      <c r="AV28" s="929"/>
      <c r="AW28" s="929"/>
      <c r="AX28" s="929"/>
      <c r="AY28" s="929"/>
      <c r="AZ28" s="929"/>
      <c r="BA28" s="929"/>
      <c r="BB28" s="929"/>
      <c r="BC28" s="929"/>
      <c r="BD28" s="930"/>
    </row>
    <row r="29" spans="2:56" ht="24" x14ac:dyDescent="0.2">
      <c r="B29" s="1282"/>
      <c r="C29" s="931" t="s">
        <v>231</v>
      </c>
      <c r="D29" s="932" t="str">
        <f>IF(D28="","",Sheet2!$L$20*7%)</f>
        <v/>
      </c>
      <c r="E29" s="933" t="str">
        <f>IF(E28="","",Sheet2!$L$20*7%)</f>
        <v/>
      </c>
      <c r="F29" s="933" t="str">
        <f>IF(F28="","",Sheet2!$L$20*7%)</f>
        <v/>
      </c>
      <c r="G29" s="933" t="str">
        <f>IF(G28="","",Sheet2!$L$20*7%)</f>
        <v/>
      </c>
      <c r="H29" s="933" t="str">
        <f>IF(H28="","",Sheet2!$L$20*7%)</f>
        <v/>
      </c>
      <c r="I29" s="933" t="str">
        <f>IF(I28="","",Sheet2!$L$20*7%)</f>
        <v/>
      </c>
      <c r="J29" s="933" t="str">
        <f>IF(J28="","",Sheet2!$L$20*7%)</f>
        <v/>
      </c>
      <c r="K29" s="933" t="str">
        <f>IF(K28="","",Sheet2!$L$20*7%)</f>
        <v/>
      </c>
      <c r="L29" s="933" t="str">
        <f>IF(L28="","",Sheet2!$L$20*7%)</f>
        <v/>
      </c>
      <c r="M29" s="933" t="str">
        <f>IF(M28="","",Sheet2!$L$20*7%)</f>
        <v/>
      </c>
      <c r="N29" s="933" t="str">
        <f>IF(N28="","",Sheet2!$L$20*7%)</f>
        <v/>
      </c>
      <c r="O29" s="933" t="str">
        <f>IF(O28="","",Sheet2!$L$20*7%)</f>
        <v/>
      </c>
      <c r="P29" s="933" t="str">
        <f>IF(P28="","",Sheet2!$L$20*7%)</f>
        <v/>
      </c>
      <c r="Q29" s="933" t="str">
        <f>IF(Q28="","",Sheet2!$L$20*7%)</f>
        <v/>
      </c>
      <c r="R29" s="933" t="str">
        <f>IF(R28="","",Sheet2!$L$20*7%)</f>
        <v/>
      </c>
      <c r="S29" s="933" t="str">
        <f>IF(S28="","",Sheet2!$L$20*7%)</f>
        <v/>
      </c>
      <c r="T29" s="933" t="str">
        <f>IF(T28="","",Sheet2!$L$20*7%)</f>
        <v/>
      </c>
      <c r="U29" s="933" t="str">
        <f>IF(U28="","",Sheet2!$L$20*7%)</f>
        <v/>
      </c>
      <c r="V29" s="933" t="str">
        <f>IF(V28="","",Sheet2!$L$20*7%)</f>
        <v/>
      </c>
      <c r="W29" s="933" t="str">
        <f>IF(W28="","",Sheet2!$L$20*7%)</f>
        <v/>
      </c>
      <c r="X29" s="933" t="str">
        <f>IF(X28="","",Sheet2!$L$20*7%)</f>
        <v/>
      </c>
      <c r="Y29" s="933" t="str">
        <f>IF(Y28="","",Sheet2!$L$20*7%)</f>
        <v/>
      </c>
      <c r="Z29" s="933" t="str">
        <f>IF(Z28="","",Sheet2!$L$20*7%)</f>
        <v/>
      </c>
      <c r="AA29" s="933" t="str">
        <f>IF(AA28="","",Sheet2!$L$20*7%)</f>
        <v/>
      </c>
      <c r="AB29" s="933" t="str">
        <f>IF(AB28="","",Sheet2!$L$20*7%)</f>
        <v/>
      </c>
      <c r="AC29" s="933" t="str">
        <f>IF(AC28="","",Sheet2!$L$20*7%)</f>
        <v/>
      </c>
      <c r="AD29" s="933" t="str">
        <f>IF(AD28="","",Sheet2!$L$20*7%)</f>
        <v/>
      </c>
      <c r="AE29" s="933" t="str">
        <f>IF(AE28="","",Sheet2!$L$20*7%)</f>
        <v/>
      </c>
      <c r="AF29" s="933" t="str">
        <f>IF(AF28="","",Sheet2!$L$20*7%)</f>
        <v/>
      </c>
      <c r="AG29" s="933" t="str">
        <f>IF(AG28="","",Sheet2!$L$20*7%)</f>
        <v/>
      </c>
      <c r="AH29" s="933" t="str">
        <f>IF(AH28="","",Sheet2!$L$20*7%)</f>
        <v/>
      </c>
      <c r="AI29" s="933" t="str">
        <f>IF(AI28="","",Sheet2!$L$20*7%)</f>
        <v/>
      </c>
      <c r="AJ29" s="933" t="str">
        <f>IF(AJ28="","",Sheet2!$L$20*7%)</f>
        <v/>
      </c>
      <c r="AK29" s="933" t="str">
        <f>IF(AK28="","",Sheet2!$L$20*7%)</f>
        <v/>
      </c>
      <c r="AL29" s="933" t="str">
        <f>IF(AL28="","",Sheet2!$L$20*7%)</f>
        <v/>
      </c>
      <c r="AM29" s="933" t="str">
        <f>IF(AM28="","",Sheet2!$L$20*7%)</f>
        <v/>
      </c>
      <c r="AN29" s="933" t="str">
        <f>IF(AN28="","",Sheet2!$L$20*7%)</f>
        <v/>
      </c>
      <c r="AO29" s="933" t="str">
        <f>IF(AO28="","",Sheet2!$L$20*7%)</f>
        <v/>
      </c>
      <c r="AP29" s="933" t="str">
        <f>IF(AP28="","",Sheet2!$L$20*7%)</f>
        <v/>
      </c>
      <c r="AQ29" s="933" t="str">
        <f>IF(AQ28="","",Sheet2!$L$20*7%)</f>
        <v/>
      </c>
      <c r="AR29" s="933" t="str">
        <f>IF(AR28="","",Sheet2!$L$20*7%)</f>
        <v/>
      </c>
      <c r="AS29" s="933" t="str">
        <f>IF(AS28="","",Sheet2!$L$20*7%)</f>
        <v/>
      </c>
      <c r="AT29" s="933"/>
      <c r="AU29" s="933" t="str">
        <f>IF(AU28="","",Sheet2!$L$20*7%)</f>
        <v/>
      </c>
      <c r="AV29" s="933" t="str">
        <f>IF(AV28="","",Sheet2!$L$20*7%)</f>
        <v/>
      </c>
      <c r="AW29" s="933" t="str">
        <f>IF(AW28="","",Sheet2!$L$20*7%)</f>
        <v/>
      </c>
      <c r="AX29" s="933" t="str">
        <f>IF(AX28="","",Sheet2!$L$20*7%)</f>
        <v/>
      </c>
      <c r="AY29" s="933" t="str">
        <f>IF(AY28="","",Sheet2!$L$20*7%)</f>
        <v/>
      </c>
      <c r="AZ29" s="933" t="str">
        <f>IF(AZ28="","",Sheet2!$L$20*7%)</f>
        <v/>
      </c>
      <c r="BA29" s="933" t="str">
        <f>IF(BA28="","",Sheet2!$L$20*7%)</f>
        <v/>
      </c>
      <c r="BB29" s="933" t="str">
        <f>IF(BB28="","",Sheet2!$L$20*7%)</f>
        <v/>
      </c>
      <c r="BC29" s="933" t="str">
        <f>IF(BC28="","",Sheet2!$L$20*7%)</f>
        <v/>
      </c>
      <c r="BD29" s="934" t="str">
        <f>IF(BD28="","",Sheet2!$L$20*7%)</f>
        <v/>
      </c>
    </row>
    <row r="30" spans="2:56" x14ac:dyDescent="0.2">
      <c r="B30" s="1283"/>
      <c r="C30" s="935" t="s">
        <v>232</v>
      </c>
      <c r="D30" s="936" t="str">
        <f t="shared" ref="D30:AI30" si="16">IF(D28="","",ABS(D28)-ABS(D29))</f>
        <v/>
      </c>
      <c r="E30" s="937" t="str">
        <f t="shared" si="16"/>
        <v/>
      </c>
      <c r="F30" s="937" t="str">
        <f t="shared" si="16"/>
        <v/>
      </c>
      <c r="G30" s="937" t="str">
        <f t="shared" si="16"/>
        <v/>
      </c>
      <c r="H30" s="937" t="str">
        <f t="shared" si="16"/>
        <v/>
      </c>
      <c r="I30" s="937" t="str">
        <f t="shared" si="16"/>
        <v/>
      </c>
      <c r="J30" s="937" t="str">
        <f t="shared" si="16"/>
        <v/>
      </c>
      <c r="K30" s="937" t="str">
        <f t="shared" si="16"/>
        <v/>
      </c>
      <c r="L30" s="937" t="str">
        <f t="shared" si="16"/>
        <v/>
      </c>
      <c r="M30" s="937" t="str">
        <f t="shared" si="16"/>
        <v/>
      </c>
      <c r="N30" s="937" t="str">
        <f t="shared" si="16"/>
        <v/>
      </c>
      <c r="O30" s="937" t="str">
        <f t="shared" si="16"/>
        <v/>
      </c>
      <c r="P30" s="937" t="str">
        <f t="shared" si="16"/>
        <v/>
      </c>
      <c r="Q30" s="937" t="str">
        <f t="shared" si="16"/>
        <v/>
      </c>
      <c r="R30" s="937" t="str">
        <f t="shared" si="16"/>
        <v/>
      </c>
      <c r="S30" s="937" t="str">
        <f t="shared" si="16"/>
        <v/>
      </c>
      <c r="T30" s="937" t="str">
        <f t="shared" si="16"/>
        <v/>
      </c>
      <c r="U30" s="937" t="str">
        <f t="shared" si="16"/>
        <v/>
      </c>
      <c r="V30" s="937" t="str">
        <f t="shared" si="16"/>
        <v/>
      </c>
      <c r="W30" s="937" t="str">
        <f t="shared" si="16"/>
        <v/>
      </c>
      <c r="X30" s="937" t="str">
        <f t="shared" si="16"/>
        <v/>
      </c>
      <c r="Y30" s="937" t="str">
        <f t="shared" si="16"/>
        <v/>
      </c>
      <c r="Z30" s="937" t="str">
        <f t="shared" si="16"/>
        <v/>
      </c>
      <c r="AA30" s="937" t="str">
        <f t="shared" si="16"/>
        <v/>
      </c>
      <c r="AB30" s="937" t="str">
        <f t="shared" si="16"/>
        <v/>
      </c>
      <c r="AC30" s="937" t="str">
        <f t="shared" si="16"/>
        <v/>
      </c>
      <c r="AD30" s="937" t="str">
        <f t="shared" si="16"/>
        <v/>
      </c>
      <c r="AE30" s="937" t="str">
        <f t="shared" si="16"/>
        <v/>
      </c>
      <c r="AF30" s="937" t="str">
        <f t="shared" si="16"/>
        <v/>
      </c>
      <c r="AG30" s="937" t="str">
        <f t="shared" si="16"/>
        <v/>
      </c>
      <c r="AH30" s="937" t="str">
        <f t="shared" si="16"/>
        <v/>
      </c>
      <c r="AI30" s="937" t="str">
        <f t="shared" si="16"/>
        <v/>
      </c>
      <c r="AJ30" s="937" t="str">
        <f t="shared" ref="AJ30:BD30" si="17">IF(AJ28="","",ABS(AJ28)-ABS(AJ29))</f>
        <v/>
      </c>
      <c r="AK30" s="937" t="str">
        <f t="shared" si="17"/>
        <v/>
      </c>
      <c r="AL30" s="937" t="str">
        <f t="shared" si="17"/>
        <v/>
      </c>
      <c r="AM30" s="937" t="str">
        <f t="shared" si="17"/>
        <v/>
      </c>
      <c r="AN30" s="937" t="str">
        <f t="shared" si="17"/>
        <v/>
      </c>
      <c r="AO30" s="937" t="str">
        <f t="shared" si="17"/>
        <v/>
      </c>
      <c r="AP30" s="937" t="str">
        <f t="shared" si="17"/>
        <v/>
      </c>
      <c r="AQ30" s="937" t="str">
        <f t="shared" si="17"/>
        <v/>
      </c>
      <c r="AR30" s="937" t="str">
        <f t="shared" si="17"/>
        <v/>
      </c>
      <c r="AS30" s="937" t="str">
        <f t="shared" si="17"/>
        <v/>
      </c>
      <c r="AT30" s="937"/>
      <c r="AU30" s="937" t="str">
        <f t="shared" si="17"/>
        <v/>
      </c>
      <c r="AV30" s="937" t="str">
        <f t="shared" si="17"/>
        <v/>
      </c>
      <c r="AW30" s="937" t="str">
        <f t="shared" si="17"/>
        <v/>
      </c>
      <c r="AX30" s="937" t="str">
        <f t="shared" si="17"/>
        <v/>
      </c>
      <c r="AY30" s="937" t="str">
        <f t="shared" si="17"/>
        <v/>
      </c>
      <c r="AZ30" s="937" t="str">
        <f t="shared" si="17"/>
        <v/>
      </c>
      <c r="BA30" s="937" t="str">
        <f t="shared" si="17"/>
        <v/>
      </c>
      <c r="BB30" s="937" t="str">
        <f t="shared" si="17"/>
        <v/>
      </c>
      <c r="BC30" s="937" t="str">
        <f t="shared" si="17"/>
        <v/>
      </c>
      <c r="BD30" s="938" t="str">
        <f t="shared" si="17"/>
        <v/>
      </c>
    </row>
    <row r="31" spans="2:56" ht="36" x14ac:dyDescent="0.2">
      <c r="B31" s="1282">
        <v>10</v>
      </c>
      <c r="C31" s="927" t="s">
        <v>230</v>
      </c>
      <c r="D31" s="928"/>
      <c r="E31" s="929"/>
      <c r="F31" s="929"/>
      <c r="G31" s="929"/>
      <c r="H31" s="929"/>
      <c r="I31" s="929"/>
      <c r="J31" s="929"/>
      <c r="K31" s="929"/>
      <c r="L31" s="929"/>
      <c r="M31" s="929"/>
      <c r="N31" s="929"/>
      <c r="O31" s="929"/>
      <c r="P31" s="929"/>
      <c r="Q31" s="929"/>
      <c r="R31" s="929"/>
      <c r="S31" s="929"/>
      <c r="T31" s="929"/>
      <c r="U31" s="929"/>
      <c r="V31" s="929"/>
      <c r="W31" s="929"/>
      <c r="X31" s="929"/>
      <c r="Y31" s="929"/>
      <c r="Z31" s="929"/>
      <c r="AA31" s="929"/>
      <c r="AB31" s="929"/>
      <c r="AC31" s="929"/>
      <c r="AD31" s="929"/>
      <c r="AE31" s="929"/>
      <c r="AF31" s="929"/>
      <c r="AG31" s="929"/>
      <c r="AH31" s="929"/>
      <c r="AI31" s="929"/>
      <c r="AJ31" s="929"/>
      <c r="AK31" s="929"/>
      <c r="AL31" s="929"/>
      <c r="AM31" s="929"/>
      <c r="AN31" s="929"/>
      <c r="AO31" s="929"/>
      <c r="AP31" s="929"/>
      <c r="AQ31" s="929"/>
      <c r="AR31" s="929"/>
      <c r="AS31" s="929"/>
      <c r="AT31" s="929"/>
      <c r="AU31" s="929"/>
      <c r="AV31" s="929"/>
      <c r="AW31" s="929"/>
      <c r="AX31" s="929"/>
      <c r="AY31" s="929"/>
      <c r="AZ31" s="929"/>
      <c r="BA31" s="929"/>
      <c r="BB31" s="929"/>
      <c r="BC31" s="929"/>
      <c r="BD31" s="930"/>
    </row>
    <row r="32" spans="2:56" ht="24" x14ac:dyDescent="0.2">
      <c r="B32" s="1282"/>
      <c r="C32" s="931" t="s">
        <v>231</v>
      </c>
      <c r="D32" s="932" t="str">
        <f>IF(D31="","",Sheet2!$L$21*7%)</f>
        <v/>
      </c>
      <c r="E32" s="933" t="str">
        <f>IF(E31="","",Sheet2!$L$21*7%)</f>
        <v/>
      </c>
      <c r="F32" s="933" t="str">
        <f>IF(F31="","",Sheet2!$L$21*7%)</f>
        <v/>
      </c>
      <c r="G32" s="933" t="str">
        <f>IF(G31="","",Sheet2!$L$21*7%)</f>
        <v/>
      </c>
      <c r="H32" s="933" t="str">
        <f>IF(H31="","",Sheet2!$L$21*7%)</f>
        <v/>
      </c>
      <c r="I32" s="933" t="str">
        <f>IF(I31="","",Sheet2!$L$21*7%)</f>
        <v/>
      </c>
      <c r="J32" s="933" t="str">
        <f>IF(J31="","",Sheet2!$L$21*7%)</f>
        <v/>
      </c>
      <c r="K32" s="933" t="str">
        <f>IF(K31="","",Sheet2!$L$21*7%)</f>
        <v/>
      </c>
      <c r="L32" s="933" t="str">
        <f>IF(L31="","",Sheet2!$L$21*7%)</f>
        <v/>
      </c>
      <c r="M32" s="933" t="str">
        <f>IF(M31="","",Sheet2!$L$21*7%)</f>
        <v/>
      </c>
      <c r="N32" s="933" t="str">
        <f>IF(N31="","",Sheet2!$L$21*7%)</f>
        <v/>
      </c>
      <c r="O32" s="933" t="str">
        <f>IF(O31="","",Sheet2!$L$21*7%)</f>
        <v/>
      </c>
      <c r="P32" s="933" t="str">
        <f>IF(P31="","",Sheet2!$L$21*7%)</f>
        <v/>
      </c>
      <c r="Q32" s="933" t="str">
        <f>IF(Q31="","",Sheet2!$L$21*7%)</f>
        <v/>
      </c>
      <c r="R32" s="933" t="str">
        <f>IF(R31="","",Sheet2!$L$21*7%)</f>
        <v/>
      </c>
      <c r="S32" s="933" t="str">
        <f>IF(S31="","",Sheet2!$L$21*7%)</f>
        <v/>
      </c>
      <c r="T32" s="933" t="str">
        <f>IF(T31="","",Sheet2!$L$21*7%)</f>
        <v/>
      </c>
      <c r="U32" s="933" t="str">
        <f>IF(U31="","",Sheet2!$L$21*7%)</f>
        <v/>
      </c>
      <c r="V32" s="933" t="str">
        <f>IF(V31="","",Sheet2!$L$21*7%)</f>
        <v/>
      </c>
      <c r="W32" s="933" t="str">
        <f>IF(W31="","",Sheet2!$L$21*7%)</f>
        <v/>
      </c>
      <c r="X32" s="933" t="str">
        <f>IF(X31="","",Sheet2!$L$21*7%)</f>
        <v/>
      </c>
      <c r="Y32" s="933" t="str">
        <f>IF(Y31="","",Sheet2!$L$21*7%)</f>
        <v/>
      </c>
      <c r="Z32" s="933" t="str">
        <f>IF(Z31="","",Sheet2!$L$21*7%)</f>
        <v/>
      </c>
      <c r="AA32" s="933" t="str">
        <f>IF(AA31="","",Sheet2!$L$21*7%)</f>
        <v/>
      </c>
      <c r="AB32" s="933" t="str">
        <f>IF(AB31="","",Sheet2!$L$21*7%)</f>
        <v/>
      </c>
      <c r="AC32" s="933" t="str">
        <f>IF(AC31="","",Sheet2!$L$21*7%)</f>
        <v/>
      </c>
      <c r="AD32" s="933" t="str">
        <f>IF(AD31="","",Sheet2!$L$21*7%)</f>
        <v/>
      </c>
      <c r="AE32" s="933" t="str">
        <f>IF(AE31="","",Sheet2!$L$21*7%)</f>
        <v/>
      </c>
      <c r="AF32" s="933" t="str">
        <f>IF(AF31="","",Sheet2!$L$21*7%)</f>
        <v/>
      </c>
      <c r="AG32" s="933" t="str">
        <f>IF(AG31="","",Sheet2!$L$21*7%)</f>
        <v/>
      </c>
      <c r="AH32" s="933" t="str">
        <f>IF(AH31="","",Sheet2!$L$21*7%)</f>
        <v/>
      </c>
      <c r="AI32" s="933" t="str">
        <f>IF(AI31="","",Sheet2!$L$21*7%)</f>
        <v/>
      </c>
      <c r="AJ32" s="933" t="str">
        <f>IF(AJ31="","",Sheet2!$L$21*7%)</f>
        <v/>
      </c>
      <c r="AK32" s="933" t="str">
        <f>IF(AK31="","",Sheet2!$L$21*7%)</f>
        <v/>
      </c>
      <c r="AL32" s="933" t="str">
        <f>IF(AL31="","",Sheet2!$L$21*7%)</f>
        <v/>
      </c>
      <c r="AM32" s="933" t="str">
        <f>IF(AM31="","",Sheet2!$L$21*7%)</f>
        <v/>
      </c>
      <c r="AN32" s="933" t="str">
        <f>IF(AN31="","",Sheet2!$L$21*7%)</f>
        <v/>
      </c>
      <c r="AO32" s="933" t="str">
        <f>IF(AO31="","",Sheet2!$L$21*7%)</f>
        <v/>
      </c>
      <c r="AP32" s="933" t="str">
        <f>IF(AP31="","",Sheet2!$L$21*7%)</f>
        <v/>
      </c>
      <c r="AQ32" s="933" t="str">
        <f>IF(AQ31="","",Sheet2!$L$21*7%)</f>
        <v/>
      </c>
      <c r="AR32" s="933" t="str">
        <f>IF(AR31="","",Sheet2!$L$21*7%)</f>
        <v/>
      </c>
      <c r="AS32" s="933" t="str">
        <f>IF(AS31="","",Sheet2!$L$21*7%)</f>
        <v/>
      </c>
      <c r="AT32" s="933"/>
      <c r="AU32" s="933" t="str">
        <f>IF(AU31="","",Sheet2!$L$21*7%)</f>
        <v/>
      </c>
      <c r="AV32" s="933" t="str">
        <f>IF(AV31="","",Sheet2!$L$21*7%)</f>
        <v/>
      </c>
      <c r="AW32" s="933" t="str">
        <f>IF(AW31="","",Sheet2!$L$21*7%)</f>
        <v/>
      </c>
      <c r="AX32" s="933" t="str">
        <f>IF(AX31="","",Sheet2!$L$21*7%)</f>
        <v/>
      </c>
      <c r="AY32" s="933" t="str">
        <f>IF(AY31="","",Sheet2!$L$21*7%)</f>
        <v/>
      </c>
      <c r="AZ32" s="933" t="str">
        <f>IF(AZ31="","",Sheet2!$L$21*7%)</f>
        <v/>
      </c>
      <c r="BA32" s="933" t="str">
        <f>IF(BA31="","",Sheet2!$L$21*7%)</f>
        <v/>
      </c>
      <c r="BB32" s="933" t="str">
        <f>IF(BB31="","",Sheet2!$L$21*7%)</f>
        <v/>
      </c>
      <c r="BC32" s="933" t="str">
        <f>IF(BC31="","",Sheet2!$L$21*7%)</f>
        <v/>
      </c>
      <c r="BD32" s="934" t="str">
        <f>IF(BD31="","",Sheet2!$L$21*7%)</f>
        <v/>
      </c>
    </row>
    <row r="33" spans="2:56" x14ac:dyDescent="0.2">
      <c r="B33" s="1282"/>
      <c r="C33" s="935" t="s">
        <v>232</v>
      </c>
      <c r="D33" s="936" t="str">
        <f t="shared" ref="D33:AI33" si="18">IF(D31="","",ABS(D31)-ABS(D32))</f>
        <v/>
      </c>
      <c r="E33" s="937" t="str">
        <f t="shared" si="18"/>
        <v/>
      </c>
      <c r="F33" s="937" t="str">
        <f t="shared" si="18"/>
        <v/>
      </c>
      <c r="G33" s="937" t="str">
        <f t="shared" si="18"/>
        <v/>
      </c>
      <c r="H33" s="937" t="str">
        <f t="shared" si="18"/>
        <v/>
      </c>
      <c r="I33" s="937" t="str">
        <f t="shared" si="18"/>
        <v/>
      </c>
      <c r="J33" s="937" t="str">
        <f t="shared" si="18"/>
        <v/>
      </c>
      <c r="K33" s="937" t="str">
        <f t="shared" si="18"/>
        <v/>
      </c>
      <c r="L33" s="937" t="str">
        <f t="shared" si="18"/>
        <v/>
      </c>
      <c r="M33" s="937" t="str">
        <f t="shared" si="18"/>
        <v/>
      </c>
      <c r="N33" s="937" t="str">
        <f t="shared" si="18"/>
        <v/>
      </c>
      <c r="O33" s="937" t="str">
        <f t="shared" si="18"/>
        <v/>
      </c>
      <c r="P33" s="937" t="str">
        <f t="shared" si="18"/>
        <v/>
      </c>
      <c r="Q33" s="937" t="str">
        <f t="shared" si="18"/>
        <v/>
      </c>
      <c r="R33" s="937" t="str">
        <f t="shared" si="18"/>
        <v/>
      </c>
      <c r="S33" s="937" t="str">
        <f t="shared" si="18"/>
        <v/>
      </c>
      <c r="T33" s="937" t="str">
        <f t="shared" si="18"/>
        <v/>
      </c>
      <c r="U33" s="937" t="str">
        <f t="shared" si="18"/>
        <v/>
      </c>
      <c r="V33" s="937" t="str">
        <f t="shared" si="18"/>
        <v/>
      </c>
      <c r="W33" s="937" t="str">
        <f t="shared" si="18"/>
        <v/>
      </c>
      <c r="X33" s="937" t="str">
        <f t="shared" si="18"/>
        <v/>
      </c>
      <c r="Y33" s="937" t="str">
        <f t="shared" si="18"/>
        <v/>
      </c>
      <c r="Z33" s="937" t="str">
        <f t="shared" si="18"/>
        <v/>
      </c>
      <c r="AA33" s="937" t="str">
        <f t="shared" si="18"/>
        <v/>
      </c>
      <c r="AB33" s="937" t="str">
        <f t="shared" si="18"/>
        <v/>
      </c>
      <c r="AC33" s="937" t="str">
        <f t="shared" si="18"/>
        <v/>
      </c>
      <c r="AD33" s="937" t="str">
        <f t="shared" si="18"/>
        <v/>
      </c>
      <c r="AE33" s="937" t="str">
        <f t="shared" si="18"/>
        <v/>
      </c>
      <c r="AF33" s="937" t="str">
        <f t="shared" si="18"/>
        <v/>
      </c>
      <c r="AG33" s="937" t="str">
        <f t="shared" si="18"/>
        <v/>
      </c>
      <c r="AH33" s="937" t="str">
        <f t="shared" si="18"/>
        <v/>
      </c>
      <c r="AI33" s="937" t="str">
        <f t="shared" si="18"/>
        <v/>
      </c>
      <c r="AJ33" s="937" t="str">
        <f t="shared" ref="AJ33:BD33" si="19">IF(AJ31="","",ABS(AJ31)-ABS(AJ32))</f>
        <v/>
      </c>
      <c r="AK33" s="937" t="str">
        <f t="shared" si="19"/>
        <v/>
      </c>
      <c r="AL33" s="937" t="str">
        <f t="shared" si="19"/>
        <v/>
      </c>
      <c r="AM33" s="937" t="str">
        <f t="shared" si="19"/>
        <v/>
      </c>
      <c r="AN33" s="937" t="str">
        <f t="shared" si="19"/>
        <v/>
      </c>
      <c r="AO33" s="937" t="str">
        <f t="shared" si="19"/>
        <v/>
      </c>
      <c r="AP33" s="937" t="str">
        <f t="shared" si="19"/>
        <v/>
      </c>
      <c r="AQ33" s="937" t="str">
        <f t="shared" si="19"/>
        <v/>
      </c>
      <c r="AR33" s="937" t="str">
        <f t="shared" si="19"/>
        <v/>
      </c>
      <c r="AS33" s="937" t="str">
        <f t="shared" si="19"/>
        <v/>
      </c>
      <c r="AT33" s="937"/>
      <c r="AU33" s="937" t="str">
        <f t="shared" si="19"/>
        <v/>
      </c>
      <c r="AV33" s="937" t="str">
        <f t="shared" si="19"/>
        <v/>
      </c>
      <c r="AW33" s="937" t="str">
        <f t="shared" si="19"/>
        <v/>
      </c>
      <c r="AX33" s="937" t="str">
        <f t="shared" si="19"/>
        <v/>
      </c>
      <c r="AY33" s="937" t="str">
        <f t="shared" si="19"/>
        <v/>
      </c>
      <c r="AZ33" s="937" t="str">
        <f t="shared" si="19"/>
        <v/>
      </c>
      <c r="BA33" s="937" t="str">
        <f t="shared" si="19"/>
        <v/>
      </c>
      <c r="BB33" s="937" t="str">
        <f t="shared" si="19"/>
        <v/>
      </c>
      <c r="BC33" s="937" t="str">
        <f t="shared" si="19"/>
        <v/>
      </c>
      <c r="BD33" s="938" t="str">
        <f t="shared" si="19"/>
        <v/>
      </c>
    </row>
    <row r="34" spans="2:56" ht="36" x14ac:dyDescent="0.2">
      <c r="B34" s="1281">
        <v>11</v>
      </c>
      <c r="C34" s="927" t="s">
        <v>230</v>
      </c>
      <c r="D34" s="928"/>
      <c r="E34" s="929"/>
      <c r="F34" s="929"/>
      <c r="G34" s="929"/>
      <c r="H34" s="929"/>
      <c r="I34" s="929"/>
      <c r="J34" s="929"/>
      <c r="K34" s="929"/>
      <c r="L34" s="929"/>
      <c r="M34" s="929"/>
      <c r="N34" s="929"/>
      <c r="O34" s="929"/>
      <c r="P34" s="929"/>
      <c r="Q34" s="929"/>
      <c r="R34" s="929"/>
      <c r="S34" s="929"/>
      <c r="T34" s="929"/>
      <c r="U34" s="929"/>
      <c r="V34" s="929"/>
      <c r="W34" s="929"/>
      <c r="X34" s="929"/>
      <c r="Y34" s="929"/>
      <c r="Z34" s="929"/>
      <c r="AA34" s="929"/>
      <c r="AB34" s="929"/>
      <c r="AC34" s="929"/>
      <c r="AD34" s="929"/>
      <c r="AE34" s="929"/>
      <c r="AF34" s="929"/>
      <c r="AG34" s="929"/>
      <c r="AH34" s="929"/>
      <c r="AI34" s="929"/>
      <c r="AJ34" s="929"/>
      <c r="AK34" s="929"/>
      <c r="AL34" s="929"/>
      <c r="AM34" s="929"/>
      <c r="AN34" s="929"/>
      <c r="AO34" s="929"/>
      <c r="AP34" s="929"/>
      <c r="AQ34" s="929"/>
      <c r="AR34" s="929"/>
      <c r="AS34" s="929"/>
      <c r="AT34" s="929"/>
      <c r="AU34" s="929"/>
      <c r="AV34" s="929"/>
      <c r="AW34" s="929"/>
      <c r="AX34" s="929"/>
      <c r="AY34" s="929"/>
      <c r="AZ34" s="929"/>
      <c r="BA34" s="929"/>
      <c r="BB34" s="929"/>
      <c r="BC34" s="929"/>
      <c r="BD34" s="930"/>
    </row>
    <row r="35" spans="2:56" ht="24" x14ac:dyDescent="0.2">
      <c r="B35" s="1282"/>
      <c r="C35" s="931" t="s">
        <v>231</v>
      </c>
      <c r="D35" s="932" t="str">
        <f>IF(D34="","",Sheet2!$L$22*7%)</f>
        <v/>
      </c>
      <c r="E35" s="933" t="str">
        <f>IF(E34="","",Sheet2!$L$22*7%)</f>
        <v/>
      </c>
      <c r="F35" s="933" t="str">
        <f>IF(F34="","",Sheet2!$L$22*7%)</f>
        <v/>
      </c>
      <c r="G35" s="933" t="str">
        <f>IF(G34="","",Sheet2!$L$22*7%)</f>
        <v/>
      </c>
      <c r="H35" s="933" t="str">
        <f>IF(H34="","",Sheet2!$L$22*7%)</f>
        <v/>
      </c>
      <c r="I35" s="933" t="str">
        <f>IF(I34="","",Sheet2!$L$22*7%)</f>
        <v/>
      </c>
      <c r="J35" s="933" t="str">
        <f>IF(J34="","",Sheet2!$L$22*7%)</f>
        <v/>
      </c>
      <c r="K35" s="933" t="str">
        <f>IF(K34="","",Sheet2!$L$22*7%)</f>
        <v/>
      </c>
      <c r="L35" s="933" t="str">
        <f>IF(L34="","",Sheet2!$L$22*7%)</f>
        <v/>
      </c>
      <c r="M35" s="933" t="str">
        <f>IF(M34="","",Sheet2!$L$22*7%)</f>
        <v/>
      </c>
      <c r="N35" s="933" t="str">
        <f>IF(N34="","",Sheet2!$L$22*7%)</f>
        <v/>
      </c>
      <c r="O35" s="933" t="str">
        <f>IF(O34="","",Sheet2!$L$22*7%)</f>
        <v/>
      </c>
      <c r="P35" s="933" t="str">
        <f>IF(P34="","",Sheet2!$L$22*7%)</f>
        <v/>
      </c>
      <c r="Q35" s="933" t="str">
        <f>IF(Q34="","",Sheet2!$L$22*7%)</f>
        <v/>
      </c>
      <c r="R35" s="933" t="str">
        <f>IF(R34="","",Sheet2!$L$22*7%)</f>
        <v/>
      </c>
      <c r="S35" s="933" t="str">
        <f>IF(S34="","",Sheet2!$L$22*7%)</f>
        <v/>
      </c>
      <c r="T35" s="933" t="str">
        <f>IF(T34="","",Sheet2!$L$22*7%)</f>
        <v/>
      </c>
      <c r="U35" s="933" t="str">
        <f>IF(U34="","",Sheet2!$L$22*7%)</f>
        <v/>
      </c>
      <c r="V35" s="933" t="str">
        <f>IF(V34="","",Sheet2!$L$22*7%)</f>
        <v/>
      </c>
      <c r="W35" s="933" t="str">
        <f>IF(W34="","",Sheet2!$L$22*7%)</f>
        <v/>
      </c>
      <c r="X35" s="933" t="str">
        <f>IF(X34="","",Sheet2!$L$22*7%)</f>
        <v/>
      </c>
      <c r="Y35" s="933" t="str">
        <f>IF(Y34="","",Sheet2!$L$22*7%)</f>
        <v/>
      </c>
      <c r="Z35" s="933" t="str">
        <f>IF(Z34="","",Sheet2!$L$22*7%)</f>
        <v/>
      </c>
      <c r="AA35" s="933" t="str">
        <f>IF(AA34="","",Sheet2!$L$22*7%)</f>
        <v/>
      </c>
      <c r="AB35" s="933" t="str">
        <f>IF(AB34="","",Sheet2!$L$22*7%)</f>
        <v/>
      </c>
      <c r="AC35" s="933" t="str">
        <f>IF(AC34="","",Sheet2!$L$22*7%)</f>
        <v/>
      </c>
      <c r="AD35" s="933" t="str">
        <f>IF(AD34="","",Sheet2!$L$22*7%)</f>
        <v/>
      </c>
      <c r="AE35" s="933" t="str">
        <f>IF(AE34="","",Sheet2!$L$22*7%)</f>
        <v/>
      </c>
      <c r="AF35" s="933" t="str">
        <f>IF(AF34="","",Sheet2!$L$22*7%)</f>
        <v/>
      </c>
      <c r="AG35" s="933" t="str">
        <f>IF(AG34="","",Sheet2!$L$22*7%)</f>
        <v/>
      </c>
      <c r="AH35" s="933" t="str">
        <f>IF(AH34="","",Sheet2!$L$22*7%)</f>
        <v/>
      </c>
      <c r="AI35" s="933" t="str">
        <f>IF(AI34="","",Sheet2!$L$22*7%)</f>
        <v/>
      </c>
      <c r="AJ35" s="933" t="str">
        <f>IF(AJ34="","",Sheet2!$L$22*7%)</f>
        <v/>
      </c>
      <c r="AK35" s="933" t="str">
        <f>IF(AK34="","",Sheet2!$L$22*7%)</f>
        <v/>
      </c>
      <c r="AL35" s="933" t="str">
        <f>IF(AL34="","",Sheet2!$L$22*7%)</f>
        <v/>
      </c>
      <c r="AM35" s="933" t="str">
        <f>IF(AM34="","",Sheet2!$L$22*7%)</f>
        <v/>
      </c>
      <c r="AN35" s="933" t="str">
        <f>IF(AN34="","",Sheet2!$L$22*7%)</f>
        <v/>
      </c>
      <c r="AO35" s="933" t="str">
        <f>IF(AO34="","",Sheet2!$L$22*7%)</f>
        <v/>
      </c>
      <c r="AP35" s="933" t="str">
        <f>IF(AP34="","",Sheet2!$L$22*7%)</f>
        <v/>
      </c>
      <c r="AQ35" s="933" t="str">
        <f>IF(AQ34="","",Sheet2!$L$22*7%)</f>
        <v/>
      </c>
      <c r="AR35" s="933" t="str">
        <f>IF(AR34="","",Sheet2!$L$22*7%)</f>
        <v/>
      </c>
      <c r="AS35" s="933" t="str">
        <f>IF(AS34="","",Sheet2!$L$22*7%)</f>
        <v/>
      </c>
      <c r="AT35" s="933"/>
      <c r="AU35" s="933" t="str">
        <f>IF(AU34="","",Sheet2!$L$22*7%)</f>
        <v/>
      </c>
      <c r="AV35" s="933" t="str">
        <f>IF(AV34="","",Sheet2!$L$22*7%)</f>
        <v/>
      </c>
      <c r="AW35" s="933" t="str">
        <f>IF(AW34="","",Sheet2!$L$22*7%)</f>
        <v/>
      </c>
      <c r="AX35" s="933" t="str">
        <f>IF(AX34="","",Sheet2!$L$22*7%)</f>
        <v/>
      </c>
      <c r="AY35" s="933" t="str">
        <f>IF(AY34="","",Sheet2!$L$22*7%)</f>
        <v/>
      </c>
      <c r="AZ35" s="933" t="str">
        <f>IF(AZ34="","",Sheet2!$L$22*7%)</f>
        <v/>
      </c>
      <c r="BA35" s="933" t="str">
        <f>IF(BA34="","",Sheet2!$L$22*7%)</f>
        <v/>
      </c>
      <c r="BB35" s="933" t="str">
        <f>IF(BB34="","",Sheet2!$L$22*7%)</f>
        <v/>
      </c>
      <c r="BC35" s="933" t="str">
        <f>IF(BC34="","",Sheet2!$L$22*7%)</f>
        <v/>
      </c>
      <c r="BD35" s="934" t="str">
        <f>IF(BD34="","",Sheet2!$L$22*7%)</f>
        <v/>
      </c>
    </row>
    <row r="36" spans="2:56" x14ac:dyDescent="0.2">
      <c r="B36" s="1283"/>
      <c r="C36" s="935" t="s">
        <v>232</v>
      </c>
      <c r="D36" s="936" t="str">
        <f t="shared" ref="D36:AI36" si="20">IF(D34="","",ABS(D34)-ABS(D35))</f>
        <v/>
      </c>
      <c r="E36" s="937" t="str">
        <f t="shared" si="20"/>
        <v/>
      </c>
      <c r="F36" s="937" t="str">
        <f t="shared" si="20"/>
        <v/>
      </c>
      <c r="G36" s="937" t="str">
        <f t="shared" si="20"/>
        <v/>
      </c>
      <c r="H36" s="937" t="str">
        <f t="shared" si="20"/>
        <v/>
      </c>
      <c r="I36" s="937" t="str">
        <f t="shared" si="20"/>
        <v/>
      </c>
      <c r="J36" s="937" t="str">
        <f t="shared" si="20"/>
        <v/>
      </c>
      <c r="K36" s="937" t="str">
        <f t="shared" si="20"/>
        <v/>
      </c>
      <c r="L36" s="937" t="str">
        <f t="shared" si="20"/>
        <v/>
      </c>
      <c r="M36" s="937" t="str">
        <f t="shared" si="20"/>
        <v/>
      </c>
      <c r="N36" s="937" t="str">
        <f t="shared" si="20"/>
        <v/>
      </c>
      <c r="O36" s="937" t="str">
        <f t="shared" si="20"/>
        <v/>
      </c>
      <c r="P36" s="937" t="str">
        <f t="shared" si="20"/>
        <v/>
      </c>
      <c r="Q36" s="937" t="str">
        <f t="shared" si="20"/>
        <v/>
      </c>
      <c r="R36" s="937" t="str">
        <f t="shared" si="20"/>
        <v/>
      </c>
      <c r="S36" s="937" t="str">
        <f t="shared" si="20"/>
        <v/>
      </c>
      <c r="T36" s="937" t="str">
        <f t="shared" si="20"/>
        <v/>
      </c>
      <c r="U36" s="937" t="str">
        <f t="shared" si="20"/>
        <v/>
      </c>
      <c r="V36" s="937" t="str">
        <f t="shared" si="20"/>
        <v/>
      </c>
      <c r="W36" s="937" t="str">
        <f t="shared" si="20"/>
        <v/>
      </c>
      <c r="X36" s="937" t="str">
        <f t="shared" si="20"/>
        <v/>
      </c>
      <c r="Y36" s="937" t="str">
        <f t="shared" si="20"/>
        <v/>
      </c>
      <c r="Z36" s="937" t="str">
        <f t="shared" si="20"/>
        <v/>
      </c>
      <c r="AA36" s="937" t="str">
        <f t="shared" si="20"/>
        <v/>
      </c>
      <c r="AB36" s="937" t="str">
        <f t="shared" si="20"/>
        <v/>
      </c>
      <c r="AC36" s="937" t="str">
        <f t="shared" si="20"/>
        <v/>
      </c>
      <c r="AD36" s="937" t="str">
        <f t="shared" si="20"/>
        <v/>
      </c>
      <c r="AE36" s="937" t="str">
        <f t="shared" si="20"/>
        <v/>
      </c>
      <c r="AF36" s="937" t="str">
        <f t="shared" si="20"/>
        <v/>
      </c>
      <c r="AG36" s="937" t="str">
        <f t="shared" si="20"/>
        <v/>
      </c>
      <c r="AH36" s="937" t="str">
        <f t="shared" si="20"/>
        <v/>
      </c>
      <c r="AI36" s="937" t="str">
        <f t="shared" si="20"/>
        <v/>
      </c>
      <c r="AJ36" s="937" t="str">
        <f t="shared" ref="AJ36:BD36" si="21">IF(AJ34="","",ABS(AJ34)-ABS(AJ35))</f>
        <v/>
      </c>
      <c r="AK36" s="937" t="str">
        <f t="shared" si="21"/>
        <v/>
      </c>
      <c r="AL36" s="937" t="str">
        <f t="shared" si="21"/>
        <v/>
      </c>
      <c r="AM36" s="937" t="str">
        <f t="shared" si="21"/>
        <v/>
      </c>
      <c r="AN36" s="937" t="str">
        <f t="shared" si="21"/>
        <v/>
      </c>
      <c r="AO36" s="937" t="str">
        <f t="shared" si="21"/>
        <v/>
      </c>
      <c r="AP36" s="937" t="str">
        <f t="shared" si="21"/>
        <v/>
      </c>
      <c r="AQ36" s="937" t="str">
        <f t="shared" si="21"/>
        <v/>
      </c>
      <c r="AR36" s="937" t="str">
        <f t="shared" si="21"/>
        <v/>
      </c>
      <c r="AS36" s="937" t="str">
        <f t="shared" si="21"/>
        <v/>
      </c>
      <c r="AT36" s="937"/>
      <c r="AU36" s="937" t="str">
        <f t="shared" si="21"/>
        <v/>
      </c>
      <c r="AV36" s="937" t="str">
        <f t="shared" si="21"/>
        <v/>
      </c>
      <c r="AW36" s="937" t="str">
        <f t="shared" si="21"/>
        <v/>
      </c>
      <c r="AX36" s="937" t="str">
        <f t="shared" si="21"/>
        <v/>
      </c>
      <c r="AY36" s="937" t="str">
        <f t="shared" si="21"/>
        <v/>
      </c>
      <c r="AZ36" s="937" t="str">
        <f t="shared" si="21"/>
        <v/>
      </c>
      <c r="BA36" s="937" t="str">
        <f t="shared" si="21"/>
        <v/>
      </c>
      <c r="BB36" s="937" t="str">
        <f t="shared" si="21"/>
        <v/>
      </c>
      <c r="BC36" s="937" t="str">
        <f t="shared" si="21"/>
        <v/>
      </c>
      <c r="BD36" s="938" t="str">
        <f t="shared" si="21"/>
        <v/>
      </c>
    </row>
    <row r="37" spans="2:56" ht="36" x14ac:dyDescent="0.2">
      <c r="B37" s="1282">
        <v>12</v>
      </c>
      <c r="C37" s="927" t="s">
        <v>230</v>
      </c>
      <c r="D37" s="928"/>
      <c r="E37" s="929"/>
      <c r="F37" s="929"/>
      <c r="G37" s="929"/>
      <c r="H37" s="929"/>
      <c r="I37" s="929"/>
      <c r="J37" s="929"/>
      <c r="K37" s="929"/>
      <c r="L37" s="929"/>
      <c r="M37" s="929"/>
      <c r="N37" s="929"/>
      <c r="O37" s="929"/>
      <c r="P37" s="929"/>
      <c r="Q37" s="929"/>
      <c r="R37" s="929"/>
      <c r="S37" s="929"/>
      <c r="T37" s="929"/>
      <c r="U37" s="929"/>
      <c r="V37" s="929"/>
      <c r="W37" s="929"/>
      <c r="X37" s="929"/>
      <c r="Y37" s="929"/>
      <c r="Z37" s="929"/>
      <c r="AA37" s="929"/>
      <c r="AB37" s="929"/>
      <c r="AC37" s="929"/>
      <c r="AD37" s="929"/>
      <c r="AE37" s="929"/>
      <c r="AF37" s="929"/>
      <c r="AG37" s="929"/>
      <c r="AH37" s="929"/>
      <c r="AI37" s="929"/>
      <c r="AJ37" s="929"/>
      <c r="AK37" s="929"/>
      <c r="AL37" s="929"/>
      <c r="AM37" s="929"/>
      <c r="AN37" s="929"/>
      <c r="AO37" s="929"/>
      <c r="AP37" s="929"/>
      <c r="AQ37" s="929"/>
      <c r="AR37" s="929"/>
      <c r="AS37" s="929"/>
      <c r="AT37" s="929"/>
      <c r="AU37" s="929"/>
      <c r="AV37" s="929"/>
      <c r="AW37" s="929"/>
      <c r="AX37" s="929"/>
      <c r="AY37" s="929"/>
      <c r="AZ37" s="929"/>
      <c r="BA37" s="929"/>
      <c r="BB37" s="929"/>
      <c r="BC37" s="929"/>
      <c r="BD37" s="930"/>
    </row>
    <row r="38" spans="2:56" ht="24" x14ac:dyDescent="0.2">
      <c r="B38" s="1282"/>
      <c r="C38" s="931" t="s">
        <v>231</v>
      </c>
      <c r="D38" s="932" t="str">
        <f>IF(D37="","",Sheet2!$L$23*7%)</f>
        <v/>
      </c>
      <c r="E38" s="933" t="str">
        <f>IF(E37="","",Sheet2!$L$23*7%)</f>
        <v/>
      </c>
      <c r="F38" s="933" t="str">
        <f>IF(F37="","",Sheet2!$L$23*7%)</f>
        <v/>
      </c>
      <c r="G38" s="933" t="str">
        <f>IF(G37="","",Sheet2!$L$23*7%)</f>
        <v/>
      </c>
      <c r="H38" s="933" t="str">
        <f>IF(H37="","",Sheet2!$L$23*7%)</f>
        <v/>
      </c>
      <c r="I38" s="933" t="str">
        <f>IF(I37="","",Sheet2!$L$23*7%)</f>
        <v/>
      </c>
      <c r="J38" s="933" t="str">
        <f>IF(J37="","",Sheet2!$L$23*7%)</f>
        <v/>
      </c>
      <c r="K38" s="933" t="str">
        <f>IF(K37="","",Sheet2!$L$23*7%)</f>
        <v/>
      </c>
      <c r="L38" s="933" t="str">
        <f>IF(L37="","",Sheet2!$L$23*7%)</f>
        <v/>
      </c>
      <c r="M38" s="933" t="str">
        <f>IF(M37="","",Sheet2!$L$23*7%)</f>
        <v/>
      </c>
      <c r="N38" s="933" t="str">
        <f>IF(N37="","",Sheet2!$L$23*7%)</f>
        <v/>
      </c>
      <c r="O38" s="933" t="str">
        <f>IF(O37="","",Sheet2!$L$23*7%)</f>
        <v/>
      </c>
      <c r="P38" s="933" t="str">
        <f>IF(P37="","",Sheet2!$L$23*7%)</f>
        <v/>
      </c>
      <c r="Q38" s="933" t="str">
        <f>IF(Q37="","",Sheet2!$L$23*7%)</f>
        <v/>
      </c>
      <c r="R38" s="933" t="str">
        <f>IF(R37="","",Sheet2!$L$23*7%)</f>
        <v/>
      </c>
      <c r="S38" s="933" t="str">
        <f>IF(S37="","",Sheet2!$L$23*7%)</f>
        <v/>
      </c>
      <c r="T38" s="933" t="str">
        <f>IF(T37="","",Sheet2!$L$23*7%)</f>
        <v/>
      </c>
      <c r="U38" s="933" t="str">
        <f>IF(U37="","",Sheet2!$L$23*7%)</f>
        <v/>
      </c>
      <c r="V38" s="933" t="str">
        <f>IF(V37="","",Sheet2!$L$23*7%)</f>
        <v/>
      </c>
      <c r="W38" s="933" t="str">
        <f>IF(W37="","",Sheet2!$L$23*7%)</f>
        <v/>
      </c>
      <c r="X38" s="933" t="str">
        <f>IF(X37="","",Sheet2!$L$23*7%)</f>
        <v/>
      </c>
      <c r="Y38" s="933" t="str">
        <f>IF(Y37="","",Sheet2!$L$23*7%)</f>
        <v/>
      </c>
      <c r="Z38" s="933" t="str">
        <f>IF(Z37="","",Sheet2!$L$23*7%)</f>
        <v/>
      </c>
      <c r="AA38" s="933" t="str">
        <f>IF(AA37="","",Sheet2!$L$23*7%)</f>
        <v/>
      </c>
      <c r="AB38" s="933" t="str">
        <f>IF(AB37="","",Sheet2!$L$23*7%)</f>
        <v/>
      </c>
      <c r="AC38" s="933" t="str">
        <f>IF(AC37="","",Sheet2!$L$23*7%)</f>
        <v/>
      </c>
      <c r="AD38" s="933" t="str">
        <f>IF(AD37="","",Sheet2!$L$23*7%)</f>
        <v/>
      </c>
      <c r="AE38" s="933" t="str">
        <f>IF(AE37="","",Sheet2!$L$23*7%)</f>
        <v/>
      </c>
      <c r="AF38" s="933" t="str">
        <f>IF(AF37="","",Sheet2!$L$23*7%)</f>
        <v/>
      </c>
      <c r="AG38" s="933" t="str">
        <f>IF(AG37="","",Sheet2!$L$23*7%)</f>
        <v/>
      </c>
      <c r="AH38" s="933" t="str">
        <f>IF(AH37="","",Sheet2!$L$23*7%)</f>
        <v/>
      </c>
      <c r="AI38" s="933" t="str">
        <f>IF(AI37="","",Sheet2!$L$23*7%)</f>
        <v/>
      </c>
      <c r="AJ38" s="933" t="str">
        <f>IF(AJ37="","",Sheet2!$L$23*7%)</f>
        <v/>
      </c>
      <c r="AK38" s="933" t="str">
        <f>IF(AK37="","",Sheet2!$L$23*7%)</f>
        <v/>
      </c>
      <c r="AL38" s="933" t="str">
        <f>IF(AL37="","",Sheet2!$L$23*7%)</f>
        <v/>
      </c>
      <c r="AM38" s="933" t="str">
        <f>IF(AM37="","",Sheet2!$L$23*7%)</f>
        <v/>
      </c>
      <c r="AN38" s="933" t="str">
        <f>IF(AN37="","",Sheet2!$L$23*7%)</f>
        <v/>
      </c>
      <c r="AO38" s="933" t="str">
        <f>IF(AO37="","",Sheet2!$L$23*7%)</f>
        <v/>
      </c>
      <c r="AP38" s="933" t="str">
        <f>IF(AP37="","",Sheet2!$L$23*7%)</f>
        <v/>
      </c>
      <c r="AQ38" s="933" t="str">
        <f>IF(AQ37="","",Sheet2!$L$23*7%)</f>
        <v/>
      </c>
      <c r="AR38" s="933" t="str">
        <f>IF(AR37="","",Sheet2!$L$23*7%)</f>
        <v/>
      </c>
      <c r="AS38" s="933" t="str">
        <f>IF(AS37="","",Sheet2!$L$23*7%)</f>
        <v/>
      </c>
      <c r="AT38" s="933"/>
      <c r="AU38" s="933" t="str">
        <f>IF(AU37="","",Sheet2!$L$23*7%)</f>
        <v/>
      </c>
      <c r="AV38" s="933" t="str">
        <f>IF(AV37="","",Sheet2!$L$23*7%)</f>
        <v/>
      </c>
      <c r="AW38" s="933" t="str">
        <f>IF(AW37="","",Sheet2!$L$23*7%)</f>
        <v/>
      </c>
      <c r="AX38" s="933" t="str">
        <f>IF(AX37="","",Sheet2!$L$23*7%)</f>
        <v/>
      </c>
      <c r="AY38" s="933" t="str">
        <f>IF(AY37="","",Sheet2!$L$23*7%)</f>
        <v/>
      </c>
      <c r="AZ38" s="933" t="str">
        <f>IF(AZ37="","",Sheet2!$L$23*7%)</f>
        <v/>
      </c>
      <c r="BA38" s="933" t="str">
        <f>IF(BA37="","",Sheet2!$L$23*7%)</f>
        <v/>
      </c>
      <c r="BB38" s="933" t="str">
        <f>IF(BB37="","",Sheet2!$L$23*7%)</f>
        <v/>
      </c>
      <c r="BC38" s="933" t="str">
        <f>IF(BC37="","",Sheet2!$L$23*7%)</f>
        <v/>
      </c>
      <c r="BD38" s="934" t="str">
        <f>IF(BD37="","",Sheet2!$L$23*7%)</f>
        <v/>
      </c>
    </row>
    <row r="39" spans="2:56" x14ac:dyDescent="0.2">
      <c r="B39" s="1282"/>
      <c r="C39" s="935" t="s">
        <v>232</v>
      </c>
      <c r="D39" s="936" t="str">
        <f t="shared" ref="D39:AI39" si="22">IF(D37="","",ABS(D37)-ABS(D38))</f>
        <v/>
      </c>
      <c r="E39" s="937" t="str">
        <f t="shared" si="22"/>
        <v/>
      </c>
      <c r="F39" s="937" t="str">
        <f t="shared" si="22"/>
        <v/>
      </c>
      <c r="G39" s="937" t="str">
        <f t="shared" si="22"/>
        <v/>
      </c>
      <c r="H39" s="937" t="str">
        <f t="shared" si="22"/>
        <v/>
      </c>
      <c r="I39" s="937" t="str">
        <f t="shared" si="22"/>
        <v/>
      </c>
      <c r="J39" s="937" t="str">
        <f t="shared" si="22"/>
        <v/>
      </c>
      <c r="K39" s="937" t="str">
        <f t="shared" si="22"/>
        <v/>
      </c>
      <c r="L39" s="937" t="str">
        <f t="shared" si="22"/>
        <v/>
      </c>
      <c r="M39" s="937" t="str">
        <f t="shared" si="22"/>
        <v/>
      </c>
      <c r="N39" s="937" t="str">
        <f t="shared" si="22"/>
        <v/>
      </c>
      <c r="O39" s="937" t="str">
        <f t="shared" si="22"/>
        <v/>
      </c>
      <c r="P39" s="937" t="str">
        <f t="shared" si="22"/>
        <v/>
      </c>
      <c r="Q39" s="937" t="str">
        <f t="shared" si="22"/>
        <v/>
      </c>
      <c r="R39" s="937" t="str">
        <f t="shared" si="22"/>
        <v/>
      </c>
      <c r="S39" s="937" t="str">
        <f t="shared" si="22"/>
        <v/>
      </c>
      <c r="T39" s="937" t="str">
        <f t="shared" si="22"/>
        <v/>
      </c>
      <c r="U39" s="937" t="str">
        <f t="shared" si="22"/>
        <v/>
      </c>
      <c r="V39" s="937" t="str">
        <f t="shared" si="22"/>
        <v/>
      </c>
      <c r="W39" s="937" t="str">
        <f t="shared" si="22"/>
        <v/>
      </c>
      <c r="X39" s="937" t="str">
        <f t="shared" si="22"/>
        <v/>
      </c>
      <c r="Y39" s="937" t="str">
        <f t="shared" si="22"/>
        <v/>
      </c>
      <c r="Z39" s="937" t="str">
        <f t="shared" si="22"/>
        <v/>
      </c>
      <c r="AA39" s="937" t="str">
        <f t="shared" si="22"/>
        <v/>
      </c>
      <c r="AB39" s="937" t="str">
        <f t="shared" si="22"/>
        <v/>
      </c>
      <c r="AC39" s="937" t="str">
        <f t="shared" si="22"/>
        <v/>
      </c>
      <c r="AD39" s="937" t="str">
        <f t="shared" si="22"/>
        <v/>
      </c>
      <c r="AE39" s="937" t="str">
        <f t="shared" si="22"/>
        <v/>
      </c>
      <c r="AF39" s="937" t="str">
        <f t="shared" si="22"/>
        <v/>
      </c>
      <c r="AG39" s="937" t="str">
        <f t="shared" si="22"/>
        <v/>
      </c>
      <c r="AH39" s="937" t="str">
        <f t="shared" si="22"/>
        <v/>
      </c>
      <c r="AI39" s="937" t="str">
        <f t="shared" si="22"/>
        <v/>
      </c>
      <c r="AJ39" s="937" t="str">
        <f t="shared" ref="AJ39:BD39" si="23">IF(AJ37="","",ABS(AJ37)-ABS(AJ38))</f>
        <v/>
      </c>
      <c r="AK39" s="937" t="str">
        <f t="shared" si="23"/>
        <v/>
      </c>
      <c r="AL39" s="937" t="str">
        <f t="shared" si="23"/>
        <v/>
      </c>
      <c r="AM39" s="937" t="str">
        <f t="shared" si="23"/>
        <v/>
      </c>
      <c r="AN39" s="937" t="str">
        <f t="shared" si="23"/>
        <v/>
      </c>
      <c r="AO39" s="937" t="str">
        <f t="shared" si="23"/>
        <v/>
      </c>
      <c r="AP39" s="937" t="str">
        <f t="shared" si="23"/>
        <v/>
      </c>
      <c r="AQ39" s="937" t="str">
        <f t="shared" si="23"/>
        <v/>
      </c>
      <c r="AR39" s="937" t="str">
        <f t="shared" si="23"/>
        <v/>
      </c>
      <c r="AS39" s="937" t="str">
        <f t="shared" si="23"/>
        <v/>
      </c>
      <c r="AT39" s="937"/>
      <c r="AU39" s="937" t="str">
        <f t="shared" si="23"/>
        <v/>
      </c>
      <c r="AV39" s="937" t="str">
        <f t="shared" si="23"/>
        <v/>
      </c>
      <c r="AW39" s="937" t="str">
        <f t="shared" si="23"/>
        <v/>
      </c>
      <c r="AX39" s="937" t="str">
        <f t="shared" si="23"/>
        <v/>
      </c>
      <c r="AY39" s="937" t="str">
        <f t="shared" si="23"/>
        <v/>
      </c>
      <c r="AZ39" s="937" t="str">
        <f t="shared" si="23"/>
        <v/>
      </c>
      <c r="BA39" s="937" t="str">
        <f t="shared" si="23"/>
        <v/>
      </c>
      <c r="BB39" s="937" t="str">
        <f t="shared" si="23"/>
        <v/>
      </c>
      <c r="BC39" s="937" t="str">
        <f t="shared" si="23"/>
        <v/>
      </c>
      <c r="BD39" s="938" t="str">
        <f t="shared" si="23"/>
        <v/>
      </c>
    </row>
    <row r="40" spans="2:56" ht="36" x14ac:dyDescent="0.2">
      <c r="B40" s="1281">
        <v>13</v>
      </c>
      <c r="C40" s="927" t="s">
        <v>230</v>
      </c>
      <c r="D40" s="928"/>
      <c r="E40" s="929"/>
      <c r="F40" s="929"/>
      <c r="G40" s="929"/>
      <c r="H40" s="929"/>
      <c r="I40" s="929"/>
      <c r="J40" s="929"/>
      <c r="K40" s="929"/>
      <c r="L40" s="929"/>
      <c r="M40" s="929"/>
      <c r="N40" s="929"/>
      <c r="O40" s="929"/>
      <c r="P40" s="929"/>
      <c r="Q40" s="929"/>
      <c r="R40" s="929"/>
      <c r="S40" s="929"/>
      <c r="T40" s="929"/>
      <c r="U40" s="929"/>
      <c r="V40" s="929"/>
      <c r="W40" s="929"/>
      <c r="X40" s="929"/>
      <c r="Y40" s="929"/>
      <c r="Z40" s="929"/>
      <c r="AA40" s="929"/>
      <c r="AB40" s="929"/>
      <c r="AC40" s="929"/>
      <c r="AD40" s="929"/>
      <c r="AE40" s="929"/>
      <c r="AF40" s="929"/>
      <c r="AG40" s="929"/>
      <c r="AH40" s="929"/>
      <c r="AI40" s="929"/>
      <c r="AJ40" s="929"/>
      <c r="AK40" s="929"/>
      <c r="AL40" s="929"/>
      <c r="AM40" s="929"/>
      <c r="AN40" s="929"/>
      <c r="AO40" s="929"/>
      <c r="AP40" s="929"/>
      <c r="AQ40" s="929"/>
      <c r="AR40" s="929"/>
      <c r="AS40" s="929"/>
      <c r="AT40" s="929"/>
      <c r="AU40" s="929"/>
      <c r="AV40" s="929"/>
      <c r="AW40" s="929"/>
      <c r="AX40" s="929"/>
      <c r="AY40" s="929"/>
      <c r="AZ40" s="929"/>
      <c r="BA40" s="929"/>
      <c r="BB40" s="929"/>
      <c r="BC40" s="929"/>
      <c r="BD40" s="930"/>
    </row>
    <row r="41" spans="2:56" ht="24" x14ac:dyDescent="0.2">
      <c r="B41" s="1282"/>
      <c r="C41" s="931" t="s">
        <v>231</v>
      </c>
      <c r="D41" s="932" t="str">
        <f>IF(D40="","",Sheet2!$L$24*7%)</f>
        <v/>
      </c>
      <c r="E41" s="933" t="str">
        <f>IF(E40="","",Sheet2!$L$24*7%)</f>
        <v/>
      </c>
      <c r="F41" s="933" t="str">
        <f>IF(F40="","",Sheet2!$L$24*7%)</f>
        <v/>
      </c>
      <c r="G41" s="933" t="str">
        <f>IF(G40="","",Sheet2!$L$24*7%)</f>
        <v/>
      </c>
      <c r="H41" s="933" t="str">
        <f>IF(H40="","",Sheet2!$L$24*7%)</f>
        <v/>
      </c>
      <c r="I41" s="933" t="str">
        <f>IF(I40="","",Sheet2!$L$24*7%)</f>
        <v/>
      </c>
      <c r="J41" s="933" t="str">
        <f>IF(J40="","",Sheet2!$L$24*7%)</f>
        <v/>
      </c>
      <c r="K41" s="933" t="str">
        <f>IF(K40="","",Sheet2!$L$24*7%)</f>
        <v/>
      </c>
      <c r="L41" s="933" t="str">
        <f>IF(L40="","",Sheet2!$L$24*7%)</f>
        <v/>
      </c>
      <c r="M41" s="933" t="str">
        <f>IF(M40="","",Sheet2!$L$24*7%)</f>
        <v/>
      </c>
      <c r="N41" s="933" t="str">
        <f>IF(N40="","",Sheet2!$L$24*7%)</f>
        <v/>
      </c>
      <c r="O41" s="933" t="str">
        <f>IF(O40="","",Sheet2!$L$24*7%)</f>
        <v/>
      </c>
      <c r="P41" s="933" t="str">
        <f>IF(P40="","",Sheet2!$L$24*7%)</f>
        <v/>
      </c>
      <c r="Q41" s="933" t="str">
        <f>IF(Q40="","",Sheet2!$L$24*7%)</f>
        <v/>
      </c>
      <c r="R41" s="933" t="str">
        <f>IF(R40="","",Sheet2!$L$24*7%)</f>
        <v/>
      </c>
      <c r="S41" s="933" t="str">
        <f>IF(S40="","",Sheet2!$L$24*7%)</f>
        <v/>
      </c>
      <c r="T41" s="933" t="str">
        <f>IF(T40="","",Sheet2!$L$24*7%)</f>
        <v/>
      </c>
      <c r="U41" s="933" t="str">
        <f>IF(U40="","",Sheet2!$L$24*7%)</f>
        <v/>
      </c>
      <c r="V41" s="933" t="str">
        <f>IF(V40="","",Sheet2!$L$24*7%)</f>
        <v/>
      </c>
      <c r="W41" s="933" t="str">
        <f>IF(W40="","",Sheet2!$L$24*7%)</f>
        <v/>
      </c>
      <c r="X41" s="933" t="str">
        <f>IF(X40="","",Sheet2!$L$24*7%)</f>
        <v/>
      </c>
      <c r="Y41" s="933" t="str">
        <f>IF(Y40="","",Sheet2!$L$24*7%)</f>
        <v/>
      </c>
      <c r="Z41" s="933" t="str">
        <f>IF(Z40="","",Sheet2!$L$24*7%)</f>
        <v/>
      </c>
      <c r="AA41" s="933" t="str">
        <f>IF(AA40="","",Sheet2!$L$24*7%)</f>
        <v/>
      </c>
      <c r="AB41" s="933" t="str">
        <f>IF(AB40="","",Sheet2!$L$24*7%)</f>
        <v/>
      </c>
      <c r="AC41" s="933" t="str">
        <f>IF(AC40="","",Sheet2!$L$24*7%)</f>
        <v/>
      </c>
      <c r="AD41" s="933" t="str">
        <f>IF(AD40="","",Sheet2!$L$24*7%)</f>
        <v/>
      </c>
      <c r="AE41" s="933" t="str">
        <f>IF(AE40="","",Sheet2!$L$24*7%)</f>
        <v/>
      </c>
      <c r="AF41" s="933" t="str">
        <f>IF(AF40="","",Sheet2!$L$24*7%)</f>
        <v/>
      </c>
      <c r="AG41" s="933" t="str">
        <f>IF(AG40="","",Sheet2!$L$24*7%)</f>
        <v/>
      </c>
      <c r="AH41" s="933" t="str">
        <f>IF(AH40="","",Sheet2!$L$24*7%)</f>
        <v/>
      </c>
      <c r="AI41" s="933" t="str">
        <f>IF(AI40="","",Sheet2!$L$24*7%)</f>
        <v/>
      </c>
      <c r="AJ41" s="933" t="str">
        <f>IF(AJ40="","",Sheet2!$L$24*7%)</f>
        <v/>
      </c>
      <c r="AK41" s="933" t="str">
        <f>IF(AK40="","",Sheet2!$L$24*7%)</f>
        <v/>
      </c>
      <c r="AL41" s="933" t="str">
        <f>IF(AL40="","",Sheet2!$L$24*7%)</f>
        <v/>
      </c>
      <c r="AM41" s="933" t="str">
        <f>IF(AM40="","",Sheet2!$L$24*7%)</f>
        <v/>
      </c>
      <c r="AN41" s="933" t="str">
        <f>IF(AN40="","",Sheet2!$L$24*7%)</f>
        <v/>
      </c>
      <c r="AO41" s="933" t="str">
        <f>IF(AO40="","",Sheet2!$L$24*7%)</f>
        <v/>
      </c>
      <c r="AP41" s="933" t="str">
        <f>IF(AP40="","",Sheet2!$L$24*7%)</f>
        <v/>
      </c>
      <c r="AQ41" s="933" t="str">
        <f>IF(AQ40="","",Sheet2!$L$24*7%)</f>
        <v/>
      </c>
      <c r="AR41" s="933" t="str">
        <f>IF(AR40="","",Sheet2!$L$24*7%)</f>
        <v/>
      </c>
      <c r="AS41" s="933" t="str">
        <f>IF(AS40="","",Sheet2!$L$24*7%)</f>
        <v/>
      </c>
      <c r="AT41" s="933"/>
      <c r="AU41" s="933" t="str">
        <f>IF(AU40="","",Sheet2!$L$24*7%)</f>
        <v/>
      </c>
      <c r="AV41" s="933" t="str">
        <f>IF(AV40="","",Sheet2!$L$24*7%)</f>
        <v/>
      </c>
      <c r="AW41" s="933" t="str">
        <f>IF(AW40="","",Sheet2!$L$24*7%)</f>
        <v/>
      </c>
      <c r="AX41" s="933" t="str">
        <f>IF(AX40="","",Sheet2!$L$24*7%)</f>
        <v/>
      </c>
      <c r="AY41" s="933" t="str">
        <f>IF(AY40="","",Sheet2!$L$24*7%)</f>
        <v/>
      </c>
      <c r="AZ41" s="933" t="str">
        <f>IF(AZ40="","",Sheet2!$L$24*7%)</f>
        <v/>
      </c>
      <c r="BA41" s="933" t="str">
        <f>IF(BA40="","",Sheet2!$L$24*7%)</f>
        <v/>
      </c>
      <c r="BB41" s="933" t="str">
        <f>IF(BB40="","",Sheet2!$L$24*7%)</f>
        <v/>
      </c>
      <c r="BC41" s="933" t="str">
        <f>IF(BC40="","",Sheet2!$L$24*7%)</f>
        <v/>
      </c>
      <c r="BD41" s="934" t="str">
        <f>IF(BD40="","",Sheet2!$L$24*7%)</f>
        <v/>
      </c>
    </row>
    <row r="42" spans="2:56" x14ac:dyDescent="0.2">
      <c r="B42" s="1283"/>
      <c r="C42" s="935" t="s">
        <v>232</v>
      </c>
      <c r="D42" s="936" t="str">
        <f t="shared" ref="D42:AI42" si="24">IF(D40="","",ABS(D40)-ABS(D41))</f>
        <v/>
      </c>
      <c r="E42" s="937" t="str">
        <f t="shared" si="24"/>
        <v/>
      </c>
      <c r="F42" s="937" t="str">
        <f t="shared" si="24"/>
        <v/>
      </c>
      <c r="G42" s="937" t="str">
        <f t="shared" si="24"/>
        <v/>
      </c>
      <c r="H42" s="937" t="str">
        <f t="shared" si="24"/>
        <v/>
      </c>
      <c r="I42" s="937" t="str">
        <f t="shared" si="24"/>
        <v/>
      </c>
      <c r="J42" s="937" t="str">
        <f t="shared" si="24"/>
        <v/>
      </c>
      <c r="K42" s="937" t="str">
        <f t="shared" si="24"/>
        <v/>
      </c>
      <c r="L42" s="937" t="str">
        <f t="shared" si="24"/>
        <v/>
      </c>
      <c r="M42" s="937" t="str">
        <f t="shared" si="24"/>
        <v/>
      </c>
      <c r="N42" s="937" t="str">
        <f t="shared" si="24"/>
        <v/>
      </c>
      <c r="O42" s="937" t="str">
        <f t="shared" si="24"/>
        <v/>
      </c>
      <c r="P42" s="937" t="str">
        <f t="shared" si="24"/>
        <v/>
      </c>
      <c r="Q42" s="937" t="str">
        <f t="shared" si="24"/>
        <v/>
      </c>
      <c r="R42" s="937" t="str">
        <f t="shared" si="24"/>
        <v/>
      </c>
      <c r="S42" s="937" t="str">
        <f t="shared" si="24"/>
        <v/>
      </c>
      <c r="T42" s="937" t="str">
        <f t="shared" si="24"/>
        <v/>
      </c>
      <c r="U42" s="937" t="str">
        <f t="shared" si="24"/>
        <v/>
      </c>
      <c r="V42" s="937" t="str">
        <f t="shared" si="24"/>
        <v/>
      </c>
      <c r="W42" s="937" t="str">
        <f t="shared" si="24"/>
        <v/>
      </c>
      <c r="X42" s="937" t="str">
        <f t="shared" si="24"/>
        <v/>
      </c>
      <c r="Y42" s="937" t="str">
        <f t="shared" si="24"/>
        <v/>
      </c>
      <c r="Z42" s="937" t="str">
        <f t="shared" si="24"/>
        <v/>
      </c>
      <c r="AA42" s="937" t="str">
        <f t="shared" si="24"/>
        <v/>
      </c>
      <c r="AB42" s="937" t="str">
        <f t="shared" si="24"/>
        <v/>
      </c>
      <c r="AC42" s="937" t="str">
        <f t="shared" si="24"/>
        <v/>
      </c>
      <c r="AD42" s="937" t="str">
        <f t="shared" si="24"/>
        <v/>
      </c>
      <c r="AE42" s="937" t="str">
        <f t="shared" si="24"/>
        <v/>
      </c>
      <c r="AF42" s="937" t="str">
        <f t="shared" si="24"/>
        <v/>
      </c>
      <c r="AG42" s="937" t="str">
        <f t="shared" si="24"/>
        <v/>
      </c>
      <c r="AH42" s="937" t="str">
        <f t="shared" si="24"/>
        <v/>
      </c>
      <c r="AI42" s="937" t="str">
        <f t="shared" si="24"/>
        <v/>
      </c>
      <c r="AJ42" s="937" t="str">
        <f t="shared" ref="AJ42:BD42" si="25">IF(AJ40="","",ABS(AJ40)-ABS(AJ41))</f>
        <v/>
      </c>
      <c r="AK42" s="937" t="str">
        <f t="shared" si="25"/>
        <v/>
      </c>
      <c r="AL42" s="937" t="str">
        <f t="shared" si="25"/>
        <v/>
      </c>
      <c r="AM42" s="937" t="str">
        <f t="shared" si="25"/>
        <v/>
      </c>
      <c r="AN42" s="937" t="str">
        <f t="shared" si="25"/>
        <v/>
      </c>
      <c r="AO42" s="937" t="str">
        <f t="shared" si="25"/>
        <v/>
      </c>
      <c r="AP42" s="937" t="str">
        <f t="shared" si="25"/>
        <v/>
      </c>
      <c r="AQ42" s="937" t="str">
        <f t="shared" si="25"/>
        <v/>
      </c>
      <c r="AR42" s="937" t="str">
        <f t="shared" si="25"/>
        <v/>
      </c>
      <c r="AS42" s="937" t="str">
        <f t="shared" si="25"/>
        <v/>
      </c>
      <c r="AT42" s="937"/>
      <c r="AU42" s="937" t="str">
        <f t="shared" si="25"/>
        <v/>
      </c>
      <c r="AV42" s="937" t="str">
        <f t="shared" si="25"/>
        <v/>
      </c>
      <c r="AW42" s="937" t="str">
        <f t="shared" si="25"/>
        <v/>
      </c>
      <c r="AX42" s="937" t="str">
        <f t="shared" si="25"/>
        <v/>
      </c>
      <c r="AY42" s="937" t="str">
        <f t="shared" si="25"/>
        <v/>
      </c>
      <c r="AZ42" s="937" t="str">
        <f t="shared" si="25"/>
        <v/>
      </c>
      <c r="BA42" s="937" t="str">
        <f t="shared" si="25"/>
        <v/>
      </c>
      <c r="BB42" s="937" t="str">
        <f t="shared" si="25"/>
        <v/>
      </c>
      <c r="BC42" s="937" t="str">
        <f t="shared" si="25"/>
        <v/>
      </c>
      <c r="BD42" s="938" t="str">
        <f t="shared" si="25"/>
        <v/>
      </c>
    </row>
    <row r="43" spans="2:56" ht="36" x14ac:dyDescent="0.2">
      <c r="B43" s="1282">
        <v>14</v>
      </c>
      <c r="C43" s="927" t="s">
        <v>230</v>
      </c>
      <c r="D43" s="928"/>
      <c r="E43" s="929"/>
      <c r="F43" s="929"/>
      <c r="G43" s="929"/>
      <c r="H43" s="929"/>
      <c r="I43" s="929"/>
      <c r="J43" s="929"/>
      <c r="K43" s="929"/>
      <c r="L43" s="929"/>
      <c r="M43" s="929"/>
      <c r="N43" s="929"/>
      <c r="O43" s="929"/>
      <c r="P43" s="929"/>
      <c r="Q43" s="929"/>
      <c r="R43" s="929"/>
      <c r="S43" s="929"/>
      <c r="T43" s="929"/>
      <c r="U43" s="929"/>
      <c r="V43" s="929"/>
      <c r="W43" s="929"/>
      <c r="X43" s="929"/>
      <c r="Y43" s="929"/>
      <c r="Z43" s="929"/>
      <c r="AA43" s="929"/>
      <c r="AB43" s="929"/>
      <c r="AC43" s="929"/>
      <c r="AD43" s="929"/>
      <c r="AE43" s="929"/>
      <c r="AF43" s="929"/>
      <c r="AG43" s="929"/>
      <c r="AH43" s="929"/>
      <c r="AI43" s="929"/>
      <c r="AJ43" s="929"/>
      <c r="AK43" s="929"/>
      <c r="AL43" s="929"/>
      <c r="AM43" s="929"/>
      <c r="AN43" s="929"/>
      <c r="AO43" s="929"/>
      <c r="AP43" s="929"/>
      <c r="AQ43" s="929"/>
      <c r="AR43" s="929"/>
      <c r="AS43" s="929"/>
      <c r="AT43" s="929"/>
      <c r="AU43" s="929"/>
      <c r="AV43" s="929"/>
      <c r="AW43" s="929"/>
      <c r="AX43" s="929"/>
      <c r="AY43" s="929"/>
      <c r="AZ43" s="929"/>
      <c r="BA43" s="929"/>
      <c r="BB43" s="929"/>
      <c r="BC43" s="929"/>
      <c r="BD43" s="930"/>
    </row>
    <row r="44" spans="2:56" ht="24" x14ac:dyDescent="0.2">
      <c r="B44" s="1282"/>
      <c r="C44" s="931" t="s">
        <v>231</v>
      </c>
      <c r="D44" s="932" t="str">
        <f>IF(D43="","",Sheet2!$L$25*7%)</f>
        <v/>
      </c>
      <c r="E44" s="933" t="str">
        <f>IF(E43="","",Sheet2!$L$25*7%)</f>
        <v/>
      </c>
      <c r="F44" s="933" t="str">
        <f>IF(F43="","",Sheet2!$L$25*7%)</f>
        <v/>
      </c>
      <c r="G44" s="933" t="str">
        <f>IF(G43="","",Sheet2!$L$25*7%)</f>
        <v/>
      </c>
      <c r="H44" s="933" t="str">
        <f>IF(H43="","",Sheet2!$L$25*7%)</f>
        <v/>
      </c>
      <c r="I44" s="933" t="str">
        <f>IF(I43="","",Sheet2!$L$25*7%)</f>
        <v/>
      </c>
      <c r="J44" s="933" t="str">
        <f>IF(J43="","",Sheet2!$L$25*7%)</f>
        <v/>
      </c>
      <c r="K44" s="933" t="str">
        <f>IF(K43="","",Sheet2!$L$25*7%)</f>
        <v/>
      </c>
      <c r="L44" s="933" t="str">
        <f>IF(L43="","",Sheet2!$L$25*7%)</f>
        <v/>
      </c>
      <c r="M44" s="933" t="str">
        <f>IF(M43="","",Sheet2!$L$25*7%)</f>
        <v/>
      </c>
      <c r="N44" s="933" t="str">
        <f>IF(N43="","",Sheet2!$L$25*7%)</f>
        <v/>
      </c>
      <c r="O44" s="933" t="str">
        <f>IF(O43="","",Sheet2!$L$25*7%)</f>
        <v/>
      </c>
      <c r="P44" s="933" t="str">
        <f>IF(P43="","",Sheet2!$L$25*7%)</f>
        <v/>
      </c>
      <c r="Q44" s="933" t="str">
        <f>IF(Q43="","",Sheet2!$L$25*7%)</f>
        <v/>
      </c>
      <c r="R44" s="933" t="str">
        <f>IF(R43="","",Sheet2!$L$25*7%)</f>
        <v/>
      </c>
      <c r="S44" s="933" t="str">
        <f>IF(S43="","",Sheet2!$L$25*7%)</f>
        <v/>
      </c>
      <c r="T44" s="933" t="str">
        <f>IF(T43="","",Sheet2!$L$25*7%)</f>
        <v/>
      </c>
      <c r="U44" s="933" t="str">
        <f>IF(U43="","",Sheet2!$L$25*7%)</f>
        <v/>
      </c>
      <c r="V44" s="933" t="str">
        <f>IF(V43="","",Sheet2!$L$25*7%)</f>
        <v/>
      </c>
      <c r="W44" s="933" t="str">
        <f>IF(W43="","",Sheet2!$L$25*7%)</f>
        <v/>
      </c>
      <c r="X44" s="933" t="str">
        <f>IF(X43="","",Sheet2!$L$25*7%)</f>
        <v/>
      </c>
      <c r="Y44" s="933" t="str">
        <f>IF(Y43="","",Sheet2!$L$25*7%)</f>
        <v/>
      </c>
      <c r="Z44" s="933" t="str">
        <f>IF(Z43="","",Sheet2!$L$25*7%)</f>
        <v/>
      </c>
      <c r="AA44" s="933" t="str">
        <f>IF(AA43="","",Sheet2!$L$25*7%)</f>
        <v/>
      </c>
      <c r="AB44" s="933" t="str">
        <f>IF(AB43="","",Sheet2!$L$25*7%)</f>
        <v/>
      </c>
      <c r="AC44" s="933" t="str">
        <f>IF(AC43="","",Sheet2!$L$25*7%)</f>
        <v/>
      </c>
      <c r="AD44" s="933" t="str">
        <f>IF(AD43="","",Sheet2!$L$25*7%)</f>
        <v/>
      </c>
      <c r="AE44" s="933" t="str">
        <f>IF(AE43="","",Sheet2!$L$25*7%)</f>
        <v/>
      </c>
      <c r="AF44" s="933" t="str">
        <f>IF(AF43="","",Sheet2!$L$25*7%)</f>
        <v/>
      </c>
      <c r="AG44" s="933" t="str">
        <f>IF(AG43="","",Sheet2!$L$25*7%)</f>
        <v/>
      </c>
      <c r="AH44" s="933" t="str">
        <f>IF(AH43="","",Sheet2!$L$25*7%)</f>
        <v/>
      </c>
      <c r="AI44" s="933" t="str">
        <f>IF(AI43="","",Sheet2!$L$25*7%)</f>
        <v/>
      </c>
      <c r="AJ44" s="933" t="str">
        <f>IF(AJ43="","",Sheet2!$L$25*7%)</f>
        <v/>
      </c>
      <c r="AK44" s="933" t="str">
        <f>IF(AK43="","",Sheet2!$L$25*7%)</f>
        <v/>
      </c>
      <c r="AL44" s="933" t="str">
        <f>IF(AL43="","",Sheet2!$L$25*7%)</f>
        <v/>
      </c>
      <c r="AM44" s="933" t="str">
        <f>IF(AM43="","",Sheet2!$L$25*7%)</f>
        <v/>
      </c>
      <c r="AN44" s="933" t="str">
        <f>IF(AN43="","",Sheet2!$L$25*7%)</f>
        <v/>
      </c>
      <c r="AO44" s="933" t="str">
        <f>IF(AO43="","",Sheet2!$L$25*7%)</f>
        <v/>
      </c>
      <c r="AP44" s="933" t="str">
        <f>IF(AP43="","",Sheet2!$L$25*7%)</f>
        <v/>
      </c>
      <c r="AQ44" s="933" t="str">
        <f>IF(AQ43="","",Sheet2!$L$25*7%)</f>
        <v/>
      </c>
      <c r="AR44" s="933" t="str">
        <f>IF(AR43="","",Sheet2!$L$25*7%)</f>
        <v/>
      </c>
      <c r="AS44" s="933" t="str">
        <f>IF(AS43="","",Sheet2!$L$25*7%)</f>
        <v/>
      </c>
      <c r="AT44" s="933"/>
      <c r="AU44" s="933" t="str">
        <f>IF(AU43="","",Sheet2!$L$25*7%)</f>
        <v/>
      </c>
      <c r="AV44" s="933" t="str">
        <f>IF(AV43="","",Sheet2!$L$25*7%)</f>
        <v/>
      </c>
      <c r="AW44" s="933" t="str">
        <f>IF(AW43="","",Sheet2!$L$25*7%)</f>
        <v/>
      </c>
      <c r="AX44" s="933" t="str">
        <f>IF(AX43="","",Sheet2!$L$25*7%)</f>
        <v/>
      </c>
      <c r="AY44" s="933" t="str">
        <f>IF(AY43="","",Sheet2!$L$25*7%)</f>
        <v/>
      </c>
      <c r="AZ44" s="933" t="str">
        <f>IF(AZ43="","",Sheet2!$L$25*7%)</f>
        <v/>
      </c>
      <c r="BA44" s="933" t="str">
        <f>IF(BA43="","",Sheet2!$L$25*7%)</f>
        <v/>
      </c>
      <c r="BB44" s="933" t="str">
        <f>IF(BB43="","",Sheet2!$L$25*7%)</f>
        <v/>
      </c>
      <c r="BC44" s="933" t="str">
        <f>IF(BC43="","",Sheet2!$L$25*7%)</f>
        <v/>
      </c>
      <c r="BD44" s="934" t="str">
        <f>IF(BD43="","",Sheet2!$L$25*7%)</f>
        <v/>
      </c>
    </row>
    <row r="45" spans="2:56" x14ac:dyDescent="0.2">
      <c r="B45" s="1282"/>
      <c r="C45" s="935" t="s">
        <v>232</v>
      </c>
      <c r="D45" s="936" t="str">
        <f t="shared" ref="D45:AI45" si="26">IF(D43="","",ABS(D43)-ABS(D44))</f>
        <v/>
      </c>
      <c r="E45" s="937" t="str">
        <f t="shared" si="26"/>
        <v/>
      </c>
      <c r="F45" s="937" t="str">
        <f t="shared" si="26"/>
        <v/>
      </c>
      <c r="G45" s="937" t="str">
        <f t="shared" si="26"/>
        <v/>
      </c>
      <c r="H45" s="937" t="str">
        <f t="shared" si="26"/>
        <v/>
      </c>
      <c r="I45" s="937" t="str">
        <f t="shared" si="26"/>
        <v/>
      </c>
      <c r="J45" s="937" t="str">
        <f t="shared" si="26"/>
        <v/>
      </c>
      <c r="K45" s="937" t="str">
        <f t="shared" si="26"/>
        <v/>
      </c>
      <c r="L45" s="937" t="str">
        <f t="shared" si="26"/>
        <v/>
      </c>
      <c r="M45" s="937" t="str">
        <f t="shared" si="26"/>
        <v/>
      </c>
      <c r="N45" s="937" t="str">
        <f t="shared" si="26"/>
        <v/>
      </c>
      <c r="O45" s="937" t="str">
        <f t="shared" si="26"/>
        <v/>
      </c>
      <c r="P45" s="937" t="str">
        <f t="shared" si="26"/>
        <v/>
      </c>
      <c r="Q45" s="937" t="str">
        <f t="shared" si="26"/>
        <v/>
      </c>
      <c r="R45" s="937" t="str">
        <f t="shared" si="26"/>
        <v/>
      </c>
      <c r="S45" s="937" t="str">
        <f t="shared" si="26"/>
        <v/>
      </c>
      <c r="T45" s="937" t="str">
        <f t="shared" si="26"/>
        <v/>
      </c>
      <c r="U45" s="937" t="str">
        <f t="shared" si="26"/>
        <v/>
      </c>
      <c r="V45" s="937" t="str">
        <f t="shared" si="26"/>
        <v/>
      </c>
      <c r="W45" s="937" t="str">
        <f t="shared" si="26"/>
        <v/>
      </c>
      <c r="X45" s="937" t="str">
        <f t="shared" si="26"/>
        <v/>
      </c>
      <c r="Y45" s="937" t="str">
        <f t="shared" si="26"/>
        <v/>
      </c>
      <c r="Z45" s="937" t="str">
        <f t="shared" si="26"/>
        <v/>
      </c>
      <c r="AA45" s="937" t="str">
        <f t="shared" si="26"/>
        <v/>
      </c>
      <c r="AB45" s="937" t="str">
        <f t="shared" si="26"/>
        <v/>
      </c>
      <c r="AC45" s="937" t="str">
        <f t="shared" si="26"/>
        <v/>
      </c>
      <c r="AD45" s="937" t="str">
        <f t="shared" si="26"/>
        <v/>
      </c>
      <c r="AE45" s="937" t="str">
        <f t="shared" si="26"/>
        <v/>
      </c>
      <c r="AF45" s="937" t="str">
        <f t="shared" si="26"/>
        <v/>
      </c>
      <c r="AG45" s="937" t="str">
        <f t="shared" si="26"/>
        <v/>
      </c>
      <c r="AH45" s="937" t="str">
        <f t="shared" si="26"/>
        <v/>
      </c>
      <c r="AI45" s="937" t="str">
        <f t="shared" si="26"/>
        <v/>
      </c>
      <c r="AJ45" s="937" t="str">
        <f t="shared" ref="AJ45:BD45" si="27">IF(AJ43="","",ABS(AJ43)-ABS(AJ44))</f>
        <v/>
      </c>
      <c r="AK45" s="937" t="str">
        <f t="shared" si="27"/>
        <v/>
      </c>
      <c r="AL45" s="937" t="str">
        <f t="shared" si="27"/>
        <v/>
      </c>
      <c r="AM45" s="937" t="str">
        <f t="shared" si="27"/>
        <v/>
      </c>
      <c r="AN45" s="937" t="str">
        <f t="shared" si="27"/>
        <v/>
      </c>
      <c r="AO45" s="937" t="str">
        <f t="shared" si="27"/>
        <v/>
      </c>
      <c r="AP45" s="937" t="str">
        <f t="shared" si="27"/>
        <v/>
      </c>
      <c r="AQ45" s="937" t="str">
        <f t="shared" si="27"/>
        <v/>
      </c>
      <c r="AR45" s="937" t="str">
        <f t="shared" si="27"/>
        <v/>
      </c>
      <c r="AS45" s="937" t="str">
        <f t="shared" si="27"/>
        <v/>
      </c>
      <c r="AT45" s="937"/>
      <c r="AU45" s="937" t="str">
        <f t="shared" si="27"/>
        <v/>
      </c>
      <c r="AV45" s="937" t="str">
        <f t="shared" si="27"/>
        <v/>
      </c>
      <c r="AW45" s="937" t="str">
        <f t="shared" si="27"/>
        <v/>
      </c>
      <c r="AX45" s="937" t="str">
        <f t="shared" si="27"/>
        <v/>
      </c>
      <c r="AY45" s="937" t="str">
        <f t="shared" si="27"/>
        <v/>
      </c>
      <c r="AZ45" s="937" t="str">
        <f t="shared" si="27"/>
        <v/>
      </c>
      <c r="BA45" s="937" t="str">
        <f t="shared" si="27"/>
        <v/>
      </c>
      <c r="BB45" s="937" t="str">
        <f t="shared" si="27"/>
        <v/>
      </c>
      <c r="BC45" s="937" t="str">
        <f t="shared" si="27"/>
        <v/>
      </c>
      <c r="BD45" s="938" t="str">
        <f t="shared" si="27"/>
        <v/>
      </c>
    </row>
    <row r="46" spans="2:56" ht="36" x14ac:dyDescent="0.2">
      <c r="B46" s="1281">
        <v>15</v>
      </c>
      <c r="C46" s="927" t="s">
        <v>230</v>
      </c>
      <c r="D46" s="928"/>
      <c r="E46" s="929"/>
      <c r="F46" s="929"/>
      <c r="G46" s="929"/>
      <c r="H46" s="929"/>
      <c r="I46" s="929"/>
      <c r="J46" s="929"/>
      <c r="K46" s="929"/>
      <c r="L46" s="929"/>
      <c r="M46" s="929"/>
      <c r="N46" s="929"/>
      <c r="O46" s="929"/>
      <c r="P46" s="929"/>
      <c r="Q46" s="929"/>
      <c r="R46" s="929"/>
      <c r="S46" s="929"/>
      <c r="T46" s="929"/>
      <c r="U46" s="929"/>
      <c r="V46" s="929"/>
      <c r="W46" s="929"/>
      <c r="X46" s="929"/>
      <c r="Y46" s="929"/>
      <c r="Z46" s="929"/>
      <c r="AA46" s="929"/>
      <c r="AB46" s="929"/>
      <c r="AC46" s="929"/>
      <c r="AD46" s="929"/>
      <c r="AE46" s="929"/>
      <c r="AF46" s="929"/>
      <c r="AG46" s="929"/>
      <c r="AH46" s="929"/>
      <c r="AI46" s="929"/>
      <c r="AJ46" s="929"/>
      <c r="AK46" s="929"/>
      <c r="AL46" s="929"/>
      <c r="AM46" s="929"/>
      <c r="AN46" s="929"/>
      <c r="AO46" s="929"/>
      <c r="AP46" s="929"/>
      <c r="AQ46" s="929"/>
      <c r="AR46" s="929"/>
      <c r="AS46" s="929"/>
      <c r="AT46" s="929"/>
      <c r="AU46" s="929"/>
      <c r="AV46" s="929"/>
      <c r="AW46" s="929"/>
      <c r="AX46" s="929"/>
      <c r="AY46" s="929"/>
      <c r="AZ46" s="929"/>
      <c r="BA46" s="929"/>
      <c r="BB46" s="929"/>
      <c r="BC46" s="929"/>
      <c r="BD46" s="930"/>
    </row>
    <row r="47" spans="2:56" ht="24" x14ac:dyDescent="0.2">
      <c r="B47" s="1282"/>
      <c r="C47" s="931" t="s">
        <v>231</v>
      </c>
      <c r="D47" s="932" t="str">
        <f>IF(D46="","",Sheet2!$L$26*7%)</f>
        <v/>
      </c>
      <c r="E47" s="933" t="str">
        <f>IF(E46="","",Sheet2!$L$26*7%)</f>
        <v/>
      </c>
      <c r="F47" s="933" t="str">
        <f>IF(F46="","",Sheet2!$L$26*7%)</f>
        <v/>
      </c>
      <c r="G47" s="933" t="str">
        <f>IF(G46="","",Sheet2!$L$26*7%)</f>
        <v/>
      </c>
      <c r="H47" s="933" t="str">
        <f>IF(H46="","",Sheet2!$L$26*7%)</f>
        <v/>
      </c>
      <c r="I47" s="933" t="str">
        <f>IF(I46="","",Sheet2!$L$26*7%)</f>
        <v/>
      </c>
      <c r="J47" s="933" t="str">
        <f>IF(J46="","",Sheet2!$L$26*7%)</f>
        <v/>
      </c>
      <c r="K47" s="933" t="str">
        <f>IF(K46="","",Sheet2!$L$26*7%)</f>
        <v/>
      </c>
      <c r="L47" s="933" t="str">
        <f>IF(L46="","",Sheet2!$L$26*7%)</f>
        <v/>
      </c>
      <c r="M47" s="933" t="str">
        <f>IF(M46="","",Sheet2!$L$26*7%)</f>
        <v/>
      </c>
      <c r="N47" s="933" t="str">
        <f>IF(N46="","",Sheet2!$L$26*7%)</f>
        <v/>
      </c>
      <c r="O47" s="933" t="str">
        <f>IF(O46="","",Sheet2!$L$26*7%)</f>
        <v/>
      </c>
      <c r="P47" s="933" t="str">
        <f>IF(P46="","",Sheet2!$L$26*7%)</f>
        <v/>
      </c>
      <c r="Q47" s="933" t="str">
        <f>IF(Q46="","",Sheet2!$L$26*7%)</f>
        <v/>
      </c>
      <c r="R47" s="933" t="str">
        <f>IF(R46="","",Sheet2!$L$26*7%)</f>
        <v/>
      </c>
      <c r="S47" s="933" t="str">
        <f>IF(S46="","",Sheet2!$L$26*7%)</f>
        <v/>
      </c>
      <c r="T47" s="933" t="str">
        <f>IF(T46="","",Sheet2!$L$26*7%)</f>
        <v/>
      </c>
      <c r="U47" s="933" t="str">
        <f>IF(U46="","",Sheet2!$L$26*7%)</f>
        <v/>
      </c>
      <c r="V47" s="933" t="str">
        <f>IF(V46="","",Sheet2!$L$26*7%)</f>
        <v/>
      </c>
      <c r="W47" s="933" t="str">
        <f>IF(W46="","",Sheet2!$L$26*7%)</f>
        <v/>
      </c>
      <c r="X47" s="933" t="str">
        <f>IF(X46="","",Sheet2!$L$26*7%)</f>
        <v/>
      </c>
      <c r="Y47" s="933" t="str">
        <f>IF(Y46="","",Sheet2!$L$26*7%)</f>
        <v/>
      </c>
      <c r="Z47" s="933" t="str">
        <f>IF(Z46="","",Sheet2!$L$26*7%)</f>
        <v/>
      </c>
      <c r="AA47" s="933" t="str">
        <f>IF(AA46="","",Sheet2!$L$26*7%)</f>
        <v/>
      </c>
      <c r="AB47" s="933" t="str">
        <f>IF(AB46="","",Sheet2!$L$26*7%)</f>
        <v/>
      </c>
      <c r="AC47" s="933" t="str">
        <f>IF(AC46="","",Sheet2!$L$26*7%)</f>
        <v/>
      </c>
      <c r="AD47" s="933" t="str">
        <f>IF(AD46="","",Sheet2!$L$26*7%)</f>
        <v/>
      </c>
      <c r="AE47" s="933" t="str">
        <f>IF(AE46="","",Sheet2!$L$26*7%)</f>
        <v/>
      </c>
      <c r="AF47" s="933" t="str">
        <f>IF(AF46="","",Sheet2!$L$26*7%)</f>
        <v/>
      </c>
      <c r="AG47" s="933" t="str">
        <f>IF(AG46="","",Sheet2!$L$26*7%)</f>
        <v/>
      </c>
      <c r="AH47" s="933" t="str">
        <f>IF(AH46="","",Sheet2!$L$26*7%)</f>
        <v/>
      </c>
      <c r="AI47" s="933" t="str">
        <f>IF(AI46="","",Sheet2!$L$26*7%)</f>
        <v/>
      </c>
      <c r="AJ47" s="933" t="str">
        <f>IF(AJ46="","",Sheet2!$L$26*7%)</f>
        <v/>
      </c>
      <c r="AK47" s="933" t="str">
        <f>IF(AK46="","",Sheet2!$L$26*7%)</f>
        <v/>
      </c>
      <c r="AL47" s="933" t="str">
        <f>IF(AL46="","",Sheet2!$L$26*7%)</f>
        <v/>
      </c>
      <c r="AM47" s="933" t="str">
        <f>IF(AM46="","",Sheet2!$L$26*7%)</f>
        <v/>
      </c>
      <c r="AN47" s="933" t="str">
        <f>IF(AN46="","",Sheet2!$L$26*7%)</f>
        <v/>
      </c>
      <c r="AO47" s="933" t="str">
        <f>IF(AO46="","",Sheet2!$L$26*7%)</f>
        <v/>
      </c>
      <c r="AP47" s="933" t="str">
        <f>IF(AP46="","",Sheet2!$L$26*7%)</f>
        <v/>
      </c>
      <c r="AQ47" s="933" t="str">
        <f>IF(AQ46="","",Sheet2!$L$26*7%)</f>
        <v/>
      </c>
      <c r="AR47" s="933" t="str">
        <f>IF(AR46="","",Sheet2!$L$26*7%)</f>
        <v/>
      </c>
      <c r="AS47" s="933" t="str">
        <f>IF(AS46="","",Sheet2!$L$26*7%)</f>
        <v/>
      </c>
      <c r="AT47" s="933"/>
      <c r="AU47" s="933" t="str">
        <f>IF(AU46="","",Sheet2!$L$26*7%)</f>
        <v/>
      </c>
      <c r="AV47" s="933" t="str">
        <f>IF(AV46="","",Sheet2!$L$26*7%)</f>
        <v/>
      </c>
      <c r="AW47" s="933" t="str">
        <f>IF(AW46="","",Sheet2!$L$26*7%)</f>
        <v/>
      </c>
      <c r="AX47" s="933" t="str">
        <f>IF(AX46="","",Sheet2!$L$26*7%)</f>
        <v/>
      </c>
      <c r="AY47" s="933" t="str">
        <f>IF(AY46="","",Sheet2!$L$26*7%)</f>
        <v/>
      </c>
      <c r="AZ47" s="933" t="str">
        <f>IF(AZ46="","",Sheet2!$L$26*7%)</f>
        <v/>
      </c>
      <c r="BA47" s="933" t="str">
        <f>IF(BA46="","",Sheet2!$L$26*7%)</f>
        <v/>
      </c>
      <c r="BB47" s="933" t="str">
        <f>IF(BB46="","",Sheet2!$L$26*7%)</f>
        <v/>
      </c>
      <c r="BC47" s="933" t="str">
        <f>IF(BC46="","",Sheet2!$L$26*7%)</f>
        <v/>
      </c>
      <c r="BD47" s="934" t="str">
        <f>IF(BD46="","",Sheet2!$L$26*7%)</f>
        <v/>
      </c>
    </row>
    <row r="48" spans="2:56" x14ac:dyDescent="0.2">
      <c r="B48" s="1283"/>
      <c r="C48" s="935" t="s">
        <v>232</v>
      </c>
      <c r="D48" s="936" t="str">
        <f t="shared" ref="D48:AI48" si="28">IF(D46="","",ABS(D46)-ABS(D47))</f>
        <v/>
      </c>
      <c r="E48" s="937" t="str">
        <f t="shared" si="28"/>
        <v/>
      </c>
      <c r="F48" s="937" t="str">
        <f t="shared" si="28"/>
        <v/>
      </c>
      <c r="G48" s="937" t="str">
        <f t="shared" si="28"/>
        <v/>
      </c>
      <c r="H48" s="937" t="str">
        <f t="shared" si="28"/>
        <v/>
      </c>
      <c r="I48" s="937" t="str">
        <f t="shared" si="28"/>
        <v/>
      </c>
      <c r="J48" s="937" t="str">
        <f t="shared" si="28"/>
        <v/>
      </c>
      <c r="K48" s="937" t="str">
        <f t="shared" si="28"/>
        <v/>
      </c>
      <c r="L48" s="937" t="str">
        <f t="shared" si="28"/>
        <v/>
      </c>
      <c r="M48" s="937" t="str">
        <f t="shared" si="28"/>
        <v/>
      </c>
      <c r="N48" s="937" t="str">
        <f t="shared" si="28"/>
        <v/>
      </c>
      <c r="O48" s="937" t="str">
        <f t="shared" si="28"/>
        <v/>
      </c>
      <c r="P48" s="937" t="str">
        <f t="shared" si="28"/>
        <v/>
      </c>
      <c r="Q48" s="937" t="str">
        <f t="shared" si="28"/>
        <v/>
      </c>
      <c r="R48" s="937" t="str">
        <f t="shared" si="28"/>
        <v/>
      </c>
      <c r="S48" s="937" t="str">
        <f t="shared" si="28"/>
        <v/>
      </c>
      <c r="T48" s="937" t="str">
        <f t="shared" si="28"/>
        <v/>
      </c>
      <c r="U48" s="937" t="str">
        <f t="shared" si="28"/>
        <v/>
      </c>
      <c r="V48" s="937" t="str">
        <f t="shared" si="28"/>
        <v/>
      </c>
      <c r="W48" s="937" t="str">
        <f t="shared" si="28"/>
        <v/>
      </c>
      <c r="X48" s="937" t="str">
        <f t="shared" si="28"/>
        <v/>
      </c>
      <c r="Y48" s="937" t="str">
        <f t="shared" si="28"/>
        <v/>
      </c>
      <c r="Z48" s="937" t="str">
        <f t="shared" si="28"/>
        <v/>
      </c>
      <c r="AA48" s="937" t="str">
        <f t="shared" si="28"/>
        <v/>
      </c>
      <c r="AB48" s="937" t="str">
        <f t="shared" si="28"/>
        <v/>
      </c>
      <c r="AC48" s="937" t="str">
        <f t="shared" si="28"/>
        <v/>
      </c>
      <c r="AD48" s="937" t="str">
        <f t="shared" si="28"/>
        <v/>
      </c>
      <c r="AE48" s="937" t="str">
        <f t="shared" si="28"/>
        <v/>
      </c>
      <c r="AF48" s="937" t="str">
        <f t="shared" si="28"/>
        <v/>
      </c>
      <c r="AG48" s="937" t="str">
        <f t="shared" si="28"/>
        <v/>
      </c>
      <c r="AH48" s="937" t="str">
        <f t="shared" si="28"/>
        <v/>
      </c>
      <c r="AI48" s="937" t="str">
        <f t="shared" si="28"/>
        <v/>
      </c>
      <c r="AJ48" s="937" t="str">
        <f t="shared" ref="AJ48:BD48" si="29">IF(AJ46="","",ABS(AJ46)-ABS(AJ47))</f>
        <v/>
      </c>
      <c r="AK48" s="937" t="str">
        <f t="shared" si="29"/>
        <v/>
      </c>
      <c r="AL48" s="937" t="str">
        <f t="shared" si="29"/>
        <v/>
      </c>
      <c r="AM48" s="937" t="str">
        <f t="shared" si="29"/>
        <v/>
      </c>
      <c r="AN48" s="937" t="str">
        <f t="shared" si="29"/>
        <v/>
      </c>
      <c r="AO48" s="937" t="str">
        <f t="shared" si="29"/>
        <v/>
      </c>
      <c r="AP48" s="937" t="str">
        <f t="shared" si="29"/>
        <v/>
      </c>
      <c r="AQ48" s="937" t="str">
        <f t="shared" si="29"/>
        <v/>
      </c>
      <c r="AR48" s="937" t="str">
        <f t="shared" si="29"/>
        <v/>
      </c>
      <c r="AS48" s="937" t="str">
        <f t="shared" si="29"/>
        <v/>
      </c>
      <c r="AT48" s="937"/>
      <c r="AU48" s="937" t="str">
        <f t="shared" si="29"/>
        <v/>
      </c>
      <c r="AV48" s="937" t="str">
        <f t="shared" si="29"/>
        <v/>
      </c>
      <c r="AW48" s="937" t="str">
        <f t="shared" si="29"/>
        <v/>
      </c>
      <c r="AX48" s="937" t="str">
        <f t="shared" si="29"/>
        <v/>
      </c>
      <c r="AY48" s="937" t="str">
        <f t="shared" si="29"/>
        <v/>
      </c>
      <c r="AZ48" s="937" t="str">
        <f t="shared" si="29"/>
        <v/>
      </c>
      <c r="BA48" s="937" t="str">
        <f t="shared" si="29"/>
        <v/>
      </c>
      <c r="BB48" s="937" t="str">
        <f t="shared" si="29"/>
        <v/>
      </c>
      <c r="BC48" s="937" t="str">
        <f t="shared" si="29"/>
        <v/>
      </c>
      <c r="BD48" s="938" t="str">
        <f t="shared" si="29"/>
        <v/>
      </c>
    </row>
    <row r="49" spans="2:56" ht="36" x14ac:dyDescent="0.2">
      <c r="B49" s="1282">
        <v>16</v>
      </c>
      <c r="C49" s="927" t="s">
        <v>230</v>
      </c>
      <c r="D49" s="928"/>
      <c r="E49" s="929"/>
      <c r="F49" s="929"/>
      <c r="G49" s="929"/>
      <c r="H49" s="929"/>
      <c r="I49" s="929"/>
      <c r="J49" s="929"/>
      <c r="K49" s="929"/>
      <c r="L49" s="929"/>
      <c r="M49" s="929"/>
      <c r="N49" s="929"/>
      <c r="O49" s="929"/>
      <c r="P49" s="929"/>
      <c r="Q49" s="929"/>
      <c r="R49" s="929"/>
      <c r="S49" s="929"/>
      <c r="T49" s="929"/>
      <c r="U49" s="929"/>
      <c r="V49" s="929"/>
      <c r="W49" s="929"/>
      <c r="X49" s="929"/>
      <c r="Y49" s="929"/>
      <c r="Z49" s="929"/>
      <c r="AA49" s="929"/>
      <c r="AB49" s="929"/>
      <c r="AC49" s="929"/>
      <c r="AD49" s="929"/>
      <c r="AE49" s="929"/>
      <c r="AF49" s="929"/>
      <c r="AG49" s="929"/>
      <c r="AH49" s="929"/>
      <c r="AI49" s="929"/>
      <c r="AJ49" s="929"/>
      <c r="AK49" s="929"/>
      <c r="AL49" s="929"/>
      <c r="AM49" s="929"/>
      <c r="AN49" s="929"/>
      <c r="AO49" s="929"/>
      <c r="AP49" s="929"/>
      <c r="AQ49" s="929"/>
      <c r="AR49" s="929"/>
      <c r="AS49" s="929"/>
      <c r="AT49" s="929"/>
      <c r="AU49" s="929"/>
      <c r="AV49" s="929"/>
      <c r="AW49" s="929"/>
      <c r="AX49" s="929"/>
      <c r="AY49" s="929"/>
      <c r="AZ49" s="929"/>
      <c r="BA49" s="929"/>
      <c r="BB49" s="929"/>
      <c r="BC49" s="929"/>
      <c r="BD49" s="930"/>
    </row>
    <row r="50" spans="2:56" ht="24" x14ac:dyDescent="0.2">
      <c r="B50" s="1282"/>
      <c r="C50" s="931" t="s">
        <v>231</v>
      </c>
      <c r="D50" s="932" t="str">
        <f>IF(D49="","",Sheet2!$L$27*7%)</f>
        <v/>
      </c>
      <c r="E50" s="933" t="str">
        <f>IF(E49="","",Sheet2!$L$27*7%)</f>
        <v/>
      </c>
      <c r="F50" s="933" t="str">
        <f>IF(F49="","",Sheet2!$L$27*7%)</f>
        <v/>
      </c>
      <c r="G50" s="933" t="str">
        <f>IF(G49="","",Sheet2!$L$27*7%)</f>
        <v/>
      </c>
      <c r="H50" s="933" t="str">
        <f>IF(H49="","",Sheet2!$L$27*7%)</f>
        <v/>
      </c>
      <c r="I50" s="933" t="str">
        <f>IF(I49="","",Sheet2!$L$27*7%)</f>
        <v/>
      </c>
      <c r="J50" s="933" t="str">
        <f>IF(J49="","",Sheet2!$L$27*7%)</f>
        <v/>
      </c>
      <c r="K50" s="933" t="str">
        <f>IF(K49="","",Sheet2!$L$27*7%)</f>
        <v/>
      </c>
      <c r="L50" s="933" t="str">
        <f>IF(L49="","",Sheet2!$L$27*7%)</f>
        <v/>
      </c>
      <c r="M50" s="933" t="str">
        <f>IF(M49="","",Sheet2!$L$27*7%)</f>
        <v/>
      </c>
      <c r="N50" s="933" t="str">
        <f>IF(N49="","",Sheet2!$L$27*7%)</f>
        <v/>
      </c>
      <c r="O50" s="933" t="str">
        <f>IF(O49="","",Sheet2!$L$27*7%)</f>
        <v/>
      </c>
      <c r="P50" s="933" t="str">
        <f>IF(P49="","",Sheet2!$L$27*7%)</f>
        <v/>
      </c>
      <c r="Q50" s="933" t="str">
        <f>IF(Q49="","",Sheet2!$L$27*7%)</f>
        <v/>
      </c>
      <c r="R50" s="933" t="str">
        <f>IF(R49="","",Sheet2!$L$27*7%)</f>
        <v/>
      </c>
      <c r="S50" s="933" t="str">
        <f>IF(S49="","",Sheet2!$L$27*7%)</f>
        <v/>
      </c>
      <c r="T50" s="933" t="str">
        <f>IF(T49="","",Sheet2!$L$27*7%)</f>
        <v/>
      </c>
      <c r="U50" s="933" t="str">
        <f>IF(U49="","",Sheet2!$L$27*7%)</f>
        <v/>
      </c>
      <c r="V50" s="933" t="str">
        <f>IF(V49="","",Sheet2!$L$27*7%)</f>
        <v/>
      </c>
      <c r="W50" s="933" t="str">
        <f>IF(W49="","",Sheet2!$L$27*7%)</f>
        <v/>
      </c>
      <c r="X50" s="933" t="str">
        <f>IF(X49="","",Sheet2!$L$27*7%)</f>
        <v/>
      </c>
      <c r="Y50" s="933" t="str">
        <f>IF(Y49="","",Sheet2!$L$27*7%)</f>
        <v/>
      </c>
      <c r="Z50" s="933" t="str">
        <f>IF(Z49="","",Sheet2!$L$27*7%)</f>
        <v/>
      </c>
      <c r="AA50" s="933" t="str">
        <f>IF(AA49="","",Sheet2!$L$27*7%)</f>
        <v/>
      </c>
      <c r="AB50" s="933" t="str">
        <f>IF(AB49="","",Sheet2!$L$27*7%)</f>
        <v/>
      </c>
      <c r="AC50" s="933" t="str">
        <f>IF(AC49="","",Sheet2!$L$27*7%)</f>
        <v/>
      </c>
      <c r="AD50" s="933" t="str">
        <f>IF(AD49="","",Sheet2!$L$27*7%)</f>
        <v/>
      </c>
      <c r="AE50" s="933" t="str">
        <f>IF(AE49="","",Sheet2!$L$27*7%)</f>
        <v/>
      </c>
      <c r="AF50" s="933" t="str">
        <f>IF(AF49="","",Sheet2!$L$27*7%)</f>
        <v/>
      </c>
      <c r="AG50" s="933" t="str">
        <f>IF(AG49="","",Sheet2!$L$27*7%)</f>
        <v/>
      </c>
      <c r="AH50" s="933" t="str">
        <f>IF(AH49="","",Sheet2!$L$27*7%)</f>
        <v/>
      </c>
      <c r="AI50" s="933" t="str">
        <f>IF(AI49="","",Sheet2!$L$27*7%)</f>
        <v/>
      </c>
      <c r="AJ50" s="933" t="str">
        <f>IF(AJ49="","",Sheet2!$L$27*7%)</f>
        <v/>
      </c>
      <c r="AK50" s="933" t="str">
        <f>IF(AK49="","",Sheet2!$L$27*7%)</f>
        <v/>
      </c>
      <c r="AL50" s="933" t="str">
        <f>IF(AL49="","",Sheet2!$L$27*7%)</f>
        <v/>
      </c>
      <c r="AM50" s="933" t="str">
        <f>IF(AM49="","",Sheet2!$L$27*7%)</f>
        <v/>
      </c>
      <c r="AN50" s="933" t="str">
        <f>IF(AN49="","",Sheet2!$L$27*7%)</f>
        <v/>
      </c>
      <c r="AO50" s="933" t="str">
        <f>IF(AO49="","",Sheet2!$L$27*7%)</f>
        <v/>
      </c>
      <c r="AP50" s="933" t="str">
        <f>IF(AP49="","",Sheet2!$L$27*7%)</f>
        <v/>
      </c>
      <c r="AQ50" s="933" t="str">
        <f>IF(AQ49="","",Sheet2!$L$27*7%)</f>
        <v/>
      </c>
      <c r="AR50" s="933" t="str">
        <f>IF(AR49="","",Sheet2!$L$27*7%)</f>
        <v/>
      </c>
      <c r="AS50" s="933" t="str">
        <f>IF(AS49="","",Sheet2!$L$27*7%)</f>
        <v/>
      </c>
      <c r="AT50" s="933"/>
      <c r="AU50" s="933" t="str">
        <f>IF(AU49="","",Sheet2!$L$27*7%)</f>
        <v/>
      </c>
      <c r="AV50" s="933" t="str">
        <f>IF(AV49="","",Sheet2!$L$27*7%)</f>
        <v/>
      </c>
      <c r="AW50" s="933" t="str">
        <f>IF(AW49="","",Sheet2!$L$27*7%)</f>
        <v/>
      </c>
      <c r="AX50" s="933" t="str">
        <f>IF(AX49="","",Sheet2!$L$27*7%)</f>
        <v/>
      </c>
      <c r="AY50" s="933" t="str">
        <f>IF(AY49="","",Sheet2!$L$27*7%)</f>
        <v/>
      </c>
      <c r="AZ50" s="933" t="str">
        <f>IF(AZ49="","",Sheet2!$L$27*7%)</f>
        <v/>
      </c>
      <c r="BA50" s="933" t="str">
        <f>IF(BA49="","",Sheet2!$L$27*7%)</f>
        <v/>
      </c>
      <c r="BB50" s="933" t="str">
        <f>IF(BB49="","",Sheet2!$L$27*7%)</f>
        <v/>
      </c>
      <c r="BC50" s="933" t="str">
        <f>IF(BC49="","",Sheet2!$L$27*7%)</f>
        <v/>
      </c>
      <c r="BD50" s="934" t="str">
        <f>IF(BD49="","",Sheet2!$L$27*7%)</f>
        <v/>
      </c>
    </row>
    <row r="51" spans="2:56" x14ac:dyDescent="0.2">
      <c r="B51" s="1282"/>
      <c r="C51" s="935" t="s">
        <v>232</v>
      </c>
      <c r="D51" s="936" t="str">
        <f t="shared" ref="D51:AI51" si="30">IF(D49="","",ABS(D49)-ABS(D50))</f>
        <v/>
      </c>
      <c r="E51" s="937" t="str">
        <f t="shared" si="30"/>
        <v/>
      </c>
      <c r="F51" s="937" t="str">
        <f t="shared" si="30"/>
        <v/>
      </c>
      <c r="G51" s="937" t="str">
        <f t="shared" si="30"/>
        <v/>
      </c>
      <c r="H51" s="937" t="str">
        <f t="shared" si="30"/>
        <v/>
      </c>
      <c r="I51" s="937" t="str">
        <f t="shared" si="30"/>
        <v/>
      </c>
      <c r="J51" s="937" t="str">
        <f t="shared" si="30"/>
        <v/>
      </c>
      <c r="K51" s="937" t="str">
        <f t="shared" si="30"/>
        <v/>
      </c>
      <c r="L51" s="937" t="str">
        <f t="shared" si="30"/>
        <v/>
      </c>
      <c r="M51" s="937" t="str">
        <f t="shared" si="30"/>
        <v/>
      </c>
      <c r="N51" s="937" t="str">
        <f t="shared" si="30"/>
        <v/>
      </c>
      <c r="O51" s="937" t="str">
        <f t="shared" si="30"/>
        <v/>
      </c>
      <c r="P51" s="937" t="str">
        <f t="shared" si="30"/>
        <v/>
      </c>
      <c r="Q51" s="937" t="str">
        <f t="shared" si="30"/>
        <v/>
      </c>
      <c r="R51" s="937" t="str">
        <f t="shared" si="30"/>
        <v/>
      </c>
      <c r="S51" s="937" t="str">
        <f t="shared" si="30"/>
        <v/>
      </c>
      <c r="T51" s="937" t="str">
        <f t="shared" si="30"/>
        <v/>
      </c>
      <c r="U51" s="937" t="str">
        <f t="shared" si="30"/>
        <v/>
      </c>
      <c r="V51" s="937" t="str">
        <f t="shared" si="30"/>
        <v/>
      </c>
      <c r="W51" s="937" t="str">
        <f t="shared" si="30"/>
        <v/>
      </c>
      <c r="X51" s="937" t="str">
        <f t="shared" si="30"/>
        <v/>
      </c>
      <c r="Y51" s="937" t="str">
        <f t="shared" si="30"/>
        <v/>
      </c>
      <c r="Z51" s="937" t="str">
        <f t="shared" si="30"/>
        <v/>
      </c>
      <c r="AA51" s="937" t="str">
        <f t="shared" si="30"/>
        <v/>
      </c>
      <c r="AB51" s="937" t="str">
        <f t="shared" si="30"/>
        <v/>
      </c>
      <c r="AC51" s="937" t="str">
        <f t="shared" si="30"/>
        <v/>
      </c>
      <c r="AD51" s="937" t="str">
        <f t="shared" si="30"/>
        <v/>
      </c>
      <c r="AE51" s="937" t="str">
        <f t="shared" si="30"/>
        <v/>
      </c>
      <c r="AF51" s="937" t="str">
        <f t="shared" si="30"/>
        <v/>
      </c>
      <c r="AG51" s="937" t="str">
        <f t="shared" si="30"/>
        <v/>
      </c>
      <c r="AH51" s="937" t="str">
        <f t="shared" si="30"/>
        <v/>
      </c>
      <c r="AI51" s="937" t="str">
        <f t="shared" si="30"/>
        <v/>
      </c>
      <c r="AJ51" s="937" t="str">
        <f t="shared" ref="AJ51:BD51" si="31">IF(AJ49="","",ABS(AJ49)-ABS(AJ50))</f>
        <v/>
      </c>
      <c r="AK51" s="937" t="str">
        <f t="shared" si="31"/>
        <v/>
      </c>
      <c r="AL51" s="937" t="str">
        <f t="shared" si="31"/>
        <v/>
      </c>
      <c r="AM51" s="937" t="str">
        <f t="shared" si="31"/>
        <v/>
      </c>
      <c r="AN51" s="937" t="str">
        <f t="shared" si="31"/>
        <v/>
      </c>
      <c r="AO51" s="937" t="str">
        <f t="shared" si="31"/>
        <v/>
      </c>
      <c r="AP51" s="937" t="str">
        <f t="shared" si="31"/>
        <v/>
      </c>
      <c r="AQ51" s="937" t="str">
        <f t="shared" si="31"/>
        <v/>
      </c>
      <c r="AR51" s="937" t="str">
        <f t="shared" si="31"/>
        <v/>
      </c>
      <c r="AS51" s="937" t="str">
        <f t="shared" si="31"/>
        <v/>
      </c>
      <c r="AT51" s="937"/>
      <c r="AU51" s="937" t="str">
        <f t="shared" si="31"/>
        <v/>
      </c>
      <c r="AV51" s="937" t="str">
        <f t="shared" si="31"/>
        <v/>
      </c>
      <c r="AW51" s="937" t="str">
        <f t="shared" si="31"/>
        <v/>
      </c>
      <c r="AX51" s="937" t="str">
        <f t="shared" si="31"/>
        <v/>
      </c>
      <c r="AY51" s="937" t="str">
        <f t="shared" si="31"/>
        <v/>
      </c>
      <c r="AZ51" s="937" t="str">
        <f t="shared" si="31"/>
        <v/>
      </c>
      <c r="BA51" s="937" t="str">
        <f t="shared" si="31"/>
        <v/>
      </c>
      <c r="BB51" s="937" t="str">
        <f t="shared" si="31"/>
        <v/>
      </c>
      <c r="BC51" s="937" t="str">
        <f t="shared" si="31"/>
        <v/>
      </c>
      <c r="BD51" s="938" t="str">
        <f t="shared" si="31"/>
        <v/>
      </c>
    </row>
    <row r="52" spans="2:56" ht="36" x14ac:dyDescent="0.2">
      <c r="B52" s="1281">
        <v>17</v>
      </c>
      <c r="C52" s="927" t="s">
        <v>230</v>
      </c>
      <c r="D52" s="928"/>
      <c r="E52" s="929"/>
      <c r="F52" s="929"/>
      <c r="G52" s="929"/>
      <c r="H52" s="929"/>
      <c r="I52" s="929"/>
      <c r="J52" s="929"/>
      <c r="K52" s="929"/>
      <c r="L52" s="929"/>
      <c r="M52" s="929"/>
      <c r="N52" s="929"/>
      <c r="O52" s="929"/>
      <c r="P52" s="929"/>
      <c r="Q52" s="929"/>
      <c r="R52" s="929"/>
      <c r="S52" s="929"/>
      <c r="T52" s="929"/>
      <c r="U52" s="929"/>
      <c r="V52" s="929"/>
      <c r="W52" s="929"/>
      <c r="X52" s="929"/>
      <c r="Y52" s="929"/>
      <c r="Z52" s="929"/>
      <c r="AA52" s="929"/>
      <c r="AB52" s="929"/>
      <c r="AC52" s="929"/>
      <c r="AD52" s="929"/>
      <c r="AE52" s="929"/>
      <c r="AF52" s="929"/>
      <c r="AG52" s="929"/>
      <c r="AH52" s="929"/>
      <c r="AI52" s="929"/>
      <c r="AJ52" s="929"/>
      <c r="AK52" s="929"/>
      <c r="AL52" s="929"/>
      <c r="AM52" s="929"/>
      <c r="AN52" s="929"/>
      <c r="AO52" s="929"/>
      <c r="AP52" s="929"/>
      <c r="AQ52" s="929"/>
      <c r="AR52" s="929"/>
      <c r="AS52" s="929"/>
      <c r="AT52" s="929"/>
      <c r="AU52" s="929"/>
      <c r="AV52" s="929"/>
      <c r="AW52" s="929"/>
      <c r="AX52" s="929"/>
      <c r="AY52" s="929"/>
      <c r="AZ52" s="929"/>
      <c r="BA52" s="929"/>
      <c r="BB52" s="929"/>
      <c r="BC52" s="929"/>
      <c r="BD52" s="930"/>
    </row>
    <row r="53" spans="2:56" ht="24" x14ac:dyDescent="0.2">
      <c r="B53" s="1282"/>
      <c r="C53" s="931" t="s">
        <v>231</v>
      </c>
      <c r="D53" s="932" t="str">
        <f>IF(D52="","",Sheet2!$L$28*7%)</f>
        <v/>
      </c>
      <c r="E53" s="933" t="str">
        <f>IF(E52="","",Sheet2!$L$28*7%)</f>
        <v/>
      </c>
      <c r="F53" s="933" t="str">
        <f>IF(F52="","",Sheet2!$L$28*7%)</f>
        <v/>
      </c>
      <c r="G53" s="933" t="str">
        <f>IF(G52="","",Sheet2!$L$28*7%)</f>
        <v/>
      </c>
      <c r="H53" s="933" t="str">
        <f>IF(H52="","",Sheet2!$L$28*7%)</f>
        <v/>
      </c>
      <c r="I53" s="933" t="str">
        <f>IF(I52="","",Sheet2!$L$28*7%)</f>
        <v/>
      </c>
      <c r="J53" s="933" t="str">
        <f>IF(J52="","",Sheet2!$L$28*7%)</f>
        <v/>
      </c>
      <c r="K53" s="933" t="str">
        <f>IF(K52="","",Sheet2!$L$28*7%)</f>
        <v/>
      </c>
      <c r="L53" s="933" t="str">
        <f>IF(L52="","",Sheet2!$L$28*7%)</f>
        <v/>
      </c>
      <c r="M53" s="933" t="str">
        <f>IF(M52="","",Sheet2!$L$28*7%)</f>
        <v/>
      </c>
      <c r="N53" s="933" t="str">
        <f>IF(N52="","",Sheet2!$L$28*7%)</f>
        <v/>
      </c>
      <c r="O53" s="933" t="str">
        <f>IF(O52="","",Sheet2!$L$28*7%)</f>
        <v/>
      </c>
      <c r="P53" s="933" t="str">
        <f>IF(P52="","",Sheet2!$L$28*7%)</f>
        <v/>
      </c>
      <c r="Q53" s="933" t="str">
        <f>IF(Q52="","",Sheet2!$L$28*7%)</f>
        <v/>
      </c>
      <c r="R53" s="933" t="str">
        <f>IF(R52="","",Sheet2!$L$28*7%)</f>
        <v/>
      </c>
      <c r="S53" s="933" t="str">
        <f>IF(S52="","",Sheet2!$L$28*7%)</f>
        <v/>
      </c>
      <c r="T53" s="933" t="str">
        <f>IF(T52="","",Sheet2!$L$28*7%)</f>
        <v/>
      </c>
      <c r="U53" s="933" t="str">
        <f>IF(U52="","",Sheet2!$L$28*7%)</f>
        <v/>
      </c>
      <c r="V53" s="933" t="str">
        <f>IF(V52="","",Sheet2!$L$28*7%)</f>
        <v/>
      </c>
      <c r="W53" s="933" t="str">
        <f>IF(W52="","",Sheet2!$L$28*7%)</f>
        <v/>
      </c>
      <c r="X53" s="933" t="str">
        <f>IF(X52="","",Sheet2!$L$28*7%)</f>
        <v/>
      </c>
      <c r="Y53" s="933" t="str">
        <f>IF(Y52="","",Sheet2!$L$28*7%)</f>
        <v/>
      </c>
      <c r="Z53" s="933" t="str">
        <f>IF(Z52="","",Sheet2!$L$28*7%)</f>
        <v/>
      </c>
      <c r="AA53" s="933" t="str">
        <f>IF(AA52="","",Sheet2!$L$28*7%)</f>
        <v/>
      </c>
      <c r="AB53" s="933" t="str">
        <f>IF(AB52="","",Sheet2!$L$28*7%)</f>
        <v/>
      </c>
      <c r="AC53" s="933" t="str">
        <f>IF(AC52="","",Sheet2!$L$28*7%)</f>
        <v/>
      </c>
      <c r="AD53" s="933" t="str">
        <f>IF(AD52="","",Sheet2!$L$28*7%)</f>
        <v/>
      </c>
      <c r="AE53" s="933" t="str">
        <f>IF(AE52="","",Sheet2!$L$28*7%)</f>
        <v/>
      </c>
      <c r="AF53" s="933" t="str">
        <f>IF(AF52="","",Sheet2!$L$28*7%)</f>
        <v/>
      </c>
      <c r="AG53" s="933" t="str">
        <f>IF(AG52="","",Sheet2!$L$28*7%)</f>
        <v/>
      </c>
      <c r="AH53" s="933" t="str">
        <f>IF(AH52="","",Sheet2!$L$28*7%)</f>
        <v/>
      </c>
      <c r="AI53" s="933" t="str">
        <f>IF(AI52="","",Sheet2!$L$28*7%)</f>
        <v/>
      </c>
      <c r="AJ53" s="933" t="str">
        <f>IF(AJ52="","",Sheet2!$L$28*7%)</f>
        <v/>
      </c>
      <c r="AK53" s="933" t="str">
        <f>IF(AK52="","",Sheet2!$L$28*7%)</f>
        <v/>
      </c>
      <c r="AL53" s="933" t="str">
        <f>IF(AL52="","",Sheet2!$L$28*7%)</f>
        <v/>
      </c>
      <c r="AM53" s="933" t="str">
        <f>IF(AM52="","",Sheet2!$L$28*7%)</f>
        <v/>
      </c>
      <c r="AN53" s="933" t="str">
        <f>IF(AN52="","",Sheet2!$L$28*7%)</f>
        <v/>
      </c>
      <c r="AO53" s="933" t="str">
        <f>IF(AO52="","",Sheet2!$L$28*7%)</f>
        <v/>
      </c>
      <c r="AP53" s="933" t="str">
        <f>IF(AP52="","",Sheet2!$L$28*7%)</f>
        <v/>
      </c>
      <c r="AQ53" s="933" t="str">
        <f>IF(AQ52="","",Sheet2!$L$28*7%)</f>
        <v/>
      </c>
      <c r="AR53" s="933" t="str">
        <f>IF(AR52="","",Sheet2!$L$28*7%)</f>
        <v/>
      </c>
      <c r="AS53" s="933" t="str">
        <f>IF(AS52="","",Sheet2!$L$28*7%)</f>
        <v/>
      </c>
      <c r="AT53" s="933"/>
      <c r="AU53" s="933" t="str">
        <f>IF(AU52="","",Sheet2!$L$28*7%)</f>
        <v/>
      </c>
      <c r="AV53" s="933" t="str">
        <f>IF(AV52="","",Sheet2!$L$28*7%)</f>
        <v/>
      </c>
      <c r="AW53" s="933" t="str">
        <f>IF(AW52="","",Sheet2!$L$28*7%)</f>
        <v/>
      </c>
      <c r="AX53" s="933" t="str">
        <f>IF(AX52="","",Sheet2!$L$28*7%)</f>
        <v/>
      </c>
      <c r="AY53" s="933" t="str">
        <f>IF(AY52="","",Sheet2!$L$28*7%)</f>
        <v/>
      </c>
      <c r="AZ53" s="933" t="str">
        <f>IF(AZ52="","",Sheet2!$L$28*7%)</f>
        <v/>
      </c>
      <c r="BA53" s="933" t="str">
        <f>IF(BA52="","",Sheet2!$L$28*7%)</f>
        <v/>
      </c>
      <c r="BB53" s="933" t="str">
        <f>IF(BB52="","",Sheet2!$L$28*7%)</f>
        <v/>
      </c>
      <c r="BC53" s="933" t="str">
        <f>IF(BC52="","",Sheet2!$L$28*7%)</f>
        <v/>
      </c>
      <c r="BD53" s="934" t="str">
        <f>IF(BD52="","",Sheet2!$L$28*7%)</f>
        <v/>
      </c>
    </row>
    <row r="54" spans="2:56" x14ac:dyDescent="0.2">
      <c r="B54" s="1283"/>
      <c r="C54" s="935" t="s">
        <v>232</v>
      </c>
      <c r="D54" s="936" t="str">
        <f t="shared" ref="D54:AI54" si="32">IF(D52="","",ABS(D52)-ABS(D53))</f>
        <v/>
      </c>
      <c r="E54" s="937" t="str">
        <f t="shared" si="32"/>
        <v/>
      </c>
      <c r="F54" s="937" t="str">
        <f t="shared" si="32"/>
        <v/>
      </c>
      <c r="G54" s="937" t="str">
        <f t="shared" si="32"/>
        <v/>
      </c>
      <c r="H54" s="937" t="str">
        <f t="shared" si="32"/>
        <v/>
      </c>
      <c r="I54" s="937" t="str">
        <f t="shared" si="32"/>
        <v/>
      </c>
      <c r="J54" s="937" t="str">
        <f t="shared" si="32"/>
        <v/>
      </c>
      <c r="K54" s="937" t="str">
        <f t="shared" si="32"/>
        <v/>
      </c>
      <c r="L54" s="937" t="str">
        <f t="shared" si="32"/>
        <v/>
      </c>
      <c r="M54" s="937" t="str">
        <f t="shared" si="32"/>
        <v/>
      </c>
      <c r="N54" s="937" t="str">
        <f t="shared" si="32"/>
        <v/>
      </c>
      <c r="O54" s="937" t="str">
        <f t="shared" si="32"/>
        <v/>
      </c>
      <c r="P54" s="937" t="str">
        <f t="shared" si="32"/>
        <v/>
      </c>
      <c r="Q54" s="937" t="str">
        <f t="shared" si="32"/>
        <v/>
      </c>
      <c r="R54" s="937" t="str">
        <f t="shared" si="32"/>
        <v/>
      </c>
      <c r="S54" s="937" t="str">
        <f t="shared" si="32"/>
        <v/>
      </c>
      <c r="T54" s="937" t="str">
        <f t="shared" si="32"/>
        <v/>
      </c>
      <c r="U54" s="937" t="str">
        <f t="shared" si="32"/>
        <v/>
      </c>
      <c r="V54" s="937" t="str">
        <f t="shared" si="32"/>
        <v/>
      </c>
      <c r="W54" s="937" t="str">
        <f t="shared" si="32"/>
        <v/>
      </c>
      <c r="X54" s="937" t="str">
        <f t="shared" si="32"/>
        <v/>
      </c>
      <c r="Y54" s="937" t="str">
        <f t="shared" si="32"/>
        <v/>
      </c>
      <c r="Z54" s="937" t="str">
        <f t="shared" si="32"/>
        <v/>
      </c>
      <c r="AA54" s="937" t="str">
        <f t="shared" si="32"/>
        <v/>
      </c>
      <c r="AB54" s="937" t="str">
        <f t="shared" si="32"/>
        <v/>
      </c>
      <c r="AC54" s="937" t="str">
        <f t="shared" si="32"/>
        <v/>
      </c>
      <c r="AD54" s="937" t="str">
        <f t="shared" si="32"/>
        <v/>
      </c>
      <c r="AE54" s="937" t="str">
        <f t="shared" si="32"/>
        <v/>
      </c>
      <c r="AF54" s="937" t="str">
        <f t="shared" si="32"/>
        <v/>
      </c>
      <c r="AG54" s="937" t="str">
        <f t="shared" si="32"/>
        <v/>
      </c>
      <c r="AH54" s="937" t="str">
        <f t="shared" si="32"/>
        <v/>
      </c>
      <c r="AI54" s="937" t="str">
        <f t="shared" si="32"/>
        <v/>
      </c>
      <c r="AJ54" s="937" t="str">
        <f t="shared" ref="AJ54:BD54" si="33">IF(AJ52="","",ABS(AJ52)-ABS(AJ53))</f>
        <v/>
      </c>
      <c r="AK54" s="937" t="str">
        <f t="shared" si="33"/>
        <v/>
      </c>
      <c r="AL54" s="937" t="str">
        <f t="shared" si="33"/>
        <v/>
      </c>
      <c r="AM54" s="937" t="str">
        <f t="shared" si="33"/>
        <v/>
      </c>
      <c r="AN54" s="937" t="str">
        <f t="shared" si="33"/>
        <v/>
      </c>
      <c r="AO54" s="937" t="str">
        <f t="shared" si="33"/>
        <v/>
      </c>
      <c r="AP54" s="937" t="str">
        <f t="shared" si="33"/>
        <v/>
      </c>
      <c r="AQ54" s="937" t="str">
        <f t="shared" si="33"/>
        <v/>
      </c>
      <c r="AR54" s="937" t="str">
        <f t="shared" si="33"/>
        <v/>
      </c>
      <c r="AS54" s="937" t="str">
        <f t="shared" si="33"/>
        <v/>
      </c>
      <c r="AT54" s="937"/>
      <c r="AU54" s="937" t="str">
        <f t="shared" si="33"/>
        <v/>
      </c>
      <c r="AV54" s="937" t="str">
        <f t="shared" si="33"/>
        <v/>
      </c>
      <c r="AW54" s="937" t="str">
        <f t="shared" si="33"/>
        <v/>
      </c>
      <c r="AX54" s="937" t="str">
        <f t="shared" si="33"/>
        <v/>
      </c>
      <c r="AY54" s="937" t="str">
        <f t="shared" si="33"/>
        <v/>
      </c>
      <c r="AZ54" s="937" t="str">
        <f t="shared" si="33"/>
        <v/>
      </c>
      <c r="BA54" s="937" t="str">
        <f t="shared" si="33"/>
        <v/>
      </c>
      <c r="BB54" s="937" t="str">
        <f t="shared" si="33"/>
        <v/>
      </c>
      <c r="BC54" s="937" t="str">
        <f t="shared" si="33"/>
        <v/>
      </c>
      <c r="BD54" s="938" t="str">
        <f t="shared" si="33"/>
        <v/>
      </c>
    </row>
    <row r="55" spans="2:56" ht="36" x14ac:dyDescent="0.2">
      <c r="B55" s="1282">
        <v>18</v>
      </c>
      <c r="C55" s="927" t="s">
        <v>230</v>
      </c>
      <c r="D55" s="928"/>
      <c r="E55" s="929"/>
      <c r="F55" s="929"/>
      <c r="G55" s="929"/>
      <c r="H55" s="929"/>
      <c r="I55" s="929"/>
      <c r="J55" s="929"/>
      <c r="K55" s="929"/>
      <c r="L55" s="929"/>
      <c r="M55" s="929"/>
      <c r="N55" s="929"/>
      <c r="O55" s="929"/>
      <c r="P55" s="929"/>
      <c r="Q55" s="929"/>
      <c r="R55" s="929"/>
      <c r="S55" s="929"/>
      <c r="T55" s="929"/>
      <c r="U55" s="929"/>
      <c r="V55" s="929"/>
      <c r="W55" s="929"/>
      <c r="X55" s="929"/>
      <c r="Y55" s="929"/>
      <c r="Z55" s="929"/>
      <c r="AA55" s="929"/>
      <c r="AB55" s="929"/>
      <c r="AC55" s="929"/>
      <c r="AD55" s="929"/>
      <c r="AE55" s="929"/>
      <c r="AF55" s="929"/>
      <c r="AG55" s="929"/>
      <c r="AH55" s="929"/>
      <c r="AI55" s="929"/>
      <c r="AJ55" s="929"/>
      <c r="AK55" s="929"/>
      <c r="AL55" s="929"/>
      <c r="AM55" s="929"/>
      <c r="AN55" s="929"/>
      <c r="AO55" s="929"/>
      <c r="AP55" s="929"/>
      <c r="AQ55" s="929"/>
      <c r="AR55" s="929"/>
      <c r="AS55" s="929"/>
      <c r="AT55" s="929"/>
      <c r="AU55" s="929"/>
      <c r="AV55" s="929"/>
      <c r="AW55" s="929"/>
      <c r="AX55" s="929"/>
      <c r="AY55" s="929"/>
      <c r="AZ55" s="929"/>
      <c r="BA55" s="929"/>
      <c r="BB55" s="929"/>
      <c r="BC55" s="929"/>
      <c r="BD55" s="930"/>
    </row>
    <row r="56" spans="2:56" ht="24" x14ac:dyDescent="0.2">
      <c r="B56" s="1282"/>
      <c r="C56" s="931" t="s">
        <v>231</v>
      </c>
      <c r="D56" s="932" t="str">
        <f>IF(D55="","",Sheet2!$L$29*7%)</f>
        <v/>
      </c>
      <c r="E56" s="933" t="str">
        <f>IF(E55="","",Sheet2!$L$29*7%)</f>
        <v/>
      </c>
      <c r="F56" s="933" t="str">
        <f>IF(F55="","",Sheet2!$L$29*7%)</f>
        <v/>
      </c>
      <c r="G56" s="933" t="str">
        <f>IF(G55="","",Sheet2!$L$29*7%)</f>
        <v/>
      </c>
      <c r="H56" s="933" t="str">
        <f>IF(H55="","",Sheet2!$L$29*7%)</f>
        <v/>
      </c>
      <c r="I56" s="933" t="str">
        <f>IF(I55="","",Sheet2!$L$29*7%)</f>
        <v/>
      </c>
      <c r="J56" s="933" t="str">
        <f>IF(J55="","",Sheet2!$L$29*7%)</f>
        <v/>
      </c>
      <c r="K56" s="933" t="str">
        <f>IF(K55="","",Sheet2!$L$29*7%)</f>
        <v/>
      </c>
      <c r="L56" s="933" t="str">
        <f>IF(L55="","",Sheet2!$L$29*7%)</f>
        <v/>
      </c>
      <c r="M56" s="933" t="str">
        <f>IF(M55="","",Sheet2!$L$29*7%)</f>
        <v/>
      </c>
      <c r="N56" s="933" t="str">
        <f>IF(N55="","",Sheet2!$L$29*7%)</f>
        <v/>
      </c>
      <c r="O56" s="933" t="str">
        <f>IF(O55="","",Sheet2!$L$29*7%)</f>
        <v/>
      </c>
      <c r="P56" s="933" t="str">
        <f>IF(P55="","",Sheet2!$L$29*7%)</f>
        <v/>
      </c>
      <c r="Q56" s="933" t="str">
        <f>IF(Q55="","",Sheet2!$L$29*7%)</f>
        <v/>
      </c>
      <c r="R56" s="933" t="str">
        <f>IF(R55="","",Sheet2!$L$29*7%)</f>
        <v/>
      </c>
      <c r="S56" s="933" t="str">
        <f>IF(S55="","",Sheet2!$L$29*7%)</f>
        <v/>
      </c>
      <c r="T56" s="933" t="str">
        <f>IF(T55="","",Sheet2!$L$29*7%)</f>
        <v/>
      </c>
      <c r="U56" s="933" t="str">
        <f>IF(U55="","",Sheet2!$L$29*7%)</f>
        <v/>
      </c>
      <c r="V56" s="933" t="str">
        <f>IF(V55="","",Sheet2!$L$29*7%)</f>
        <v/>
      </c>
      <c r="W56" s="933" t="str">
        <f>IF(W55="","",Sheet2!$L$29*7%)</f>
        <v/>
      </c>
      <c r="X56" s="933" t="str">
        <f>IF(X55="","",Sheet2!$L$29*7%)</f>
        <v/>
      </c>
      <c r="Y56" s="933" t="str">
        <f>IF(Y55="","",Sheet2!$L$29*7%)</f>
        <v/>
      </c>
      <c r="Z56" s="933" t="str">
        <f>IF(Z55="","",Sheet2!$L$29*7%)</f>
        <v/>
      </c>
      <c r="AA56" s="933" t="str">
        <f>IF(AA55="","",Sheet2!$L$29*7%)</f>
        <v/>
      </c>
      <c r="AB56" s="933" t="str">
        <f>IF(AB55="","",Sheet2!$L$29*7%)</f>
        <v/>
      </c>
      <c r="AC56" s="933" t="str">
        <f>IF(AC55="","",Sheet2!$L$29*7%)</f>
        <v/>
      </c>
      <c r="AD56" s="933" t="str">
        <f>IF(AD55="","",Sheet2!$L$29*7%)</f>
        <v/>
      </c>
      <c r="AE56" s="933" t="str">
        <f>IF(AE55="","",Sheet2!$L$29*7%)</f>
        <v/>
      </c>
      <c r="AF56" s="933" t="str">
        <f>IF(AF55="","",Sheet2!$L$29*7%)</f>
        <v/>
      </c>
      <c r="AG56" s="933" t="str">
        <f>IF(AG55="","",Sheet2!$L$29*7%)</f>
        <v/>
      </c>
      <c r="AH56" s="933" t="str">
        <f>IF(AH55="","",Sheet2!$L$29*7%)</f>
        <v/>
      </c>
      <c r="AI56" s="933" t="str">
        <f>IF(AI55="","",Sheet2!$L$29*7%)</f>
        <v/>
      </c>
      <c r="AJ56" s="933" t="str">
        <f>IF(AJ55="","",Sheet2!$L$29*7%)</f>
        <v/>
      </c>
      <c r="AK56" s="933" t="str">
        <f>IF(AK55="","",Sheet2!$L$29*7%)</f>
        <v/>
      </c>
      <c r="AL56" s="933" t="str">
        <f>IF(AL55="","",Sheet2!$L$29*7%)</f>
        <v/>
      </c>
      <c r="AM56" s="933" t="str">
        <f>IF(AM55="","",Sheet2!$L$29*7%)</f>
        <v/>
      </c>
      <c r="AN56" s="933" t="str">
        <f>IF(AN55="","",Sheet2!$L$29*7%)</f>
        <v/>
      </c>
      <c r="AO56" s="933" t="str">
        <f>IF(AO55="","",Sheet2!$L$29*7%)</f>
        <v/>
      </c>
      <c r="AP56" s="933" t="str">
        <f>IF(AP55="","",Sheet2!$L$29*7%)</f>
        <v/>
      </c>
      <c r="AQ56" s="933" t="str">
        <f>IF(AQ55="","",Sheet2!$L$29*7%)</f>
        <v/>
      </c>
      <c r="AR56" s="933" t="str">
        <f>IF(AR55="","",Sheet2!$L$29*7%)</f>
        <v/>
      </c>
      <c r="AS56" s="933" t="str">
        <f>IF(AS55="","",Sheet2!$L$29*7%)</f>
        <v/>
      </c>
      <c r="AT56" s="933"/>
      <c r="AU56" s="933" t="str">
        <f>IF(AU55="","",Sheet2!$L$29*7%)</f>
        <v/>
      </c>
      <c r="AV56" s="933" t="str">
        <f>IF(AV55="","",Sheet2!$L$29*7%)</f>
        <v/>
      </c>
      <c r="AW56" s="933" t="str">
        <f>IF(AW55="","",Sheet2!$L$29*7%)</f>
        <v/>
      </c>
      <c r="AX56" s="933" t="str">
        <f>IF(AX55="","",Sheet2!$L$29*7%)</f>
        <v/>
      </c>
      <c r="AY56" s="933" t="str">
        <f>IF(AY55="","",Sheet2!$L$29*7%)</f>
        <v/>
      </c>
      <c r="AZ56" s="933" t="str">
        <f>IF(AZ55="","",Sheet2!$L$29*7%)</f>
        <v/>
      </c>
      <c r="BA56" s="933" t="str">
        <f>IF(BA55="","",Sheet2!$L$29*7%)</f>
        <v/>
      </c>
      <c r="BB56" s="933" t="str">
        <f>IF(BB55="","",Sheet2!$L$29*7%)</f>
        <v/>
      </c>
      <c r="BC56" s="933" t="str">
        <f>IF(BC55="","",Sheet2!$L$29*7%)</f>
        <v/>
      </c>
      <c r="BD56" s="934" t="str">
        <f>IF(BD55="","",Sheet2!$L$29*7%)</f>
        <v/>
      </c>
    </row>
    <row r="57" spans="2:56" x14ac:dyDescent="0.2">
      <c r="B57" s="1282"/>
      <c r="C57" s="935" t="s">
        <v>232</v>
      </c>
      <c r="D57" s="936" t="str">
        <f t="shared" ref="D57:AI57" si="34">IF(D55="","",ABS(D55)-ABS(D56))</f>
        <v/>
      </c>
      <c r="E57" s="937" t="str">
        <f t="shared" si="34"/>
        <v/>
      </c>
      <c r="F57" s="937" t="str">
        <f t="shared" si="34"/>
        <v/>
      </c>
      <c r="G57" s="937" t="str">
        <f t="shared" si="34"/>
        <v/>
      </c>
      <c r="H57" s="937" t="str">
        <f t="shared" si="34"/>
        <v/>
      </c>
      <c r="I57" s="937" t="str">
        <f t="shared" si="34"/>
        <v/>
      </c>
      <c r="J57" s="937" t="str">
        <f t="shared" si="34"/>
        <v/>
      </c>
      <c r="K57" s="937" t="str">
        <f t="shared" si="34"/>
        <v/>
      </c>
      <c r="L57" s="937" t="str">
        <f t="shared" si="34"/>
        <v/>
      </c>
      <c r="M57" s="937" t="str">
        <f t="shared" si="34"/>
        <v/>
      </c>
      <c r="N57" s="937" t="str">
        <f t="shared" si="34"/>
        <v/>
      </c>
      <c r="O57" s="937" t="str">
        <f t="shared" si="34"/>
        <v/>
      </c>
      <c r="P57" s="937" t="str">
        <f t="shared" si="34"/>
        <v/>
      </c>
      <c r="Q57" s="937" t="str">
        <f t="shared" si="34"/>
        <v/>
      </c>
      <c r="R57" s="937" t="str">
        <f t="shared" si="34"/>
        <v/>
      </c>
      <c r="S57" s="937" t="str">
        <f t="shared" si="34"/>
        <v/>
      </c>
      <c r="T57" s="937" t="str">
        <f t="shared" si="34"/>
        <v/>
      </c>
      <c r="U57" s="937" t="str">
        <f t="shared" si="34"/>
        <v/>
      </c>
      <c r="V57" s="937" t="str">
        <f t="shared" si="34"/>
        <v/>
      </c>
      <c r="W57" s="937" t="str">
        <f t="shared" si="34"/>
        <v/>
      </c>
      <c r="X57" s="937" t="str">
        <f t="shared" si="34"/>
        <v/>
      </c>
      <c r="Y57" s="937" t="str">
        <f t="shared" si="34"/>
        <v/>
      </c>
      <c r="Z57" s="937" t="str">
        <f t="shared" si="34"/>
        <v/>
      </c>
      <c r="AA57" s="937" t="str">
        <f t="shared" si="34"/>
        <v/>
      </c>
      <c r="AB57" s="937" t="str">
        <f t="shared" si="34"/>
        <v/>
      </c>
      <c r="AC57" s="937" t="str">
        <f t="shared" si="34"/>
        <v/>
      </c>
      <c r="AD57" s="937" t="str">
        <f t="shared" si="34"/>
        <v/>
      </c>
      <c r="AE57" s="937" t="str">
        <f t="shared" si="34"/>
        <v/>
      </c>
      <c r="AF57" s="937" t="str">
        <f t="shared" si="34"/>
        <v/>
      </c>
      <c r="AG57" s="937" t="str">
        <f t="shared" si="34"/>
        <v/>
      </c>
      <c r="AH57" s="937" t="str">
        <f t="shared" si="34"/>
        <v/>
      </c>
      <c r="AI57" s="937" t="str">
        <f t="shared" si="34"/>
        <v/>
      </c>
      <c r="AJ57" s="937" t="str">
        <f t="shared" ref="AJ57:BD57" si="35">IF(AJ55="","",ABS(AJ55)-ABS(AJ56))</f>
        <v/>
      </c>
      <c r="AK57" s="937" t="str">
        <f t="shared" si="35"/>
        <v/>
      </c>
      <c r="AL57" s="937" t="str">
        <f t="shared" si="35"/>
        <v/>
      </c>
      <c r="AM57" s="937" t="str">
        <f t="shared" si="35"/>
        <v/>
      </c>
      <c r="AN57" s="937" t="str">
        <f t="shared" si="35"/>
        <v/>
      </c>
      <c r="AO57" s="937" t="str">
        <f t="shared" si="35"/>
        <v/>
      </c>
      <c r="AP57" s="937" t="str">
        <f t="shared" si="35"/>
        <v/>
      </c>
      <c r="AQ57" s="937" t="str">
        <f t="shared" si="35"/>
        <v/>
      </c>
      <c r="AR57" s="937" t="str">
        <f t="shared" si="35"/>
        <v/>
      </c>
      <c r="AS57" s="937" t="str">
        <f t="shared" si="35"/>
        <v/>
      </c>
      <c r="AT57" s="937"/>
      <c r="AU57" s="937" t="str">
        <f t="shared" si="35"/>
        <v/>
      </c>
      <c r="AV57" s="937" t="str">
        <f t="shared" si="35"/>
        <v/>
      </c>
      <c r="AW57" s="937" t="str">
        <f t="shared" si="35"/>
        <v/>
      </c>
      <c r="AX57" s="937" t="str">
        <f t="shared" si="35"/>
        <v/>
      </c>
      <c r="AY57" s="937" t="str">
        <f t="shared" si="35"/>
        <v/>
      </c>
      <c r="AZ57" s="937" t="str">
        <f t="shared" si="35"/>
        <v/>
      </c>
      <c r="BA57" s="937" t="str">
        <f t="shared" si="35"/>
        <v/>
      </c>
      <c r="BB57" s="937" t="str">
        <f t="shared" si="35"/>
        <v/>
      </c>
      <c r="BC57" s="937" t="str">
        <f t="shared" si="35"/>
        <v/>
      </c>
      <c r="BD57" s="938" t="str">
        <f t="shared" si="35"/>
        <v/>
      </c>
    </row>
    <row r="58" spans="2:56" ht="36" x14ac:dyDescent="0.2">
      <c r="B58" s="1281">
        <v>19</v>
      </c>
      <c r="C58" s="927" t="s">
        <v>230</v>
      </c>
      <c r="D58" s="928"/>
      <c r="E58" s="929"/>
      <c r="F58" s="929"/>
      <c r="G58" s="929"/>
      <c r="H58" s="929"/>
      <c r="I58" s="929"/>
      <c r="J58" s="929"/>
      <c r="K58" s="929"/>
      <c r="L58" s="929"/>
      <c r="M58" s="929"/>
      <c r="N58" s="929"/>
      <c r="O58" s="929"/>
      <c r="P58" s="929"/>
      <c r="Q58" s="929"/>
      <c r="R58" s="929"/>
      <c r="S58" s="929"/>
      <c r="T58" s="929"/>
      <c r="U58" s="929"/>
      <c r="V58" s="929"/>
      <c r="W58" s="929"/>
      <c r="X58" s="929"/>
      <c r="Y58" s="929"/>
      <c r="Z58" s="929"/>
      <c r="AA58" s="929"/>
      <c r="AB58" s="929"/>
      <c r="AC58" s="929"/>
      <c r="AD58" s="929"/>
      <c r="AE58" s="929"/>
      <c r="AF58" s="929"/>
      <c r="AG58" s="929"/>
      <c r="AH58" s="929"/>
      <c r="AI58" s="929"/>
      <c r="AJ58" s="929"/>
      <c r="AK58" s="929"/>
      <c r="AL58" s="929"/>
      <c r="AM58" s="929"/>
      <c r="AN58" s="929"/>
      <c r="AO58" s="929"/>
      <c r="AP58" s="929"/>
      <c r="AQ58" s="929"/>
      <c r="AR58" s="929"/>
      <c r="AS58" s="929"/>
      <c r="AT58" s="929"/>
      <c r="AU58" s="929"/>
      <c r="AV58" s="929"/>
      <c r="AW58" s="929"/>
      <c r="AX58" s="929"/>
      <c r="AY58" s="929"/>
      <c r="AZ58" s="929"/>
      <c r="BA58" s="929"/>
      <c r="BB58" s="929"/>
      <c r="BC58" s="929"/>
      <c r="BD58" s="930"/>
    </row>
    <row r="59" spans="2:56" ht="24" x14ac:dyDescent="0.2">
      <c r="B59" s="1282"/>
      <c r="C59" s="931" t="s">
        <v>231</v>
      </c>
      <c r="D59" s="932" t="str">
        <f>IF(D58="","",Sheet2!$L$30*7%)</f>
        <v/>
      </c>
      <c r="E59" s="933" t="str">
        <f>IF(E58="","",Sheet2!$L$30*7%)</f>
        <v/>
      </c>
      <c r="F59" s="933" t="str">
        <f>IF(F58="","",Sheet2!$L$30*7%)</f>
        <v/>
      </c>
      <c r="G59" s="933" t="str">
        <f>IF(G58="","",Sheet2!$L$30*7%)</f>
        <v/>
      </c>
      <c r="H59" s="933" t="str">
        <f>IF(H58="","",Sheet2!$L$30*7%)</f>
        <v/>
      </c>
      <c r="I59" s="933" t="str">
        <f>IF(I58="","",Sheet2!$L$30*7%)</f>
        <v/>
      </c>
      <c r="J59" s="933" t="str">
        <f>IF(J58="","",Sheet2!$L$30*7%)</f>
        <v/>
      </c>
      <c r="K59" s="933" t="str">
        <f>IF(K58="","",Sheet2!$L$30*7%)</f>
        <v/>
      </c>
      <c r="L59" s="933" t="str">
        <f>IF(L58="","",Sheet2!$L$30*7%)</f>
        <v/>
      </c>
      <c r="M59" s="933" t="str">
        <f>IF(M58="","",Sheet2!$L$30*7%)</f>
        <v/>
      </c>
      <c r="N59" s="933" t="str">
        <f>IF(N58="","",Sheet2!$L$30*7%)</f>
        <v/>
      </c>
      <c r="O59" s="933" t="str">
        <f>IF(O58="","",Sheet2!$L$30*7%)</f>
        <v/>
      </c>
      <c r="P59" s="933" t="str">
        <f>IF(P58="","",Sheet2!$L$30*7%)</f>
        <v/>
      </c>
      <c r="Q59" s="933" t="str">
        <f>IF(Q58="","",Sheet2!$L$30*7%)</f>
        <v/>
      </c>
      <c r="R59" s="933" t="str">
        <f>IF(R58="","",Sheet2!$L$30*7%)</f>
        <v/>
      </c>
      <c r="S59" s="933" t="str">
        <f>IF(S58="","",Sheet2!$L$30*7%)</f>
        <v/>
      </c>
      <c r="T59" s="933" t="str">
        <f>IF(T58="","",Sheet2!$L$30*7%)</f>
        <v/>
      </c>
      <c r="U59" s="933" t="str">
        <f>IF(U58="","",Sheet2!$L$30*7%)</f>
        <v/>
      </c>
      <c r="V59" s="933" t="str">
        <f>IF(V58="","",Sheet2!$L$30*7%)</f>
        <v/>
      </c>
      <c r="W59" s="933" t="str">
        <f>IF(W58="","",Sheet2!$L$30*7%)</f>
        <v/>
      </c>
      <c r="X59" s="933" t="str">
        <f>IF(X58="","",Sheet2!$L$30*7%)</f>
        <v/>
      </c>
      <c r="Y59" s="933" t="str">
        <f>IF(Y58="","",Sheet2!$L$30*7%)</f>
        <v/>
      </c>
      <c r="Z59" s="933" t="str">
        <f>IF(Z58="","",Sheet2!$L$30*7%)</f>
        <v/>
      </c>
      <c r="AA59" s="933" t="str">
        <f>IF(AA58="","",Sheet2!$L$30*7%)</f>
        <v/>
      </c>
      <c r="AB59" s="933" t="str">
        <f>IF(AB58="","",Sheet2!$L$30*7%)</f>
        <v/>
      </c>
      <c r="AC59" s="933" t="str">
        <f>IF(AC58="","",Sheet2!$L$30*7%)</f>
        <v/>
      </c>
      <c r="AD59" s="933" t="str">
        <f>IF(AD58="","",Sheet2!$L$30*7%)</f>
        <v/>
      </c>
      <c r="AE59" s="933" t="str">
        <f>IF(AE58="","",Sheet2!$L$30*7%)</f>
        <v/>
      </c>
      <c r="AF59" s="933" t="str">
        <f>IF(AF58="","",Sheet2!$L$30*7%)</f>
        <v/>
      </c>
      <c r="AG59" s="933" t="str">
        <f>IF(AG58="","",Sheet2!$L$30*7%)</f>
        <v/>
      </c>
      <c r="AH59" s="933" t="str">
        <f>IF(AH58="","",Sheet2!$L$30*7%)</f>
        <v/>
      </c>
      <c r="AI59" s="933" t="str">
        <f>IF(AI58="","",Sheet2!$L$30*7%)</f>
        <v/>
      </c>
      <c r="AJ59" s="933" t="str">
        <f>IF(AJ58="","",Sheet2!$L$30*7%)</f>
        <v/>
      </c>
      <c r="AK59" s="933" t="str">
        <f>IF(AK58="","",Sheet2!$L$30*7%)</f>
        <v/>
      </c>
      <c r="AL59" s="933" t="str">
        <f>IF(AL58="","",Sheet2!$L$30*7%)</f>
        <v/>
      </c>
      <c r="AM59" s="933" t="str">
        <f>IF(AM58="","",Sheet2!$L$30*7%)</f>
        <v/>
      </c>
      <c r="AN59" s="933" t="str">
        <f>IF(AN58="","",Sheet2!$L$30*7%)</f>
        <v/>
      </c>
      <c r="AO59" s="933" t="str">
        <f>IF(AO58="","",Sheet2!$L$30*7%)</f>
        <v/>
      </c>
      <c r="AP59" s="933" t="str">
        <f>IF(AP58="","",Sheet2!$L$30*7%)</f>
        <v/>
      </c>
      <c r="AQ59" s="933" t="str">
        <f>IF(AQ58="","",Sheet2!$L$30*7%)</f>
        <v/>
      </c>
      <c r="AR59" s="933" t="str">
        <f>IF(AR58="","",Sheet2!$L$30*7%)</f>
        <v/>
      </c>
      <c r="AS59" s="933" t="str">
        <f>IF(AS58="","",Sheet2!$L$30*7%)</f>
        <v/>
      </c>
      <c r="AT59" s="933"/>
      <c r="AU59" s="933" t="str">
        <f>IF(AU58="","",Sheet2!$L$30*7%)</f>
        <v/>
      </c>
      <c r="AV59" s="933" t="str">
        <f>IF(AV58="","",Sheet2!$L$30*7%)</f>
        <v/>
      </c>
      <c r="AW59" s="933" t="str">
        <f>IF(AW58="","",Sheet2!$L$30*7%)</f>
        <v/>
      </c>
      <c r="AX59" s="933" t="str">
        <f>IF(AX58="","",Sheet2!$L$30*7%)</f>
        <v/>
      </c>
      <c r="AY59" s="933" t="str">
        <f>IF(AY58="","",Sheet2!$L$30*7%)</f>
        <v/>
      </c>
      <c r="AZ59" s="933" t="str">
        <f>IF(AZ58="","",Sheet2!$L$30*7%)</f>
        <v/>
      </c>
      <c r="BA59" s="933" t="str">
        <f>IF(BA58="","",Sheet2!$L$30*7%)</f>
        <v/>
      </c>
      <c r="BB59" s="933" t="str">
        <f>IF(BB58="","",Sheet2!$L$30*7%)</f>
        <v/>
      </c>
      <c r="BC59" s="933" t="str">
        <f>IF(BC58="","",Sheet2!$L$30*7%)</f>
        <v/>
      </c>
      <c r="BD59" s="934" t="str">
        <f>IF(BD58="","",Sheet2!$L$30*7%)</f>
        <v/>
      </c>
    </row>
    <row r="60" spans="2:56" x14ac:dyDescent="0.2">
      <c r="B60" s="1283"/>
      <c r="C60" s="935" t="s">
        <v>232</v>
      </c>
      <c r="D60" s="936" t="str">
        <f t="shared" ref="D60:AI60" si="36">IF(D58="","",ABS(D58)-ABS(D59))</f>
        <v/>
      </c>
      <c r="E60" s="937" t="str">
        <f t="shared" si="36"/>
        <v/>
      </c>
      <c r="F60" s="937" t="str">
        <f t="shared" si="36"/>
        <v/>
      </c>
      <c r="G60" s="937" t="str">
        <f t="shared" si="36"/>
        <v/>
      </c>
      <c r="H60" s="937" t="str">
        <f t="shared" si="36"/>
        <v/>
      </c>
      <c r="I60" s="937" t="str">
        <f t="shared" si="36"/>
        <v/>
      </c>
      <c r="J60" s="937" t="str">
        <f t="shared" si="36"/>
        <v/>
      </c>
      <c r="K60" s="937" t="str">
        <f t="shared" si="36"/>
        <v/>
      </c>
      <c r="L60" s="937" t="str">
        <f t="shared" si="36"/>
        <v/>
      </c>
      <c r="M60" s="937" t="str">
        <f t="shared" si="36"/>
        <v/>
      </c>
      <c r="N60" s="937" t="str">
        <f t="shared" si="36"/>
        <v/>
      </c>
      <c r="O60" s="937" t="str">
        <f t="shared" si="36"/>
        <v/>
      </c>
      <c r="P60" s="937" t="str">
        <f t="shared" si="36"/>
        <v/>
      </c>
      <c r="Q60" s="937" t="str">
        <f t="shared" si="36"/>
        <v/>
      </c>
      <c r="R60" s="937" t="str">
        <f t="shared" si="36"/>
        <v/>
      </c>
      <c r="S60" s="937" t="str">
        <f t="shared" si="36"/>
        <v/>
      </c>
      <c r="T60" s="937" t="str">
        <f t="shared" si="36"/>
        <v/>
      </c>
      <c r="U60" s="937" t="str">
        <f t="shared" si="36"/>
        <v/>
      </c>
      <c r="V60" s="937" t="str">
        <f t="shared" si="36"/>
        <v/>
      </c>
      <c r="W60" s="937" t="str">
        <f t="shared" si="36"/>
        <v/>
      </c>
      <c r="X60" s="937" t="str">
        <f t="shared" si="36"/>
        <v/>
      </c>
      <c r="Y60" s="937" t="str">
        <f t="shared" si="36"/>
        <v/>
      </c>
      <c r="Z60" s="937" t="str">
        <f t="shared" si="36"/>
        <v/>
      </c>
      <c r="AA60" s="937" t="str">
        <f t="shared" si="36"/>
        <v/>
      </c>
      <c r="AB60" s="937" t="str">
        <f t="shared" si="36"/>
        <v/>
      </c>
      <c r="AC60" s="937" t="str">
        <f t="shared" si="36"/>
        <v/>
      </c>
      <c r="AD60" s="937" t="str">
        <f t="shared" si="36"/>
        <v/>
      </c>
      <c r="AE60" s="937" t="str">
        <f t="shared" si="36"/>
        <v/>
      </c>
      <c r="AF60" s="937" t="str">
        <f t="shared" si="36"/>
        <v/>
      </c>
      <c r="AG60" s="937" t="str">
        <f t="shared" si="36"/>
        <v/>
      </c>
      <c r="AH60" s="937" t="str">
        <f t="shared" si="36"/>
        <v/>
      </c>
      <c r="AI60" s="937" t="str">
        <f t="shared" si="36"/>
        <v/>
      </c>
      <c r="AJ60" s="937" t="str">
        <f t="shared" ref="AJ60:BD60" si="37">IF(AJ58="","",ABS(AJ58)-ABS(AJ59))</f>
        <v/>
      </c>
      <c r="AK60" s="937" t="str">
        <f t="shared" si="37"/>
        <v/>
      </c>
      <c r="AL60" s="937" t="str">
        <f t="shared" si="37"/>
        <v/>
      </c>
      <c r="AM60" s="937" t="str">
        <f t="shared" si="37"/>
        <v/>
      </c>
      <c r="AN60" s="937" t="str">
        <f t="shared" si="37"/>
        <v/>
      </c>
      <c r="AO60" s="937" t="str">
        <f t="shared" si="37"/>
        <v/>
      </c>
      <c r="AP60" s="937" t="str">
        <f t="shared" si="37"/>
        <v/>
      </c>
      <c r="AQ60" s="937" t="str">
        <f t="shared" si="37"/>
        <v/>
      </c>
      <c r="AR60" s="937" t="str">
        <f t="shared" si="37"/>
        <v/>
      </c>
      <c r="AS60" s="937" t="str">
        <f t="shared" si="37"/>
        <v/>
      </c>
      <c r="AT60" s="937"/>
      <c r="AU60" s="937" t="str">
        <f t="shared" si="37"/>
        <v/>
      </c>
      <c r="AV60" s="937" t="str">
        <f t="shared" si="37"/>
        <v/>
      </c>
      <c r="AW60" s="937" t="str">
        <f t="shared" si="37"/>
        <v/>
      </c>
      <c r="AX60" s="937" t="str">
        <f t="shared" si="37"/>
        <v/>
      </c>
      <c r="AY60" s="937" t="str">
        <f t="shared" si="37"/>
        <v/>
      </c>
      <c r="AZ60" s="937" t="str">
        <f t="shared" si="37"/>
        <v/>
      </c>
      <c r="BA60" s="937" t="str">
        <f t="shared" si="37"/>
        <v/>
      </c>
      <c r="BB60" s="937" t="str">
        <f t="shared" si="37"/>
        <v/>
      </c>
      <c r="BC60" s="937" t="str">
        <f t="shared" si="37"/>
        <v/>
      </c>
      <c r="BD60" s="938" t="str">
        <f t="shared" si="37"/>
        <v/>
      </c>
    </row>
    <row r="61" spans="2:56" ht="36" x14ac:dyDescent="0.2">
      <c r="B61" s="1282">
        <v>20</v>
      </c>
      <c r="C61" s="927" t="s">
        <v>230</v>
      </c>
      <c r="D61" s="928"/>
      <c r="E61" s="929"/>
      <c r="F61" s="929"/>
      <c r="G61" s="929"/>
      <c r="H61" s="929"/>
      <c r="I61" s="929"/>
      <c r="J61" s="929"/>
      <c r="K61" s="929"/>
      <c r="L61" s="929"/>
      <c r="M61" s="929"/>
      <c r="N61" s="929"/>
      <c r="O61" s="929"/>
      <c r="P61" s="929"/>
      <c r="Q61" s="929"/>
      <c r="R61" s="929"/>
      <c r="S61" s="929"/>
      <c r="T61" s="929"/>
      <c r="U61" s="929"/>
      <c r="V61" s="929"/>
      <c r="W61" s="929"/>
      <c r="X61" s="929"/>
      <c r="Y61" s="929"/>
      <c r="Z61" s="929"/>
      <c r="AA61" s="929"/>
      <c r="AB61" s="929"/>
      <c r="AC61" s="929"/>
      <c r="AD61" s="929"/>
      <c r="AE61" s="929"/>
      <c r="AF61" s="929"/>
      <c r="AG61" s="929"/>
      <c r="AH61" s="929"/>
      <c r="AI61" s="929"/>
      <c r="AJ61" s="929"/>
      <c r="AK61" s="929"/>
      <c r="AL61" s="929"/>
      <c r="AM61" s="929"/>
      <c r="AN61" s="929"/>
      <c r="AO61" s="929"/>
      <c r="AP61" s="929"/>
      <c r="AQ61" s="929"/>
      <c r="AR61" s="929"/>
      <c r="AS61" s="929"/>
      <c r="AT61" s="929"/>
      <c r="AU61" s="929"/>
      <c r="AV61" s="929"/>
      <c r="AW61" s="929"/>
      <c r="AX61" s="929"/>
      <c r="AY61" s="929"/>
      <c r="AZ61" s="929"/>
      <c r="BA61" s="929"/>
      <c r="BB61" s="929"/>
      <c r="BC61" s="929"/>
      <c r="BD61" s="930"/>
    </row>
    <row r="62" spans="2:56" ht="24" x14ac:dyDescent="0.2">
      <c r="B62" s="1282"/>
      <c r="C62" s="931" t="s">
        <v>231</v>
      </c>
      <c r="D62" s="932" t="str">
        <f>IF(D61="","",Sheet2!$L$31*7%)</f>
        <v/>
      </c>
      <c r="E62" s="933" t="str">
        <f>IF(E61="","",Sheet2!$L$31*7%)</f>
        <v/>
      </c>
      <c r="F62" s="933" t="str">
        <f>IF(F61="","",Sheet2!$L$31*7%)</f>
        <v/>
      </c>
      <c r="G62" s="933" t="str">
        <f>IF(G61="","",Sheet2!$L$31*7%)</f>
        <v/>
      </c>
      <c r="H62" s="933" t="str">
        <f>IF(H61="","",Sheet2!$L$31*7%)</f>
        <v/>
      </c>
      <c r="I62" s="933" t="str">
        <f>IF(I61="","",Sheet2!$L$31*7%)</f>
        <v/>
      </c>
      <c r="J62" s="933" t="str">
        <f>IF(J61="","",Sheet2!$L$31*7%)</f>
        <v/>
      </c>
      <c r="K62" s="933" t="str">
        <f>IF(K61="","",Sheet2!$L$31*7%)</f>
        <v/>
      </c>
      <c r="L62" s="933" t="str">
        <f>IF(L61="","",Sheet2!$L$31*7%)</f>
        <v/>
      </c>
      <c r="M62" s="933" t="str">
        <f>IF(M61="","",Sheet2!$L$31*7%)</f>
        <v/>
      </c>
      <c r="N62" s="933" t="str">
        <f>IF(N61="","",Sheet2!$L$31*7%)</f>
        <v/>
      </c>
      <c r="O62" s="933" t="str">
        <f>IF(O61="","",Sheet2!$L$31*7%)</f>
        <v/>
      </c>
      <c r="P62" s="933" t="str">
        <f>IF(P61="","",Sheet2!$L$31*7%)</f>
        <v/>
      </c>
      <c r="Q62" s="933" t="str">
        <f>IF(Q61="","",Sheet2!$L$31*7%)</f>
        <v/>
      </c>
      <c r="R62" s="933" t="str">
        <f>IF(R61="","",Sheet2!$L$31*7%)</f>
        <v/>
      </c>
      <c r="S62" s="933" t="str">
        <f>IF(S61="","",Sheet2!$L$31*7%)</f>
        <v/>
      </c>
      <c r="T62" s="933" t="str">
        <f>IF(T61="","",Sheet2!$L$31*7%)</f>
        <v/>
      </c>
      <c r="U62" s="933" t="str">
        <f>IF(U61="","",Sheet2!$L$31*7%)</f>
        <v/>
      </c>
      <c r="V62" s="933" t="str">
        <f>IF(V61="","",Sheet2!$L$31*7%)</f>
        <v/>
      </c>
      <c r="W62" s="933" t="str">
        <f>IF(W61="","",Sheet2!$L$31*7%)</f>
        <v/>
      </c>
      <c r="X62" s="933" t="str">
        <f>IF(X61="","",Sheet2!$L$31*7%)</f>
        <v/>
      </c>
      <c r="Y62" s="933" t="str">
        <f>IF(Y61="","",Sheet2!$L$31*7%)</f>
        <v/>
      </c>
      <c r="Z62" s="933" t="str">
        <f>IF(Z61="","",Sheet2!$L$31*7%)</f>
        <v/>
      </c>
      <c r="AA62" s="933" t="str">
        <f>IF(AA61="","",Sheet2!$L$31*7%)</f>
        <v/>
      </c>
      <c r="AB62" s="933" t="str">
        <f>IF(AB61="","",Sheet2!$L$31*7%)</f>
        <v/>
      </c>
      <c r="AC62" s="933" t="str">
        <f>IF(AC61="","",Sheet2!$L$31*7%)</f>
        <v/>
      </c>
      <c r="AD62" s="933" t="str">
        <f>IF(AD61="","",Sheet2!$L$31*7%)</f>
        <v/>
      </c>
      <c r="AE62" s="933" t="str">
        <f>IF(AE61="","",Sheet2!$L$31*7%)</f>
        <v/>
      </c>
      <c r="AF62" s="933" t="str">
        <f>IF(AF61="","",Sheet2!$L$31*7%)</f>
        <v/>
      </c>
      <c r="AG62" s="933" t="str">
        <f>IF(AG61="","",Sheet2!$L$31*7%)</f>
        <v/>
      </c>
      <c r="AH62" s="933" t="str">
        <f>IF(AH61="","",Sheet2!$L$31*7%)</f>
        <v/>
      </c>
      <c r="AI62" s="933" t="str">
        <f>IF(AI61="","",Sheet2!$L$31*7%)</f>
        <v/>
      </c>
      <c r="AJ62" s="933" t="str">
        <f>IF(AJ61="","",Sheet2!$L$31*7%)</f>
        <v/>
      </c>
      <c r="AK62" s="933" t="str">
        <f>IF(AK61="","",Sheet2!$L$31*7%)</f>
        <v/>
      </c>
      <c r="AL62" s="933" t="str">
        <f>IF(AL61="","",Sheet2!$L$31*7%)</f>
        <v/>
      </c>
      <c r="AM62" s="933" t="str">
        <f>IF(AM61="","",Sheet2!$L$31*7%)</f>
        <v/>
      </c>
      <c r="AN62" s="933" t="str">
        <f>IF(AN61="","",Sheet2!$L$31*7%)</f>
        <v/>
      </c>
      <c r="AO62" s="933" t="str">
        <f>IF(AO61="","",Sheet2!$L$31*7%)</f>
        <v/>
      </c>
      <c r="AP62" s="933" t="str">
        <f>IF(AP61="","",Sheet2!$L$31*7%)</f>
        <v/>
      </c>
      <c r="AQ62" s="933" t="str">
        <f>IF(AQ61="","",Sheet2!$L$31*7%)</f>
        <v/>
      </c>
      <c r="AR62" s="933" t="str">
        <f>IF(AR61="","",Sheet2!$L$31*7%)</f>
        <v/>
      </c>
      <c r="AS62" s="933" t="str">
        <f>IF(AS61="","",Sheet2!$L$31*7%)</f>
        <v/>
      </c>
      <c r="AT62" s="933"/>
      <c r="AU62" s="933" t="str">
        <f>IF(AU61="","",Sheet2!$L$31*7%)</f>
        <v/>
      </c>
      <c r="AV62" s="933" t="str">
        <f>IF(AV61="","",Sheet2!$L$31*7%)</f>
        <v/>
      </c>
      <c r="AW62" s="933" t="str">
        <f>IF(AW61="","",Sheet2!$L$31*7%)</f>
        <v/>
      </c>
      <c r="AX62" s="933" t="str">
        <f>IF(AX61="","",Sheet2!$L$31*7%)</f>
        <v/>
      </c>
      <c r="AY62" s="933" t="str">
        <f>IF(AY61="","",Sheet2!$L$31*7%)</f>
        <v/>
      </c>
      <c r="AZ62" s="933" t="str">
        <f>IF(AZ61="","",Sheet2!$L$31*7%)</f>
        <v/>
      </c>
      <c r="BA62" s="933" t="str">
        <f>IF(BA61="","",Sheet2!$L$31*7%)</f>
        <v/>
      </c>
      <c r="BB62" s="933" t="str">
        <f>IF(BB61="","",Sheet2!$L$31*7%)</f>
        <v/>
      </c>
      <c r="BC62" s="933" t="str">
        <f>IF(BC61="","",Sheet2!$L$31*7%)</f>
        <v/>
      </c>
      <c r="BD62" s="934" t="str">
        <f>IF(BD61="","",Sheet2!$L$31*7%)</f>
        <v/>
      </c>
    </row>
    <row r="63" spans="2:56" x14ac:dyDescent="0.2">
      <c r="B63" s="1282"/>
      <c r="C63" s="935" t="s">
        <v>232</v>
      </c>
      <c r="D63" s="936" t="str">
        <f t="shared" ref="D63:AI63" si="38">IF(D61="","",ABS(D61)-ABS(D62))</f>
        <v/>
      </c>
      <c r="E63" s="937" t="str">
        <f t="shared" si="38"/>
        <v/>
      </c>
      <c r="F63" s="937" t="str">
        <f t="shared" si="38"/>
        <v/>
      </c>
      <c r="G63" s="937" t="str">
        <f t="shared" si="38"/>
        <v/>
      </c>
      <c r="H63" s="937" t="str">
        <f t="shared" si="38"/>
        <v/>
      </c>
      <c r="I63" s="937" t="str">
        <f t="shared" si="38"/>
        <v/>
      </c>
      <c r="J63" s="937" t="str">
        <f t="shared" si="38"/>
        <v/>
      </c>
      <c r="K63" s="937" t="str">
        <f t="shared" si="38"/>
        <v/>
      </c>
      <c r="L63" s="937" t="str">
        <f t="shared" si="38"/>
        <v/>
      </c>
      <c r="M63" s="937" t="str">
        <f t="shared" si="38"/>
        <v/>
      </c>
      <c r="N63" s="937" t="str">
        <f t="shared" si="38"/>
        <v/>
      </c>
      <c r="O63" s="937" t="str">
        <f t="shared" si="38"/>
        <v/>
      </c>
      <c r="P63" s="937" t="str">
        <f t="shared" si="38"/>
        <v/>
      </c>
      <c r="Q63" s="937" t="str">
        <f t="shared" si="38"/>
        <v/>
      </c>
      <c r="R63" s="937" t="str">
        <f t="shared" si="38"/>
        <v/>
      </c>
      <c r="S63" s="937" t="str">
        <f t="shared" si="38"/>
        <v/>
      </c>
      <c r="T63" s="937" t="str">
        <f t="shared" si="38"/>
        <v/>
      </c>
      <c r="U63" s="937" t="str">
        <f t="shared" si="38"/>
        <v/>
      </c>
      <c r="V63" s="937" t="str">
        <f t="shared" si="38"/>
        <v/>
      </c>
      <c r="W63" s="937" t="str">
        <f t="shared" si="38"/>
        <v/>
      </c>
      <c r="X63" s="937" t="str">
        <f t="shared" si="38"/>
        <v/>
      </c>
      <c r="Y63" s="937" t="str">
        <f t="shared" si="38"/>
        <v/>
      </c>
      <c r="Z63" s="937" t="str">
        <f t="shared" si="38"/>
        <v/>
      </c>
      <c r="AA63" s="937" t="str">
        <f t="shared" si="38"/>
        <v/>
      </c>
      <c r="AB63" s="937" t="str">
        <f t="shared" si="38"/>
        <v/>
      </c>
      <c r="AC63" s="937" t="str">
        <f t="shared" si="38"/>
        <v/>
      </c>
      <c r="AD63" s="937" t="str">
        <f t="shared" si="38"/>
        <v/>
      </c>
      <c r="AE63" s="937" t="str">
        <f t="shared" si="38"/>
        <v/>
      </c>
      <c r="AF63" s="937" t="str">
        <f t="shared" si="38"/>
        <v/>
      </c>
      <c r="AG63" s="937" t="str">
        <f t="shared" si="38"/>
        <v/>
      </c>
      <c r="AH63" s="937" t="str">
        <f t="shared" si="38"/>
        <v/>
      </c>
      <c r="AI63" s="937" t="str">
        <f t="shared" si="38"/>
        <v/>
      </c>
      <c r="AJ63" s="937" t="str">
        <f t="shared" ref="AJ63:BD63" si="39">IF(AJ61="","",ABS(AJ61)-ABS(AJ62))</f>
        <v/>
      </c>
      <c r="AK63" s="937" t="str">
        <f t="shared" si="39"/>
        <v/>
      </c>
      <c r="AL63" s="937" t="str">
        <f t="shared" si="39"/>
        <v/>
      </c>
      <c r="AM63" s="937" t="str">
        <f t="shared" si="39"/>
        <v/>
      </c>
      <c r="AN63" s="937" t="str">
        <f t="shared" si="39"/>
        <v/>
      </c>
      <c r="AO63" s="937" t="str">
        <f t="shared" si="39"/>
        <v/>
      </c>
      <c r="AP63" s="937" t="str">
        <f t="shared" si="39"/>
        <v/>
      </c>
      <c r="AQ63" s="937" t="str">
        <f t="shared" si="39"/>
        <v/>
      </c>
      <c r="AR63" s="937" t="str">
        <f t="shared" si="39"/>
        <v/>
      </c>
      <c r="AS63" s="937" t="str">
        <f t="shared" si="39"/>
        <v/>
      </c>
      <c r="AT63" s="937"/>
      <c r="AU63" s="937" t="str">
        <f t="shared" si="39"/>
        <v/>
      </c>
      <c r="AV63" s="937" t="str">
        <f t="shared" si="39"/>
        <v/>
      </c>
      <c r="AW63" s="937" t="str">
        <f t="shared" si="39"/>
        <v/>
      </c>
      <c r="AX63" s="937" t="str">
        <f t="shared" si="39"/>
        <v/>
      </c>
      <c r="AY63" s="937" t="str">
        <f t="shared" si="39"/>
        <v/>
      </c>
      <c r="AZ63" s="937" t="str">
        <f t="shared" si="39"/>
        <v/>
      </c>
      <c r="BA63" s="937" t="str">
        <f t="shared" si="39"/>
        <v/>
      </c>
      <c r="BB63" s="937" t="str">
        <f t="shared" si="39"/>
        <v/>
      </c>
      <c r="BC63" s="937" t="str">
        <f t="shared" si="39"/>
        <v/>
      </c>
      <c r="BD63" s="938" t="str">
        <f t="shared" si="39"/>
        <v/>
      </c>
    </row>
    <row r="64" spans="2:56" ht="36" x14ac:dyDescent="0.2">
      <c r="B64" s="1281">
        <v>21</v>
      </c>
      <c r="C64" s="927" t="s">
        <v>230</v>
      </c>
      <c r="D64" s="928"/>
      <c r="E64" s="929"/>
      <c r="F64" s="929"/>
      <c r="G64" s="929"/>
      <c r="H64" s="929"/>
      <c r="I64" s="929"/>
      <c r="J64" s="929"/>
      <c r="K64" s="929"/>
      <c r="L64" s="929"/>
      <c r="M64" s="929"/>
      <c r="N64" s="929"/>
      <c r="O64" s="929"/>
      <c r="P64" s="929"/>
      <c r="Q64" s="929"/>
      <c r="R64" s="929"/>
      <c r="S64" s="929"/>
      <c r="T64" s="929"/>
      <c r="U64" s="929"/>
      <c r="V64" s="929"/>
      <c r="W64" s="929"/>
      <c r="X64" s="929"/>
      <c r="Y64" s="929"/>
      <c r="Z64" s="929"/>
      <c r="AA64" s="929"/>
      <c r="AB64" s="929"/>
      <c r="AC64" s="929"/>
      <c r="AD64" s="929"/>
      <c r="AE64" s="929"/>
      <c r="AF64" s="929"/>
      <c r="AG64" s="929"/>
      <c r="AH64" s="929"/>
      <c r="AI64" s="929"/>
      <c r="AJ64" s="929"/>
      <c r="AK64" s="929"/>
      <c r="AL64" s="929"/>
      <c r="AM64" s="929"/>
      <c r="AN64" s="929"/>
      <c r="AO64" s="929"/>
      <c r="AP64" s="929"/>
      <c r="AQ64" s="929"/>
      <c r="AR64" s="929"/>
      <c r="AS64" s="929"/>
      <c r="AT64" s="929"/>
      <c r="AU64" s="929"/>
      <c r="AV64" s="929"/>
      <c r="AW64" s="929"/>
      <c r="AX64" s="929"/>
      <c r="AY64" s="929"/>
      <c r="AZ64" s="929"/>
      <c r="BA64" s="929"/>
      <c r="BB64" s="929"/>
      <c r="BC64" s="929"/>
      <c r="BD64" s="930"/>
    </row>
    <row r="65" spans="2:56" ht="24" x14ac:dyDescent="0.2">
      <c r="B65" s="1282"/>
      <c r="C65" s="931" t="s">
        <v>231</v>
      </c>
      <c r="D65" s="932" t="str">
        <f>IF(D64="","",Sheet2!$L$32*7%)</f>
        <v/>
      </c>
      <c r="E65" s="933" t="str">
        <f>IF(E64="","",Sheet2!$L$32*7%)</f>
        <v/>
      </c>
      <c r="F65" s="933" t="str">
        <f>IF(F64="","",Sheet2!$L$32*7%)</f>
        <v/>
      </c>
      <c r="G65" s="933" t="str">
        <f>IF(G64="","",Sheet2!$L$32*7%)</f>
        <v/>
      </c>
      <c r="H65" s="933" t="str">
        <f>IF(H64="","",Sheet2!$L$32*7%)</f>
        <v/>
      </c>
      <c r="I65" s="933" t="str">
        <f>IF(I64="","",Sheet2!$L$32*7%)</f>
        <v/>
      </c>
      <c r="J65" s="933" t="str">
        <f>IF(J64="","",Sheet2!$L$32*7%)</f>
        <v/>
      </c>
      <c r="K65" s="933" t="str">
        <f>IF(K64="","",Sheet2!$L$32*7%)</f>
        <v/>
      </c>
      <c r="L65" s="933" t="str">
        <f>IF(L64="","",Sheet2!$L$32*7%)</f>
        <v/>
      </c>
      <c r="M65" s="933" t="str">
        <f>IF(M64="","",Sheet2!$L$32*7%)</f>
        <v/>
      </c>
      <c r="N65" s="933" t="str">
        <f>IF(N64="","",Sheet2!$L$32*7%)</f>
        <v/>
      </c>
      <c r="O65" s="933" t="str">
        <f>IF(O64="","",Sheet2!$L$32*7%)</f>
        <v/>
      </c>
      <c r="P65" s="933" t="str">
        <f>IF(P64="","",Sheet2!$L$32*7%)</f>
        <v/>
      </c>
      <c r="Q65" s="933" t="str">
        <f>IF(Q64="","",Sheet2!$L$32*7%)</f>
        <v/>
      </c>
      <c r="R65" s="933" t="str">
        <f>IF(R64="","",Sheet2!$L$32*7%)</f>
        <v/>
      </c>
      <c r="S65" s="933" t="str">
        <f>IF(S64="","",Sheet2!$L$32*7%)</f>
        <v/>
      </c>
      <c r="T65" s="933" t="str">
        <f>IF(T64="","",Sheet2!$L$32*7%)</f>
        <v/>
      </c>
      <c r="U65" s="933" t="str">
        <f>IF(U64="","",Sheet2!$L$32*7%)</f>
        <v/>
      </c>
      <c r="V65" s="933" t="str">
        <f>IF(V64="","",Sheet2!$L$32*7%)</f>
        <v/>
      </c>
      <c r="W65" s="933" t="str">
        <f>IF(W64="","",Sheet2!$L$32*7%)</f>
        <v/>
      </c>
      <c r="X65" s="933" t="str">
        <f>IF(X64="","",Sheet2!$L$32*7%)</f>
        <v/>
      </c>
      <c r="Y65" s="933" t="str">
        <f>IF(Y64="","",Sheet2!$L$32*7%)</f>
        <v/>
      </c>
      <c r="Z65" s="933" t="str">
        <f>IF(Z64="","",Sheet2!$L$32*7%)</f>
        <v/>
      </c>
      <c r="AA65" s="933" t="str">
        <f>IF(AA64="","",Sheet2!$L$32*7%)</f>
        <v/>
      </c>
      <c r="AB65" s="933" t="str">
        <f>IF(AB64="","",Sheet2!$L$32*7%)</f>
        <v/>
      </c>
      <c r="AC65" s="933" t="str">
        <f>IF(AC64="","",Sheet2!$L$32*7%)</f>
        <v/>
      </c>
      <c r="AD65" s="933" t="str">
        <f>IF(AD64="","",Sheet2!$L$32*7%)</f>
        <v/>
      </c>
      <c r="AE65" s="933" t="str">
        <f>IF(AE64="","",Sheet2!$L$32*7%)</f>
        <v/>
      </c>
      <c r="AF65" s="933" t="str">
        <f>IF(AF64="","",Sheet2!$L$32*7%)</f>
        <v/>
      </c>
      <c r="AG65" s="933" t="str">
        <f>IF(AG64="","",Sheet2!$L$32*7%)</f>
        <v/>
      </c>
      <c r="AH65" s="933" t="str">
        <f>IF(AH64="","",Sheet2!$L$32*7%)</f>
        <v/>
      </c>
      <c r="AI65" s="933" t="str">
        <f>IF(AI64="","",Sheet2!$L$32*7%)</f>
        <v/>
      </c>
      <c r="AJ65" s="933" t="str">
        <f>IF(AJ64="","",Sheet2!$L$32*7%)</f>
        <v/>
      </c>
      <c r="AK65" s="933" t="str">
        <f>IF(AK64="","",Sheet2!$L$32*7%)</f>
        <v/>
      </c>
      <c r="AL65" s="933" t="str">
        <f>IF(AL64="","",Sheet2!$L$32*7%)</f>
        <v/>
      </c>
      <c r="AM65" s="933" t="str">
        <f>IF(AM64="","",Sheet2!$L$32*7%)</f>
        <v/>
      </c>
      <c r="AN65" s="933" t="str">
        <f>IF(AN64="","",Sheet2!$L$32*7%)</f>
        <v/>
      </c>
      <c r="AO65" s="933" t="str">
        <f>IF(AO64="","",Sheet2!$L$32*7%)</f>
        <v/>
      </c>
      <c r="AP65" s="933" t="str">
        <f>IF(AP64="","",Sheet2!$L$32*7%)</f>
        <v/>
      </c>
      <c r="AQ65" s="933" t="str">
        <f>IF(AQ64="","",Sheet2!$L$32*7%)</f>
        <v/>
      </c>
      <c r="AR65" s="933" t="str">
        <f>IF(AR64="","",Sheet2!$L$32*7%)</f>
        <v/>
      </c>
      <c r="AS65" s="933" t="str">
        <f>IF(AS64="","",Sheet2!$L$32*7%)</f>
        <v/>
      </c>
      <c r="AT65" s="933"/>
      <c r="AU65" s="933" t="str">
        <f>IF(AU64="","",Sheet2!$L$32*7%)</f>
        <v/>
      </c>
      <c r="AV65" s="933" t="str">
        <f>IF(AV64="","",Sheet2!$L$32*7%)</f>
        <v/>
      </c>
      <c r="AW65" s="933" t="str">
        <f>IF(AW64="","",Sheet2!$L$32*7%)</f>
        <v/>
      </c>
      <c r="AX65" s="933" t="str">
        <f>IF(AX64="","",Sheet2!$L$32*7%)</f>
        <v/>
      </c>
      <c r="AY65" s="933" t="str">
        <f>IF(AY64="","",Sheet2!$L$32*7%)</f>
        <v/>
      </c>
      <c r="AZ65" s="933" t="str">
        <f>IF(AZ64="","",Sheet2!$L$32*7%)</f>
        <v/>
      </c>
      <c r="BA65" s="933" t="str">
        <f>IF(BA64="","",Sheet2!$L$32*7%)</f>
        <v/>
      </c>
      <c r="BB65" s="933" t="str">
        <f>IF(BB64="","",Sheet2!$L$32*7%)</f>
        <v/>
      </c>
      <c r="BC65" s="933" t="str">
        <f>IF(BC64="","",Sheet2!$L$32*7%)</f>
        <v/>
      </c>
      <c r="BD65" s="934" t="str">
        <f>IF(BD64="","",Sheet2!$L$32*7%)</f>
        <v/>
      </c>
    </row>
    <row r="66" spans="2:56" x14ac:dyDescent="0.2">
      <c r="B66" s="1283"/>
      <c r="C66" s="935" t="s">
        <v>232</v>
      </c>
      <c r="D66" s="936" t="str">
        <f t="shared" ref="D66:AI66" si="40">IF(D64="","",ABS(D64)-ABS(D65))</f>
        <v/>
      </c>
      <c r="E66" s="937" t="str">
        <f t="shared" si="40"/>
        <v/>
      </c>
      <c r="F66" s="937" t="str">
        <f t="shared" si="40"/>
        <v/>
      </c>
      <c r="G66" s="937" t="str">
        <f t="shared" si="40"/>
        <v/>
      </c>
      <c r="H66" s="937" t="str">
        <f t="shared" si="40"/>
        <v/>
      </c>
      <c r="I66" s="937" t="str">
        <f t="shared" si="40"/>
        <v/>
      </c>
      <c r="J66" s="937" t="str">
        <f t="shared" si="40"/>
        <v/>
      </c>
      <c r="K66" s="937" t="str">
        <f t="shared" si="40"/>
        <v/>
      </c>
      <c r="L66" s="937" t="str">
        <f t="shared" si="40"/>
        <v/>
      </c>
      <c r="M66" s="937" t="str">
        <f t="shared" si="40"/>
        <v/>
      </c>
      <c r="N66" s="937" t="str">
        <f t="shared" si="40"/>
        <v/>
      </c>
      <c r="O66" s="937" t="str">
        <f t="shared" si="40"/>
        <v/>
      </c>
      <c r="P66" s="937" t="str">
        <f t="shared" si="40"/>
        <v/>
      </c>
      <c r="Q66" s="937" t="str">
        <f t="shared" si="40"/>
        <v/>
      </c>
      <c r="R66" s="937" t="str">
        <f t="shared" si="40"/>
        <v/>
      </c>
      <c r="S66" s="937" t="str">
        <f t="shared" si="40"/>
        <v/>
      </c>
      <c r="T66" s="937" t="str">
        <f t="shared" si="40"/>
        <v/>
      </c>
      <c r="U66" s="937" t="str">
        <f t="shared" si="40"/>
        <v/>
      </c>
      <c r="V66" s="937" t="str">
        <f t="shared" si="40"/>
        <v/>
      </c>
      <c r="W66" s="937" t="str">
        <f t="shared" si="40"/>
        <v/>
      </c>
      <c r="X66" s="937" t="str">
        <f t="shared" si="40"/>
        <v/>
      </c>
      <c r="Y66" s="937" t="str">
        <f t="shared" si="40"/>
        <v/>
      </c>
      <c r="Z66" s="937" t="str">
        <f t="shared" si="40"/>
        <v/>
      </c>
      <c r="AA66" s="937" t="str">
        <f t="shared" si="40"/>
        <v/>
      </c>
      <c r="AB66" s="937" t="str">
        <f t="shared" si="40"/>
        <v/>
      </c>
      <c r="AC66" s="937" t="str">
        <f t="shared" si="40"/>
        <v/>
      </c>
      <c r="AD66" s="937" t="str">
        <f t="shared" si="40"/>
        <v/>
      </c>
      <c r="AE66" s="937" t="str">
        <f t="shared" si="40"/>
        <v/>
      </c>
      <c r="AF66" s="937" t="str">
        <f t="shared" si="40"/>
        <v/>
      </c>
      <c r="AG66" s="937" t="str">
        <f t="shared" si="40"/>
        <v/>
      </c>
      <c r="AH66" s="937" t="str">
        <f t="shared" si="40"/>
        <v/>
      </c>
      <c r="AI66" s="937" t="str">
        <f t="shared" si="40"/>
        <v/>
      </c>
      <c r="AJ66" s="937" t="str">
        <f t="shared" ref="AJ66:BD66" si="41">IF(AJ64="","",ABS(AJ64)-ABS(AJ65))</f>
        <v/>
      </c>
      <c r="AK66" s="937" t="str">
        <f t="shared" si="41"/>
        <v/>
      </c>
      <c r="AL66" s="937" t="str">
        <f t="shared" si="41"/>
        <v/>
      </c>
      <c r="AM66" s="937" t="str">
        <f t="shared" si="41"/>
        <v/>
      </c>
      <c r="AN66" s="937" t="str">
        <f t="shared" si="41"/>
        <v/>
      </c>
      <c r="AO66" s="937" t="str">
        <f t="shared" si="41"/>
        <v/>
      </c>
      <c r="AP66" s="937" t="str">
        <f t="shared" si="41"/>
        <v/>
      </c>
      <c r="AQ66" s="937" t="str">
        <f t="shared" si="41"/>
        <v/>
      </c>
      <c r="AR66" s="937" t="str">
        <f t="shared" si="41"/>
        <v/>
      </c>
      <c r="AS66" s="937" t="str">
        <f t="shared" si="41"/>
        <v/>
      </c>
      <c r="AT66" s="937"/>
      <c r="AU66" s="937" t="str">
        <f t="shared" si="41"/>
        <v/>
      </c>
      <c r="AV66" s="937" t="str">
        <f t="shared" si="41"/>
        <v/>
      </c>
      <c r="AW66" s="937" t="str">
        <f t="shared" si="41"/>
        <v/>
      </c>
      <c r="AX66" s="937" t="str">
        <f t="shared" si="41"/>
        <v/>
      </c>
      <c r="AY66" s="937" t="str">
        <f t="shared" si="41"/>
        <v/>
      </c>
      <c r="AZ66" s="937" t="str">
        <f t="shared" si="41"/>
        <v/>
      </c>
      <c r="BA66" s="937" t="str">
        <f t="shared" si="41"/>
        <v/>
      </c>
      <c r="BB66" s="937" t="str">
        <f t="shared" si="41"/>
        <v/>
      </c>
      <c r="BC66" s="937" t="str">
        <f t="shared" si="41"/>
        <v/>
      </c>
      <c r="BD66" s="938" t="str">
        <f t="shared" si="41"/>
        <v/>
      </c>
    </row>
    <row r="67" spans="2:56" ht="36" x14ac:dyDescent="0.2">
      <c r="B67" s="1282">
        <v>22</v>
      </c>
      <c r="C67" s="927" t="s">
        <v>230</v>
      </c>
      <c r="D67" s="928"/>
      <c r="E67" s="929"/>
      <c r="F67" s="929"/>
      <c r="G67" s="929"/>
      <c r="H67" s="929"/>
      <c r="I67" s="929"/>
      <c r="J67" s="929"/>
      <c r="K67" s="929"/>
      <c r="L67" s="929"/>
      <c r="M67" s="929"/>
      <c r="N67" s="929"/>
      <c r="O67" s="929"/>
      <c r="P67" s="929"/>
      <c r="Q67" s="929"/>
      <c r="R67" s="929"/>
      <c r="S67" s="929"/>
      <c r="T67" s="929"/>
      <c r="U67" s="929"/>
      <c r="V67" s="929"/>
      <c r="W67" s="929"/>
      <c r="X67" s="929"/>
      <c r="Y67" s="929"/>
      <c r="Z67" s="929"/>
      <c r="AA67" s="929"/>
      <c r="AB67" s="929"/>
      <c r="AC67" s="929"/>
      <c r="AD67" s="929"/>
      <c r="AE67" s="929"/>
      <c r="AF67" s="929"/>
      <c r="AG67" s="929"/>
      <c r="AH67" s="929"/>
      <c r="AI67" s="929"/>
      <c r="AJ67" s="929"/>
      <c r="AK67" s="929"/>
      <c r="AL67" s="929"/>
      <c r="AM67" s="929"/>
      <c r="AN67" s="929"/>
      <c r="AO67" s="929"/>
      <c r="AP67" s="929"/>
      <c r="AQ67" s="929"/>
      <c r="AR67" s="929"/>
      <c r="AS67" s="929"/>
      <c r="AT67" s="929"/>
      <c r="AU67" s="929"/>
      <c r="AV67" s="929"/>
      <c r="AW67" s="929"/>
      <c r="AX67" s="929"/>
      <c r="AY67" s="929"/>
      <c r="AZ67" s="929"/>
      <c r="BA67" s="929"/>
      <c r="BB67" s="929"/>
      <c r="BC67" s="929"/>
      <c r="BD67" s="930"/>
    </row>
    <row r="68" spans="2:56" ht="24" x14ac:dyDescent="0.2">
      <c r="B68" s="1282"/>
      <c r="C68" s="931" t="s">
        <v>231</v>
      </c>
      <c r="D68" s="932" t="str">
        <f>IF(D67="","",Sheet2!$L$33*7%)</f>
        <v/>
      </c>
      <c r="E68" s="933" t="str">
        <f>IF(E67="","",Sheet2!$L$33*7%)</f>
        <v/>
      </c>
      <c r="F68" s="933" t="str">
        <f>IF(F67="","",Sheet2!$L$33*7%)</f>
        <v/>
      </c>
      <c r="G68" s="933" t="str">
        <f>IF(G67="","",Sheet2!$L$33*7%)</f>
        <v/>
      </c>
      <c r="H68" s="933" t="str">
        <f>IF(H67="","",Sheet2!$L$33*7%)</f>
        <v/>
      </c>
      <c r="I68" s="933" t="str">
        <f>IF(I67="","",Sheet2!$L$33*7%)</f>
        <v/>
      </c>
      <c r="J68" s="933" t="str">
        <f>IF(J67="","",Sheet2!$L$33*7%)</f>
        <v/>
      </c>
      <c r="K68" s="933" t="str">
        <f>IF(K67="","",Sheet2!$L$33*7%)</f>
        <v/>
      </c>
      <c r="L68" s="933" t="str">
        <f>IF(L67="","",Sheet2!$L$33*7%)</f>
        <v/>
      </c>
      <c r="M68" s="933" t="str">
        <f>IF(M67="","",Sheet2!$L$33*7%)</f>
        <v/>
      </c>
      <c r="N68" s="933" t="str">
        <f>IF(N67="","",Sheet2!$L$33*7%)</f>
        <v/>
      </c>
      <c r="O68" s="933" t="str">
        <f>IF(O67="","",Sheet2!$L$33*7%)</f>
        <v/>
      </c>
      <c r="P68" s="933" t="str">
        <f>IF(P67="","",Sheet2!$L$33*7%)</f>
        <v/>
      </c>
      <c r="Q68" s="933" t="str">
        <f>IF(Q67="","",Sheet2!$L$33*7%)</f>
        <v/>
      </c>
      <c r="R68" s="933" t="str">
        <f>IF(R67="","",Sheet2!$L$33*7%)</f>
        <v/>
      </c>
      <c r="S68" s="933" t="str">
        <f>IF(S67="","",Sheet2!$L$33*7%)</f>
        <v/>
      </c>
      <c r="T68" s="933" t="str">
        <f>IF(T67="","",Sheet2!$L$33*7%)</f>
        <v/>
      </c>
      <c r="U68" s="933" t="str">
        <f>IF(U67="","",Sheet2!$L$33*7%)</f>
        <v/>
      </c>
      <c r="V68" s="933" t="str">
        <f>IF(V67="","",Sheet2!$L$33*7%)</f>
        <v/>
      </c>
      <c r="W68" s="933" t="str">
        <f>IF(W67="","",Sheet2!$L$33*7%)</f>
        <v/>
      </c>
      <c r="X68" s="933" t="str">
        <f>IF(X67="","",Sheet2!$L$33*7%)</f>
        <v/>
      </c>
      <c r="Y68" s="933" t="str">
        <f>IF(Y67="","",Sheet2!$L$33*7%)</f>
        <v/>
      </c>
      <c r="Z68" s="933" t="str">
        <f>IF(Z67="","",Sheet2!$L$33*7%)</f>
        <v/>
      </c>
      <c r="AA68" s="933" t="str">
        <f>IF(AA67="","",Sheet2!$L$33*7%)</f>
        <v/>
      </c>
      <c r="AB68" s="933" t="str">
        <f>IF(AB67="","",Sheet2!$L$33*7%)</f>
        <v/>
      </c>
      <c r="AC68" s="933" t="str">
        <f>IF(AC67="","",Sheet2!$L$33*7%)</f>
        <v/>
      </c>
      <c r="AD68" s="933" t="str">
        <f>IF(AD67="","",Sheet2!$L$33*7%)</f>
        <v/>
      </c>
      <c r="AE68" s="933" t="str">
        <f>IF(AE67="","",Sheet2!$L$33*7%)</f>
        <v/>
      </c>
      <c r="AF68" s="933" t="str">
        <f>IF(AF67="","",Sheet2!$L$33*7%)</f>
        <v/>
      </c>
      <c r="AG68" s="933" t="str">
        <f>IF(AG67="","",Sheet2!$L$33*7%)</f>
        <v/>
      </c>
      <c r="AH68" s="933" t="str">
        <f>IF(AH67="","",Sheet2!$L$33*7%)</f>
        <v/>
      </c>
      <c r="AI68" s="933" t="str">
        <f>IF(AI67="","",Sheet2!$L$33*7%)</f>
        <v/>
      </c>
      <c r="AJ68" s="933" t="str">
        <f>IF(AJ67="","",Sheet2!$L$33*7%)</f>
        <v/>
      </c>
      <c r="AK68" s="933" t="str">
        <f>IF(AK67="","",Sheet2!$L$33*7%)</f>
        <v/>
      </c>
      <c r="AL68" s="933" t="str">
        <f>IF(AL67="","",Sheet2!$L$33*7%)</f>
        <v/>
      </c>
      <c r="AM68" s="933" t="str">
        <f>IF(AM67="","",Sheet2!$L$33*7%)</f>
        <v/>
      </c>
      <c r="AN68" s="933" t="str">
        <f>IF(AN67="","",Sheet2!$L$33*7%)</f>
        <v/>
      </c>
      <c r="AO68" s="933" t="str">
        <f>IF(AO67="","",Sheet2!$L$33*7%)</f>
        <v/>
      </c>
      <c r="AP68" s="933" t="str">
        <f>IF(AP67="","",Sheet2!$L$33*7%)</f>
        <v/>
      </c>
      <c r="AQ68" s="933" t="str">
        <f>IF(AQ67="","",Sheet2!$L$33*7%)</f>
        <v/>
      </c>
      <c r="AR68" s="933" t="str">
        <f>IF(AR67="","",Sheet2!$L$33*7%)</f>
        <v/>
      </c>
      <c r="AS68" s="933" t="str">
        <f>IF(AS67="","",Sheet2!$L$33*7%)</f>
        <v/>
      </c>
      <c r="AT68" s="933"/>
      <c r="AU68" s="933" t="str">
        <f>IF(AU67="","",Sheet2!$L$33*7%)</f>
        <v/>
      </c>
      <c r="AV68" s="933" t="str">
        <f>IF(AV67="","",Sheet2!$L$33*7%)</f>
        <v/>
      </c>
      <c r="AW68" s="933" t="str">
        <f>IF(AW67="","",Sheet2!$L$33*7%)</f>
        <v/>
      </c>
      <c r="AX68" s="933" t="str">
        <f>IF(AX67="","",Sheet2!$L$33*7%)</f>
        <v/>
      </c>
      <c r="AY68" s="933" t="str">
        <f>IF(AY67="","",Sheet2!$L$33*7%)</f>
        <v/>
      </c>
      <c r="AZ68" s="933" t="str">
        <f>IF(AZ67="","",Sheet2!$L$33*7%)</f>
        <v/>
      </c>
      <c r="BA68" s="933" t="str">
        <f>IF(BA67="","",Sheet2!$L$33*7%)</f>
        <v/>
      </c>
      <c r="BB68" s="933" t="str">
        <f>IF(BB67="","",Sheet2!$L$33*7%)</f>
        <v/>
      </c>
      <c r="BC68" s="933" t="str">
        <f>IF(BC67="","",Sheet2!$L$33*7%)</f>
        <v/>
      </c>
      <c r="BD68" s="934" t="str">
        <f>IF(BD67="","",Sheet2!$L$33*7%)</f>
        <v/>
      </c>
    </row>
    <row r="69" spans="2:56" x14ac:dyDescent="0.2">
      <c r="B69" s="1282"/>
      <c r="C69" s="935" t="s">
        <v>232</v>
      </c>
      <c r="D69" s="936" t="str">
        <f t="shared" ref="D69:AI69" si="42">IF(D67="","",ABS(D67)-ABS(D68))</f>
        <v/>
      </c>
      <c r="E69" s="937" t="str">
        <f t="shared" si="42"/>
        <v/>
      </c>
      <c r="F69" s="937" t="str">
        <f t="shared" si="42"/>
        <v/>
      </c>
      <c r="G69" s="937" t="str">
        <f t="shared" si="42"/>
        <v/>
      </c>
      <c r="H69" s="937" t="str">
        <f t="shared" si="42"/>
        <v/>
      </c>
      <c r="I69" s="937" t="str">
        <f t="shared" si="42"/>
        <v/>
      </c>
      <c r="J69" s="937" t="str">
        <f t="shared" si="42"/>
        <v/>
      </c>
      <c r="K69" s="937" t="str">
        <f t="shared" si="42"/>
        <v/>
      </c>
      <c r="L69" s="937" t="str">
        <f t="shared" si="42"/>
        <v/>
      </c>
      <c r="M69" s="937" t="str">
        <f t="shared" si="42"/>
        <v/>
      </c>
      <c r="N69" s="937" t="str">
        <f t="shared" si="42"/>
        <v/>
      </c>
      <c r="O69" s="937" t="str">
        <f t="shared" si="42"/>
        <v/>
      </c>
      <c r="P69" s="937" t="str">
        <f t="shared" si="42"/>
        <v/>
      </c>
      <c r="Q69" s="937" t="str">
        <f t="shared" si="42"/>
        <v/>
      </c>
      <c r="R69" s="937" t="str">
        <f t="shared" si="42"/>
        <v/>
      </c>
      <c r="S69" s="937" t="str">
        <f t="shared" si="42"/>
        <v/>
      </c>
      <c r="T69" s="937" t="str">
        <f t="shared" si="42"/>
        <v/>
      </c>
      <c r="U69" s="937" t="str">
        <f t="shared" si="42"/>
        <v/>
      </c>
      <c r="V69" s="937" t="str">
        <f t="shared" si="42"/>
        <v/>
      </c>
      <c r="W69" s="937" t="str">
        <f t="shared" si="42"/>
        <v/>
      </c>
      <c r="X69" s="937" t="str">
        <f t="shared" si="42"/>
        <v/>
      </c>
      <c r="Y69" s="937" t="str">
        <f t="shared" si="42"/>
        <v/>
      </c>
      <c r="Z69" s="937" t="str">
        <f t="shared" si="42"/>
        <v/>
      </c>
      <c r="AA69" s="937" t="str">
        <f t="shared" si="42"/>
        <v/>
      </c>
      <c r="AB69" s="937" t="str">
        <f t="shared" si="42"/>
        <v/>
      </c>
      <c r="AC69" s="937" t="str">
        <f t="shared" si="42"/>
        <v/>
      </c>
      <c r="AD69" s="937" t="str">
        <f t="shared" si="42"/>
        <v/>
      </c>
      <c r="AE69" s="937" t="str">
        <f t="shared" si="42"/>
        <v/>
      </c>
      <c r="AF69" s="937" t="str">
        <f t="shared" si="42"/>
        <v/>
      </c>
      <c r="AG69" s="937" t="str">
        <f t="shared" si="42"/>
        <v/>
      </c>
      <c r="AH69" s="937" t="str">
        <f t="shared" si="42"/>
        <v/>
      </c>
      <c r="AI69" s="937" t="str">
        <f t="shared" si="42"/>
        <v/>
      </c>
      <c r="AJ69" s="937" t="str">
        <f t="shared" ref="AJ69:BD69" si="43">IF(AJ67="","",ABS(AJ67)-ABS(AJ68))</f>
        <v/>
      </c>
      <c r="AK69" s="937" t="str">
        <f t="shared" si="43"/>
        <v/>
      </c>
      <c r="AL69" s="937" t="str">
        <f t="shared" si="43"/>
        <v/>
      </c>
      <c r="AM69" s="937" t="str">
        <f t="shared" si="43"/>
        <v/>
      </c>
      <c r="AN69" s="937" t="str">
        <f t="shared" si="43"/>
        <v/>
      </c>
      <c r="AO69" s="937" t="str">
        <f t="shared" si="43"/>
        <v/>
      </c>
      <c r="AP69" s="937" t="str">
        <f t="shared" si="43"/>
        <v/>
      </c>
      <c r="AQ69" s="937" t="str">
        <f t="shared" si="43"/>
        <v/>
      </c>
      <c r="AR69" s="937" t="str">
        <f t="shared" si="43"/>
        <v/>
      </c>
      <c r="AS69" s="937" t="str">
        <f t="shared" si="43"/>
        <v/>
      </c>
      <c r="AT69" s="937"/>
      <c r="AU69" s="937" t="str">
        <f t="shared" si="43"/>
        <v/>
      </c>
      <c r="AV69" s="937" t="str">
        <f t="shared" si="43"/>
        <v/>
      </c>
      <c r="AW69" s="937" t="str">
        <f t="shared" si="43"/>
        <v/>
      </c>
      <c r="AX69" s="937" t="str">
        <f t="shared" si="43"/>
        <v/>
      </c>
      <c r="AY69" s="937" t="str">
        <f t="shared" si="43"/>
        <v/>
      </c>
      <c r="AZ69" s="937" t="str">
        <f t="shared" si="43"/>
        <v/>
      </c>
      <c r="BA69" s="937" t="str">
        <f t="shared" si="43"/>
        <v/>
      </c>
      <c r="BB69" s="937" t="str">
        <f t="shared" si="43"/>
        <v/>
      </c>
      <c r="BC69" s="937" t="str">
        <f t="shared" si="43"/>
        <v/>
      </c>
      <c r="BD69" s="938" t="str">
        <f t="shared" si="43"/>
        <v/>
      </c>
    </row>
    <row r="70" spans="2:56" ht="36" x14ac:dyDescent="0.2">
      <c r="B70" s="1281">
        <v>23</v>
      </c>
      <c r="C70" s="927" t="s">
        <v>230</v>
      </c>
      <c r="D70" s="928"/>
      <c r="E70" s="929"/>
      <c r="F70" s="929"/>
      <c r="G70" s="929"/>
      <c r="H70" s="929"/>
      <c r="I70" s="929"/>
      <c r="J70" s="929"/>
      <c r="K70" s="929"/>
      <c r="L70" s="929"/>
      <c r="M70" s="929"/>
      <c r="N70" s="929"/>
      <c r="O70" s="929"/>
      <c r="P70" s="929"/>
      <c r="Q70" s="929"/>
      <c r="R70" s="929"/>
      <c r="S70" s="929"/>
      <c r="T70" s="929"/>
      <c r="U70" s="929"/>
      <c r="V70" s="929"/>
      <c r="W70" s="929"/>
      <c r="X70" s="929"/>
      <c r="Y70" s="929"/>
      <c r="Z70" s="929"/>
      <c r="AA70" s="929"/>
      <c r="AB70" s="929"/>
      <c r="AC70" s="929"/>
      <c r="AD70" s="929"/>
      <c r="AE70" s="929"/>
      <c r="AF70" s="929"/>
      <c r="AG70" s="929"/>
      <c r="AH70" s="929"/>
      <c r="AI70" s="929"/>
      <c r="AJ70" s="929"/>
      <c r="AK70" s="929"/>
      <c r="AL70" s="929"/>
      <c r="AM70" s="929"/>
      <c r="AN70" s="929"/>
      <c r="AO70" s="929"/>
      <c r="AP70" s="929"/>
      <c r="AQ70" s="929"/>
      <c r="AR70" s="929"/>
      <c r="AS70" s="929"/>
      <c r="AT70" s="929"/>
      <c r="AU70" s="929"/>
      <c r="AV70" s="929"/>
      <c r="AW70" s="929"/>
      <c r="AX70" s="929"/>
      <c r="AY70" s="929"/>
      <c r="AZ70" s="929"/>
      <c r="BA70" s="929"/>
      <c r="BB70" s="929"/>
      <c r="BC70" s="929"/>
      <c r="BD70" s="930"/>
    </row>
    <row r="71" spans="2:56" ht="24" x14ac:dyDescent="0.2">
      <c r="B71" s="1282"/>
      <c r="C71" s="931" t="s">
        <v>231</v>
      </c>
      <c r="D71" s="932" t="str">
        <f>IF(D70="","",Sheet2!$L$34*7%)</f>
        <v/>
      </c>
      <c r="E71" s="933" t="str">
        <f>IF(E70="","",Sheet2!$L$34*7%)</f>
        <v/>
      </c>
      <c r="F71" s="933" t="str">
        <f>IF(F70="","",Sheet2!$L$34*7%)</f>
        <v/>
      </c>
      <c r="G71" s="933" t="str">
        <f>IF(G70="","",Sheet2!$L$34*7%)</f>
        <v/>
      </c>
      <c r="H71" s="933" t="str">
        <f>IF(H70="","",Sheet2!$L$34*7%)</f>
        <v/>
      </c>
      <c r="I71" s="933" t="str">
        <f>IF(I70="","",Sheet2!$L$34*7%)</f>
        <v/>
      </c>
      <c r="J71" s="933" t="str">
        <f>IF(J70="","",Sheet2!$L$34*7%)</f>
        <v/>
      </c>
      <c r="K71" s="933" t="str">
        <f>IF(K70="","",Sheet2!$L$34*7%)</f>
        <v/>
      </c>
      <c r="L71" s="933" t="str">
        <f>IF(L70="","",Sheet2!$L$34*7%)</f>
        <v/>
      </c>
      <c r="M71" s="933" t="str">
        <f>IF(M70="","",Sheet2!$L$34*7%)</f>
        <v/>
      </c>
      <c r="N71" s="933" t="str">
        <f>IF(N70="","",Sheet2!$L$34*7%)</f>
        <v/>
      </c>
      <c r="O71" s="933" t="str">
        <f>IF(O70="","",Sheet2!$L$34*7%)</f>
        <v/>
      </c>
      <c r="P71" s="933" t="str">
        <f>IF(P70="","",Sheet2!$L$34*7%)</f>
        <v/>
      </c>
      <c r="Q71" s="933" t="str">
        <f>IF(Q70="","",Sheet2!$L$34*7%)</f>
        <v/>
      </c>
      <c r="R71" s="933" t="str">
        <f>IF(R70="","",Sheet2!$L$34*7%)</f>
        <v/>
      </c>
      <c r="S71" s="933" t="str">
        <f>IF(S70="","",Sheet2!$L$34*7%)</f>
        <v/>
      </c>
      <c r="T71" s="933" t="str">
        <f>IF(T70="","",Sheet2!$L$34*7%)</f>
        <v/>
      </c>
      <c r="U71" s="933" t="str">
        <f>IF(U70="","",Sheet2!$L$34*7%)</f>
        <v/>
      </c>
      <c r="V71" s="933" t="str">
        <f>IF(V70="","",Sheet2!$L$34*7%)</f>
        <v/>
      </c>
      <c r="W71" s="933" t="str">
        <f>IF(W70="","",Sheet2!$L$34*7%)</f>
        <v/>
      </c>
      <c r="X71" s="933" t="str">
        <f>IF(X70="","",Sheet2!$L$34*7%)</f>
        <v/>
      </c>
      <c r="Y71" s="933" t="str">
        <f>IF(Y70="","",Sheet2!$L$34*7%)</f>
        <v/>
      </c>
      <c r="Z71" s="933" t="str">
        <f>IF(Z70="","",Sheet2!$L$34*7%)</f>
        <v/>
      </c>
      <c r="AA71" s="933" t="str">
        <f>IF(AA70="","",Sheet2!$L$34*7%)</f>
        <v/>
      </c>
      <c r="AB71" s="933" t="str">
        <f>IF(AB70="","",Sheet2!$L$34*7%)</f>
        <v/>
      </c>
      <c r="AC71" s="933" t="str">
        <f>IF(AC70="","",Sheet2!$L$34*7%)</f>
        <v/>
      </c>
      <c r="AD71" s="933" t="str">
        <f>IF(AD70="","",Sheet2!$L$34*7%)</f>
        <v/>
      </c>
      <c r="AE71" s="933" t="str">
        <f>IF(AE70="","",Sheet2!$L$34*7%)</f>
        <v/>
      </c>
      <c r="AF71" s="933" t="str">
        <f>IF(AF70="","",Sheet2!$L$34*7%)</f>
        <v/>
      </c>
      <c r="AG71" s="933" t="str">
        <f>IF(AG70="","",Sheet2!$L$34*7%)</f>
        <v/>
      </c>
      <c r="AH71" s="933" t="str">
        <f>IF(AH70="","",Sheet2!$L$34*7%)</f>
        <v/>
      </c>
      <c r="AI71" s="933" t="str">
        <f>IF(AI70="","",Sheet2!$L$34*7%)</f>
        <v/>
      </c>
      <c r="AJ71" s="933" t="str">
        <f>IF(AJ70="","",Sheet2!$L$34*7%)</f>
        <v/>
      </c>
      <c r="AK71" s="933" t="str">
        <f>IF(AK70="","",Sheet2!$L$34*7%)</f>
        <v/>
      </c>
      <c r="AL71" s="933" t="str">
        <f>IF(AL70="","",Sheet2!$L$34*7%)</f>
        <v/>
      </c>
      <c r="AM71" s="933" t="str">
        <f>IF(AM70="","",Sheet2!$L$34*7%)</f>
        <v/>
      </c>
      <c r="AN71" s="933" t="str">
        <f>IF(AN70="","",Sheet2!$L$34*7%)</f>
        <v/>
      </c>
      <c r="AO71" s="933" t="str">
        <f>IF(AO70="","",Sheet2!$L$34*7%)</f>
        <v/>
      </c>
      <c r="AP71" s="933" t="str">
        <f>IF(AP70="","",Sheet2!$L$34*7%)</f>
        <v/>
      </c>
      <c r="AQ71" s="933" t="str">
        <f>IF(AQ70="","",Sheet2!$L$34*7%)</f>
        <v/>
      </c>
      <c r="AR71" s="933" t="str">
        <f>IF(AR70="","",Sheet2!$L$34*7%)</f>
        <v/>
      </c>
      <c r="AS71" s="933" t="str">
        <f>IF(AS70="","",Sheet2!$L$34*7%)</f>
        <v/>
      </c>
      <c r="AT71" s="933"/>
      <c r="AU71" s="933" t="str">
        <f>IF(AU70="","",Sheet2!$L$34*7%)</f>
        <v/>
      </c>
      <c r="AV71" s="933" t="str">
        <f>IF(AV70="","",Sheet2!$L$34*7%)</f>
        <v/>
      </c>
      <c r="AW71" s="933" t="str">
        <f>IF(AW70="","",Sheet2!$L$34*7%)</f>
        <v/>
      </c>
      <c r="AX71" s="933" t="str">
        <f>IF(AX70="","",Sheet2!$L$34*7%)</f>
        <v/>
      </c>
      <c r="AY71" s="933" t="str">
        <f>IF(AY70="","",Sheet2!$L$34*7%)</f>
        <v/>
      </c>
      <c r="AZ71" s="933" t="str">
        <f>IF(AZ70="","",Sheet2!$L$34*7%)</f>
        <v/>
      </c>
      <c r="BA71" s="933" t="str">
        <f>IF(BA70="","",Sheet2!$L$34*7%)</f>
        <v/>
      </c>
      <c r="BB71" s="933" t="str">
        <f>IF(BB70="","",Sheet2!$L$34*7%)</f>
        <v/>
      </c>
      <c r="BC71" s="933" t="str">
        <f>IF(BC70="","",Sheet2!$L$34*7%)</f>
        <v/>
      </c>
      <c r="BD71" s="934" t="str">
        <f>IF(BD70="","",Sheet2!$L$34*7%)</f>
        <v/>
      </c>
    </row>
    <row r="72" spans="2:56" x14ac:dyDescent="0.2">
      <c r="B72" s="1283"/>
      <c r="C72" s="935" t="s">
        <v>232</v>
      </c>
      <c r="D72" s="936" t="str">
        <f t="shared" ref="D72:AI72" si="44">IF(D70="","",ABS(D70)-ABS(D71))</f>
        <v/>
      </c>
      <c r="E72" s="937" t="str">
        <f t="shared" si="44"/>
        <v/>
      </c>
      <c r="F72" s="937" t="str">
        <f t="shared" si="44"/>
        <v/>
      </c>
      <c r="G72" s="937" t="str">
        <f t="shared" si="44"/>
        <v/>
      </c>
      <c r="H72" s="937" t="str">
        <f t="shared" si="44"/>
        <v/>
      </c>
      <c r="I72" s="937" t="str">
        <f t="shared" si="44"/>
        <v/>
      </c>
      <c r="J72" s="937" t="str">
        <f t="shared" si="44"/>
        <v/>
      </c>
      <c r="K72" s="937" t="str">
        <f t="shared" si="44"/>
        <v/>
      </c>
      <c r="L72" s="937" t="str">
        <f t="shared" si="44"/>
        <v/>
      </c>
      <c r="M72" s="937" t="str">
        <f t="shared" si="44"/>
        <v/>
      </c>
      <c r="N72" s="937" t="str">
        <f t="shared" si="44"/>
        <v/>
      </c>
      <c r="O72" s="937" t="str">
        <f t="shared" si="44"/>
        <v/>
      </c>
      <c r="P72" s="937" t="str">
        <f t="shared" si="44"/>
        <v/>
      </c>
      <c r="Q72" s="937" t="str">
        <f t="shared" si="44"/>
        <v/>
      </c>
      <c r="R72" s="937" t="str">
        <f t="shared" si="44"/>
        <v/>
      </c>
      <c r="S72" s="937" t="str">
        <f t="shared" si="44"/>
        <v/>
      </c>
      <c r="T72" s="937" t="str">
        <f t="shared" si="44"/>
        <v/>
      </c>
      <c r="U72" s="937" t="str">
        <f t="shared" si="44"/>
        <v/>
      </c>
      <c r="V72" s="937" t="str">
        <f t="shared" si="44"/>
        <v/>
      </c>
      <c r="W72" s="937" t="str">
        <f t="shared" si="44"/>
        <v/>
      </c>
      <c r="X72" s="937" t="str">
        <f t="shared" si="44"/>
        <v/>
      </c>
      <c r="Y72" s="937" t="str">
        <f t="shared" si="44"/>
        <v/>
      </c>
      <c r="Z72" s="937" t="str">
        <f t="shared" si="44"/>
        <v/>
      </c>
      <c r="AA72" s="937" t="str">
        <f t="shared" si="44"/>
        <v/>
      </c>
      <c r="AB72" s="937" t="str">
        <f t="shared" si="44"/>
        <v/>
      </c>
      <c r="AC72" s="937" t="str">
        <f t="shared" si="44"/>
        <v/>
      </c>
      <c r="AD72" s="937" t="str">
        <f t="shared" si="44"/>
        <v/>
      </c>
      <c r="AE72" s="937" t="str">
        <f t="shared" si="44"/>
        <v/>
      </c>
      <c r="AF72" s="937" t="str">
        <f t="shared" si="44"/>
        <v/>
      </c>
      <c r="AG72" s="937" t="str">
        <f t="shared" si="44"/>
        <v/>
      </c>
      <c r="AH72" s="937" t="str">
        <f t="shared" si="44"/>
        <v/>
      </c>
      <c r="AI72" s="937" t="str">
        <f t="shared" si="44"/>
        <v/>
      </c>
      <c r="AJ72" s="937" t="str">
        <f t="shared" ref="AJ72:BD72" si="45">IF(AJ70="","",ABS(AJ70)-ABS(AJ71))</f>
        <v/>
      </c>
      <c r="AK72" s="937" t="str">
        <f t="shared" si="45"/>
        <v/>
      </c>
      <c r="AL72" s="937" t="str">
        <f t="shared" si="45"/>
        <v/>
      </c>
      <c r="AM72" s="937" t="str">
        <f t="shared" si="45"/>
        <v/>
      </c>
      <c r="AN72" s="937" t="str">
        <f t="shared" si="45"/>
        <v/>
      </c>
      <c r="AO72" s="937" t="str">
        <f t="shared" si="45"/>
        <v/>
      </c>
      <c r="AP72" s="937" t="str">
        <f t="shared" si="45"/>
        <v/>
      </c>
      <c r="AQ72" s="937" t="str">
        <f t="shared" si="45"/>
        <v/>
      </c>
      <c r="AR72" s="937" t="str">
        <f t="shared" si="45"/>
        <v/>
      </c>
      <c r="AS72" s="937" t="str">
        <f t="shared" si="45"/>
        <v/>
      </c>
      <c r="AT72" s="937"/>
      <c r="AU72" s="937" t="str">
        <f t="shared" si="45"/>
        <v/>
      </c>
      <c r="AV72" s="937" t="str">
        <f t="shared" si="45"/>
        <v/>
      </c>
      <c r="AW72" s="937" t="str">
        <f t="shared" si="45"/>
        <v/>
      </c>
      <c r="AX72" s="937" t="str">
        <f t="shared" si="45"/>
        <v/>
      </c>
      <c r="AY72" s="937" t="str">
        <f t="shared" si="45"/>
        <v/>
      </c>
      <c r="AZ72" s="937" t="str">
        <f t="shared" si="45"/>
        <v/>
      </c>
      <c r="BA72" s="937" t="str">
        <f t="shared" si="45"/>
        <v/>
      </c>
      <c r="BB72" s="937" t="str">
        <f t="shared" si="45"/>
        <v/>
      </c>
      <c r="BC72" s="937" t="str">
        <f t="shared" si="45"/>
        <v/>
      </c>
      <c r="BD72" s="938" t="str">
        <f t="shared" si="45"/>
        <v/>
      </c>
    </row>
    <row r="73" spans="2:56" ht="36" x14ac:dyDescent="0.2">
      <c r="B73" s="1282">
        <v>24</v>
      </c>
      <c r="C73" s="927" t="s">
        <v>230</v>
      </c>
      <c r="D73" s="928"/>
      <c r="E73" s="929"/>
      <c r="F73" s="929"/>
      <c r="G73" s="929"/>
      <c r="H73" s="929"/>
      <c r="I73" s="929"/>
      <c r="J73" s="929"/>
      <c r="K73" s="929"/>
      <c r="L73" s="929"/>
      <c r="M73" s="929"/>
      <c r="N73" s="929"/>
      <c r="O73" s="929"/>
      <c r="P73" s="929"/>
      <c r="Q73" s="929"/>
      <c r="R73" s="929"/>
      <c r="S73" s="929"/>
      <c r="T73" s="929"/>
      <c r="U73" s="929"/>
      <c r="V73" s="929"/>
      <c r="W73" s="929"/>
      <c r="X73" s="929"/>
      <c r="Y73" s="929"/>
      <c r="Z73" s="929"/>
      <c r="AA73" s="929"/>
      <c r="AB73" s="929"/>
      <c r="AC73" s="929"/>
      <c r="AD73" s="929"/>
      <c r="AE73" s="929"/>
      <c r="AF73" s="929"/>
      <c r="AG73" s="929"/>
      <c r="AH73" s="929"/>
      <c r="AI73" s="929"/>
      <c r="AJ73" s="929"/>
      <c r="AK73" s="929"/>
      <c r="AL73" s="929"/>
      <c r="AM73" s="929"/>
      <c r="AN73" s="929"/>
      <c r="AO73" s="929"/>
      <c r="AP73" s="929"/>
      <c r="AQ73" s="929"/>
      <c r="AR73" s="929"/>
      <c r="AS73" s="929"/>
      <c r="AT73" s="929"/>
      <c r="AU73" s="929"/>
      <c r="AV73" s="929"/>
      <c r="AW73" s="929"/>
      <c r="AX73" s="929"/>
      <c r="AY73" s="929"/>
      <c r="AZ73" s="929"/>
      <c r="BA73" s="929"/>
      <c r="BB73" s="929"/>
      <c r="BC73" s="929"/>
      <c r="BD73" s="930"/>
    </row>
    <row r="74" spans="2:56" ht="24" x14ac:dyDescent="0.2">
      <c r="B74" s="1282"/>
      <c r="C74" s="931" t="s">
        <v>231</v>
      </c>
      <c r="D74" s="932" t="str">
        <f>IF(D73="","",Sheet2!$L$35*7%)</f>
        <v/>
      </c>
      <c r="E74" s="933" t="str">
        <f>IF(E73="","",Sheet2!$L$35*7%)</f>
        <v/>
      </c>
      <c r="F74" s="933" t="str">
        <f>IF(F73="","",Sheet2!$L$35*7%)</f>
        <v/>
      </c>
      <c r="G74" s="933" t="str">
        <f>IF(G73="","",Sheet2!$L$35*7%)</f>
        <v/>
      </c>
      <c r="H74" s="933" t="str">
        <f>IF(H73="","",Sheet2!$L$35*7%)</f>
        <v/>
      </c>
      <c r="I74" s="933" t="str">
        <f>IF(I73="","",Sheet2!$L$35*7%)</f>
        <v/>
      </c>
      <c r="J74" s="933" t="str">
        <f>IF(J73="","",Sheet2!$L$35*7%)</f>
        <v/>
      </c>
      <c r="K74" s="933" t="str">
        <f>IF(K73="","",Sheet2!$L$35*7%)</f>
        <v/>
      </c>
      <c r="L74" s="933" t="str">
        <f>IF(L73="","",Sheet2!$L$35*7%)</f>
        <v/>
      </c>
      <c r="M74" s="933" t="str">
        <f>IF(M73="","",Sheet2!$L$35*7%)</f>
        <v/>
      </c>
      <c r="N74" s="933" t="str">
        <f>IF(N73="","",Sheet2!$L$35*7%)</f>
        <v/>
      </c>
      <c r="O74" s="933" t="str">
        <f>IF(O73="","",Sheet2!$L$35*7%)</f>
        <v/>
      </c>
      <c r="P74" s="933" t="str">
        <f>IF(P73="","",Sheet2!$L$35*7%)</f>
        <v/>
      </c>
      <c r="Q74" s="933" t="str">
        <f>IF(Q73="","",Sheet2!$L$35*7%)</f>
        <v/>
      </c>
      <c r="R74" s="933" t="str">
        <f>IF(R73="","",Sheet2!$L$35*7%)</f>
        <v/>
      </c>
      <c r="S74" s="933" t="str">
        <f>IF(S73="","",Sheet2!$L$35*7%)</f>
        <v/>
      </c>
      <c r="T74" s="933" t="str">
        <f>IF(T73="","",Sheet2!$L$35*7%)</f>
        <v/>
      </c>
      <c r="U74" s="933" t="str">
        <f>IF(U73="","",Sheet2!$L$35*7%)</f>
        <v/>
      </c>
      <c r="V74" s="933" t="str">
        <f>IF(V73="","",Sheet2!$L$35*7%)</f>
        <v/>
      </c>
      <c r="W74" s="933" t="str">
        <f>IF(W73="","",Sheet2!$L$35*7%)</f>
        <v/>
      </c>
      <c r="X74" s="933" t="str">
        <f>IF(X73="","",Sheet2!$L$35*7%)</f>
        <v/>
      </c>
      <c r="Y74" s="933" t="str">
        <f>IF(Y73="","",Sheet2!$L$35*7%)</f>
        <v/>
      </c>
      <c r="Z74" s="933" t="str">
        <f>IF(Z73="","",Sheet2!$L$35*7%)</f>
        <v/>
      </c>
      <c r="AA74" s="933" t="str">
        <f>IF(AA73="","",Sheet2!$L$35*7%)</f>
        <v/>
      </c>
      <c r="AB74" s="933" t="str">
        <f>IF(AB73="","",Sheet2!$L$35*7%)</f>
        <v/>
      </c>
      <c r="AC74" s="933" t="str">
        <f>IF(AC73="","",Sheet2!$L$35*7%)</f>
        <v/>
      </c>
      <c r="AD74" s="933" t="str">
        <f>IF(AD73="","",Sheet2!$L$35*7%)</f>
        <v/>
      </c>
      <c r="AE74" s="933" t="str">
        <f>IF(AE73="","",Sheet2!$L$35*7%)</f>
        <v/>
      </c>
      <c r="AF74" s="933" t="str">
        <f>IF(AF73="","",Sheet2!$L$35*7%)</f>
        <v/>
      </c>
      <c r="AG74" s="933" t="str">
        <f>IF(AG73="","",Sheet2!$L$35*7%)</f>
        <v/>
      </c>
      <c r="AH74" s="933" t="str">
        <f>IF(AH73="","",Sheet2!$L$35*7%)</f>
        <v/>
      </c>
      <c r="AI74" s="933" t="str">
        <f>IF(AI73="","",Sheet2!$L$35*7%)</f>
        <v/>
      </c>
      <c r="AJ74" s="933" t="str">
        <f>IF(AJ73="","",Sheet2!$L$35*7%)</f>
        <v/>
      </c>
      <c r="AK74" s="933" t="str">
        <f>IF(AK73="","",Sheet2!$L$35*7%)</f>
        <v/>
      </c>
      <c r="AL74" s="933" t="str">
        <f>IF(AL73="","",Sheet2!$L$35*7%)</f>
        <v/>
      </c>
      <c r="AM74" s="933" t="str">
        <f>IF(AM73="","",Sheet2!$L$35*7%)</f>
        <v/>
      </c>
      <c r="AN74" s="933" t="str">
        <f>IF(AN73="","",Sheet2!$L$35*7%)</f>
        <v/>
      </c>
      <c r="AO74" s="933" t="str">
        <f>IF(AO73="","",Sheet2!$L$35*7%)</f>
        <v/>
      </c>
      <c r="AP74" s="933" t="str">
        <f>IF(AP73="","",Sheet2!$L$35*7%)</f>
        <v/>
      </c>
      <c r="AQ74" s="933" t="str">
        <f>IF(AQ73="","",Sheet2!$L$35*7%)</f>
        <v/>
      </c>
      <c r="AR74" s="933" t="str">
        <f>IF(AR73="","",Sheet2!$L$35*7%)</f>
        <v/>
      </c>
      <c r="AS74" s="933" t="str">
        <f>IF(AS73="","",Sheet2!$L$35*7%)</f>
        <v/>
      </c>
      <c r="AT74" s="933"/>
      <c r="AU74" s="933" t="str">
        <f>IF(AU73="","",Sheet2!$L$35*7%)</f>
        <v/>
      </c>
      <c r="AV74" s="933" t="str">
        <f>IF(AV73="","",Sheet2!$L$35*7%)</f>
        <v/>
      </c>
      <c r="AW74" s="933" t="str">
        <f>IF(AW73="","",Sheet2!$L$35*7%)</f>
        <v/>
      </c>
      <c r="AX74" s="933" t="str">
        <f>IF(AX73="","",Sheet2!$L$35*7%)</f>
        <v/>
      </c>
      <c r="AY74" s="933" t="str">
        <f>IF(AY73="","",Sheet2!$L$35*7%)</f>
        <v/>
      </c>
      <c r="AZ74" s="933" t="str">
        <f>IF(AZ73="","",Sheet2!$L$35*7%)</f>
        <v/>
      </c>
      <c r="BA74" s="933" t="str">
        <f>IF(BA73="","",Sheet2!$L$35*7%)</f>
        <v/>
      </c>
      <c r="BB74" s="933" t="str">
        <f>IF(BB73="","",Sheet2!$L$35*7%)</f>
        <v/>
      </c>
      <c r="BC74" s="933" t="str">
        <f>IF(BC73="","",Sheet2!$L$35*7%)</f>
        <v/>
      </c>
      <c r="BD74" s="934" t="str">
        <f>IF(BD73="","",Sheet2!$L$35*7%)</f>
        <v/>
      </c>
    </row>
    <row r="75" spans="2:56" x14ac:dyDescent="0.2">
      <c r="B75" s="1282"/>
      <c r="C75" s="935" t="s">
        <v>232</v>
      </c>
      <c r="D75" s="936" t="str">
        <f t="shared" ref="D75:AI75" si="46">IF(D73="","",ABS(D73)-ABS(D74))</f>
        <v/>
      </c>
      <c r="E75" s="937" t="str">
        <f t="shared" si="46"/>
        <v/>
      </c>
      <c r="F75" s="937" t="str">
        <f t="shared" si="46"/>
        <v/>
      </c>
      <c r="G75" s="937" t="str">
        <f t="shared" si="46"/>
        <v/>
      </c>
      <c r="H75" s="937" t="str">
        <f t="shared" si="46"/>
        <v/>
      </c>
      <c r="I75" s="937" t="str">
        <f t="shared" si="46"/>
        <v/>
      </c>
      <c r="J75" s="937" t="str">
        <f t="shared" si="46"/>
        <v/>
      </c>
      <c r="K75" s="937" t="str">
        <f t="shared" si="46"/>
        <v/>
      </c>
      <c r="L75" s="937" t="str">
        <f t="shared" si="46"/>
        <v/>
      </c>
      <c r="M75" s="937" t="str">
        <f t="shared" si="46"/>
        <v/>
      </c>
      <c r="N75" s="937" t="str">
        <f t="shared" si="46"/>
        <v/>
      </c>
      <c r="O75" s="937" t="str">
        <f t="shared" si="46"/>
        <v/>
      </c>
      <c r="P75" s="937" t="str">
        <f t="shared" si="46"/>
        <v/>
      </c>
      <c r="Q75" s="937" t="str">
        <f t="shared" si="46"/>
        <v/>
      </c>
      <c r="R75" s="937" t="str">
        <f t="shared" si="46"/>
        <v/>
      </c>
      <c r="S75" s="937" t="str">
        <f t="shared" si="46"/>
        <v/>
      </c>
      <c r="T75" s="937" t="str">
        <f t="shared" si="46"/>
        <v/>
      </c>
      <c r="U75" s="937" t="str">
        <f t="shared" si="46"/>
        <v/>
      </c>
      <c r="V75" s="937" t="str">
        <f t="shared" si="46"/>
        <v/>
      </c>
      <c r="W75" s="937" t="str">
        <f t="shared" si="46"/>
        <v/>
      </c>
      <c r="X75" s="937" t="str">
        <f t="shared" si="46"/>
        <v/>
      </c>
      <c r="Y75" s="937" t="str">
        <f t="shared" si="46"/>
        <v/>
      </c>
      <c r="Z75" s="937" t="str">
        <f t="shared" si="46"/>
        <v/>
      </c>
      <c r="AA75" s="937" t="str">
        <f t="shared" si="46"/>
        <v/>
      </c>
      <c r="AB75" s="937" t="str">
        <f t="shared" si="46"/>
        <v/>
      </c>
      <c r="AC75" s="937" t="str">
        <f t="shared" si="46"/>
        <v/>
      </c>
      <c r="AD75" s="937" t="str">
        <f t="shared" si="46"/>
        <v/>
      </c>
      <c r="AE75" s="937" t="str">
        <f t="shared" si="46"/>
        <v/>
      </c>
      <c r="AF75" s="937" t="str">
        <f t="shared" si="46"/>
        <v/>
      </c>
      <c r="AG75" s="937" t="str">
        <f t="shared" si="46"/>
        <v/>
      </c>
      <c r="AH75" s="937" t="str">
        <f t="shared" si="46"/>
        <v/>
      </c>
      <c r="AI75" s="937" t="str">
        <f t="shared" si="46"/>
        <v/>
      </c>
      <c r="AJ75" s="937" t="str">
        <f t="shared" ref="AJ75:BD75" si="47">IF(AJ73="","",ABS(AJ73)-ABS(AJ74))</f>
        <v/>
      </c>
      <c r="AK75" s="937" t="str">
        <f t="shared" si="47"/>
        <v/>
      </c>
      <c r="AL75" s="937" t="str">
        <f t="shared" si="47"/>
        <v/>
      </c>
      <c r="AM75" s="937" t="str">
        <f t="shared" si="47"/>
        <v/>
      </c>
      <c r="AN75" s="937" t="str">
        <f t="shared" si="47"/>
        <v/>
      </c>
      <c r="AO75" s="937" t="str">
        <f t="shared" si="47"/>
        <v/>
      </c>
      <c r="AP75" s="937" t="str">
        <f t="shared" si="47"/>
        <v/>
      </c>
      <c r="AQ75" s="937" t="str">
        <f t="shared" si="47"/>
        <v/>
      </c>
      <c r="AR75" s="937" t="str">
        <f t="shared" si="47"/>
        <v/>
      </c>
      <c r="AS75" s="937" t="str">
        <f t="shared" si="47"/>
        <v/>
      </c>
      <c r="AT75" s="937"/>
      <c r="AU75" s="937" t="str">
        <f t="shared" si="47"/>
        <v/>
      </c>
      <c r="AV75" s="937" t="str">
        <f t="shared" si="47"/>
        <v/>
      </c>
      <c r="AW75" s="937" t="str">
        <f t="shared" si="47"/>
        <v/>
      </c>
      <c r="AX75" s="937" t="str">
        <f t="shared" si="47"/>
        <v/>
      </c>
      <c r="AY75" s="937" t="str">
        <f t="shared" si="47"/>
        <v/>
      </c>
      <c r="AZ75" s="937" t="str">
        <f t="shared" si="47"/>
        <v/>
      </c>
      <c r="BA75" s="937" t="str">
        <f t="shared" si="47"/>
        <v/>
      </c>
      <c r="BB75" s="937" t="str">
        <f t="shared" si="47"/>
        <v/>
      </c>
      <c r="BC75" s="937" t="str">
        <f t="shared" si="47"/>
        <v/>
      </c>
      <c r="BD75" s="938" t="str">
        <f t="shared" si="47"/>
        <v/>
      </c>
    </row>
    <row r="76" spans="2:56" ht="36" x14ac:dyDescent="0.2">
      <c r="B76" s="1281">
        <v>25</v>
      </c>
      <c r="C76" s="927" t="s">
        <v>230</v>
      </c>
      <c r="D76" s="928"/>
      <c r="E76" s="929"/>
      <c r="F76" s="929"/>
      <c r="G76" s="929"/>
      <c r="H76" s="929"/>
      <c r="I76" s="929"/>
      <c r="J76" s="929"/>
      <c r="K76" s="929"/>
      <c r="L76" s="929"/>
      <c r="M76" s="929"/>
      <c r="N76" s="929"/>
      <c r="O76" s="929"/>
      <c r="P76" s="929"/>
      <c r="Q76" s="929"/>
      <c r="R76" s="929"/>
      <c r="S76" s="929"/>
      <c r="T76" s="929"/>
      <c r="U76" s="929"/>
      <c r="V76" s="929"/>
      <c r="W76" s="929"/>
      <c r="X76" s="929"/>
      <c r="Y76" s="929"/>
      <c r="Z76" s="929"/>
      <c r="AA76" s="929"/>
      <c r="AB76" s="929"/>
      <c r="AC76" s="929"/>
      <c r="AD76" s="929"/>
      <c r="AE76" s="929"/>
      <c r="AF76" s="929"/>
      <c r="AG76" s="929"/>
      <c r="AH76" s="929"/>
      <c r="AI76" s="929"/>
      <c r="AJ76" s="929"/>
      <c r="AK76" s="929"/>
      <c r="AL76" s="929"/>
      <c r="AM76" s="929"/>
      <c r="AN76" s="929"/>
      <c r="AO76" s="929"/>
      <c r="AP76" s="929"/>
      <c r="AQ76" s="929"/>
      <c r="AR76" s="929"/>
      <c r="AS76" s="929"/>
      <c r="AT76" s="929"/>
      <c r="AU76" s="929"/>
      <c r="AV76" s="929"/>
      <c r="AW76" s="929"/>
      <c r="AX76" s="929"/>
      <c r="AY76" s="929"/>
      <c r="AZ76" s="929"/>
      <c r="BA76" s="929"/>
      <c r="BB76" s="929"/>
      <c r="BC76" s="929"/>
      <c r="BD76" s="930"/>
    </row>
    <row r="77" spans="2:56" ht="24" x14ac:dyDescent="0.2">
      <c r="B77" s="1282"/>
      <c r="C77" s="931" t="s">
        <v>231</v>
      </c>
      <c r="D77" s="932" t="str">
        <f>IF(D76="","",Sheet2!$L$36*7%)</f>
        <v/>
      </c>
      <c r="E77" s="933" t="str">
        <f>IF(E76="","",Sheet2!$L$36*7%)</f>
        <v/>
      </c>
      <c r="F77" s="933" t="str">
        <f>IF(F76="","",Sheet2!$L$36*7%)</f>
        <v/>
      </c>
      <c r="G77" s="933" t="str">
        <f>IF(G76="","",Sheet2!$L$36*7%)</f>
        <v/>
      </c>
      <c r="H77" s="933" t="str">
        <f>IF(H76="","",Sheet2!$L$36*7%)</f>
        <v/>
      </c>
      <c r="I77" s="933" t="str">
        <f>IF(I76="","",Sheet2!$L$36*7%)</f>
        <v/>
      </c>
      <c r="J77" s="933" t="str">
        <f>IF(J76="","",Sheet2!$L$36*7%)</f>
        <v/>
      </c>
      <c r="K77" s="933" t="str">
        <f>IF(K76="","",Sheet2!$L$36*7%)</f>
        <v/>
      </c>
      <c r="L77" s="933" t="str">
        <f>IF(L76="","",Sheet2!$L$36*7%)</f>
        <v/>
      </c>
      <c r="M77" s="933" t="str">
        <f>IF(M76="","",Sheet2!$L$36*7%)</f>
        <v/>
      </c>
      <c r="N77" s="933" t="str">
        <f>IF(N76="","",Sheet2!$L$36*7%)</f>
        <v/>
      </c>
      <c r="O77" s="933" t="str">
        <f>IF(O76="","",Sheet2!$L$36*7%)</f>
        <v/>
      </c>
      <c r="P77" s="933" t="str">
        <f>IF(P76="","",Sheet2!$L$36*7%)</f>
        <v/>
      </c>
      <c r="Q77" s="933" t="str">
        <f>IF(Q76="","",Sheet2!$L$36*7%)</f>
        <v/>
      </c>
      <c r="R77" s="933" t="str">
        <f>IF(R76="","",Sheet2!$L$36*7%)</f>
        <v/>
      </c>
      <c r="S77" s="933" t="str">
        <f>IF(S76="","",Sheet2!$L$36*7%)</f>
        <v/>
      </c>
      <c r="T77" s="933" t="str">
        <f>IF(T76="","",Sheet2!$L$36*7%)</f>
        <v/>
      </c>
      <c r="U77" s="933" t="str">
        <f>IF(U76="","",Sheet2!$L$36*7%)</f>
        <v/>
      </c>
      <c r="V77" s="933" t="str">
        <f>IF(V76="","",Sheet2!$L$36*7%)</f>
        <v/>
      </c>
      <c r="W77" s="933" t="str">
        <f>IF(W76="","",Sheet2!$L$36*7%)</f>
        <v/>
      </c>
      <c r="X77" s="933" t="str">
        <f>IF(X76="","",Sheet2!$L$36*7%)</f>
        <v/>
      </c>
      <c r="Y77" s="933" t="str">
        <f>IF(Y76="","",Sheet2!$L$36*7%)</f>
        <v/>
      </c>
      <c r="Z77" s="933" t="str">
        <f>IF(Z76="","",Sheet2!$L$36*7%)</f>
        <v/>
      </c>
      <c r="AA77" s="933" t="str">
        <f>IF(AA76="","",Sheet2!$L$36*7%)</f>
        <v/>
      </c>
      <c r="AB77" s="933" t="str">
        <f>IF(AB76="","",Sheet2!$L$36*7%)</f>
        <v/>
      </c>
      <c r="AC77" s="933" t="str">
        <f>IF(AC76="","",Sheet2!$L$36*7%)</f>
        <v/>
      </c>
      <c r="AD77" s="933" t="str">
        <f>IF(AD76="","",Sheet2!$L$36*7%)</f>
        <v/>
      </c>
      <c r="AE77" s="933" t="str">
        <f>IF(AE76="","",Sheet2!$L$36*7%)</f>
        <v/>
      </c>
      <c r="AF77" s="933" t="str">
        <f>IF(AF76="","",Sheet2!$L$36*7%)</f>
        <v/>
      </c>
      <c r="AG77" s="933" t="str">
        <f>IF(AG76="","",Sheet2!$L$36*7%)</f>
        <v/>
      </c>
      <c r="AH77" s="933" t="str">
        <f>IF(AH76="","",Sheet2!$L$36*7%)</f>
        <v/>
      </c>
      <c r="AI77" s="933" t="str">
        <f>IF(AI76="","",Sheet2!$L$36*7%)</f>
        <v/>
      </c>
      <c r="AJ77" s="933" t="str">
        <f>IF(AJ76="","",Sheet2!$L$36*7%)</f>
        <v/>
      </c>
      <c r="AK77" s="933" t="str">
        <f>IF(AK76="","",Sheet2!$L$36*7%)</f>
        <v/>
      </c>
      <c r="AL77" s="933" t="str">
        <f>IF(AL76="","",Sheet2!$L$36*7%)</f>
        <v/>
      </c>
      <c r="AM77" s="933" t="str">
        <f>IF(AM76="","",Sheet2!$L$36*7%)</f>
        <v/>
      </c>
      <c r="AN77" s="933" t="str">
        <f>IF(AN76="","",Sheet2!$L$36*7%)</f>
        <v/>
      </c>
      <c r="AO77" s="933" t="str">
        <f>IF(AO76="","",Sheet2!$L$36*7%)</f>
        <v/>
      </c>
      <c r="AP77" s="933" t="str">
        <f>IF(AP76="","",Sheet2!$L$36*7%)</f>
        <v/>
      </c>
      <c r="AQ77" s="933" t="str">
        <f>IF(AQ76="","",Sheet2!$L$36*7%)</f>
        <v/>
      </c>
      <c r="AR77" s="933" t="str">
        <f>IF(AR76="","",Sheet2!$L$36*7%)</f>
        <v/>
      </c>
      <c r="AS77" s="933" t="str">
        <f>IF(AS76="","",Sheet2!$L$36*7%)</f>
        <v/>
      </c>
      <c r="AT77" s="933"/>
      <c r="AU77" s="933" t="str">
        <f>IF(AU76="","",Sheet2!$L$36*7%)</f>
        <v/>
      </c>
      <c r="AV77" s="933" t="str">
        <f>IF(AV76="","",Sheet2!$L$36*7%)</f>
        <v/>
      </c>
      <c r="AW77" s="933" t="str">
        <f>IF(AW76="","",Sheet2!$L$36*7%)</f>
        <v/>
      </c>
      <c r="AX77" s="933" t="str">
        <f>IF(AX76="","",Sheet2!$L$36*7%)</f>
        <v/>
      </c>
      <c r="AY77" s="933" t="str">
        <f>IF(AY76="","",Sheet2!$L$36*7%)</f>
        <v/>
      </c>
      <c r="AZ77" s="933" t="str">
        <f>IF(AZ76="","",Sheet2!$L$36*7%)</f>
        <v/>
      </c>
      <c r="BA77" s="933" t="str">
        <f>IF(BA76="","",Sheet2!$L$36*7%)</f>
        <v/>
      </c>
      <c r="BB77" s="933" t="str">
        <f>IF(BB76="","",Sheet2!$L$36*7%)</f>
        <v/>
      </c>
      <c r="BC77" s="933" t="str">
        <f>IF(BC76="","",Sheet2!$L$36*7%)</f>
        <v/>
      </c>
      <c r="BD77" s="934" t="str">
        <f>IF(BD76="","",Sheet2!$L$36*7%)</f>
        <v/>
      </c>
    </row>
    <row r="78" spans="2:56" x14ac:dyDescent="0.2">
      <c r="B78" s="1283"/>
      <c r="C78" s="935" t="s">
        <v>232</v>
      </c>
      <c r="D78" s="936" t="str">
        <f t="shared" ref="D78:AI78" si="48">IF(D76="","",ABS(D76)-ABS(D77))</f>
        <v/>
      </c>
      <c r="E78" s="937" t="str">
        <f t="shared" si="48"/>
        <v/>
      </c>
      <c r="F78" s="937" t="str">
        <f t="shared" si="48"/>
        <v/>
      </c>
      <c r="G78" s="937" t="str">
        <f t="shared" si="48"/>
        <v/>
      </c>
      <c r="H78" s="937" t="str">
        <f t="shared" si="48"/>
        <v/>
      </c>
      <c r="I78" s="937" t="str">
        <f t="shared" si="48"/>
        <v/>
      </c>
      <c r="J78" s="937" t="str">
        <f t="shared" si="48"/>
        <v/>
      </c>
      <c r="K78" s="937" t="str">
        <f t="shared" si="48"/>
        <v/>
      </c>
      <c r="L78" s="937" t="str">
        <f t="shared" si="48"/>
        <v/>
      </c>
      <c r="M78" s="937" t="str">
        <f t="shared" si="48"/>
        <v/>
      </c>
      <c r="N78" s="937" t="str">
        <f t="shared" si="48"/>
        <v/>
      </c>
      <c r="O78" s="937" t="str">
        <f t="shared" si="48"/>
        <v/>
      </c>
      <c r="P78" s="937" t="str">
        <f t="shared" si="48"/>
        <v/>
      </c>
      <c r="Q78" s="937" t="str">
        <f t="shared" si="48"/>
        <v/>
      </c>
      <c r="R78" s="937" t="str">
        <f t="shared" si="48"/>
        <v/>
      </c>
      <c r="S78" s="937" t="str">
        <f t="shared" si="48"/>
        <v/>
      </c>
      <c r="T78" s="937" t="str">
        <f t="shared" si="48"/>
        <v/>
      </c>
      <c r="U78" s="937" t="str">
        <f t="shared" si="48"/>
        <v/>
      </c>
      <c r="V78" s="937" t="str">
        <f t="shared" si="48"/>
        <v/>
      </c>
      <c r="W78" s="937" t="str">
        <f t="shared" si="48"/>
        <v/>
      </c>
      <c r="X78" s="937" t="str">
        <f t="shared" si="48"/>
        <v/>
      </c>
      <c r="Y78" s="937" t="str">
        <f t="shared" si="48"/>
        <v/>
      </c>
      <c r="Z78" s="937" t="str">
        <f t="shared" si="48"/>
        <v/>
      </c>
      <c r="AA78" s="937" t="str">
        <f t="shared" si="48"/>
        <v/>
      </c>
      <c r="AB78" s="937" t="str">
        <f t="shared" si="48"/>
        <v/>
      </c>
      <c r="AC78" s="937" t="str">
        <f t="shared" si="48"/>
        <v/>
      </c>
      <c r="AD78" s="937" t="str">
        <f t="shared" si="48"/>
        <v/>
      </c>
      <c r="AE78" s="937" t="str">
        <f t="shared" si="48"/>
        <v/>
      </c>
      <c r="AF78" s="937" t="str">
        <f t="shared" si="48"/>
        <v/>
      </c>
      <c r="AG78" s="937" t="str">
        <f t="shared" si="48"/>
        <v/>
      </c>
      <c r="AH78" s="937" t="str">
        <f t="shared" si="48"/>
        <v/>
      </c>
      <c r="AI78" s="937" t="str">
        <f t="shared" si="48"/>
        <v/>
      </c>
      <c r="AJ78" s="937" t="str">
        <f t="shared" ref="AJ78:BD78" si="49">IF(AJ76="","",ABS(AJ76)-ABS(AJ77))</f>
        <v/>
      </c>
      <c r="AK78" s="937" t="str">
        <f t="shared" si="49"/>
        <v/>
      </c>
      <c r="AL78" s="937" t="str">
        <f t="shared" si="49"/>
        <v/>
      </c>
      <c r="AM78" s="937" t="str">
        <f t="shared" si="49"/>
        <v/>
      </c>
      <c r="AN78" s="937" t="str">
        <f t="shared" si="49"/>
        <v/>
      </c>
      <c r="AO78" s="937" t="str">
        <f t="shared" si="49"/>
        <v/>
      </c>
      <c r="AP78" s="937" t="str">
        <f t="shared" si="49"/>
        <v/>
      </c>
      <c r="AQ78" s="937" t="str">
        <f t="shared" si="49"/>
        <v/>
      </c>
      <c r="AR78" s="937" t="str">
        <f t="shared" si="49"/>
        <v/>
      </c>
      <c r="AS78" s="937" t="str">
        <f t="shared" si="49"/>
        <v/>
      </c>
      <c r="AT78" s="937"/>
      <c r="AU78" s="937" t="str">
        <f t="shared" si="49"/>
        <v/>
      </c>
      <c r="AV78" s="937" t="str">
        <f t="shared" si="49"/>
        <v/>
      </c>
      <c r="AW78" s="937" t="str">
        <f t="shared" si="49"/>
        <v/>
      </c>
      <c r="AX78" s="937" t="str">
        <f t="shared" si="49"/>
        <v/>
      </c>
      <c r="AY78" s="937" t="str">
        <f t="shared" si="49"/>
        <v/>
      </c>
      <c r="AZ78" s="937" t="str">
        <f t="shared" si="49"/>
        <v/>
      </c>
      <c r="BA78" s="937" t="str">
        <f t="shared" si="49"/>
        <v/>
      </c>
      <c r="BB78" s="937" t="str">
        <f t="shared" si="49"/>
        <v/>
      </c>
      <c r="BC78" s="937" t="str">
        <f t="shared" si="49"/>
        <v/>
      </c>
      <c r="BD78" s="938" t="str">
        <f t="shared" si="49"/>
        <v/>
      </c>
    </row>
    <row r="79" spans="2:56" ht="36" x14ac:dyDescent="0.2">
      <c r="B79" s="1282">
        <v>26</v>
      </c>
      <c r="C79" s="927" t="s">
        <v>230</v>
      </c>
      <c r="D79" s="928"/>
      <c r="E79" s="929"/>
      <c r="F79" s="929"/>
      <c r="G79" s="929"/>
      <c r="H79" s="929"/>
      <c r="I79" s="929"/>
      <c r="J79" s="929"/>
      <c r="K79" s="929"/>
      <c r="L79" s="929"/>
      <c r="M79" s="929"/>
      <c r="N79" s="929"/>
      <c r="O79" s="929"/>
      <c r="P79" s="929"/>
      <c r="Q79" s="929"/>
      <c r="R79" s="929"/>
      <c r="S79" s="929"/>
      <c r="T79" s="929"/>
      <c r="U79" s="929"/>
      <c r="V79" s="929"/>
      <c r="W79" s="929"/>
      <c r="X79" s="929"/>
      <c r="Y79" s="929"/>
      <c r="Z79" s="929"/>
      <c r="AA79" s="929"/>
      <c r="AB79" s="929"/>
      <c r="AC79" s="929"/>
      <c r="AD79" s="929"/>
      <c r="AE79" s="929"/>
      <c r="AF79" s="929"/>
      <c r="AG79" s="929"/>
      <c r="AH79" s="929"/>
      <c r="AI79" s="929"/>
      <c r="AJ79" s="929"/>
      <c r="AK79" s="929"/>
      <c r="AL79" s="929"/>
      <c r="AM79" s="929"/>
      <c r="AN79" s="929"/>
      <c r="AO79" s="929"/>
      <c r="AP79" s="929"/>
      <c r="AQ79" s="929"/>
      <c r="AR79" s="929"/>
      <c r="AS79" s="929"/>
      <c r="AT79" s="929"/>
      <c r="AU79" s="929"/>
      <c r="AV79" s="929"/>
      <c r="AW79" s="929"/>
      <c r="AX79" s="929"/>
      <c r="AY79" s="929"/>
      <c r="AZ79" s="929"/>
      <c r="BA79" s="929"/>
      <c r="BB79" s="929"/>
      <c r="BC79" s="929"/>
      <c r="BD79" s="930"/>
    </row>
    <row r="80" spans="2:56" ht="24" x14ac:dyDescent="0.2">
      <c r="B80" s="1282"/>
      <c r="C80" s="931" t="s">
        <v>231</v>
      </c>
      <c r="D80" s="932" t="str">
        <f>IF(D79="","",Sheet2!$L$37*7%)</f>
        <v/>
      </c>
      <c r="E80" s="933" t="str">
        <f>IF(E79="","",Sheet2!$L$37*7%)</f>
        <v/>
      </c>
      <c r="F80" s="933" t="str">
        <f>IF(F79="","",Sheet2!$L$37*7%)</f>
        <v/>
      </c>
      <c r="G80" s="933" t="str">
        <f>IF(G79="","",Sheet2!$L$37*7%)</f>
        <v/>
      </c>
      <c r="H80" s="933" t="str">
        <f>IF(H79="","",Sheet2!$L$37*7%)</f>
        <v/>
      </c>
      <c r="I80" s="933" t="str">
        <f>IF(I79="","",Sheet2!$L$37*7%)</f>
        <v/>
      </c>
      <c r="J80" s="933" t="str">
        <f>IF(J79="","",Sheet2!$L$37*7%)</f>
        <v/>
      </c>
      <c r="K80" s="933" t="str">
        <f>IF(K79="","",Sheet2!$L$37*7%)</f>
        <v/>
      </c>
      <c r="L80" s="933" t="str">
        <f>IF(L79="","",Sheet2!$L$37*7%)</f>
        <v/>
      </c>
      <c r="M80" s="933" t="str">
        <f>IF(M79="","",Sheet2!$L$37*7%)</f>
        <v/>
      </c>
      <c r="N80" s="933" t="str">
        <f>IF(N79="","",Sheet2!$L$37*7%)</f>
        <v/>
      </c>
      <c r="O80" s="933" t="str">
        <f>IF(O79="","",Sheet2!$L$37*7%)</f>
        <v/>
      </c>
      <c r="P80" s="933" t="str">
        <f>IF(P79="","",Sheet2!$L$37*7%)</f>
        <v/>
      </c>
      <c r="Q80" s="933" t="str">
        <f>IF(Q79="","",Sheet2!$L$37*7%)</f>
        <v/>
      </c>
      <c r="R80" s="933" t="str">
        <f>IF(R79="","",Sheet2!$L$37*7%)</f>
        <v/>
      </c>
      <c r="S80" s="933" t="str">
        <f>IF(S79="","",Sheet2!$L$37*7%)</f>
        <v/>
      </c>
      <c r="T80" s="933" t="str">
        <f>IF(T79="","",Sheet2!$L$37*7%)</f>
        <v/>
      </c>
      <c r="U80" s="933" t="str">
        <f>IF(U79="","",Sheet2!$L$37*7%)</f>
        <v/>
      </c>
      <c r="V80" s="933" t="str">
        <f>IF(V79="","",Sheet2!$L$37*7%)</f>
        <v/>
      </c>
      <c r="W80" s="933" t="str">
        <f>IF(W79="","",Sheet2!$L$37*7%)</f>
        <v/>
      </c>
      <c r="X80" s="933" t="str">
        <f>IF(X79="","",Sheet2!$L$37*7%)</f>
        <v/>
      </c>
      <c r="Y80" s="933" t="str">
        <f>IF(Y79="","",Sheet2!$L$37*7%)</f>
        <v/>
      </c>
      <c r="Z80" s="933" t="str">
        <f>IF(Z79="","",Sheet2!$L$37*7%)</f>
        <v/>
      </c>
      <c r="AA80" s="933" t="str">
        <f>IF(AA79="","",Sheet2!$L$37*7%)</f>
        <v/>
      </c>
      <c r="AB80" s="933" t="str">
        <f>IF(AB79="","",Sheet2!$L$37*7%)</f>
        <v/>
      </c>
      <c r="AC80" s="933" t="str">
        <f>IF(AC79="","",Sheet2!$L$37*7%)</f>
        <v/>
      </c>
      <c r="AD80" s="933" t="str">
        <f>IF(AD79="","",Sheet2!$L$37*7%)</f>
        <v/>
      </c>
      <c r="AE80" s="933" t="str">
        <f>IF(AE79="","",Sheet2!$L$37*7%)</f>
        <v/>
      </c>
      <c r="AF80" s="933" t="str">
        <f>IF(AF79="","",Sheet2!$L$37*7%)</f>
        <v/>
      </c>
      <c r="AG80" s="933" t="str">
        <f>IF(AG79="","",Sheet2!$L$37*7%)</f>
        <v/>
      </c>
      <c r="AH80" s="933" t="str">
        <f>IF(AH79="","",Sheet2!$L$37*7%)</f>
        <v/>
      </c>
      <c r="AI80" s="933" t="str">
        <f>IF(AI79="","",Sheet2!$L$37*7%)</f>
        <v/>
      </c>
      <c r="AJ80" s="933" t="str">
        <f>IF(AJ79="","",Sheet2!$L$37*7%)</f>
        <v/>
      </c>
      <c r="AK80" s="933" t="str">
        <f>IF(AK79="","",Sheet2!$L$37*7%)</f>
        <v/>
      </c>
      <c r="AL80" s="933" t="str">
        <f>IF(AL79="","",Sheet2!$L$37*7%)</f>
        <v/>
      </c>
      <c r="AM80" s="933" t="str">
        <f>IF(AM79="","",Sheet2!$L$37*7%)</f>
        <v/>
      </c>
      <c r="AN80" s="933" t="str">
        <f>IF(AN79="","",Sheet2!$L$37*7%)</f>
        <v/>
      </c>
      <c r="AO80" s="933" t="str">
        <f>IF(AO79="","",Sheet2!$L$37*7%)</f>
        <v/>
      </c>
      <c r="AP80" s="933" t="str">
        <f>IF(AP79="","",Sheet2!$L$37*7%)</f>
        <v/>
      </c>
      <c r="AQ80" s="933" t="str">
        <f>IF(AQ79="","",Sheet2!$L$37*7%)</f>
        <v/>
      </c>
      <c r="AR80" s="933" t="str">
        <f>IF(AR79="","",Sheet2!$L$37*7%)</f>
        <v/>
      </c>
      <c r="AS80" s="933" t="str">
        <f>IF(AS79="","",Sheet2!$L$37*7%)</f>
        <v/>
      </c>
      <c r="AT80" s="933"/>
      <c r="AU80" s="933" t="str">
        <f>IF(AU79="","",Sheet2!$L$37*7%)</f>
        <v/>
      </c>
      <c r="AV80" s="933" t="str">
        <f>IF(AV79="","",Sheet2!$L$37*7%)</f>
        <v/>
      </c>
      <c r="AW80" s="933" t="str">
        <f>IF(AW79="","",Sheet2!$L$37*7%)</f>
        <v/>
      </c>
      <c r="AX80" s="933" t="str">
        <f>IF(AX79="","",Sheet2!$L$37*7%)</f>
        <v/>
      </c>
      <c r="AY80" s="933" t="str">
        <f>IF(AY79="","",Sheet2!$L$37*7%)</f>
        <v/>
      </c>
      <c r="AZ80" s="933" t="str">
        <f>IF(AZ79="","",Sheet2!$L$37*7%)</f>
        <v/>
      </c>
      <c r="BA80" s="933" t="str">
        <f>IF(BA79="","",Sheet2!$L$37*7%)</f>
        <v/>
      </c>
      <c r="BB80" s="933" t="str">
        <f>IF(BB79="","",Sheet2!$L$37*7%)</f>
        <v/>
      </c>
      <c r="BC80" s="933" t="str">
        <f>IF(BC79="","",Sheet2!$L$37*7%)</f>
        <v/>
      </c>
      <c r="BD80" s="934" t="str">
        <f>IF(BD79="","",Sheet2!$L$37*7%)</f>
        <v/>
      </c>
    </row>
    <row r="81" spans="2:56" x14ac:dyDescent="0.2">
      <c r="B81" s="1282"/>
      <c r="C81" s="935" t="s">
        <v>232</v>
      </c>
      <c r="D81" s="936" t="str">
        <f t="shared" ref="D81:AI81" si="50">IF(D79="","",ABS(D79)-ABS(D80))</f>
        <v/>
      </c>
      <c r="E81" s="937" t="str">
        <f t="shared" si="50"/>
        <v/>
      </c>
      <c r="F81" s="937" t="str">
        <f t="shared" si="50"/>
        <v/>
      </c>
      <c r="G81" s="937" t="str">
        <f t="shared" si="50"/>
        <v/>
      </c>
      <c r="H81" s="937" t="str">
        <f t="shared" si="50"/>
        <v/>
      </c>
      <c r="I81" s="937" t="str">
        <f t="shared" si="50"/>
        <v/>
      </c>
      <c r="J81" s="937" t="str">
        <f t="shared" si="50"/>
        <v/>
      </c>
      <c r="K81" s="937" t="str">
        <f t="shared" si="50"/>
        <v/>
      </c>
      <c r="L81" s="937" t="str">
        <f t="shared" si="50"/>
        <v/>
      </c>
      <c r="M81" s="937" t="str">
        <f t="shared" si="50"/>
        <v/>
      </c>
      <c r="N81" s="937" t="str">
        <f t="shared" si="50"/>
        <v/>
      </c>
      <c r="O81" s="937" t="str">
        <f t="shared" si="50"/>
        <v/>
      </c>
      <c r="P81" s="937" t="str">
        <f t="shared" si="50"/>
        <v/>
      </c>
      <c r="Q81" s="937" t="str">
        <f t="shared" si="50"/>
        <v/>
      </c>
      <c r="R81" s="937" t="str">
        <f t="shared" si="50"/>
        <v/>
      </c>
      <c r="S81" s="937" t="str">
        <f t="shared" si="50"/>
        <v/>
      </c>
      <c r="T81" s="937" t="str">
        <f t="shared" si="50"/>
        <v/>
      </c>
      <c r="U81" s="937" t="str">
        <f t="shared" si="50"/>
        <v/>
      </c>
      <c r="V81" s="937" t="str">
        <f t="shared" si="50"/>
        <v/>
      </c>
      <c r="W81" s="937" t="str">
        <f t="shared" si="50"/>
        <v/>
      </c>
      <c r="X81" s="937" t="str">
        <f t="shared" si="50"/>
        <v/>
      </c>
      <c r="Y81" s="937" t="str">
        <f t="shared" si="50"/>
        <v/>
      </c>
      <c r="Z81" s="937" t="str">
        <f t="shared" si="50"/>
        <v/>
      </c>
      <c r="AA81" s="937" t="str">
        <f t="shared" si="50"/>
        <v/>
      </c>
      <c r="AB81" s="937" t="str">
        <f t="shared" si="50"/>
        <v/>
      </c>
      <c r="AC81" s="937" t="str">
        <f t="shared" si="50"/>
        <v/>
      </c>
      <c r="AD81" s="937" t="str">
        <f t="shared" si="50"/>
        <v/>
      </c>
      <c r="AE81" s="937" t="str">
        <f t="shared" si="50"/>
        <v/>
      </c>
      <c r="AF81" s="937" t="str">
        <f t="shared" si="50"/>
        <v/>
      </c>
      <c r="AG81" s="937" t="str">
        <f t="shared" si="50"/>
        <v/>
      </c>
      <c r="AH81" s="937" t="str">
        <f t="shared" si="50"/>
        <v/>
      </c>
      <c r="AI81" s="937" t="str">
        <f t="shared" si="50"/>
        <v/>
      </c>
      <c r="AJ81" s="937" t="str">
        <f t="shared" ref="AJ81:BD81" si="51">IF(AJ79="","",ABS(AJ79)-ABS(AJ80))</f>
        <v/>
      </c>
      <c r="AK81" s="937" t="str">
        <f t="shared" si="51"/>
        <v/>
      </c>
      <c r="AL81" s="937" t="str">
        <f t="shared" si="51"/>
        <v/>
      </c>
      <c r="AM81" s="937" t="str">
        <f t="shared" si="51"/>
        <v/>
      </c>
      <c r="AN81" s="937" t="str">
        <f t="shared" si="51"/>
        <v/>
      </c>
      <c r="AO81" s="937" t="str">
        <f t="shared" si="51"/>
        <v/>
      </c>
      <c r="AP81" s="937" t="str">
        <f t="shared" si="51"/>
        <v/>
      </c>
      <c r="AQ81" s="937" t="str">
        <f t="shared" si="51"/>
        <v/>
      </c>
      <c r="AR81" s="937" t="str">
        <f t="shared" si="51"/>
        <v/>
      </c>
      <c r="AS81" s="937" t="str">
        <f t="shared" si="51"/>
        <v/>
      </c>
      <c r="AT81" s="937"/>
      <c r="AU81" s="937" t="str">
        <f t="shared" si="51"/>
        <v/>
      </c>
      <c r="AV81" s="937" t="str">
        <f t="shared" si="51"/>
        <v/>
      </c>
      <c r="AW81" s="937" t="str">
        <f t="shared" si="51"/>
        <v/>
      </c>
      <c r="AX81" s="937" t="str">
        <f t="shared" si="51"/>
        <v/>
      </c>
      <c r="AY81" s="937" t="str">
        <f t="shared" si="51"/>
        <v/>
      </c>
      <c r="AZ81" s="937" t="str">
        <f t="shared" si="51"/>
        <v/>
      </c>
      <c r="BA81" s="937" t="str">
        <f t="shared" si="51"/>
        <v/>
      </c>
      <c r="BB81" s="937" t="str">
        <f t="shared" si="51"/>
        <v/>
      </c>
      <c r="BC81" s="937" t="str">
        <f t="shared" si="51"/>
        <v/>
      </c>
      <c r="BD81" s="938" t="str">
        <f t="shared" si="51"/>
        <v/>
      </c>
    </row>
    <row r="82" spans="2:56" ht="36" x14ac:dyDescent="0.2">
      <c r="B82" s="1281">
        <v>27</v>
      </c>
      <c r="C82" s="927" t="s">
        <v>230</v>
      </c>
      <c r="D82" s="928"/>
      <c r="E82" s="929"/>
      <c r="F82" s="929"/>
      <c r="G82" s="929"/>
      <c r="H82" s="929"/>
      <c r="I82" s="929"/>
      <c r="J82" s="929"/>
      <c r="K82" s="929"/>
      <c r="L82" s="929"/>
      <c r="M82" s="929"/>
      <c r="N82" s="929"/>
      <c r="O82" s="929"/>
      <c r="P82" s="929"/>
      <c r="Q82" s="929"/>
      <c r="R82" s="929"/>
      <c r="S82" s="929"/>
      <c r="T82" s="929"/>
      <c r="U82" s="929"/>
      <c r="V82" s="929"/>
      <c r="W82" s="929"/>
      <c r="X82" s="929"/>
      <c r="Y82" s="929"/>
      <c r="Z82" s="929"/>
      <c r="AA82" s="929"/>
      <c r="AB82" s="929"/>
      <c r="AC82" s="929"/>
      <c r="AD82" s="929"/>
      <c r="AE82" s="929"/>
      <c r="AF82" s="929"/>
      <c r="AG82" s="929"/>
      <c r="AH82" s="929"/>
      <c r="AI82" s="929"/>
      <c r="AJ82" s="929"/>
      <c r="AK82" s="929"/>
      <c r="AL82" s="929"/>
      <c r="AM82" s="929"/>
      <c r="AN82" s="929"/>
      <c r="AO82" s="929"/>
      <c r="AP82" s="929"/>
      <c r="AQ82" s="929"/>
      <c r="AR82" s="929"/>
      <c r="AS82" s="929"/>
      <c r="AT82" s="929"/>
      <c r="AU82" s="929"/>
      <c r="AV82" s="929"/>
      <c r="AW82" s="929"/>
      <c r="AX82" s="929"/>
      <c r="AY82" s="929"/>
      <c r="AZ82" s="929"/>
      <c r="BA82" s="929"/>
      <c r="BB82" s="929"/>
      <c r="BC82" s="929"/>
      <c r="BD82" s="930"/>
    </row>
    <row r="83" spans="2:56" ht="24" x14ac:dyDescent="0.2">
      <c r="B83" s="1282"/>
      <c r="C83" s="931" t="s">
        <v>231</v>
      </c>
      <c r="D83" s="932" t="str">
        <f>IF(D82="","",Sheet2!$L$38*7%)</f>
        <v/>
      </c>
      <c r="E83" s="933" t="str">
        <f>IF(E82="","",Sheet2!$L$38*7%)</f>
        <v/>
      </c>
      <c r="F83" s="933" t="str">
        <f>IF(F82="","",Sheet2!$L$38*7%)</f>
        <v/>
      </c>
      <c r="G83" s="933" t="str">
        <f>IF(G82="","",Sheet2!$L$38*7%)</f>
        <v/>
      </c>
      <c r="H83" s="933" t="str">
        <f>IF(H82="","",Sheet2!$L$38*7%)</f>
        <v/>
      </c>
      <c r="I83" s="933" t="str">
        <f>IF(I82="","",Sheet2!$L$38*7%)</f>
        <v/>
      </c>
      <c r="J83" s="933" t="str">
        <f>IF(J82="","",Sheet2!$L$38*7%)</f>
        <v/>
      </c>
      <c r="K83" s="933" t="str">
        <f>IF(K82="","",Sheet2!$L$38*7%)</f>
        <v/>
      </c>
      <c r="L83" s="933" t="str">
        <f>IF(L82="","",Sheet2!$L$38*7%)</f>
        <v/>
      </c>
      <c r="M83" s="933" t="str">
        <f>IF(M82="","",Sheet2!$L$38*7%)</f>
        <v/>
      </c>
      <c r="N83" s="933" t="str">
        <f>IF(N82="","",Sheet2!$L$38*7%)</f>
        <v/>
      </c>
      <c r="O83" s="933" t="str">
        <f>IF(O82="","",Sheet2!$L$38*7%)</f>
        <v/>
      </c>
      <c r="P83" s="933" t="str">
        <f>IF(P82="","",Sheet2!$L$38*7%)</f>
        <v/>
      </c>
      <c r="Q83" s="933" t="str">
        <f>IF(Q82="","",Sheet2!$L$38*7%)</f>
        <v/>
      </c>
      <c r="R83" s="933" t="str">
        <f>IF(R82="","",Sheet2!$L$38*7%)</f>
        <v/>
      </c>
      <c r="S83" s="933" t="str">
        <f>IF(S82="","",Sheet2!$L$38*7%)</f>
        <v/>
      </c>
      <c r="T83" s="933" t="str">
        <f>IF(T82="","",Sheet2!$L$38*7%)</f>
        <v/>
      </c>
      <c r="U83" s="933" t="str">
        <f>IF(U82="","",Sheet2!$L$38*7%)</f>
        <v/>
      </c>
      <c r="V83" s="933" t="str">
        <f>IF(V82="","",Sheet2!$L$38*7%)</f>
        <v/>
      </c>
      <c r="W83" s="933" t="str">
        <f>IF(W82="","",Sheet2!$L$38*7%)</f>
        <v/>
      </c>
      <c r="X83" s="933" t="str">
        <f>IF(X82="","",Sheet2!$L$38*7%)</f>
        <v/>
      </c>
      <c r="Y83" s="933" t="str">
        <f>IF(Y82="","",Sheet2!$L$38*7%)</f>
        <v/>
      </c>
      <c r="Z83" s="933" t="str">
        <f>IF(Z82="","",Sheet2!$L$38*7%)</f>
        <v/>
      </c>
      <c r="AA83" s="933" t="str">
        <f>IF(AA82="","",Sheet2!$L$38*7%)</f>
        <v/>
      </c>
      <c r="AB83" s="933" t="str">
        <f>IF(AB82="","",Sheet2!$L$38*7%)</f>
        <v/>
      </c>
      <c r="AC83" s="933" t="str">
        <f>IF(AC82="","",Sheet2!$L$38*7%)</f>
        <v/>
      </c>
      <c r="AD83" s="933" t="str">
        <f>IF(AD82="","",Sheet2!$L$38*7%)</f>
        <v/>
      </c>
      <c r="AE83" s="933" t="str">
        <f>IF(AE82="","",Sheet2!$L$38*7%)</f>
        <v/>
      </c>
      <c r="AF83" s="933" t="str">
        <f>IF(AF82="","",Sheet2!$L$38*7%)</f>
        <v/>
      </c>
      <c r="AG83" s="933" t="str">
        <f>IF(AG82="","",Sheet2!$L$38*7%)</f>
        <v/>
      </c>
      <c r="AH83" s="933" t="str">
        <f>IF(AH82="","",Sheet2!$L$38*7%)</f>
        <v/>
      </c>
      <c r="AI83" s="933" t="str">
        <f>IF(AI82="","",Sheet2!$L$38*7%)</f>
        <v/>
      </c>
      <c r="AJ83" s="933" t="str">
        <f>IF(AJ82="","",Sheet2!$L$38*7%)</f>
        <v/>
      </c>
      <c r="AK83" s="933" t="str">
        <f>IF(AK82="","",Sheet2!$L$38*7%)</f>
        <v/>
      </c>
      <c r="AL83" s="933" t="str">
        <f>IF(AL82="","",Sheet2!$L$38*7%)</f>
        <v/>
      </c>
      <c r="AM83" s="933" t="str">
        <f>IF(AM82="","",Sheet2!$L$38*7%)</f>
        <v/>
      </c>
      <c r="AN83" s="933" t="str">
        <f>IF(AN82="","",Sheet2!$L$38*7%)</f>
        <v/>
      </c>
      <c r="AO83" s="933" t="str">
        <f>IF(AO82="","",Sheet2!$L$38*7%)</f>
        <v/>
      </c>
      <c r="AP83" s="933" t="str">
        <f>IF(AP82="","",Sheet2!$L$38*7%)</f>
        <v/>
      </c>
      <c r="AQ83" s="933" t="str">
        <f>IF(AQ82="","",Sheet2!$L$38*7%)</f>
        <v/>
      </c>
      <c r="AR83" s="933" t="str">
        <f>IF(AR82="","",Sheet2!$L$38*7%)</f>
        <v/>
      </c>
      <c r="AS83" s="933" t="str">
        <f>IF(AS82="","",Sheet2!$L$38*7%)</f>
        <v/>
      </c>
      <c r="AT83" s="933"/>
      <c r="AU83" s="933" t="str">
        <f>IF(AU82="","",Sheet2!$L$38*7%)</f>
        <v/>
      </c>
      <c r="AV83" s="933" t="str">
        <f>IF(AV82="","",Sheet2!$L$38*7%)</f>
        <v/>
      </c>
      <c r="AW83" s="933" t="str">
        <f>IF(AW82="","",Sheet2!$L$38*7%)</f>
        <v/>
      </c>
      <c r="AX83" s="933" t="str">
        <f>IF(AX82="","",Sheet2!$L$38*7%)</f>
        <v/>
      </c>
      <c r="AY83" s="933" t="str">
        <f>IF(AY82="","",Sheet2!$L$38*7%)</f>
        <v/>
      </c>
      <c r="AZ83" s="933" t="str">
        <f>IF(AZ82="","",Sheet2!$L$38*7%)</f>
        <v/>
      </c>
      <c r="BA83" s="933" t="str">
        <f>IF(BA82="","",Sheet2!$L$38*7%)</f>
        <v/>
      </c>
      <c r="BB83" s="933" t="str">
        <f>IF(BB82="","",Sheet2!$L$38*7%)</f>
        <v/>
      </c>
      <c r="BC83" s="933" t="str">
        <f>IF(BC82="","",Sheet2!$L$38*7%)</f>
        <v/>
      </c>
      <c r="BD83" s="934" t="str">
        <f>IF(BD82="","",Sheet2!$L$38*7%)</f>
        <v/>
      </c>
    </row>
    <row r="84" spans="2:56" x14ac:dyDescent="0.2">
      <c r="B84" s="1283"/>
      <c r="C84" s="935" t="s">
        <v>232</v>
      </c>
      <c r="D84" s="936" t="str">
        <f t="shared" ref="D84:AI84" si="52">IF(D82="","",ABS(D82)-ABS(D83))</f>
        <v/>
      </c>
      <c r="E84" s="937" t="str">
        <f t="shared" si="52"/>
        <v/>
      </c>
      <c r="F84" s="937" t="str">
        <f t="shared" si="52"/>
        <v/>
      </c>
      <c r="G84" s="937" t="str">
        <f t="shared" si="52"/>
        <v/>
      </c>
      <c r="H84" s="937" t="str">
        <f t="shared" si="52"/>
        <v/>
      </c>
      <c r="I84" s="937" t="str">
        <f t="shared" si="52"/>
        <v/>
      </c>
      <c r="J84" s="937" t="str">
        <f t="shared" si="52"/>
        <v/>
      </c>
      <c r="K84" s="937" t="str">
        <f t="shared" si="52"/>
        <v/>
      </c>
      <c r="L84" s="937" t="str">
        <f t="shared" si="52"/>
        <v/>
      </c>
      <c r="M84" s="937" t="str">
        <f t="shared" si="52"/>
        <v/>
      </c>
      <c r="N84" s="937" t="str">
        <f t="shared" si="52"/>
        <v/>
      </c>
      <c r="O84" s="937" t="str">
        <f t="shared" si="52"/>
        <v/>
      </c>
      <c r="P84" s="937" t="str">
        <f t="shared" si="52"/>
        <v/>
      </c>
      <c r="Q84" s="937" t="str">
        <f t="shared" si="52"/>
        <v/>
      </c>
      <c r="R84" s="937" t="str">
        <f t="shared" si="52"/>
        <v/>
      </c>
      <c r="S84" s="937" t="str">
        <f t="shared" si="52"/>
        <v/>
      </c>
      <c r="T84" s="937" t="str">
        <f t="shared" si="52"/>
        <v/>
      </c>
      <c r="U84" s="937" t="str">
        <f t="shared" si="52"/>
        <v/>
      </c>
      <c r="V84" s="937" t="str">
        <f t="shared" si="52"/>
        <v/>
      </c>
      <c r="W84" s="937" t="str">
        <f t="shared" si="52"/>
        <v/>
      </c>
      <c r="X84" s="937" t="str">
        <f t="shared" si="52"/>
        <v/>
      </c>
      <c r="Y84" s="937" t="str">
        <f t="shared" si="52"/>
        <v/>
      </c>
      <c r="Z84" s="937" t="str">
        <f t="shared" si="52"/>
        <v/>
      </c>
      <c r="AA84" s="937" t="str">
        <f t="shared" si="52"/>
        <v/>
      </c>
      <c r="AB84" s="937" t="str">
        <f t="shared" si="52"/>
        <v/>
      </c>
      <c r="AC84" s="937" t="str">
        <f t="shared" si="52"/>
        <v/>
      </c>
      <c r="AD84" s="937" t="str">
        <f t="shared" si="52"/>
        <v/>
      </c>
      <c r="AE84" s="937" t="str">
        <f t="shared" si="52"/>
        <v/>
      </c>
      <c r="AF84" s="937" t="str">
        <f t="shared" si="52"/>
        <v/>
      </c>
      <c r="AG84" s="937" t="str">
        <f t="shared" si="52"/>
        <v/>
      </c>
      <c r="AH84" s="937" t="str">
        <f t="shared" si="52"/>
        <v/>
      </c>
      <c r="AI84" s="937" t="str">
        <f t="shared" si="52"/>
        <v/>
      </c>
      <c r="AJ84" s="937" t="str">
        <f t="shared" ref="AJ84:BD84" si="53">IF(AJ82="","",ABS(AJ82)-ABS(AJ83))</f>
        <v/>
      </c>
      <c r="AK84" s="937" t="str">
        <f t="shared" si="53"/>
        <v/>
      </c>
      <c r="AL84" s="937" t="str">
        <f t="shared" si="53"/>
        <v/>
      </c>
      <c r="AM84" s="937" t="str">
        <f t="shared" si="53"/>
        <v/>
      </c>
      <c r="AN84" s="937" t="str">
        <f t="shared" si="53"/>
        <v/>
      </c>
      <c r="AO84" s="937" t="str">
        <f t="shared" si="53"/>
        <v/>
      </c>
      <c r="AP84" s="937" t="str">
        <f t="shared" si="53"/>
        <v/>
      </c>
      <c r="AQ84" s="937" t="str">
        <f t="shared" si="53"/>
        <v/>
      </c>
      <c r="AR84" s="937" t="str">
        <f t="shared" si="53"/>
        <v/>
      </c>
      <c r="AS84" s="937" t="str">
        <f t="shared" si="53"/>
        <v/>
      </c>
      <c r="AT84" s="937"/>
      <c r="AU84" s="937" t="str">
        <f t="shared" si="53"/>
        <v/>
      </c>
      <c r="AV84" s="937" t="str">
        <f t="shared" si="53"/>
        <v/>
      </c>
      <c r="AW84" s="937" t="str">
        <f t="shared" si="53"/>
        <v/>
      </c>
      <c r="AX84" s="937" t="str">
        <f t="shared" si="53"/>
        <v/>
      </c>
      <c r="AY84" s="937" t="str">
        <f t="shared" si="53"/>
        <v/>
      </c>
      <c r="AZ84" s="937" t="str">
        <f t="shared" si="53"/>
        <v/>
      </c>
      <c r="BA84" s="937" t="str">
        <f t="shared" si="53"/>
        <v/>
      </c>
      <c r="BB84" s="937" t="str">
        <f t="shared" si="53"/>
        <v/>
      </c>
      <c r="BC84" s="937" t="str">
        <f t="shared" si="53"/>
        <v/>
      </c>
      <c r="BD84" s="938" t="str">
        <f t="shared" si="53"/>
        <v/>
      </c>
    </row>
    <row r="85" spans="2:56" ht="36" x14ac:dyDescent="0.2">
      <c r="B85" s="1282">
        <v>28</v>
      </c>
      <c r="C85" s="927" t="s">
        <v>230</v>
      </c>
      <c r="D85" s="928"/>
      <c r="E85" s="929"/>
      <c r="F85" s="929"/>
      <c r="G85" s="929"/>
      <c r="H85" s="929"/>
      <c r="I85" s="929"/>
      <c r="J85" s="929"/>
      <c r="K85" s="929"/>
      <c r="L85" s="929"/>
      <c r="M85" s="929"/>
      <c r="N85" s="929"/>
      <c r="O85" s="929"/>
      <c r="P85" s="929"/>
      <c r="Q85" s="929"/>
      <c r="R85" s="929"/>
      <c r="S85" s="929"/>
      <c r="T85" s="929"/>
      <c r="U85" s="929"/>
      <c r="V85" s="929"/>
      <c r="W85" s="929"/>
      <c r="X85" s="929"/>
      <c r="Y85" s="929"/>
      <c r="Z85" s="929"/>
      <c r="AA85" s="929"/>
      <c r="AB85" s="929"/>
      <c r="AC85" s="929"/>
      <c r="AD85" s="929"/>
      <c r="AE85" s="929"/>
      <c r="AF85" s="929"/>
      <c r="AG85" s="929"/>
      <c r="AH85" s="929"/>
      <c r="AI85" s="929"/>
      <c r="AJ85" s="929"/>
      <c r="AK85" s="929"/>
      <c r="AL85" s="929"/>
      <c r="AM85" s="929"/>
      <c r="AN85" s="929"/>
      <c r="AO85" s="929"/>
      <c r="AP85" s="929"/>
      <c r="AQ85" s="929"/>
      <c r="AR85" s="929"/>
      <c r="AS85" s="929"/>
      <c r="AT85" s="929"/>
      <c r="AU85" s="929"/>
      <c r="AV85" s="929"/>
      <c r="AW85" s="929"/>
      <c r="AX85" s="929"/>
      <c r="AY85" s="929"/>
      <c r="AZ85" s="929"/>
      <c r="BA85" s="929"/>
      <c r="BB85" s="929"/>
      <c r="BC85" s="929"/>
      <c r="BD85" s="930"/>
    </row>
    <row r="86" spans="2:56" ht="24" x14ac:dyDescent="0.2">
      <c r="B86" s="1282"/>
      <c r="C86" s="931" t="s">
        <v>231</v>
      </c>
      <c r="D86" s="932" t="str">
        <f>IF(D85="","",Sheet2!$L$39*7%)</f>
        <v/>
      </c>
      <c r="E86" s="933" t="str">
        <f>IF(E85="","",Sheet2!$L$39*7%)</f>
        <v/>
      </c>
      <c r="F86" s="933" t="str">
        <f>IF(F85="","",Sheet2!$L$39*7%)</f>
        <v/>
      </c>
      <c r="G86" s="933" t="str">
        <f>IF(G85="","",Sheet2!$L$39*7%)</f>
        <v/>
      </c>
      <c r="H86" s="933" t="str">
        <f>IF(H85="","",Sheet2!$L$39*7%)</f>
        <v/>
      </c>
      <c r="I86" s="933" t="str">
        <f>IF(I85="","",Sheet2!$L$39*7%)</f>
        <v/>
      </c>
      <c r="J86" s="933" t="str">
        <f>IF(J85="","",Sheet2!$L$39*7%)</f>
        <v/>
      </c>
      <c r="K86" s="933" t="str">
        <f>IF(K85="","",Sheet2!$L$39*7%)</f>
        <v/>
      </c>
      <c r="L86" s="933" t="str">
        <f>IF(L85="","",Sheet2!$L$39*7%)</f>
        <v/>
      </c>
      <c r="M86" s="933" t="str">
        <f>IF(M85="","",Sheet2!$L$39*7%)</f>
        <v/>
      </c>
      <c r="N86" s="933" t="str">
        <f>IF(N85="","",Sheet2!$L$39*7%)</f>
        <v/>
      </c>
      <c r="O86" s="933" t="str">
        <f>IF(O85="","",Sheet2!$L$39*7%)</f>
        <v/>
      </c>
      <c r="P86" s="933" t="str">
        <f>IF(P85="","",Sheet2!$L$39*7%)</f>
        <v/>
      </c>
      <c r="Q86" s="933" t="str">
        <f>IF(Q85="","",Sheet2!$L$39*7%)</f>
        <v/>
      </c>
      <c r="R86" s="933" t="str">
        <f>IF(R85="","",Sheet2!$L$39*7%)</f>
        <v/>
      </c>
      <c r="S86" s="933" t="str">
        <f>IF(S85="","",Sheet2!$L$39*7%)</f>
        <v/>
      </c>
      <c r="T86" s="933" t="str">
        <f>IF(T85="","",Sheet2!$L$39*7%)</f>
        <v/>
      </c>
      <c r="U86" s="933" t="str">
        <f>IF(U85="","",Sheet2!$L$39*7%)</f>
        <v/>
      </c>
      <c r="V86" s="933" t="str">
        <f>IF(V85="","",Sheet2!$L$39*7%)</f>
        <v/>
      </c>
      <c r="W86" s="933" t="str">
        <f>IF(W85="","",Sheet2!$L$39*7%)</f>
        <v/>
      </c>
      <c r="X86" s="933" t="str">
        <f>IF(X85="","",Sheet2!$L$39*7%)</f>
        <v/>
      </c>
      <c r="Y86" s="933" t="str">
        <f>IF(Y85="","",Sheet2!$L$39*7%)</f>
        <v/>
      </c>
      <c r="Z86" s="933" t="str">
        <f>IF(Z85="","",Sheet2!$L$39*7%)</f>
        <v/>
      </c>
      <c r="AA86" s="933" t="str">
        <f>IF(AA85="","",Sheet2!$L$39*7%)</f>
        <v/>
      </c>
      <c r="AB86" s="933" t="str">
        <f>IF(AB85="","",Sheet2!$L$39*7%)</f>
        <v/>
      </c>
      <c r="AC86" s="933" t="str">
        <f>IF(AC85="","",Sheet2!$L$39*7%)</f>
        <v/>
      </c>
      <c r="AD86" s="933" t="str">
        <f>IF(AD85="","",Sheet2!$L$39*7%)</f>
        <v/>
      </c>
      <c r="AE86" s="933" t="str">
        <f>IF(AE85="","",Sheet2!$L$39*7%)</f>
        <v/>
      </c>
      <c r="AF86" s="933" t="str">
        <f>IF(AF85="","",Sheet2!$L$39*7%)</f>
        <v/>
      </c>
      <c r="AG86" s="933" t="str">
        <f>IF(AG85="","",Sheet2!$L$39*7%)</f>
        <v/>
      </c>
      <c r="AH86" s="933" t="str">
        <f>IF(AH85="","",Sheet2!$L$39*7%)</f>
        <v/>
      </c>
      <c r="AI86" s="933" t="str">
        <f>IF(AI85="","",Sheet2!$L$39*7%)</f>
        <v/>
      </c>
      <c r="AJ86" s="933" t="str">
        <f>IF(AJ85="","",Sheet2!$L$39*7%)</f>
        <v/>
      </c>
      <c r="AK86" s="933" t="str">
        <f>IF(AK85="","",Sheet2!$L$39*7%)</f>
        <v/>
      </c>
      <c r="AL86" s="933" t="str">
        <f>IF(AL85="","",Sheet2!$L$39*7%)</f>
        <v/>
      </c>
      <c r="AM86" s="933" t="str">
        <f>IF(AM85="","",Sheet2!$L$39*7%)</f>
        <v/>
      </c>
      <c r="AN86" s="933" t="str">
        <f>IF(AN85="","",Sheet2!$L$39*7%)</f>
        <v/>
      </c>
      <c r="AO86" s="933" t="str">
        <f>IF(AO85="","",Sheet2!$L$39*7%)</f>
        <v/>
      </c>
      <c r="AP86" s="933" t="str">
        <f>IF(AP85="","",Sheet2!$L$39*7%)</f>
        <v/>
      </c>
      <c r="AQ86" s="933" t="str">
        <f>IF(AQ85="","",Sheet2!$L$39*7%)</f>
        <v/>
      </c>
      <c r="AR86" s="933" t="str">
        <f>IF(AR85="","",Sheet2!$L$39*7%)</f>
        <v/>
      </c>
      <c r="AS86" s="933" t="str">
        <f>IF(AS85="","",Sheet2!$L$39*7%)</f>
        <v/>
      </c>
      <c r="AT86" s="933"/>
      <c r="AU86" s="933" t="str">
        <f>IF(AU85="","",Sheet2!$L$39*7%)</f>
        <v/>
      </c>
      <c r="AV86" s="933" t="str">
        <f>IF(AV85="","",Sheet2!$L$39*7%)</f>
        <v/>
      </c>
      <c r="AW86" s="933" t="str">
        <f>IF(AW85="","",Sheet2!$L$39*7%)</f>
        <v/>
      </c>
      <c r="AX86" s="933" t="str">
        <f>IF(AX85="","",Sheet2!$L$39*7%)</f>
        <v/>
      </c>
      <c r="AY86" s="933" t="str">
        <f>IF(AY85="","",Sheet2!$L$39*7%)</f>
        <v/>
      </c>
      <c r="AZ86" s="933" t="str">
        <f>IF(AZ85="","",Sheet2!$L$39*7%)</f>
        <v/>
      </c>
      <c r="BA86" s="933" t="str">
        <f>IF(BA85="","",Sheet2!$L$39*7%)</f>
        <v/>
      </c>
      <c r="BB86" s="933" t="str">
        <f>IF(BB85="","",Sheet2!$L$39*7%)</f>
        <v/>
      </c>
      <c r="BC86" s="933" t="str">
        <f>IF(BC85="","",Sheet2!$L$39*7%)</f>
        <v/>
      </c>
      <c r="BD86" s="934" t="str">
        <f>IF(BD85="","",Sheet2!$L$39*7%)</f>
        <v/>
      </c>
    </row>
    <row r="87" spans="2:56" x14ac:dyDescent="0.2">
      <c r="B87" s="1282"/>
      <c r="C87" s="935" t="s">
        <v>232</v>
      </c>
      <c r="D87" s="936" t="str">
        <f t="shared" ref="D87:AI87" si="54">IF(D85="","",ABS(D85)-ABS(D86))</f>
        <v/>
      </c>
      <c r="E87" s="937" t="str">
        <f t="shared" si="54"/>
        <v/>
      </c>
      <c r="F87" s="937" t="str">
        <f t="shared" si="54"/>
        <v/>
      </c>
      <c r="G87" s="937" t="str">
        <f t="shared" si="54"/>
        <v/>
      </c>
      <c r="H87" s="937" t="str">
        <f t="shared" si="54"/>
        <v/>
      </c>
      <c r="I87" s="937" t="str">
        <f t="shared" si="54"/>
        <v/>
      </c>
      <c r="J87" s="937" t="str">
        <f t="shared" si="54"/>
        <v/>
      </c>
      <c r="K87" s="937" t="str">
        <f t="shared" si="54"/>
        <v/>
      </c>
      <c r="L87" s="937" t="str">
        <f t="shared" si="54"/>
        <v/>
      </c>
      <c r="M87" s="937" t="str">
        <f t="shared" si="54"/>
        <v/>
      </c>
      <c r="N87" s="937" t="str">
        <f t="shared" si="54"/>
        <v/>
      </c>
      <c r="O87" s="937" t="str">
        <f t="shared" si="54"/>
        <v/>
      </c>
      <c r="P87" s="937" t="str">
        <f t="shared" si="54"/>
        <v/>
      </c>
      <c r="Q87" s="937" t="str">
        <f t="shared" si="54"/>
        <v/>
      </c>
      <c r="R87" s="937" t="str">
        <f t="shared" si="54"/>
        <v/>
      </c>
      <c r="S87" s="937" t="str">
        <f t="shared" si="54"/>
        <v/>
      </c>
      <c r="T87" s="937" t="str">
        <f t="shared" si="54"/>
        <v/>
      </c>
      <c r="U87" s="937" t="str">
        <f t="shared" si="54"/>
        <v/>
      </c>
      <c r="V87" s="937" t="str">
        <f t="shared" si="54"/>
        <v/>
      </c>
      <c r="W87" s="937" t="str">
        <f t="shared" si="54"/>
        <v/>
      </c>
      <c r="X87" s="937" t="str">
        <f t="shared" si="54"/>
        <v/>
      </c>
      <c r="Y87" s="937" t="str">
        <f t="shared" si="54"/>
        <v/>
      </c>
      <c r="Z87" s="937" t="str">
        <f t="shared" si="54"/>
        <v/>
      </c>
      <c r="AA87" s="937" t="str">
        <f t="shared" si="54"/>
        <v/>
      </c>
      <c r="AB87" s="937" t="str">
        <f t="shared" si="54"/>
        <v/>
      </c>
      <c r="AC87" s="937" t="str">
        <f t="shared" si="54"/>
        <v/>
      </c>
      <c r="AD87" s="937" t="str">
        <f t="shared" si="54"/>
        <v/>
      </c>
      <c r="AE87" s="937" t="str">
        <f t="shared" si="54"/>
        <v/>
      </c>
      <c r="AF87" s="937" t="str">
        <f t="shared" si="54"/>
        <v/>
      </c>
      <c r="AG87" s="937" t="str">
        <f t="shared" si="54"/>
        <v/>
      </c>
      <c r="AH87" s="937" t="str">
        <f t="shared" si="54"/>
        <v/>
      </c>
      <c r="AI87" s="937" t="str">
        <f t="shared" si="54"/>
        <v/>
      </c>
      <c r="AJ87" s="937" t="str">
        <f t="shared" ref="AJ87:BD87" si="55">IF(AJ85="","",ABS(AJ85)-ABS(AJ86))</f>
        <v/>
      </c>
      <c r="AK87" s="937" t="str">
        <f t="shared" si="55"/>
        <v/>
      </c>
      <c r="AL87" s="937" t="str">
        <f t="shared" si="55"/>
        <v/>
      </c>
      <c r="AM87" s="937" t="str">
        <f t="shared" si="55"/>
        <v/>
      </c>
      <c r="AN87" s="937" t="str">
        <f t="shared" si="55"/>
        <v/>
      </c>
      <c r="AO87" s="937" t="str">
        <f t="shared" si="55"/>
        <v/>
      </c>
      <c r="AP87" s="937" t="str">
        <f t="shared" si="55"/>
        <v/>
      </c>
      <c r="AQ87" s="937" t="str">
        <f t="shared" si="55"/>
        <v/>
      </c>
      <c r="AR87" s="937" t="str">
        <f t="shared" si="55"/>
        <v/>
      </c>
      <c r="AS87" s="937" t="str">
        <f t="shared" si="55"/>
        <v/>
      </c>
      <c r="AT87" s="937"/>
      <c r="AU87" s="937" t="str">
        <f t="shared" si="55"/>
        <v/>
      </c>
      <c r="AV87" s="937" t="str">
        <f t="shared" si="55"/>
        <v/>
      </c>
      <c r="AW87" s="937" t="str">
        <f t="shared" si="55"/>
        <v/>
      </c>
      <c r="AX87" s="937" t="str">
        <f t="shared" si="55"/>
        <v/>
      </c>
      <c r="AY87" s="937" t="str">
        <f t="shared" si="55"/>
        <v/>
      </c>
      <c r="AZ87" s="937" t="str">
        <f t="shared" si="55"/>
        <v/>
      </c>
      <c r="BA87" s="937" t="str">
        <f t="shared" si="55"/>
        <v/>
      </c>
      <c r="BB87" s="937" t="str">
        <f t="shared" si="55"/>
        <v/>
      </c>
      <c r="BC87" s="937" t="str">
        <f t="shared" si="55"/>
        <v/>
      </c>
      <c r="BD87" s="938" t="str">
        <f t="shared" si="55"/>
        <v/>
      </c>
    </row>
    <row r="88" spans="2:56" ht="36" x14ac:dyDescent="0.2">
      <c r="B88" s="1281">
        <v>29</v>
      </c>
      <c r="C88" s="927" t="s">
        <v>230</v>
      </c>
      <c r="D88" s="928"/>
      <c r="E88" s="929"/>
      <c r="F88" s="929"/>
      <c r="G88" s="929"/>
      <c r="H88" s="929"/>
      <c r="I88" s="929"/>
      <c r="J88" s="929"/>
      <c r="K88" s="929"/>
      <c r="L88" s="929"/>
      <c r="M88" s="929"/>
      <c r="N88" s="929"/>
      <c r="O88" s="929"/>
      <c r="P88" s="929"/>
      <c r="Q88" s="929"/>
      <c r="R88" s="929"/>
      <c r="S88" s="929"/>
      <c r="T88" s="929"/>
      <c r="U88" s="929"/>
      <c r="V88" s="929"/>
      <c r="W88" s="929"/>
      <c r="X88" s="929"/>
      <c r="Y88" s="929"/>
      <c r="Z88" s="929"/>
      <c r="AA88" s="929"/>
      <c r="AB88" s="929"/>
      <c r="AC88" s="929"/>
      <c r="AD88" s="929"/>
      <c r="AE88" s="929"/>
      <c r="AF88" s="929"/>
      <c r="AG88" s="929"/>
      <c r="AH88" s="929"/>
      <c r="AI88" s="929"/>
      <c r="AJ88" s="929"/>
      <c r="AK88" s="929"/>
      <c r="AL88" s="929"/>
      <c r="AM88" s="929"/>
      <c r="AN88" s="929"/>
      <c r="AO88" s="929"/>
      <c r="AP88" s="929"/>
      <c r="AQ88" s="929"/>
      <c r="AR88" s="929"/>
      <c r="AS88" s="929"/>
      <c r="AT88" s="929"/>
      <c r="AU88" s="929"/>
      <c r="AV88" s="929"/>
      <c r="AW88" s="929"/>
      <c r="AX88" s="929"/>
      <c r="AY88" s="929"/>
      <c r="AZ88" s="929"/>
      <c r="BA88" s="929"/>
      <c r="BB88" s="929"/>
      <c r="BC88" s="929"/>
      <c r="BD88" s="930"/>
    </row>
    <row r="89" spans="2:56" ht="24" x14ac:dyDescent="0.2">
      <c r="B89" s="1282"/>
      <c r="C89" s="931" t="s">
        <v>231</v>
      </c>
      <c r="D89" s="932" t="str">
        <f>IF(D88="","",Sheet2!$L$40*7%)</f>
        <v/>
      </c>
      <c r="E89" s="933" t="str">
        <f>IF(E88="","",Sheet2!$L$40*7%)</f>
        <v/>
      </c>
      <c r="F89" s="933" t="str">
        <f>IF(F88="","",Sheet2!$L$40*7%)</f>
        <v/>
      </c>
      <c r="G89" s="933" t="str">
        <f>IF(G88="","",Sheet2!$L$40*7%)</f>
        <v/>
      </c>
      <c r="H89" s="933" t="str">
        <f>IF(H88="","",Sheet2!$L$40*7%)</f>
        <v/>
      </c>
      <c r="I89" s="933" t="str">
        <f>IF(I88="","",Sheet2!$L$40*7%)</f>
        <v/>
      </c>
      <c r="J89" s="933" t="str">
        <f>IF(J88="","",Sheet2!$L$40*7%)</f>
        <v/>
      </c>
      <c r="K89" s="933" t="str">
        <f>IF(K88="","",Sheet2!$L$40*7%)</f>
        <v/>
      </c>
      <c r="L89" s="933" t="str">
        <f>IF(L88="","",Sheet2!$L$40*7%)</f>
        <v/>
      </c>
      <c r="M89" s="933" t="str">
        <f>IF(M88="","",Sheet2!$L$40*7%)</f>
        <v/>
      </c>
      <c r="N89" s="933" t="str">
        <f>IF(N88="","",Sheet2!$L$40*7%)</f>
        <v/>
      </c>
      <c r="O89" s="933" t="str">
        <f>IF(O88="","",Sheet2!$L$40*7%)</f>
        <v/>
      </c>
      <c r="P89" s="933" t="str">
        <f>IF(P88="","",Sheet2!$L$40*7%)</f>
        <v/>
      </c>
      <c r="Q89" s="933" t="str">
        <f>IF(Q88="","",Sheet2!$L$40*7%)</f>
        <v/>
      </c>
      <c r="R89" s="933" t="str">
        <f>IF(R88="","",Sheet2!$L$40*7%)</f>
        <v/>
      </c>
      <c r="S89" s="933" t="str">
        <f>IF(S88="","",Sheet2!$L$40*7%)</f>
        <v/>
      </c>
      <c r="T89" s="933" t="str">
        <f>IF(T88="","",Sheet2!$L$40*7%)</f>
        <v/>
      </c>
      <c r="U89" s="933" t="str">
        <f>IF(U88="","",Sheet2!$L$40*7%)</f>
        <v/>
      </c>
      <c r="V89" s="933" t="str">
        <f>IF(V88="","",Sheet2!$L$40*7%)</f>
        <v/>
      </c>
      <c r="W89" s="933" t="str">
        <f>IF(W88="","",Sheet2!$L$40*7%)</f>
        <v/>
      </c>
      <c r="X89" s="933" t="str">
        <f>IF(X88="","",Sheet2!$L$40*7%)</f>
        <v/>
      </c>
      <c r="Y89" s="933" t="str">
        <f>IF(Y88="","",Sheet2!$L$40*7%)</f>
        <v/>
      </c>
      <c r="Z89" s="933" t="str">
        <f>IF(Z88="","",Sheet2!$L$40*7%)</f>
        <v/>
      </c>
      <c r="AA89" s="933" t="str">
        <f>IF(AA88="","",Sheet2!$L$40*7%)</f>
        <v/>
      </c>
      <c r="AB89" s="933" t="str">
        <f>IF(AB88="","",Sheet2!$L$40*7%)</f>
        <v/>
      </c>
      <c r="AC89" s="933" t="str">
        <f>IF(AC88="","",Sheet2!$L$40*7%)</f>
        <v/>
      </c>
      <c r="AD89" s="933" t="str">
        <f>IF(AD88="","",Sheet2!$L$40*7%)</f>
        <v/>
      </c>
      <c r="AE89" s="933" t="str">
        <f>IF(AE88="","",Sheet2!$L$40*7%)</f>
        <v/>
      </c>
      <c r="AF89" s="933" t="str">
        <f>IF(AF88="","",Sheet2!$L$40*7%)</f>
        <v/>
      </c>
      <c r="AG89" s="933" t="str">
        <f>IF(AG88="","",Sheet2!$L$40*7%)</f>
        <v/>
      </c>
      <c r="AH89" s="933" t="str">
        <f>IF(AH88="","",Sheet2!$L$40*7%)</f>
        <v/>
      </c>
      <c r="AI89" s="933" t="str">
        <f>IF(AI88="","",Sheet2!$L$40*7%)</f>
        <v/>
      </c>
      <c r="AJ89" s="933" t="str">
        <f>IF(AJ88="","",Sheet2!$L$40*7%)</f>
        <v/>
      </c>
      <c r="AK89" s="933" t="str">
        <f>IF(AK88="","",Sheet2!$L$40*7%)</f>
        <v/>
      </c>
      <c r="AL89" s="933" t="str">
        <f>IF(AL88="","",Sheet2!$L$40*7%)</f>
        <v/>
      </c>
      <c r="AM89" s="933" t="str">
        <f>IF(AM88="","",Sheet2!$L$40*7%)</f>
        <v/>
      </c>
      <c r="AN89" s="933" t="str">
        <f>IF(AN88="","",Sheet2!$L$40*7%)</f>
        <v/>
      </c>
      <c r="AO89" s="933" t="str">
        <f>IF(AO88="","",Sheet2!$L$40*7%)</f>
        <v/>
      </c>
      <c r="AP89" s="933" t="str">
        <f>IF(AP88="","",Sheet2!$L$40*7%)</f>
        <v/>
      </c>
      <c r="AQ89" s="933" t="str">
        <f>IF(AQ88="","",Sheet2!$L$40*7%)</f>
        <v/>
      </c>
      <c r="AR89" s="933" t="str">
        <f>IF(AR88="","",Sheet2!$L$40*7%)</f>
        <v/>
      </c>
      <c r="AS89" s="933" t="str">
        <f>IF(AS88="","",Sheet2!$L$40*7%)</f>
        <v/>
      </c>
      <c r="AT89" s="933"/>
      <c r="AU89" s="933" t="str">
        <f>IF(AU88="","",Sheet2!$L$40*7%)</f>
        <v/>
      </c>
      <c r="AV89" s="933" t="str">
        <f>IF(AV88="","",Sheet2!$L$40*7%)</f>
        <v/>
      </c>
      <c r="AW89" s="933" t="str">
        <f>IF(AW88="","",Sheet2!$L$40*7%)</f>
        <v/>
      </c>
      <c r="AX89" s="933" t="str">
        <f>IF(AX88="","",Sheet2!$L$40*7%)</f>
        <v/>
      </c>
      <c r="AY89" s="933" t="str">
        <f>IF(AY88="","",Sheet2!$L$40*7%)</f>
        <v/>
      </c>
      <c r="AZ89" s="933" t="str">
        <f>IF(AZ88="","",Sheet2!$L$40*7%)</f>
        <v/>
      </c>
      <c r="BA89" s="933" t="str">
        <f>IF(BA88="","",Sheet2!$L$40*7%)</f>
        <v/>
      </c>
      <c r="BB89" s="933" t="str">
        <f>IF(BB88="","",Sheet2!$L$40*7%)</f>
        <v/>
      </c>
      <c r="BC89" s="933" t="str">
        <f>IF(BC88="","",Sheet2!$L$40*7%)</f>
        <v/>
      </c>
      <c r="BD89" s="934" t="str">
        <f>IF(BD88="","",Sheet2!$L$40*7%)</f>
        <v/>
      </c>
    </row>
    <row r="90" spans="2:56" x14ac:dyDescent="0.2">
      <c r="B90" s="1283"/>
      <c r="C90" s="935" t="s">
        <v>232</v>
      </c>
      <c r="D90" s="936" t="str">
        <f t="shared" ref="D90:AI90" si="56">IF(D88="","",ABS(D88)-ABS(D89))</f>
        <v/>
      </c>
      <c r="E90" s="937" t="str">
        <f t="shared" si="56"/>
        <v/>
      </c>
      <c r="F90" s="937" t="str">
        <f t="shared" si="56"/>
        <v/>
      </c>
      <c r="G90" s="937" t="str">
        <f t="shared" si="56"/>
        <v/>
      </c>
      <c r="H90" s="937" t="str">
        <f t="shared" si="56"/>
        <v/>
      </c>
      <c r="I90" s="937" t="str">
        <f t="shared" si="56"/>
        <v/>
      </c>
      <c r="J90" s="937" t="str">
        <f t="shared" si="56"/>
        <v/>
      </c>
      <c r="K90" s="937" t="str">
        <f t="shared" si="56"/>
        <v/>
      </c>
      <c r="L90" s="937" t="str">
        <f t="shared" si="56"/>
        <v/>
      </c>
      <c r="M90" s="937" t="str">
        <f t="shared" si="56"/>
        <v/>
      </c>
      <c r="N90" s="937" t="str">
        <f t="shared" si="56"/>
        <v/>
      </c>
      <c r="O90" s="937" t="str">
        <f t="shared" si="56"/>
        <v/>
      </c>
      <c r="P90" s="937" t="str">
        <f t="shared" si="56"/>
        <v/>
      </c>
      <c r="Q90" s="937" t="str">
        <f t="shared" si="56"/>
        <v/>
      </c>
      <c r="R90" s="937" t="str">
        <f t="shared" si="56"/>
        <v/>
      </c>
      <c r="S90" s="937" t="str">
        <f t="shared" si="56"/>
        <v/>
      </c>
      <c r="T90" s="937" t="str">
        <f t="shared" si="56"/>
        <v/>
      </c>
      <c r="U90" s="937" t="str">
        <f t="shared" si="56"/>
        <v/>
      </c>
      <c r="V90" s="937" t="str">
        <f t="shared" si="56"/>
        <v/>
      </c>
      <c r="W90" s="937" t="str">
        <f t="shared" si="56"/>
        <v/>
      </c>
      <c r="X90" s="937" t="str">
        <f t="shared" si="56"/>
        <v/>
      </c>
      <c r="Y90" s="937" t="str">
        <f t="shared" si="56"/>
        <v/>
      </c>
      <c r="Z90" s="937" t="str">
        <f t="shared" si="56"/>
        <v/>
      </c>
      <c r="AA90" s="937" t="str">
        <f t="shared" si="56"/>
        <v/>
      </c>
      <c r="AB90" s="937" t="str">
        <f t="shared" si="56"/>
        <v/>
      </c>
      <c r="AC90" s="937" t="str">
        <f t="shared" si="56"/>
        <v/>
      </c>
      <c r="AD90" s="937" t="str">
        <f t="shared" si="56"/>
        <v/>
      </c>
      <c r="AE90" s="937" t="str">
        <f t="shared" si="56"/>
        <v/>
      </c>
      <c r="AF90" s="937" t="str">
        <f t="shared" si="56"/>
        <v/>
      </c>
      <c r="AG90" s="937" t="str">
        <f t="shared" si="56"/>
        <v/>
      </c>
      <c r="AH90" s="937" t="str">
        <f t="shared" si="56"/>
        <v/>
      </c>
      <c r="AI90" s="937" t="str">
        <f t="shared" si="56"/>
        <v/>
      </c>
      <c r="AJ90" s="937" t="str">
        <f t="shared" ref="AJ90:BD90" si="57">IF(AJ88="","",ABS(AJ88)-ABS(AJ89))</f>
        <v/>
      </c>
      <c r="AK90" s="937" t="str">
        <f t="shared" si="57"/>
        <v/>
      </c>
      <c r="AL90" s="937" t="str">
        <f t="shared" si="57"/>
        <v/>
      </c>
      <c r="AM90" s="937" t="str">
        <f t="shared" si="57"/>
        <v/>
      </c>
      <c r="AN90" s="937" t="str">
        <f t="shared" si="57"/>
        <v/>
      </c>
      <c r="AO90" s="937" t="str">
        <f t="shared" si="57"/>
        <v/>
      </c>
      <c r="AP90" s="937" t="str">
        <f t="shared" si="57"/>
        <v/>
      </c>
      <c r="AQ90" s="937" t="str">
        <f t="shared" si="57"/>
        <v/>
      </c>
      <c r="AR90" s="937" t="str">
        <f t="shared" si="57"/>
        <v/>
      </c>
      <c r="AS90" s="937" t="str">
        <f t="shared" si="57"/>
        <v/>
      </c>
      <c r="AT90" s="937"/>
      <c r="AU90" s="937" t="str">
        <f t="shared" si="57"/>
        <v/>
      </c>
      <c r="AV90" s="937" t="str">
        <f t="shared" si="57"/>
        <v/>
      </c>
      <c r="AW90" s="937" t="str">
        <f t="shared" si="57"/>
        <v/>
      </c>
      <c r="AX90" s="937" t="str">
        <f t="shared" si="57"/>
        <v/>
      </c>
      <c r="AY90" s="937" t="str">
        <f t="shared" si="57"/>
        <v/>
      </c>
      <c r="AZ90" s="937" t="str">
        <f t="shared" si="57"/>
        <v/>
      </c>
      <c r="BA90" s="937" t="str">
        <f t="shared" si="57"/>
        <v/>
      </c>
      <c r="BB90" s="937" t="str">
        <f t="shared" si="57"/>
        <v/>
      </c>
      <c r="BC90" s="937" t="str">
        <f t="shared" si="57"/>
        <v/>
      </c>
      <c r="BD90" s="938" t="str">
        <f t="shared" si="57"/>
        <v/>
      </c>
    </row>
    <row r="91" spans="2:56" ht="36" x14ac:dyDescent="0.2">
      <c r="B91" s="1282">
        <v>30</v>
      </c>
      <c r="C91" s="927" t="s">
        <v>230</v>
      </c>
      <c r="D91" s="928"/>
      <c r="E91" s="929"/>
      <c r="F91" s="929"/>
      <c r="G91" s="929"/>
      <c r="H91" s="929"/>
      <c r="I91" s="929"/>
      <c r="J91" s="929"/>
      <c r="K91" s="929"/>
      <c r="L91" s="929"/>
      <c r="M91" s="929"/>
      <c r="N91" s="929"/>
      <c r="O91" s="929"/>
      <c r="P91" s="929"/>
      <c r="Q91" s="929"/>
      <c r="R91" s="929"/>
      <c r="S91" s="929"/>
      <c r="T91" s="929"/>
      <c r="U91" s="929"/>
      <c r="V91" s="929"/>
      <c r="W91" s="929"/>
      <c r="X91" s="929"/>
      <c r="Y91" s="929"/>
      <c r="Z91" s="929"/>
      <c r="AA91" s="929"/>
      <c r="AB91" s="929"/>
      <c r="AC91" s="929"/>
      <c r="AD91" s="929"/>
      <c r="AE91" s="929"/>
      <c r="AF91" s="929"/>
      <c r="AG91" s="929"/>
      <c r="AH91" s="929"/>
      <c r="AI91" s="929"/>
      <c r="AJ91" s="929"/>
      <c r="AK91" s="929"/>
      <c r="AL91" s="929"/>
      <c r="AM91" s="929"/>
      <c r="AN91" s="929"/>
      <c r="AO91" s="929"/>
      <c r="AP91" s="929"/>
      <c r="AQ91" s="929"/>
      <c r="AR91" s="929"/>
      <c r="AS91" s="929"/>
      <c r="AT91" s="929"/>
      <c r="AU91" s="929"/>
      <c r="AV91" s="929"/>
      <c r="AW91" s="929"/>
      <c r="AX91" s="929"/>
      <c r="AY91" s="929"/>
      <c r="AZ91" s="929"/>
      <c r="BA91" s="929"/>
      <c r="BB91" s="929"/>
      <c r="BC91" s="929"/>
      <c r="BD91" s="930"/>
    </row>
    <row r="92" spans="2:56" ht="24" x14ac:dyDescent="0.2">
      <c r="B92" s="1282"/>
      <c r="C92" s="931" t="s">
        <v>231</v>
      </c>
      <c r="D92" s="932" t="str">
        <f>IF(D91="","",Sheet2!$L$41*7%)</f>
        <v/>
      </c>
      <c r="E92" s="933" t="str">
        <f>IF(E91="","",Sheet2!$L$41*7%)</f>
        <v/>
      </c>
      <c r="F92" s="933" t="str">
        <f>IF(F91="","",Sheet2!$L$41*7%)</f>
        <v/>
      </c>
      <c r="G92" s="933" t="str">
        <f>IF(G91="","",Sheet2!$L$41*7%)</f>
        <v/>
      </c>
      <c r="H92" s="933" t="str">
        <f>IF(H91="","",Sheet2!$L$41*7%)</f>
        <v/>
      </c>
      <c r="I92" s="933" t="str">
        <f>IF(I91="","",Sheet2!$L$41*7%)</f>
        <v/>
      </c>
      <c r="J92" s="933" t="str">
        <f>IF(J91="","",Sheet2!$L$41*7%)</f>
        <v/>
      </c>
      <c r="K92" s="933" t="str">
        <f>IF(K91="","",Sheet2!$L$41*7%)</f>
        <v/>
      </c>
      <c r="L92" s="933" t="str">
        <f>IF(L91="","",Sheet2!$L$41*7%)</f>
        <v/>
      </c>
      <c r="M92" s="933" t="str">
        <f>IF(M91="","",Sheet2!$L$41*7%)</f>
        <v/>
      </c>
      <c r="N92" s="933" t="str">
        <f>IF(N91="","",Sheet2!$L$41*7%)</f>
        <v/>
      </c>
      <c r="O92" s="933" t="str">
        <f>IF(O91="","",Sheet2!$L$41*7%)</f>
        <v/>
      </c>
      <c r="P92" s="933" t="str">
        <f>IF(P91="","",Sheet2!$L$41*7%)</f>
        <v/>
      </c>
      <c r="Q92" s="933" t="str">
        <f>IF(Q91="","",Sheet2!$L$41*7%)</f>
        <v/>
      </c>
      <c r="R92" s="933" t="str">
        <f>IF(R91="","",Sheet2!$L$41*7%)</f>
        <v/>
      </c>
      <c r="S92" s="933" t="str">
        <f>IF(S91="","",Sheet2!$L$41*7%)</f>
        <v/>
      </c>
      <c r="T92" s="933" t="str">
        <f>IF(T91="","",Sheet2!$L$41*7%)</f>
        <v/>
      </c>
      <c r="U92" s="933" t="str">
        <f>IF(U91="","",Sheet2!$L$41*7%)</f>
        <v/>
      </c>
      <c r="V92" s="933" t="str">
        <f>IF(V91="","",Sheet2!$L$41*7%)</f>
        <v/>
      </c>
      <c r="W92" s="933" t="str">
        <f>IF(W91="","",Sheet2!$L$41*7%)</f>
        <v/>
      </c>
      <c r="X92" s="933" t="str">
        <f>IF(X91="","",Sheet2!$L$41*7%)</f>
        <v/>
      </c>
      <c r="Y92" s="933" t="str">
        <f>IF(Y91="","",Sheet2!$L$41*7%)</f>
        <v/>
      </c>
      <c r="Z92" s="933" t="str">
        <f>IF(Z91="","",Sheet2!$L$41*7%)</f>
        <v/>
      </c>
      <c r="AA92" s="933" t="str">
        <f>IF(AA91="","",Sheet2!$L$41*7%)</f>
        <v/>
      </c>
      <c r="AB92" s="933" t="str">
        <f>IF(AB91="","",Sheet2!$L$41*7%)</f>
        <v/>
      </c>
      <c r="AC92" s="933" t="str">
        <f>IF(AC91="","",Sheet2!$L$41*7%)</f>
        <v/>
      </c>
      <c r="AD92" s="933" t="str">
        <f>IF(AD91="","",Sheet2!$L$41*7%)</f>
        <v/>
      </c>
      <c r="AE92" s="933" t="str">
        <f>IF(AE91="","",Sheet2!$L$41*7%)</f>
        <v/>
      </c>
      <c r="AF92" s="933" t="str">
        <f>IF(AF91="","",Sheet2!$L$41*7%)</f>
        <v/>
      </c>
      <c r="AG92" s="933" t="str">
        <f>IF(AG91="","",Sheet2!$L$41*7%)</f>
        <v/>
      </c>
      <c r="AH92" s="933" t="str">
        <f>IF(AH91="","",Sheet2!$L$41*7%)</f>
        <v/>
      </c>
      <c r="AI92" s="933" t="str">
        <f>IF(AI91="","",Sheet2!$L$41*7%)</f>
        <v/>
      </c>
      <c r="AJ92" s="933" t="str">
        <f>IF(AJ91="","",Sheet2!$L$41*7%)</f>
        <v/>
      </c>
      <c r="AK92" s="933" t="str">
        <f>IF(AK91="","",Sheet2!$L$41*7%)</f>
        <v/>
      </c>
      <c r="AL92" s="933" t="str">
        <f>IF(AL91="","",Sheet2!$L$41*7%)</f>
        <v/>
      </c>
      <c r="AM92" s="933" t="str">
        <f>IF(AM91="","",Sheet2!$L$41*7%)</f>
        <v/>
      </c>
      <c r="AN92" s="933" t="str">
        <f>IF(AN91="","",Sheet2!$L$41*7%)</f>
        <v/>
      </c>
      <c r="AO92" s="933" t="str">
        <f>IF(AO91="","",Sheet2!$L$41*7%)</f>
        <v/>
      </c>
      <c r="AP92" s="933" t="str">
        <f>IF(AP91="","",Sheet2!$L$41*7%)</f>
        <v/>
      </c>
      <c r="AQ92" s="933" t="str">
        <f>IF(AQ91="","",Sheet2!$L$41*7%)</f>
        <v/>
      </c>
      <c r="AR92" s="933" t="str">
        <f>IF(AR91="","",Sheet2!$L$41*7%)</f>
        <v/>
      </c>
      <c r="AS92" s="933" t="str">
        <f>IF(AS91="","",Sheet2!$L$41*7%)</f>
        <v/>
      </c>
      <c r="AT92" s="933"/>
      <c r="AU92" s="933" t="str">
        <f>IF(AU91="","",Sheet2!$L$41*7%)</f>
        <v/>
      </c>
      <c r="AV92" s="933" t="str">
        <f>IF(AV91="","",Sheet2!$L$41*7%)</f>
        <v/>
      </c>
      <c r="AW92" s="933" t="str">
        <f>IF(AW91="","",Sheet2!$L$41*7%)</f>
        <v/>
      </c>
      <c r="AX92" s="933" t="str">
        <f>IF(AX91="","",Sheet2!$L$41*7%)</f>
        <v/>
      </c>
      <c r="AY92" s="933" t="str">
        <f>IF(AY91="","",Sheet2!$L$41*7%)</f>
        <v/>
      </c>
      <c r="AZ92" s="933" t="str">
        <f>IF(AZ91="","",Sheet2!$L$41*7%)</f>
        <v/>
      </c>
      <c r="BA92" s="933" t="str">
        <f>IF(BA91="","",Sheet2!$L$41*7%)</f>
        <v/>
      </c>
      <c r="BB92" s="933" t="str">
        <f>IF(BB91="","",Sheet2!$L$41*7%)</f>
        <v/>
      </c>
      <c r="BC92" s="933" t="str">
        <f>IF(BC91="","",Sheet2!$L$41*7%)</f>
        <v/>
      </c>
      <c r="BD92" s="934" t="str">
        <f>IF(BD91="","",Sheet2!$L$41*7%)</f>
        <v/>
      </c>
    </row>
    <row r="93" spans="2:56" x14ac:dyDescent="0.2">
      <c r="B93" s="1282"/>
      <c r="C93" s="935" t="s">
        <v>232</v>
      </c>
      <c r="D93" s="936" t="str">
        <f t="shared" ref="D93:AI93" si="58">IF(D91="","",ABS(D91)-ABS(D92))</f>
        <v/>
      </c>
      <c r="E93" s="937" t="str">
        <f t="shared" si="58"/>
        <v/>
      </c>
      <c r="F93" s="937" t="str">
        <f t="shared" si="58"/>
        <v/>
      </c>
      <c r="G93" s="937" t="str">
        <f t="shared" si="58"/>
        <v/>
      </c>
      <c r="H93" s="937" t="str">
        <f t="shared" si="58"/>
        <v/>
      </c>
      <c r="I93" s="937" t="str">
        <f t="shared" si="58"/>
        <v/>
      </c>
      <c r="J93" s="937" t="str">
        <f t="shared" si="58"/>
        <v/>
      </c>
      <c r="K93" s="937" t="str">
        <f t="shared" si="58"/>
        <v/>
      </c>
      <c r="L93" s="937" t="str">
        <f t="shared" si="58"/>
        <v/>
      </c>
      <c r="M93" s="937" t="str">
        <f t="shared" si="58"/>
        <v/>
      </c>
      <c r="N93" s="937" t="str">
        <f t="shared" si="58"/>
        <v/>
      </c>
      <c r="O93" s="937" t="str">
        <f t="shared" si="58"/>
        <v/>
      </c>
      <c r="P93" s="937" t="str">
        <f t="shared" si="58"/>
        <v/>
      </c>
      <c r="Q93" s="937" t="str">
        <f t="shared" si="58"/>
        <v/>
      </c>
      <c r="R93" s="937" t="str">
        <f t="shared" si="58"/>
        <v/>
      </c>
      <c r="S93" s="937" t="str">
        <f t="shared" si="58"/>
        <v/>
      </c>
      <c r="T93" s="937" t="str">
        <f t="shared" si="58"/>
        <v/>
      </c>
      <c r="U93" s="937" t="str">
        <f t="shared" si="58"/>
        <v/>
      </c>
      <c r="V93" s="937" t="str">
        <f t="shared" si="58"/>
        <v/>
      </c>
      <c r="W93" s="937" t="str">
        <f t="shared" si="58"/>
        <v/>
      </c>
      <c r="X93" s="937" t="str">
        <f t="shared" si="58"/>
        <v/>
      </c>
      <c r="Y93" s="937" t="str">
        <f t="shared" si="58"/>
        <v/>
      </c>
      <c r="Z93" s="937" t="str">
        <f t="shared" si="58"/>
        <v/>
      </c>
      <c r="AA93" s="937" t="str">
        <f t="shared" si="58"/>
        <v/>
      </c>
      <c r="AB93" s="937" t="str">
        <f t="shared" si="58"/>
        <v/>
      </c>
      <c r="AC93" s="937" t="str">
        <f t="shared" si="58"/>
        <v/>
      </c>
      <c r="AD93" s="937" t="str">
        <f t="shared" si="58"/>
        <v/>
      </c>
      <c r="AE93" s="937" t="str">
        <f t="shared" si="58"/>
        <v/>
      </c>
      <c r="AF93" s="937" t="str">
        <f t="shared" si="58"/>
        <v/>
      </c>
      <c r="AG93" s="937" t="str">
        <f t="shared" si="58"/>
        <v/>
      </c>
      <c r="AH93" s="937" t="str">
        <f t="shared" si="58"/>
        <v/>
      </c>
      <c r="AI93" s="937" t="str">
        <f t="shared" si="58"/>
        <v/>
      </c>
      <c r="AJ93" s="937" t="str">
        <f t="shared" ref="AJ93:BD93" si="59">IF(AJ91="","",ABS(AJ91)-ABS(AJ92))</f>
        <v/>
      </c>
      <c r="AK93" s="937" t="str">
        <f t="shared" si="59"/>
        <v/>
      </c>
      <c r="AL93" s="937" t="str">
        <f t="shared" si="59"/>
        <v/>
      </c>
      <c r="AM93" s="937" t="str">
        <f t="shared" si="59"/>
        <v/>
      </c>
      <c r="AN93" s="937" t="str">
        <f t="shared" si="59"/>
        <v/>
      </c>
      <c r="AO93" s="937" t="str">
        <f t="shared" si="59"/>
        <v/>
      </c>
      <c r="AP93" s="937" t="str">
        <f t="shared" si="59"/>
        <v/>
      </c>
      <c r="AQ93" s="937" t="str">
        <f t="shared" si="59"/>
        <v/>
      </c>
      <c r="AR93" s="937" t="str">
        <f t="shared" si="59"/>
        <v/>
      </c>
      <c r="AS93" s="937" t="str">
        <f t="shared" si="59"/>
        <v/>
      </c>
      <c r="AT93" s="937"/>
      <c r="AU93" s="937" t="str">
        <f t="shared" si="59"/>
        <v/>
      </c>
      <c r="AV93" s="937" t="str">
        <f t="shared" si="59"/>
        <v/>
      </c>
      <c r="AW93" s="937" t="str">
        <f t="shared" si="59"/>
        <v/>
      </c>
      <c r="AX93" s="937" t="str">
        <f t="shared" si="59"/>
        <v/>
      </c>
      <c r="AY93" s="937" t="str">
        <f t="shared" si="59"/>
        <v/>
      </c>
      <c r="AZ93" s="937" t="str">
        <f t="shared" si="59"/>
        <v/>
      </c>
      <c r="BA93" s="937" t="str">
        <f t="shared" si="59"/>
        <v/>
      </c>
      <c r="BB93" s="937" t="str">
        <f t="shared" si="59"/>
        <v/>
      </c>
      <c r="BC93" s="937" t="str">
        <f t="shared" si="59"/>
        <v/>
      </c>
      <c r="BD93" s="938" t="str">
        <f t="shared" si="59"/>
        <v/>
      </c>
    </row>
    <row r="94" spans="2:56" ht="36" x14ac:dyDescent="0.2">
      <c r="B94" s="1281">
        <v>31</v>
      </c>
      <c r="C94" s="927" t="s">
        <v>230</v>
      </c>
      <c r="D94" s="928"/>
      <c r="E94" s="929"/>
      <c r="F94" s="929"/>
      <c r="G94" s="929"/>
      <c r="H94" s="929"/>
      <c r="I94" s="929"/>
      <c r="J94" s="929"/>
      <c r="K94" s="929"/>
      <c r="L94" s="929"/>
      <c r="M94" s="929"/>
      <c r="N94" s="929"/>
      <c r="O94" s="929"/>
      <c r="P94" s="929"/>
      <c r="Q94" s="929"/>
      <c r="R94" s="929"/>
      <c r="S94" s="929"/>
      <c r="T94" s="929"/>
      <c r="U94" s="929"/>
      <c r="V94" s="929"/>
      <c r="W94" s="929"/>
      <c r="X94" s="929"/>
      <c r="Y94" s="929"/>
      <c r="Z94" s="929"/>
      <c r="AA94" s="929"/>
      <c r="AB94" s="929"/>
      <c r="AC94" s="929"/>
      <c r="AD94" s="929"/>
      <c r="AE94" s="929"/>
      <c r="AF94" s="929"/>
      <c r="AG94" s="929"/>
      <c r="AH94" s="929"/>
      <c r="AI94" s="929"/>
      <c r="AJ94" s="929"/>
      <c r="AK94" s="929"/>
      <c r="AL94" s="929"/>
      <c r="AM94" s="929"/>
      <c r="AN94" s="929"/>
      <c r="AO94" s="929"/>
      <c r="AP94" s="929"/>
      <c r="AQ94" s="929"/>
      <c r="AR94" s="929"/>
      <c r="AS94" s="929"/>
      <c r="AT94" s="929"/>
      <c r="AU94" s="929"/>
      <c r="AV94" s="929"/>
      <c r="AW94" s="929"/>
      <c r="AX94" s="929"/>
      <c r="AY94" s="929"/>
      <c r="AZ94" s="929"/>
      <c r="BA94" s="929"/>
      <c r="BB94" s="929"/>
      <c r="BC94" s="929"/>
      <c r="BD94" s="930"/>
    </row>
    <row r="95" spans="2:56" ht="24" x14ac:dyDescent="0.2">
      <c r="B95" s="1282"/>
      <c r="C95" s="931" t="s">
        <v>231</v>
      </c>
      <c r="D95" s="932" t="str">
        <f>IF(D94="","",Sheet2!$L$42*7%)</f>
        <v/>
      </c>
      <c r="E95" s="933" t="str">
        <f>IF(E94="","",Sheet2!$L$42*7%)</f>
        <v/>
      </c>
      <c r="F95" s="933" t="str">
        <f>IF(F94="","",Sheet2!$L$42*7%)</f>
        <v/>
      </c>
      <c r="G95" s="933" t="str">
        <f>IF(G94="","",Sheet2!$L$42*7%)</f>
        <v/>
      </c>
      <c r="H95" s="933" t="str">
        <f>IF(H94="","",Sheet2!$L$42*7%)</f>
        <v/>
      </c>
      <c r="I95" s="933" t="str">
        <f>IF(I94="","",Sheet2!$L$42*7%)</f>
        <v/>
      </c>
      <c r="J95" s="933" t="str">
        <f>IF(J94="","",Sheet2!$L$42*7%)</f>
        <v/>
      </c>
      <c r="K95" s="933" t="str">
        <f>IF(K94="","",Sheet2!$L$42*7%)</f>
        <v/>
      </c>
      <c r="L95" s="933" t="str">
        <f>IF(L94="","",Sheet2!$L$42*7%)</f>
        <v/>
      </c>
      <c r="M95" s="933" t="str">
        <f>IF(M94="","",Sheet2!$L$42*7%)</f>
        <v/>
      </c>
      <c r="N95" s="933" t="str">
        <f>IF(N94="","",Sheet2!$L$42*7%)</f>
        <v/>
      </c>
      <c r="O95" s="933" t="str">
        <f>IF(O94="","",Sheet2!$L$42*7%)</f>
        <v/>
      </c>
      <c r="P95" s="933" t="str">
        <f>IF(P94="","",Sheet2!$L$42*7%)</f>
        <v/>
      </c>
      <c r="Q95" s="933" t="str">
        <f>IF(Q94="","",Sheet2!$L$42*7%)</f>
        <v/>
      </c>
      <c r="R95" s="933" t="str">
        <f>IF(R94="","",Sheet2!$L$42*7%)</f>
        <v/>
      </c>
      <c r="S95" s="933" t="str">
        <f>IF(S94="","",Sheet2!$L$42*7%)</f>
        <v/>
      </c>
      <c r="T95" s="933" t="str">
        <f>IF(T94="","",Sheet2!$L$42*7%)</f>
        <v/>
      </c>
      <c r="U95" s="933" t="str">
        <f>IF(U94="","",Sheet2!$L$42*7%)</f>
        <v/>
      </c>
      <c r="V95" s="933" t="str">
        <f>IF(V94="","",Sheet2!$L$42*7%)</f>
        <v/>
      </c>
      <c r="W95" s="933" t="str">
        <f>IF(W94="","",Sheet2!$L$42*7%)</f>
        <v/>
      </c>
      <c r="X95" s="933" t="str">
        <f>IF(X94="","",Sheet2!$L$42*7%)</f>
        <v/>
      </c>
      <c r="Y95" s="933" t="str">
        <f>IF(Y94="","",Sheet2!$L$42*7%)</f>
        <v/>
      </c>
      <c r="Z95" s="933" t="str">
        <f>IF(Z94="","",Sheet2!$L$42*7%)</f>
        <v/>
      </c>
      <c r="AA95" s="933" t="str">
        <f>IF(AA94="","",Sheet2!$L$42*7%)</f>
        <v/>
      </c>
      <c r="AB95" s="933" t="str">
        <f>IF(AB94="","",Sheet2!$L$42*7%)</f>
        <v/>
      </c>
      <c r="AC95" s="933" t="str">
        <f>IF(AC94="","",Sheet2!$L$42*7%)</f>
        <v/>
      </c>
      <c r="AD95" s="933" t="str">
        <f>IF(AD94="","",Sheet2!$L$42*7%)</f>
        <v/>
      </c>
      <c r="AE95" s="933" t="str">
        <f>IF(AE94="","",Sheet2!$L$42*7%)</f>
        <v/>
      </c>
      <c r="AF95" s="933" t="str">
        <f>IF(AF94="","",Sheet2!$L$42*7%)</f>
        <v/>
      </c>
      <c r="AG95" s="933" t="str">
        <f>IF(AG94="","",Sheet2!$L$42*7%)</f>
        <v/>
      </c>
      <c r="AH95" s="933" t="str">
        <f>IF(AH94="","",Sheet2!$L$42*7%)</f>
        <v/>
      </c>
      <c r="AI95" s="933" t="str">
        <f>IF(AI94="","",Sheet2!$L$42*7%)</f>
        <v/>
      </c>
      <c r="AJ95" s="933" t="str">
        <f>IF(AJ94="","",Sheet2!$L$42*7%)</f>
        <v/>
      </c>
      <c r="AK95" s="933" t="str">
        <f>IF(AK94="","",Sheet2!$L$42*7%)</f>
        <v/>
      </c>
      <c r="AL95" s="933" t="str">
        <f>IF(AL94="","",Sheet2!$L$42*7%)</f>
        <v/>
      </c>
      <c r="AM95" s="933" t="str">
        <f>IF(AM94="","",Sheet2!$L$42*7%)</f>
        <v/>
      </c>
      <c r="AN95" s="933" t="str">
        <f>IF(AN94="","",Sheet2!$L$42*7%)</f>
        <v/>
      </c>
      <c r="AO95" s="933" t="str">
        <f>IF(AO94="","",Sheet2!$L$42*7%)</f>
        <v/>
      </c>
      <c r="AP95" s="933" t="str">
        <f>IF(AP94="","",Sheet2!$L$42*7%)</f>
        <v/>
      </c>
      <c r="AQ95" s="933" t="str">
        <f>IF(AQ94="","",Sheet2!$L$42*7%)</f>
        <v/>
      </c>
      <c r="AR95" s="933" t="str">
        <f>IF(AR94="","",Sheet2!$L$42*7%)</f>
        <v/>
      </c>
      <c r="AS95" s="933" t="str">
        <f>IF(AS94="","",Sheet2!$L$42*7%)</f>
        <v/>
      </c>
      <c r="AT95" s="933"/>
      <c r="AU95" s="933" t="str">
        <f>IF(AU94="","",Sheet2!$L$42*7%)</f>
        <v/>
      </c>
      <c r="AV95" s="933" t="str">
        <f>IF(AV94="","",Sheet2!$L$42*7%)</f>
        <v/>
      </c>
      <c r="AW95" s="933" t="str">
        <f>IF(AW94="","",Sheet2!$L$42*7%)</f>
        <v/>
      </c>
      <c r="AX95" s="933" t="str">
        <f>IF(AX94="","",Sheet2!$L$42*7%)</f>
        <v/>
      </c>
      <c r="AY95" s="933" t="str">
        <f>IF(AY94="","",Sheet2!$L$42*7%)</f>
        <v/>
      </c>
      <c r="AZ95" s="933" t="str">
        <f>IF(AZ94="","",Sheet2!$L$42*7%)</f>
        <v/>
      </c>
      <c r="BA95" s="933" t="str">
        <f>IF(BA94="","",Sheet2!$L$42*7%)</f>
        <v/>
      </c>
      <c r="BB95" s="933" t="str">
        <f>IF(BB94="","",Sheet2!$L$42*7%)</f>
        <v/>
      </c>
      <c r="BC95" s="933" t="str">
        <f>IF(BC94="","",Sheet2!$L$42*7%)</f>
        <v/>
      </c>
      <c r="BD95" s="934" t="str">
        <f>IF(BD94="","",Sheet2!$L$42*7%)</f>
        <v/>
      </c>
    </row>
    <row r="96" spans="2:56" x14ac:dyDescent="0.2">
      <c r="B96" s="1283"/>
      <c r="C96" s="935" t="s">
        <v>232</v>
      </c>
      <c r="D96" s="936" t="str">
        <f t="shared" ref="D96:AI96" si="60">IF(D94="","",ABS(D94)-ABS(D95))</f>
        <v/>
      </c>
      <c r="E96" s="937" t="str">
        <f t="shared" si="60"/>
        <v/>
      </c>
      <c r="F96" s="937" t="str">
        <f t="shared" si="60"/>
        <v/>
      </c>
      <c r="G96" s="937" t="str">
        <f t="shared" si="60"/>
        <v/>
      </c>
      <c r="H96" s="937" t="str">
        <f t="shared" si="60"/>
        <v/>
      </c>
      <c r="I96" s="937" t="str">
        <f t="shared" si="60"/>
        <v/>
      </c>
      <c r="J96" s="937" t="str">
        <f t="shared" si="60"/>
        <v/>
      </c>
      <c r="K96" s="937" t="str">
        <f t="shared" si="60"/>
        <v/>
      </c>
      <c r="L96" s="937" t="str">
        <f t="shared" si="60"/>
        <v/>
      </c>
      <c r="M96" s="937" t="str">
        <f t="shared" si="60"/>
        <v/>
      </c>
      <c r="N96" s="937" t="str">
        <f t="shared" si="60"/>
        <v/>
      </c>
      <c r="O96" s="937" t="str">
        <f t="shared" si="60"/>
        <v/>
      </c>
      <c r="P96" s="937" t="str">
        <f t="shared" si="60"/>
        <v/>
      </c>
      <c r="Q96" s="937" t="str">
        <f t="shared" si="60"/>
        <v/>
      </c>
      <c r="R96" s="937" t="str">
        <f t="shared" si="60"/>
        <v/>
      </c>
      <c r="S96" s="937" t="str">
        <f t="shared" si="60"/>
        <v/>
      </c>
      <c r="T96" s="937" t="str">
        <f t="shared" si="60"/>
        <v/>
      </c>
      <c r="U96" s="937" t="str">
        <f t="shared" si="60"/>
        <v/>
      </c>
      <c r="V96" s="937" t="str">
        <f t="shared" si="60"/>
        <v/>
      </c>
      <c r="W96" s="937" t="str">
        <f t="shared" si="60"/>
        <v/>
      </c>
      <c r="X96" s="937" t="str">
        <f t="shared" si="60"/>
        <v/>
      </c>
      <c r="Y96" s="937" t="str">
        <f t="shared" si="60"/>
        <v/>
      </c>
      <c r="Z96" s="937" t="str">
        <f t="shared" si="60"/>
        <v/>
      </c>
      <c r="AA96" s="937" t="str">
        <f t="shared" si="60"/>
        <v/>
      </c>
      <c r="AB96" s="937" t="str">
        <f t="shared" si="60"/>
        <v/>
      </c>
      <c r="AC96" s="937" t="str">
        <f t="shared" si="60"/>
        <v/>
      </c>
      <c r="AD96" s="937" t="str">
        <f t="shared" si="60"/>
        <v/>
      </c>
      <c r="AE96" s="937" t="str">
        <f t="shared" si="60"/>
        <v/>
      </c>
      <c r="AF96" s="937" t="str">
        <f t="shared" si="60"/>
        <v/>
      </c>
      <c r="AG96" s="937" t="str">
        <f t="shared" si="60"/>
        <v/>
      </c>
      <c r="AH96" s="937" t="str">
        <f t="shared" si="60"/>
        <v/>
      </c>
      <c r="AI96" s="937" t="str">
        <f t="shared" si="60"/>
        <v/>
      </c>
      <c r="AJ96" s="937" t="str">
        <f t="shared" ref="AJ96:BD96" si="61">IF(AJ94="","",ABS(AJ94)-ABS(AJ95))</f>
        <v/>
      </c>
      <c r="AK96" s="937" t="str">
        <f t="shared" si="61"/>
        <v/>
      </c>
      <c r="AL96" s="937" t="str">
        <f t="shared" si="61"/>
        <v/>
      </c>
      <c r="AM96" s="937" t="str">
        <f t="shared" si="61"/>
        <v/>
      </c>
      <c r="AN96" s="937" t="str">
        <f t="shared" si="61"/>
        <v/>
      </c>
      <c r="AO96" s="937" t="str">
        <f t="shared" si="61"/>
        <v/>
      </c>
      <c r="AP96" s="937" t="str">
        <f t="shared" si="61"/>
        <v/>
      </c>
      <c r="AQ96" s="937" t="str">
        <f t="shared" si="61"/>
        <v/>
      </c>
      <c r="AR96" s="937" t="str">
        <f t="shared" si="61"/>
        <v/>
      </c>
      <c r="AS96" s="937" t="str">
        <f t="shared" si="61"/>
        <v/>
      </c>
      <c r="AT96" s="937"/>
      <c r="AU96" s="937" t="str">
        <f t="shared" si="61"/>
        <v/>
      </c>
      <c r="AV96" s="937" t="str">
        <f t="shared" si="61"/>
        <v/>
      </c>
      <c r="AW96" s="937" t="str">
        <f t="shared" si="61"/>
        <v/>
      </c>
      <c r="AX96" s="937" t="str">
        <f t="shared" si="61"/>
        <v/>
      </c>
      <c r="AY96" s="937" t="str">
        <f t="shared" si="61"/>
        <v/>
      </c>
      <c r="AZ96" s="937" t="str">
        <f t="shared" si="61"/>
        <v/>
      </c>
      <c r="BA96" s="937" t="str">
        <f t="shared" si="61"/>
        <v/>
      </c>
      <c r="BB96" s="937" t="str">
        <f t="shared" si="61"/>
        <v/>
      </c>
      <c r="BC96" s="937" t="str">
        <f t="shared" si="61"/>
        <v/>
      </c>
      <c r="BD96" s="938" t="str">
        <f t="shared" si="61"/>
        <v/>
      </c>
    </row>
    <row r="97" spans="2:56" ht="22.5" customHeight="1" x14ac:dyDescent="0.2">
      <c r="B97" s="939"/>
      <c r="C97" s="940"/>
      <c r="D97" s="941"/>
      <c r="E97" s="941"/>
      <c r="F97" s="941"/>
      <c r="G97" s="941"/>
      <c r="H97" s="941"/>
      <c r="I97" s="941"/>
      <c r="J97" s="941"/>
      <c r="K97" s="941"/>
      <c r="L97" s="941"/>
      <c r="M97" s="941"/>
      <c r="N97" s="941"/>
      <c r="O97" s="941"/>
      <c r="P97" s="941"/>
      <c r="Q97" s="941"/>
      <c r="R97" s="941"/>
      <c r="S97" s="941"/>
      <c r="T97" s="941"/>
      <c r="U97" s="941"/>
      <c r="V97" s="941"/>
      <c r="W97" s="941"/>
      <c r="X97" s="941"/>
      <c r="Y97" s="941"/>
      <c r="Z97" s="941"/>
      <c r="AA97" s="941"/>
      <c r="AB97" s="941"/>
      <c r="AC97" s="941"/>
      <c r="AD97" s="941"/>
      <c r="AE97" s="941"/>
      <c r="AF97" s="941"/>
      <c r="AG97" s="941"/>
      <c r="AH97" s="941"/>
      <c r="AI97" s="941"/>
      <c r="AJ97" s="941"/>
      <c r="AK97" s="941"/>
      <c r="AL97" s="941"/>
      <c r="AM97" s="941"/>
      <c r="AN97" s="941"/>
      <c r="AO97" s="941"/>
      <c r="AP97" s="941"/>
      <c r="AQ97" s="941"/>
      <c r="AR97" s="941"/>
      <c r="AS97" s="941"/>
      <c r="AT97" s="941"/>
      <c r="AU97" s="941"/>
      <c r="AV97" s="941"/>
      <c r="AW97" s="941"/>
      <c r="AX97" s="941"/>
      <c r="AY97" s="941"/>
      <c r="AZ97" s="941"/>
      <c r="BA97" s="941"/>
      <c r="BB97" s="941"/>
      <c r="BC97" s="941"/>
      <c r="BD97" s="941"/>
    </row>
    <row r="98" spans="2:56" x14ac:dyDescent="0.2">
      <c r="C98" s="894"/>
    </row>
    <row r="99" spans="2:56" x14ac:dyDescent="0.2">
      <c r="C99" s="894"/>
    </row>
    <row r="100" spans="2:56" x14ac:dyDescent="0.2">
      <c r="B100" s="902" t="s">
        <v>464</v>
      </c>
    </row>
    <row r="101" spans="2:56" ht="51" x14ac:dyDescent="0.2">
      <c r="B101" s="921"/>
      <c r="C101" s="921"/>
      <c r="D101" s="922" t="s">
        <v>178</v>
      </c>
      <c r="E101" s="923" t="s">
        <v>179</v>
      </c>
      <c r="F101" s="923" t="s">
        <v>180</v>
      </c>
      <c r="G101" s="923" t="s">
        <v>181</v>
      </c>
      <c r="H101" s="923" t="s">
        <v>182</v>
      </c>
      <c r="I101" s="923" t="s">
        <v>183</v>
      </c>
      <c r="J101" s="923" t="s">
        <v>184</v>
      </c>
      <c r="K101" s="923" t="s">
        <v>185</v>
      </c>
      <c r="L101" s="923" t="s">
        <v>186</v>
      </c>
      <c r="M101" s="923" t="s">
        <v>187</v>
      </c>
      <c r="N101" s="923" t="s">
        <v>188</v>
      </c>
      <c r="O101" s="923" t="s">
        <v>189</v>
      </c>
      <c r="P101" s="923" t="s">
        <v>190</v>
      </c>
      <c r="Q101" s="923" t="s">
        <v>191</v>
      </c>
      <c r="R101" s="923" t="s">
        <v>192</v>
      </c>
      <c r="S101" s="923" t="s">
        <v>193</v>
      </c>
      <c r="T101" s="923" t="s">
        <v>194</v>
      </c>
      <c r="U101" s="923" t="s">
        <v>195</v>
      </c>
      <c r="V101" s="924" t="s">
        <v>196</v>
      </c>
      <c r="W101" s="923" t="s">
        <v>197</v>
      </c>
      <c r="X101" s="923" t="s">
        <v>198</v>
      </c>
      <c r="Y101" s="923" t="s">
        <v>199</v>
      </c>
      <c r="Z101" s="923" t="s">
        <v>200</v>
      </c>
      <c r="AA101" s="923" t="s">
        <v>201</v>
      </c>
      <c r="AB101" s="923" t="s">
        <v>202</v>
      </c>
      <c r="AC101" s="923" t="s">
        <v>203</v>
      </c>
      <c r="AD101" s="923" t="s">
        <v>204</v>
      </c>
      <c r="AE101" s="923" t="s">
        <v>205</v>
      </c>
      <c r="AF101" s="923" t="s">
        <v>206</v>
      </c>
      <c r="AG101" s="923" t="s">
        <v>207</v>
      </c>
      <c r="AH101" s="923" t="s">
        <v>208</v>
      </c>
      <c r="AI101" s="923" t="s">
        <v>209</v>
      </c>
      <c r="AJ101" s="923" t="s">
        <v>210</v>
      </c>
      <c r="AK101" s="923" t="s">
        <v>211</v>
      </c>
      <c r="AL101" s="923" t="s">
        <v>212</v>
      </c>
      <c r="AM101" s="923" t="s">
        <v>213</v>
      </c>
      <c r="AN101" s="923" t="s">
        <v>214</v>
      </c>
      <c r="AO101" s="923" t="s">
        <v>215</v>
      </c>
      <c r="AP101" s="923" t="s">
        <v>216</v>
      </c>
      <c r="AQ101" s="923" t="s">
        <v>217</v>
      </c>
      <c r="AR101" s="923" t="s">
        <v>218</v>
      </c>
      <c r="AS101" s="923" t="s">
        <v>219</v>
      </c>
      <c r="AT101" s="923"/>
      <c r="AU101" s="923" t="s">
        <v>220</v>
      </c>
      <c r="AV101" s="923" t="s">
        <v>221</v>
      </c>
      <c r="AW101" s="923" t="s">
        <v>222</v>
      </c>
      <c r="AX101" s="923" t="s">
        <v>223</v>
      </c>
      <c r="AY101" s="923" t="s">
        <v>224</v>
      </c>
      <c r="AZ101" s="923" t="s">
        <v>225</v>
      </c>
      <c r="BA101" s="923" t="s">
        <v>226</v>
      </c>
      <c r="BB101" s="925" t="s">
        <v>227</v>
      </c>
      <c r="BC101" s="925" t="s">
        <v>228</v>
      </c>
      <c r="BD101" s="926" t="s">
        <v>229</v>
      </c>
    </row>
    <row r="102" spans="2:56" ht="36" x14ac:dyDescent="0.2">
      <c r="B102" s="1281">
        <v>1</v>
      </c>
      <c r="C102" s="927" t="s">
        <v>230</v>
      </c>
      <c r="D102" s="928"/>
      <c r="E102" s="929"/>
      <c r="F102" s="929"/>
      <c r="G102" s="929"/>
      <c r="H102" s="929"/>
      <c r="I102" s="929"/>
      <c r="J102" s="929"/>
      <c r="K102" s="929"/>
      <c r="L102" s="929"/>
      <c r="M102" s="929"/>
      <c r="N102" s="929"/>
      <c r="O102" s="929"/>
      <c r="P102" s="929"/>
      <c r="Q102" s="929"/>
      <c r="R102" s="929"/>
      <c r="S102" s="929"/>
      <c r="T102" s="929"/>
      <c r="U102" s="929"/>
      <c r="V102" s="929"/>
      <c r="W102" s="929"/>
      <c r="X102" s="929"/>
      <c r="Y102" s="929"/>
      <c r="Z102" s="929"/>
      <c r="AA102" s="929"/>
      <c r="AB102" s="929"/>
      <c r="AC102" s="929"/>
      <c r="AD102" s="929"/>
      <c r="AE102" s="929"/>
      <c r="AF102" s="929"/>
      <c r="AG102" s="929"/>
      <c r="AH102" s="929"/>
      <c r="AI102" s="929"/>
      <c r="AJ102" s="929"/>
      <c r="AK102" s="929"/>
      <c r="AL102" s="929"/>
      <c r="AM102" s="929"/>
      <c r="AN102" s="929"/>
      <c r="AO102" s="929"/>
      <c r="AP102" s="929"/>
      <c r="AQ102" s="929"/>
      <c r="AR102" s="929"/>
      <c r="AS102" s="929"/>
      <c r="AT102" s="929"/>
      <c r="AU102" s="929"/>
      <c r="AV102" s="929"/>
      <c r="AW102" s="929"/>
      <c r="AX102" s="929"/>
      <c r="AY102" s="929"/>
      <c r="AZ102" s="929"/>
      <c r="BA102" s="929"/>
      <c r="BB102" s="929"/>
      <c r="BC102" s="929"/>
      <c r="BD102" s="930"/>
    </row>
    <row r="103" spans="2:56" ht="24" x14ac:dyDescent="0.2">
      <c r="B103" s="1282"/>
      <c r="C103" s="931" t="s">
        <v>231</v>
      </c>
      <c r="D103" s="932" t="str">
        <f>IF(D102="","",Sheet2!$L$12*7%)</f>
        <v/>
      </c>
      <c r="E103" s="933" t="str">
        <f>IF(E102="","",Sheet2!$L$12*7%)</f>
        <v/>
      </c>
      <c r="F103" s="933" t="str">
        <f>IF(F102="","",Sheet2!$L$12*7%)</f>
        <v/>
      </c>
      <c r="G103" s="933" t="str">
        <f>IF(G102="","",Sheet2!$L$12*7%)</f>
        <v/>
      </c>
      <c r="H103" s="933" t="str">
        <f>IF(H102="","",Sheet2!$L$12*7%)</f>
        <v/>
      </c>
      <c r="I103" s="933" t="str">
        <f>IF(I102="","",Sheet2!$L$12*7%)</f>
        <v/>
      </c>
      <c r="J103" s="933" t="str">
        <f>IF(J102="","",Sheet2!$L$12*7%)</f>
        <v/>
      </c>
      <c r="K103" s="933" t="str">
        <f>IF(K102="","",Sheet2!$L$12*7%)</f>
        <v/>
      </c>
      <c r="L103" s="933" t="str">
        <f>IF(L102="","",Sheet2!$L$12*7%)</f>
        <v/>
      </c>
      <c r="M103" s="933" t="str">
        <f>IF(M102="","",Sheet2!$L$12*7%)</f>
        <v/>
      </c>
      <c r="N103" s="933" t="str">
        <f>IF(N102="","",Sheet2!$L$12*7%)</f>
        <v/>
      </c>
      <c r="O103" s="933" t="str">
        <f>IF(O102="","",Sheet2!$L$12*7%)</f>
        <v/>
      </c>
      <c r="P103" s="933" t="str">
        <f>IF(P102="","",Sheet2!$L$12*7%)</f>
        <v/>
      </c>
      <c r="Q103" s="933" t="str">
        <f>IF(Q102="","",Sheet2!$L$12*7%)</f>
        <v/>
      </c>
      <c r="R103" s="933" t="str">
        <f>IF(R102="","",Sheet2!$L$12*7%)</f>
        <v/>
      </c>
      <c r="S103" s="933" t="str">
        <f>IF(S102="","",Sheet2!$L$12*7%)</f>
        <v/>
      </c>
      <c r="T103" s="933" t="str">
        <f>IF(T102="","",Sheet2!$L$12*7%)</f>
        <v/>
      </c>
      <c r="U103" s="933" t="str">
        <f>IF(U102="","",Sheet2!$L$12*7%)</f>
        <v/>
      </c>
      <c r="V103" s="933" t="str">
        <f>IF(V102="","",Sheet2!$L$12*7%)</f>
        <v/>
      </c>
      <c r="W103" s="933" t="str">
        <f>IF(W102="","",Sheet2!$L$12*7%)</f>
        <v/>
      </c>
      <c r="X103" s="933" t="str">
        <f>IF(X102="","",Sheet2!$L$12*7%)</f>
        <v/>
      </c>
      <c r="Y103" s="933" t="str">
        <f>IF(Y102="","",Sheet2!$L$12*7%)</f>
        <v/>
      </c>
      <c r="Z103" s="933" t="str">
        <f>IF(Z102="","",Sheet2!$L$12*7%)</f>
        <v/>
      </c>
      <c r="AA103" s="933" t="str">
        <f>IF(AA102="","",Sheet2!$L$12*7%)</f>
        <v/>
      </c>
      <c r="AB103" s="933" t="str">
        <f>IF(AB102="","",Sheet2!$L$12*7%)</f>
        <v/>
      </c>
      <c r="AC103" s="933" t="str">
        <f>IF(AC102="","",Sheet2!$L$12*7%)</f>
        <v/>
      </c>
      <c r="AD103" s="933" t="str">
        <f>IF(AD102="","",Sheet2!$L$12*7%)</f>
        <v/>
      </c>
      <c r="AE103" s="933" t="str">
        <f>IF(AE102="","",Sheet2!$L$12*7%)</f>
        <v/>
      </c>
      <c r="AF103" s="933" t="str">
        <f>IF(AF102="","",Sheet2!$L$12*7%)</f>
        <v/>
      </c>
      <c r="AG103" s="933" t="str">
        <f>IF(AG102="","",Sheet2!$L$12*7%)</f>
        <v/>
      </c>
      <c r="AH103" s="933" t="str">
        <f>IF(AH102="","",Sheet2!$L$12*7%)</f>
        <v/>
      </c>
      <c r="AI103" s="933" t="str">
        <f>IF(AI102="","",Sheet2!$L$12*7%)</f>
        <v/>
      </c>
      <c r="AJ103" s="933" t="str">
        <f>IF(AJ102="","",Sheet2!$L$12*7%)</f>
        <v/>
      </c>
      <c r="AK103" s="933" t="str">
        <f>IF(AK102="","",Sheet2!$L$12*7%)</f>
        <v/>
      </c>
      <c r="AL103" s="933" t="str">
        <f>IF(AL102="","",Sheet2!$L$12*7%)</f>
        <v/>
      </c>
      <c r="AM103" s="933" t="str">
        <f>IF(AM102="","",Sheet2!$L$12*7%)</f>
        <v/>
      </c>
      <c r="AN103" s="933" t="str">
        <f>IF(AN102="","",Sheet2!$L$12*7%)</f>
        <v/>
      </c>
      <c r="AO103" s="933" t="str">
        <f>IF(AO102="","",Sheet2!$L$12*7%)</f>
        <v/>
      </c>
      <c r="AP103" s="933" t="str">
        <f>IF(AP102="","",Sheet2!$L$12*7%)</f>
        <v/>
      </c>
      <c r="AQ103" s="933" t="str">
        <f>IF(AQ102="","",Sheet2!$L$12*7%)</f>
        <v/>
      </c>
      <c r="AR103" s="933" t="str">
        <f>IF(AR102="","",Sheet2!$L$12*7%)</f>
        <v/>
      </c>
      <c r="AS103" s="933" t="str">
        <f>IF(AS102="","",Sheet2!$L$12*7%)</f>
        <v/>
      </c>
      <c r="AT103" s="933"/>
      <c r="AU103" s="933" t="str">
        <f>IF(AU102="","",Sheet2!$L$12*7%)</f>
        <v/>
      </c>
      <c r="AV103" s="933" t="str">
        <f>IF(AV102="","",Sheet2!$L$12*7%)</f>
        <v/>
      </c>
      <c r="AW103" s="933" t="str">
        <f>IF(AW102="","",Sheet2!$L$12*7%)</f>
        <v/>
      </c>
      <c r="AX103" s="933" t="str">
        <f>IF(AX102="","",Sheet2!$L$12*7%)</f>
        <v/>
      </c>
      <c r="AY103" s="933" t="str">
        <f>IF(AY102="","",Sheet2!$L$12*7%)</f>
        <v/>
      </c>
      <c r="AZ103" s="933" t="str">
        <f>IF(AZ102="","",Sheet2!$L$12*7%)</f>
        <v/>
      </c>
      <c r="BA103" s="933" t="str">
        <f>IF(BA102="","",Sheet2!$L$12*7%)</f>
        <v/>
      </c>
      <c r="BB103" s="933" t="str">
        <f>IF(BB102="","",Sheet2!$L$12*7%)</f>
        <v/>
      </c>
      <c r="BC103" s="933" t="str">
        <f>IF(BC102="","",Sheet2!$L$12*7%)</f>
        <v/>
      </c>
      <c r="BD103" s="934" t="str">
        <f>IF(BD102="","",Sheet2!$L$12*7%)</f>
        <v/>
      </c>
    </row>
    <row r="104" spans="2:56" x14ac:dyDescent="0.2">
      <c r="B104" s="1283"/>
      <c r="C104" s="935" t="s">
        <v>232</v>
      </c>
      <c r="D104" s="936" t="str">
        <f t="shared" ref="D104:AI104" si="62">IF(D102="","",ABS(D102)-ABS(D103))</f>
        <v/>
      </c>
      <c r="E104" s="937" t="str">
        <f t="shared" si="62"/>
        <v/>
      </c>
      <c r="F104" s="937" t="str">
        <f t="shared" si="62"/>
        <v/>
      </c>
      <c r="G104" s="937" t="str">
        <f t="shared" si="62"/>
        <v/>
      </c>
      <c r="H104" s="937" t="str">
        <f t="shared" si="62"/>
        <v/>
      </c>
      <c r="I104" s="937" t="str">
        <f t="shared" si="62"/>
        <v/>
      </c>
      <c r="J104" s="937" t="str">
        <f t="shared" si="62"/>
        <v/>
      </c>
      <c r="K104" s="937" t="str">
        <f t="shared" si="62"/>
        <v/>
      </c>
      <c r="L104" s="937" t="str">
        <f t="shared" si="62"/>
        <v/>
      </c>
      <c r="M104" s="937" t="str">
        <f t="shared" si="62"/>
        <v/>
      </c>
      <c r="N104" s="937" t="str">
        <f t="shared" si="62"/>
        <v/>
      </c>
      <c r="O104" s="937" t="str">
        <f t="shared" si="62"/>
        <v/>
      </c>
      <c r="P104" s="937" t="str">
        <f t="shared" si="62"/>
        <v/>
      </c>
      <c r="Q104" s="937" t="str">
        <f t="shared" si="62"/>
        <v/>
      </c>
      <c r="R104" s="937" t="str">
        <f t="shared" si="62"/>
        <v/>
      </c>
      <c r="S104" s="937" t="str">
        <f t="shared" si="62"/>
        <v/>
      </c>
      <c r="T104" s="937" t="str">
        <f t="shared" si="62"/>
        <v/>
      </c>
      <c r="U104" s="937" t="str">
        <f t="shared" si="62"/>
        <v/>
      </c>
      <c r="V104" s="937" t="str">
        <f t="shared" si="62"/>
        <v/>
      </c>
      <c r="W104" s="937" t="str">
        <f t="shared" si="62"/>
        <v/>
      </c>
      <c r="X104" s="937" t="str">
        <f t="shared" si="62"/>
        <v/>
      </c>
      <c r="Y104" s="937" t="str">
        <f t="shared" si="62"/>
        <v/>
      </c>
      <c r="Z104" s="937" t="str">
        <f t="shared" si="62"/>
        <v/>
      </c>
      <c r="AA104" s="937" t="str">
        <f t="shared" si="62"/>
        <v/>
      </c>
      <c r="AB104" s="937" t="str">
        <f t="shared" si="62"/>
        <v/>
      </c>
      <c r="AC104" s="937" t="str">
        <f t="shared" si="62"/>
        <v/>
      </c>
      <c r="AD104" s="937" t="str">
        <f t="shared" si="62"/>
        <v/>
      </c>
      <c r="AE104" s="937" t="str">
        <f t="shared" si="62"/>
        <v/>
      </c>
      <c r="AF104" s="937" t="str">
        <f t="shared" si="62"/>
        <v/>
      </c>
      <c r="AG104" s="937" t="str">
        <f t="shared" si="62"/>
        <v/>
      </c>
      <c r="AH104" s="937" t="str">
        <f t="shared" si="62"/>
        <v/>
      </c>
      <c r="AI104" s="937" t="str">
        <f t="shared" si="62"/>
        <v/>
      </c>
      <c r="AJ104" s="937" t="str">
        <f t="shared" ref="AJ104:BD104" si="63">IF(AJ102="","",ABS(AJ102)-ABS(AJ103))</f>
        <v/>
      </c>
      <c r="AK104" s="937" t="str">
        <f t="shared" si="63"/>
        <v/>
      </c>
      <c r="AL104" s="937" t="str">
        <f t="shared" si="63"/>
        <v/>
      </c>
      <c r="AM104" s="937" t="str">
        <f t="shared" si="63"/>
        <v/>
      </c>
      <c r="AN104" s="937" t="str">
        <f t="shared" si="63"/>
        <v/>
      </c>
      <c r="AO104" s="937" t="str">
        <f t="shared" si="63"/>
        <v/>
      </c>
      <c r="AP104" s="937" t="str">
        <f t="shared" si="63"/>
        <v/>
      </c>
      <c r="AQ104" s="937" t="str">
        <f t="shared" si="63"/>
        <v/>
      </c>
      <c r="AR104" s="937" t="str">
        <f t="shared" si="63"/>
        <v/>
      </c>
      <c r="AS104" s="937" t="str">
        <f t="shared" si="63"/>
        <v/>
      </c>
      <c r="AT104" s="937"/>
      <c r="AU104" s="937" t="str">
        <f t="shared" si="63"/>
        <v/>
      </c>
      <c r="AV104" s="937" t="str">
        <f t="shared" si="63"/>
        <v/>
      </c>
      <c r="AW104" s="937" t="str">
        <f t="shared" si="63"/>
        <v/>
      </c>
      <c r="AX104" s="937" t="str">
        <f t="shared" si="63"/>
        <v/>
      </c>
      <c r="AY104" s="937" t="str">
        <f t="shared" si="63"/>
        <v/>
      </c>
      <c r="AZ104" s="937" t="str">
        <f t="shared" si="63"/>
        <v/>
      </c>
      <c r="BA104" s="937" t="str">
        <f t="shared" si="63"/>
        <v/>
      </c>
      <c r="BB104" s="937" t="str">
        <f t="shared" si="63"/>
        <v/>
      </c>
      <c r="BC104" s="937" t="str">
        <f t="shared" si="63"/>
        <v/>
      </c>
      <c r="BD104" s="938" t="str">
        <f t="shared" si="63"/>
        <v/>
      </c>
    </row>
    <row r="105" spans="2:56" ht="36" x14ac:dyDescent="0.2">
      <c r="B105" s="1282">
        <v>2</v>
      </c>
      <c r="C105" s="942" t="s">
        <v>230</v>
      </c>
      <c r="D105" s="928"/>
      <c r="E105" s="929"/>
      <c r="F105" s="929"/>
      <c r="G105" s="929"/>
      <c r="H105" s="929"/>
      <c r="I105" s="929"/>
      <c r="J105" s="929"/>
      <c r="K105" s="929"/>
      <c r="L105" s="929"/>
      <c r="M105" s="929"/>
      <c r="N105" s="929"/>
      <c r="O105" s="929"/>
      <c r="P105" s="929"/>
      <c r="Q105" s="929"/>
      <c r="R105" s="929"/>
      <c r="S105" s="929"/>
      <c r="T105" s="929"/>
      <c r="U105" s="929"/>
      <c r="V105" s="929"/>
      <c r="W105" s="929"/>
      <c r="X105" s="929"/>
      <c r="Y105" s="929"/>
      <c r="Z105" s="929"/>
      <c r="AA105" s="929"/>
      <c r="AB105" s="929"/>
      <c r="AC105" s="929"/>
      <c r="AD105" s="929"/>
      <c r="AE105" s="929"/>
      <c r="AF105" s="929"/>
      <c r="AG105" s="929"/>
      <c r="AH105" s="929"/>
      <c r="AI105" s="929"/>
      <c r="AJ105" s="929"/>
      <c r="AK105" s="929"/>
      <c r="AL105" s="929"/>
      <c r="AM105" s="929"/>
      <c r="AN105" s="929"/>
      <c r="AO105" s="929"/>
      <c r="AP105" s="929"/>
      <c r="AQ105" s="929"/>
      <c r="AR105" s="929"/>
      <c r="AS105" s="929"/>
      <c r="AT105" s="929"/>
      <c r="AU105" s="929"/>
      <c r="AV105" s="929"/>
      <c r="AW105" s="929"/>
      <c r="AX105" s="929"/>
      <c r="AY105" s="929"/>
      <c r="AZ105" s="929"/>
      <c r="BA105" s="929"/>
      <c r="BB105" s="929"/>
      <c r="BC105" s="929"/>
      <c r="BD105" s="930"/>
    </row>
    <row r="106" spans="2:56" ht="24" x14ac:dyDescent="0.2">
      <c r="B106" s="1282"/>
      <c r="C106" s="943" t="s">
        <v>231</v>
      </c>
      <c r="D106" s="932" t="str">
        <f>IF(D105="","",Sheet2!$L$13*7%)</f>
        <v/>
      </c>
      <c r="E106" s="933" t="str">
        <f>IF(E105="","",Sheet2!$L$13*7%)</f>
        <v/>
      </c>
      <c r="F106" s="933" t="str">
        <f>IF(F105="","",Sheet2!$L$13*7%)</f>
        <v/>
      </c>
      <c r="G106" s="933" t="str">
        <f>IF(G105="","",Sheet2!$L$13*7%)</f>
        <v/>
      </c>
      <c r="H106" s="933" t="str">
        <f>IF(H105="","",Sheet2!$L$13*7%)</f>
        <v/>
      </c>
      <c r="I106" s="933" t="str">
        <f>IF(I105="","",Sheet2!$L$13*7%)</f>
        <v/>
      </c>
      <c r="J106" s="933" t="str">
        <f>IF(J105="","",Sheet2!$L$13*7%)</f>
        <v/>
      </c>
      <c r="K106" s="933" t="str">
        <f>IF(K105="","",Sheet2!$L$13*7%)</f>
        <v/>
      </c>
      <c r="L106" s="933" t="str">
        <f>IF(L105="","",Sheet2!$L$13*7%)</f>
        <v/>
      </c>
      <c r="M106" s="933" t="str">
        <f>IF(M105="","",Sheet2!$L$13*7%)</f>
        <v/>
      </c>
      <c r="N106" s="933" t="str">
        <f>IF(N105="","",Sheet2!$L$13*7%)</f>
        <v/>
      </c>
      <c r="O106" s="933" t="str">
        <f>IF(O105="","",Sheet2!$L$13*7%)</f>
        <v/>
      </c>
      <c r="P106" s="933" t="str">
        <f>IF(P105="","",Sheet2!$L$13*7%)</f>
        <v/>
      </c>
      <c r="Q106" s="933" t="str">
        <f>IF(Q105="","",Sheet2!$L$13*7%)</f>
        <v/>
      </c>
      <c r="R106" s="933" t="str">
        <f>IF(R105="","",Sheet2!$L$13*7%)</f>
        <v/>
      </c>
      <c r="S106" s="933" t="str">
        <f>IF(S105="","",Sheet2!$L$13*7%)</f>
        <v/>
      </c>
      <c r="T106" s="933" t="str">
        <f>IF(T105="","",Sheet2!$L$13*7%)</f>
        <v/>
      </c>
      <c r="U106" s="933" t="str">
        <f>IF(U105="","",Sheet2!$L$13*7%)</f>
        <v/>
      </c>
      <c r="V106" s="933" t="str">
        <f>IF(V105="","",Sheet2!$L$13*7%)</f>
        <v/>
      </c>
      <c r="W106" s="933" t="str">
        <f>IF(W105="","",Sheet2!$L$13*7%)</f>
        <v/>
      </c>
      <c r="X106" s="933" t="str">
        <f>IF(X105="","",Sheet2!$L$13*7%)</f>
        <v/>
      </c>
      <c r="Y106" s="933" t="str">
        <f>IF(Y105="","",Sheet2!$L$13*7%)</f>
        <v/>
      </c>
      <c r="Z106" s="933" t="str">
        <f>IF(Z105="","",Sheet2!$L$13*7%)</f>
        <v/>
      </c>
      <c r="AA106" s="933" t="str">
        <f>IF(AA105="","",Sheet2!$L$13*7%)</f>
        <v/>
      </c>
      <c r="AB106" s="933" t="str">
        <f>IF(AB105="","",Sheet2!$L$13*7%)</f>
        <v/>
      </c>
      <c r="AC106" s="933" t="str">
        <f>IF(AC105="","",Sheet2!$L$13*7%)</f>
        <v/>
      </c>
      <c r="AD106" s="933" t="str">
        <f>IF(AD105="","",Sheet2!$L$13*7%)</f>
        <v/>
      </c>
      <c r="AE106" s="933" t="str">
        <f>IF(AE105="","",Sheet2!$L$13*7%)</f>
        <v/>
      </c>
      <c r="AF106" s="933" t="str">
        <f>IF(AF105="","",Sheet2!$L$13*7%)</f>
        <v/>
      </c>
      <c r="AG106" s="933" t="str">
        <f>IF(AG105="","",Sheet2!$L$13*7%)</f>
        <v/>
      </c>
      <c r="AH106" s="933" t="str">
        <f>IF(AH105="","",Sheet2!$L$13*7%)</f>
        <v/>
      </c>
      <c r="AI106" s="933" t="str">
        <f>IF(AI105="","",Sheet2!$L$13*7%)</f>
        <v/>
      </c>
      <c r="AJ106" s="933" t="str">
        <f>IF(AJ105="","",Sheet2!$L$13*7%)</f>
        <v/>
      </c>
      <c r="AK106" s="933" t="str">
        <f>IF(AK105="","",Sheet2!$L$13*7%)</f>
        <v/>
      </c>
      <c r="AL106" s="933" t="str">
        <f>IF(AL105="","",Sheet2!$L$13*7%)</f>
        <v/>
      </c>
      <c r="AM106" s="933" t="str">
        <f>IF(AM105="","",Sheet2!$L$13*7%)</f>
        <v/>
      </c>
      <c r="AN106" s="933" t="str">
        <f>IF(AN105="","",Sheet2!$L$13*7%)</f>
        <v/>
      </c>
      <c r="AO106" s="933" t="str">
        <f>IF(AO105="","",Sheet2!$L$13*7%)</f>
        <v/>
      </c>
      <c r="AP106" s="933" t="str">
        <f>IF(AP105="","",Sheet2!$L$13*7%)</f>
        <v/>
      </c>
      <c r="AQ106" s="933" t="str">
        <f>IF(AQ105="","",Sheet2!$L$13*7%)</f>
        <v/>
      </c>
      <c r="AR106" s="933" t="str">
        <f>IF(AR105="","",Sheet2!$L$13*7%)</f>
        <v/>
      </c>
      <c r="AS106" s="933" t="str">
        <f>IF(AS105="","",Sheet2!$L$13*7%)</f>
        <v/>
      </c>
      <c r="AT106" s="933"/>
      <c r="AU106" s="933" t="str">
        <f>IF(AU105="","",Sheet2!$L$13*7%)</f>
        <v/>
      </c>
      <c r="AV106" s="933" t="str">
        <f>IF(AV105="","",Sheet2!$L$13*7%)</f>
        <v/>
      </c>
      <c r="AW106" s="933" t="str">
        <f>IF(AW105="","",Sheet2!$L$13*7%)</f>
        <v/>
      </c>
      <c r="AX106" s="933" t="str">
        <f>IF(AX105="","",Sheet2!$L$13*7%)</f>
        <v/>
      </c>
      <c r="AY106" s="933" t="str">
        <f>IF(AY105="","",Sheet2!$L$13*7%)</f>
        <v/>
      </c>
      <c r="AZ106" s="933" t="str">
        <f>IF(AZ105="","",Sheet2!$L$13*7%)</f>
        <v/>
      </c>
      <c r="BA106" s="933" t="str">
        <f>IF(BA105="","",Sheet2!$L$13*7%)</f>
        <v/>
      </c>
      <c r="BB106" s="933" t="str">
        <f>IF(BB105="","",Sheet2!$L$13*7%)</f>
        <v/>
      </c>
      <c r="BC106" s="933" t="str">
        <f>IF(BC105="","",Sheet2!$L$13*7%)</f>
        <v/>
      </c>
      <c r="BD106" s="934" t="str">
        <f>IF(BD105="","",Sheet2!$L$13*7%)</f>
        <v/>
      </c>
    </row>
    <row r="107" spans="2:56" x14ac:dyDescent="0.2">
      <c r="B107" s="1282"/>
      <c r="C107" s="944" t="s">
        <v>232</v>
      </c>
      <c r="D107" s="936" t="str">
        <f t="shared" ref="D107:AI107" si="64">IF(D105="","",ABS(D105)-ABS(D106))</f>
        <v/>
      </c>
      <c r="E107" s="937" t="str">
        <f t="shared" si="64"/>
        <v/>
      </c>
      <c r="F107" s="937" t="str">
        <f t="shared" si="64"/>
        <v/>
      </c>
      <c r="G107" s="937" t="str">
        <f t="shared" si="64"/>
        <v/>
      </c>
      <c r="H107" s="937" t="str">
        <f t="shared" si="64"/>
        <v/>
      </c>
      <c r="I107" s="937" t="str">
        <f t="shared" si="64"/>
        <v/>
      </c>
      <c r="J107" s="937" t="str">
        <f t="shared" si="64"/>
        <v/>
      </c>
      <c r="K107" s="937" t="str">
        <f t="shared" si="64"/>
        <v/>
      </c>
      <c r="L107" s="937" t="str">
        <f t="shared" si="64"/>
        <v/>
      </c>
      <c r="M107" s="937" t="str">
        <f t="shared" si="64"/>
        <v/>
      </c>
      <c r="N107" s="937" t="str">
        <f t="shared" si="64"/>
        <v/>
      </c>
      <c r="O107" s="937" t="str">
        <f t="shared" si="64"/>
        <v/>
      </c>
      <c r="P107" s="937" t="str">
        <f t="shared" si="64"/>
        <v/>
      </c>
      <c r="Q107" s="937" t="str">
        <f t="shared" si="64"/>
        <v/>
      </c>
      <c r="R107" s="937" t="str">
        <f t="shared" si="64"/>
        <v/>
      </c>
      <c r="S107" s="937" t="str">
        <f t="shared" si="64"/>
        <v/>
      </c>
      <c r="T107" s="937" t="str">
        <f t="shared" si="64"/>
        <v/>
      </c>
      <c r="U107" s="937" t="str">
        <f t="shared" si="64"/>
        <v/>
      </c>
      <c r="V107" s="937" t="str">
        <f t="shared" si="64"/>
        <v/>
      </c>
      <c r="W107" s="937" t="str">
        <f t="shared" si="64"/>
        <v/>
      </c>
      <c r="X107" s="937" t="str">
        <f t="shared" si="64"/>
        <v/>
      </c>
      <c r="Y107" s="937" t="str">
        <f t="shared" si="64"/>
        <v/>
      </c>
      <c r="Z107" s="937" t="str">
        <f t="shared" si="64"/>
        <v/>
      </c>
      <c r="AA107" s="937" t="str">
        <f t="shared" si="64"/>
        <v/>
      </c>
      <c r="AB107" s="937" t="str">
        <f t="shared" si="64"/>
        <v/>
      </c>
      <c r="AC107" s="937" t="str">
        <f t="shared" si="64"/>
        <v/>
      </c>
      <c r="AD107" s="937" t="str">
        <f t="shared" si="64"/>
        <v/>
      </c>
      <c r="AE107" s="937" t="str">
        <f t="shared" si="64"/>
        <v/>
      </c>
      <c r="AF107" s="937" t="str">
        <f t="shared" si="64"/>
        <v/>
      </c>
      <c r="AG107" s="937" t="str">
        <f t="shared" si="64"/>
        <v/>
      </c>
      <c r="AH107" s="937" t="str">
        <f t="shared" si="64"/>
        <v/>
      </c>
      <c r="AI107" s="937" t="str">
        <f t="shared" si="64"/>
        <v/>
      </c>
      <c r="AJ107" s="937" t="str">
        <f t="shared" ref="AJ107:BD107" si="65">IF(AJ105="","",ABS(AJ105)-ABS(AJ106))</f>
        <v/>
      </c>
      <c r="AK107" s="937" t="str">
        <f t="shared" si="65"/>
        <v/>
      </c>
      <c r="AL107" s="937" t="str">
        <f t="shared" si="65"/>
        <v/>
      </c>
      <c r="AM107" s="937" t="str">
        <f t="shared" si="65"/>
        <v/>
      </c>
      <c r="AN107" s="937" t="str">
        <f t="shared" si="65"/>
        <v/>
      </c>
      <c r="AO107" s="937" t="str">
        <f t="shared" si="65"/>
        <v/>
      </c>
      <c r="AP107" s="937" t="str">
        <f t="shared" si="65"/>
        <v/>
      </c>
      <c r="AQ107" s="937" t="str">
        <f t="shared" si="65"/>
        <v/>
      </c>
      <c r="AR107" s="937" t="str">
        <f t="shared" si="65"/>
        <v/>
      </c>
      <c r="AS107" s="937" t="str">
        <f t="shared" si="65"/>
        <v/>
      </c>
      <c r="AT107" s="937"/>
      <c r="AU107" s="937" t="str">
        <f t="shared" si="65"/>
        <v/>
      </c>
      <c r="AV107" s="937" t="str">
        <f t="shared" si="65"/>
        <v/>
      </c>
      <c r="AW107" s="937" t="str">
        <f t="shared" si="65"/>
        <v/>
      </c>
      <c r="AX107" s="937" t="str">
        <f t="shared" si="65"/>
        <v/>
      </c>
      <c r="AY107" s="937" t="str">
        <f t="shared" si="65"/>
        <v/>
      </c>
      <c r="AZ107" s="937" t="str">
        <f t="shared" si="65"/>
        <v/>
      </c>
      <c r="BA107" s="937" t="str">
        <f t="shared" si="65"/>
        <v/>
      </c>
      <c r="BB107" s="937" t="str">
        <f t="shared" si="65"/>
        <v/>
      </c>
      <c r="BC107" s="937" t="str">
        <f t="shared" si="65"/>
        <v/>
      </c>
      <c r="BD107" s="938" t="str">
        <f t="shared" si="65"/>
        <v/>
      </c>
    </row>
    <row r="108" spans="2:56" ht="36" x14ac:dyDescent="0.2">
      <c r="B108" s="1281">
        <v>3</v>
      </c>
      <c r="C108" s="945" t="s">
        <v>230</v>
      </c>
      <c r="D108" s="928"/>
      <c r="E108" s="929"/>
      <c r="F108" s="929"/>
      <c r="G108" s="929"/>
      <c r="H108" s="929"/>
      <c r="I108" s="929"/>
      <c r="J108" s="929"/>
      <c r="K108" s="929"/>
      <c r="L108" s="929"/>
      <c r="M108" s="929"/>
      <c r="N108" s="929"/>
      <c r="O108" s="929"/>
      <c r="P108" s="929"/>
      <c r="Q108" s="929"/>
      <c r="R108" s="929"/>
      <c r="S108" s="929"/>
      <c r="T108" s="929"/>
      <c r="U108" s="929"/>
      <c r="V108" s="929"/>
      <c r="W108" s="929"/>
      <c r="X108" s="929"/>
      <c r="Y108" s="929"/>
      <c r="Z108" s="929"/>
      <c r="AA108" s="929"/>
      <c r="AB108" s="929"/>
      <c r="AC108" s="929"/>
      <c r="AD108" s="929"/>
      <c r="AE108" s="929"/>
      <c r="AF108" s="929"/>
      <c r="AG108" s="929"/>
      <c r="AH108" s="929"/>
      <c r="AI108" s="929"/>
      <c r="AJ108" s="929"/>
      <c r="AK108" s="929"/>
      <c r="AL108" s="929"/>
      <c r="AM108" s="929"/>
      <c r="AN108" s="929"/>
      <c r="AO108" s="929"/>
      <c r="AP108" s="929"/>
      <c r="AQ108" s="929"/>
      <c r="AR108" s="929"/>
      <c r="AS108" s="929"/>
      <c r="AT108" s="929"/>
      <c r="AU108" s="929"/>
      <c r="AV108" s="929"/>
      <c r="AW108" s="929"/>
      <c r="AX108" s="929"/>
      <c r="AY108" s="929"/>
      <c r="AZ108" s="929"/>
      <c r="BA108" s="929"/>
      <c r="BB108" s="929"/>
      <c r="BC108" s="929"/>
      <c r="BD108" s="930"/>
    </row>
    <row r="109" spans="2:56" ht="24" x14ac:dyDescent="0.2">
      <c r="B109" s="1282"/>
      <c r="C109" s="943" t="s">
        <v>231</v>
      </c>
      <c r="D109" s="932" t="str">
        <f>IF(D108="","",Sheet2!$L$14*7%)</f>
        <v/>
      </c>
      <c r="E109" s="933" t="str">
        <f>IF(E108="","",Sheet2!$L$14*7%)</f>
        <v/>
      </c>
      <c r="F109" s="933" t="str">
        <f>IF(F108="","",Sheet2!$L$14*7%)</f>
        <v/>
      </c>
      <c r="G109" s="933" t="str">
        <f>IF(G108="","",Sheet2!$L$14*7%)</f>
        <v/>
      </c>
      <c r="H109" s="933" t="str">
        <f>IF(H108="","",Sheet2!$L$14*7%)</f>
        <v/>
      </c>
      <c r="I109" s="933" t="str">
        <f>IF(I108="","",Sheet2!$L$14*7%)</f>
        <v/>
      </c>
      <c r="J109" s="933" t="str">
        <f>IF(J108="","",Sheet2!$L$14*7%)</f>
        <v/>
      </c>
      <c r="K109" s="933" t="str">
        <f>IF(K108="","",Sheet2!$L$14*7%)</f>
        <v/>
      </c>
      <c r="L109" s="933" t="str">
        <f>IF(L108="","",Sheet2!$L$14*7%)</f>
        <v/>
      </c>
      <c r="M109" s="933" t="str">
        <f>IF(M108="","",Sheet2!$L$14*7%)</f>
        <v/>
      </c>
      <c r="N109" s="933" t="str">
        <f>IF(N108="","",Sheet2!$L$14*7%)</f>
        <v/>
      </c>
      <c r="O109" s="933" t="str">
        <f>IF(O108="","",Sheet2!$L$14*7%)</f>
        <v/>
      </c>
      <c r="P109" s="933" t="str">
        <f>IF(P108="","",Sheet2!$L$14*7%)</f>
        <v/>
      </c>
      <c r="Q109" s="933" t="str">
        <f>IF(Q108="","",Sheet2!$L$14*7%)</f>
        <v/>
      </c>
      <c r="R109" s="933" t="str">
        <f>IF(R108="","",Sheet2!$L$14*7%)</f>
        <v/>
      </c>
      <c r="S109" s="933" t="str">
        <f>IF(S108="","",Sheet2!$L$14*7%)</f>
        <v/>
      </c>
      <c r="T109" s="933" t="str">
        <f>IF(T108="","",Sheet2!$L$14*7%)</f>
        <v/>
      </c>
      <c r="U109" s="933" t="str">
        <f>IF(U108="","",Sheet2!$L$14*7%)</f>
        <v/>
      </c>
      <c r="V109" s="933" t="str">
        <f>IF(V108="","",Sheet2!$L$14*7%)</f>
        <v/>
      </c>
      <c r="W109" s="933" t="str">
        <f>IF(W108="","",Sheet2!$L$14*7%)</f>
        <v/>
      </c>
      <c r="X109" s="933" t="str">
        <f>IF(X108="","",Sheet2!$L$14*7%)</f>
        <v/>
      </c>
      <c r="Y109" s="933" t="str">
        <f>IF(Y108="","",Sheet2!$L$14*7%)</f>
        <v/>
      </c>
      <c r="Z109" s="933" t="str">
        <f>IF(Z108="","",Sheet2!$L$14*7%)</f>
        <v/>
      </c>
      <c r="AA109" s="933" t="str">
        <f>IF(AA108="","",Sheet2!$L$14*7%)</f>
        <v/>
      </c>
      <c r="AB109" s="933" t="str">
        <f>IF(AB108="","",Sheet2!$L$14*7%)</f>
        <v/>
      </c>
      <c r="AC109" s="933" t="str">
        <f>IF(AC108="","",Sheet2!$L$14*7%)</f>
        <v/>
      </c>
      <c r="AD109" s="933" t="str">
        <f>IF(AD108="","",Sheet2!$L$14*7%)</f>
        <v/>
      </c>
      <c r="AE109" s="933" t="str">
        <f>IF(AE108="","",Sheet2!$L$14*7%)</f>
        <v/>
      </c>
      <c r="AF109" s="933" t="str">
        <f>IF(AF108="","",Sheet2!$L$14*7%)</f>
        <v/>
      </c>
      <c r="AG109" s="933" t="str">
        <f>IF(AG108="","",Sheet2!$L$14*7%)</f>
        <v/>
      </c>
      <c r="AH109" s="933" t="str">
        <f>IF(AH108="","",Sheet2!$L$14*7%)</f>
        <v/>
      </c>
      <c r="AI109" s="933" t="str">
        <f>IF(AI108="","",Sheet2!$L$14*7%)</f>
        <v/>
      </c>
      <c r="AJ109" s="933" t="str">
        <f>IF(AJ108="","",Sheet2!$L$14*7%)</f>
        <v/>
      </c>
      <c r="AK109" s="933" t="str">
        <f>IF(AK108="","",Sheet2!$L$14*7%)</f>
        <v/>
      </c>
      <c r="AL109" s="933" t="str">
        <f>IF(AL108="","",Sheet2!$L$14*7%)</f>
        <v/>
      </c>
      <c r="AM109" s="933" t="str">
        <f>IF(AM108="","",Sheet2!$L$14*7%)</f>
        <v/>
      </c>
      <c r="AN109" s="933" t="str">
        <f>IF(AN108="","",Sheet2!$L$14*7%)</f>
        <v/>
      </c>
      <c r="AO109" s="933" t="str">
        <f>IF(AO108="","",Sheet2!$L$14*7%)</f>
        <v/>
      </c>
      <c r="AP109" s="933" t="str">
        <f>IF(AP108="","",Sheet2!$L$14*7%)</f>
        <v/>
      </c>
      <c r="AQ109" s="933" t="str">
        <f>IF(AQ108="","",Sheet2!$L$14*7%)</f>
        <v/>
      </c>
      <c r="AR109" s="933" t="str">
        <f>IF(AR108="","",Sheet2!$L$14*7%)</f>
        <v/>
      </c>
      <c r="AS109" s="933" t="str">
        <f>IF(AS108="","",Sheet2!$L$14*7%)</f>
        <v/>
      </c>
      <c r="AT109" s="933"/>
      <c r="AU109" s="933" t="str">
        <f>IF(AU108="","",Sheet2!$L$14*7%)</f>
        <v/>
      </c>
      <c r="AV109" s="933" t="str">
        <f>IF(AV108="","",Sheet2!$L$14*7%)</f>
        <v/>
      </c>
      <c r="AW109" s="933" t="str">
        <f>IF(AW108="","",Sheet2!$L$14*7%)</f>
        <v/>
      </c>
      <c r="AX109" s="933" t="str">
        <f>IF(AX108="","",Sheet2!$L$14*7%)</f>
        <v/>
      </c>
      <c r="AY109" s="933" t="str">
        <f>IF(AY108="","",Sheet2!$L$14*7%)</f>
        <v/>
      </c>
      <c r="AZ109" s="933" t="str">
        <f>IF(AZ108="","",Sheet2!$L$14*7%)</f>
        <v/>
      </c>
      <c r="BA109" s="933" t="str">
        <f>IF(BA108="","",Sheet2!$L$14*7%)</f>
        <v/>
      </c>
      <c r="BB109" s="933" t="str">
        <f>IF(BB108="","",Sheet2!$L$14*7%)</f>
        <v/>
      </c>
      <c r="BC109" s="933" t="str">
        <f>IF(BC108="","",Sheet2!$L$14*7%)</f>
        <v/>
      </c>
      <c r="BD109" s="934" t="str">
        <f>IF(BD108="","",Sheet2!$L$14*7%)</f>
        <v/>
      </c>
    </row>
    <row r="110" spans="2:56" x14ac:dyDescent="0.2">
      <c r="B110" s="1283"/>
      <c r="C110" s="946" t="s">
        <v>232</v>
      </c>
      <c r="D110" s="936" t="str">
        <f t="shared" ref="D110:AI110" si="66">IF(D108="","",ABS(D108)-ABS(D109))</f>
        <v/>
      </c>
      <c r="E110" s="937" t="str">
        <f t="shared" si="66"/>
        <v/>
      </c>
      <c r="F110" s="937" t="str">
        <f t="shared" si="66"/>
        <v/>
      </c>
      <c r="G110" s="937" t="str">
        <f t="shared" si="66"/>
        <v/>
      </c>
      <c r="H110" s="937" t="str">
        <f t="shared" si="66"/>
        <v/>
      </c>
      <c r="I110" s="937" t="str">
        <f t="shared" si="66"/>
        <v/>
      </c>
      <c r="J110" s="937" t="str">
        <f t="shared" si="66"/>
        <v/>
      </c>
      <c r="K110" s="937" t="str">
        <f t="shared" si="66"/>
        <v/>
      </c>
      <c r="L110" s="937" t="str">
        <f t="shared" si="66"/>
        <v/>
      </c>
      <c r="M110" s="937" t="str">
        <f t="shared" si="66"/>
        <v/>
      </c>
      <c r="N110" s="937" t="str">
        <f t="shared" si="66"/>
        <v/>
      </c>
      <c r="O110" s="937" t="str">
        <f t="shared" si="66"/>
        <v/>
      </c>
      <c r="P110" s="937" t="str">
        <f t="shared" si="66"/>
        <v/>
      </c>
      <c r="Q110" s="937" t="str">
        <f t="shared" si="66"/>
        <v/>
      </c>
      <c r="R110" s="937" t="str">
        <f t="shared" si="66"/>
        <v/>
      </c>
      <c r="S110" s="937" t="str">
        <f t="shared" si="66"/>
        <v/>
      </c>
      <c r="T110" s="937" t="str">
        <f t="shared" si="66"/>
        <v/>
      </c>
      <c r="U110" s="937" t="str">
        <f t="shared" si="66"/>
        <v/>
      </c>
      <c r="V110" s="937" t="str">
        <f t="shared" si="66"/>
        <v/>
      </c>
      <c r="W110" s="937" t="str">
        <f t="shared" si="66"/>
        <v/>
      </c>
      <c r="X110" s="937" t="str">
        <f t="shared" si="66"/>
        <v/>
      </c>
      <c r="Y110" s="937" t="str">
        <f t="shared" si="66"/>
        <v/>
      </c>
      <c r="Z110" s="937" t="str">
        <f t="shared" si="66"/>
        <v/>
      </c>
      <c r="AA110" s="937" t="str">
        <f t="shared" si="66"/>
        <v/>
      </c>
      <c r="AB110" s="937" t="str">
        <f t="shared" si="66"/>
        <v/>
      </c>
      <c r="AC110" s="937" t="str">
        <f t="shared" si="66"/>
        <v/>
      </c>
      <c r="AD110" s="937" t="str">
        <f t="shared" si="66"/>
        <v/>
      </c>
      <c r="AE110" s="937" t="str">
        <f t="shared" si="66"/>
        <v/>
      </c>
      <c r="AF110" s="937" t="str">
        <f t="shared" si="66"/>
        <v/>
      </c>
      <c r="AG110" s="937" t="str">
        <f t="shared" si="66"/>
        <v/>
      </c>
      <c r="AH110" s="937" t="str">
        <f t="shared" si="66"/>
        <v/>
      </c>
      <c r="AI110" s="937" t="str">
        <f t="shared" si="66"/>
        <v/>
      </c>
      <c r="AJ110" s="937" t="str">
        <f t="shared" ref="AJ110:BD110" si="67">IF(AJ108="","",ABS(AJ108)-ABS(AJ109))</f>
        <v/>
      </c>
      <c r="AK110" s="937" t="str">
        <f t="shared" si="67"/>
        <v/>
      </c>
      <c r="AL110" s="937" t="str">
        <f t="shared" si="67"/>
        <v/>
      </c>
      <c r="AM110" s="937" t="str">
        <f t="shared" si="67"/>
        <v/>
      </c>
      <c r="AN110" s="937" t="str">
        <f t="shared" si="67"/>
        <v/>
      </c>
      <c r="AO110" s="937" t="str">
        <f t="shared" si="67"/>
        <v/>
      </c>
      <c r="AP110" s="937" t="str">
        <f t="shared" si="67"/>
        <v/>
      </c>
      <c r="AQ110" s="937" t="str">
        <f t="shared" si="67"/>
        <v/>
      </c>
      <c r="AR110" s="937" t="str">
        <f t="shared" si="67"/>
        <v/>
      </c>
      <c r="AS110" s="937" t="str">
        <f t="shared" si="67"/>
        <v/>
      </c>
      <c r="AT110" s="937"/>
      <c r="AU110" s="937" t="str">
        <f t="shared" si="67"/>
        <v/>
      </c>
      <c r="AV110" s="937" t="str">
        <f t="shared" si="67"/>
        <v/>
      </c>
      <c r="AW110" s="937" t="str">
        <f t="shared" si="67"/>
        <v/>
      </c>
      <c r="AX110" s="937" t="str">
        <f t="shared" si="67"/>
        <v/>
      </c>
      <c r="AY110" s="937" t="str">
        <f t="shared" si="67"/>
        <v/>
      </c>
      <c r="AZ110" s="937" t="str">
        <f t="shared" si="67"/>
        <v/>
      </c>
      <c r="BA110" s="937" t="str">
        <f t="shared" si="67"/>
        <v/>
      </c>
      <c r="BB110" s="937" t="str">
        <f t="shared" si="67"/>
        <v/>
      </c>
      <c r="BC110" s="937" t="str">
        <f t="shared" si="67"/>
        <v/>
      </c>
      <c r="BD110" s="938" t="str">
        <f t="shared" si="67"/>
        <v/>
      </c>
    </row>
    <row r="111" spans="2:56" ht="36" x14ac:dyDescent="0.2">
      <c r="B111" s="1282">
        <v>4</v>
      </c>
      <c r="C111" s="942" t="s">
        <v>230</v>
      </c>
      <c r="D111" s="928"/>
      <c r="E111" s="929"/>
      <c r="F111" s="929"/>
      <c r="G111" s="929"/>
      <c r="H111" s="929"/>
      <c r="I111" s="929"/>
      <c r="J111" s="929"/>
      <c r="K111" s="929"/>
      <c r="L111" s="929"/>
      <c r="M111" s="929"/>
      <c r="N111" s="929"/>
      <c r="O111" s="929"/>
      <c r="P111" s="929"/>
      <c r="Q111" s="929"/>
      <c r="R111" s="929"/>
      <c r="S111" s="929"/>
      <c r="T111" s="929"/>
      <c r="U111" s="929"/>
      <c r="V111" s="929"/>
      <c r="W111" s="929"/>
      <c r="X111" s="929"/>
      <c r="Y111" s="929"/>
      <c r="Z111" s="929"/>
      <c r="AA111" s="929"/>
      <c r="AB111" s="929"/>
      <c r="AC111" s="929"/>
      <c r="AD111" s="929"/>
      <c r="AE111" s="929"/>
      <c r="AF111" s="929"/>
      <c r="AG111" s="929"/>
      <c r="AH111" s="929"/>
      <c r="AI111" s="929"/>
      <c r="AJ111" s="929"/>
      <c r="AK111" s="929"/>
      <c r="AL111" s="929"/>
      <c r="AM111" s="929"/>
      <c r="AN111" s="929"/>
      <c r="AO111" s="929"/>
      <c r="AP111" s="929"/>
      <c r="AQ111" s="929"/>
      <c r="AR111" s="929"/>
      <c r="AS111" s="929"/>
      <c r="AT111" s="929"/>
      <c r="AU111" s="929"/>
      <c r="AV111" s="929"/>
      <c r="AW111" s="929"/>
      <c r="AX111" s="929"/>
      <c r="AY111" s="929"/>
      <c r="AZ111" s="929"/>
      <c r="BA111" s="929"/>
      <c r="BB111" s="929"/>
      <c r="BC111" s="929"/>
      <c r="BD111" s="930"/>
    </row>
    <row r="112" spans="2:56" ht="24" x14ac:dyDescent="0.2">
      <c r="B112" s="1282"/>
      <c r="C112" s="943" t="s">
        <v>231</v>
      </c>
      <c r="D112" s="932" t="str">
        <f>IF(D111="","",Sheet2!$L$15*7%)</f>
        <v/>
      </c>
      <c r="E112" s="933" t="str">
        <f>IF(E111="","",Sheet2!$L$15*7%)</f>
        <v/>
      </c>
      <c r="F112" s="933" t="str">
        <f>IF(F111="","",Sheet2!$L$15*7%)</f>
        <v/>
      </c>
      <c r="G112" s="933" t="str">
        <f>IF(G111="","",Sheet2!$L$15*7%)</f>
        <v/>
      </c>
      <c r="H112" s="933" t="str">
        <f>IF(H111="","",Sheet2!$L$15*7%)</f>
        <v/>
      </c>
      <c r="I112" s="933" t="str">
        <f>IF(I111="","",Sheet2!$L$15*7%)</f>
        <v/>
      </c>
      <c r="J112" s="933" t="str">
        <f>IF(J111="","",Sheet2!$L$15*7%)</f>
        <v/>
      </c>
      <c r="K112" s="933" t="str">
        <f>IF(K111="","",Sheet2!$L$15*7%)</f>
        <v/>
      </c>
      <c r="L112" s="933" t="str">
        <f>IF(L111="","",Sheet2!$L$15*7%)</f>
        <v/>
      </c>
      <c r="M112" s="933" t="str">
        <f>IF(M111="","",Sheet2!$L$15*7%)</f>
        <v/>
      </c>
      <c r="N112" s="933" t="str">
        <f>IF(N111="","",Sheet2!$L$15*7%)</f>
        <v/>
      </c>
      <c r="O112" s="933" t="str">
        <f>IF(O111="","",Sheet2!$L$15*7%)</f>
        <v/>
      </c>
      <c r="P112" s="933" t="str">
        <f>IF(P111="","",Sheet2!$L$15*7%)</f>
        <v/>
      </c>
      <c r="Q112" s="933" t="str">
        <f>IF(Q111="","",Sheet2!$L$15*7%)</f>
        <v/>
      </c>
      <c r="R112" s="933" t="str">
        <f>IF(R111="","",Sheet2!$L$15*7%)</f>
        <v/>
      </c>
      <c r="S112" s="933" t="str">
        <f>IF(S111="","",Sheet2!$L$15*7%)</f>
        <v/>
      </c>
      <c r="T112" s="933" t="str">
        <f>IF(T111="","",Sheet2!$L$15*7%)</f>
        <v/>
      </c>
      <c r="U112" s="933" t="str">
        <f>IF(U111="","",Sheet2!$L$15*7%)</f>
        <v/>
      </c>
      <c r="V112" s="933" t="str">
        <f>IF(V111="","",Sheet2!$L$15*7%)</f>
        <v/>
      </c>
      <c r="W112" s="933" t="str">
        <f>IF(W111="","",Sheet2!$L$15*7%)</f>
        <v/>
      </c>
      <c r="X112" s="933" t="str">
        <f>IF(X111="","",Sheet2!$L$15*7%)</f>
        <v/>
      </c>
      <c r="Y112" s="933" t="str">
        <f>IF(Y111="","",Sheet2!$L$15*7%)</f>
        <v/>
      </c>
      <c r="Z112" s="933" t="str">
        <f>IF(Z111="","",Sheet2!$L$15*7%)</f>
        <v/>
      </c>
      <c r="AA112" s="933" t="str">
        <f>IF(AA111="","",Sheet2!$L$15*7%)</f>
        <v/>
      </c>
      <c r="AB112" s="933" t="str">
        <f>IF(AB111="","",Sheet2!$L$15*7%)</f>
        <v/>
      </c>
      <c r="AC112" s="933" t="str">
        <f>IF(AC111="","",Sheet2!$L$15*7%)</f>
        <v/>
      </c>
      <c r="AD112" s="933" t="str">
        <f>IF(AD111="","",Sheet2!$L$15*7%)</f>
        <v/>
      </c>
      <c r="AE112" s="933" t="str">
        <f>IF(AE111="","",Sheet2!$L$15*7%)</f>
        <v/>
      </c>
      <c r="AF112" s="933" t="str">
        <f>IF(AF111="","",Sheet2!$L$15*7%)</f>
        <v/>
      </c>
      <c r="AG112" s="933" t="str">
        <f>IF(AG111="","",Sheet2!$L$15*7%)</f>
        <v/>
      </c>
      <c r="AH112" s="933" t="str">
        <f>IF(AH111="","",Sheet2!$L$15*7%)</f>
        <v/>
      </c>
      <c r="AI112" s="933" t="str">
        <f>IF(AI111="","",Sheet2!$L$15*7%)</f>
        <v/>
      </c>
      <c r="AJ112" s="933" t="str">
        <f>IF(AJ111="","",Sheet2!$L$15*7%)</f>
        <v/>
      </c>
      <c r="AK112" s="933" t="str">
        <f>IF(AK111="","",Sheet2!$L$15*7%)</f>
        <v/>
      </c>
      <c r="AL112" s="933" t="str">
        <f>IF(AL111="","",Sheet2!$L$15*7%)</f>
        <v/>
      </c>
      <c r="AM112" s="933" t="str">
        <f>IF(AM111="","",Sheet2!$L$15*7%)</f>
        <v/>
      </c>
      <c r="AN112" s="933" t="str">
        <f>IF(AN111="","",Sheet2!$L$15*7%)</f>
        <v/>
      </c>
      <c r="AO112" s="933" t="str">
        <f>IF(AO111="","",Sheet2!$L$15*7%)</f>
        <v/>
      </c>
      <c r="AP112" s="933" t="str">
        <f>IF(AP111="","",Sheet2!$L$15*7%)</f>
        <v/>
      </c>
      <c r="AQ112" s="933" t="str">
        <f>IF(AQ111="","",Sheet2!$L$15*7%)</f>
        <v/>
      </c>
      <c r="AR112" s="933" t="str">
        <f>IF(AR111="","",Sheet2!$L$15*7%)</f>
        <v/>
      </c>
      <c r="AS112" s="933" t="str">
        <f>IF(AS111="","",Sheet2!$L$15*7%)</f>
        <v/>
      </c>
      <c r="AT112" s="933"/>
      <c r="AU112" s="933" t="str">
        <f>IF(AU111="","",Sheet2!$L$15*7%)</f>
        <v/>
      </c>
      <c r="AV112" s="933" t="str">
        <f>IF(AV111="","",Sheet2!$L$15*7%)</f>
        <v/>
      </c>
      <c r="AW112" s="933" t="str">
        <f>IF(AW111="","",Sheet2!$L$15*7%)</f>
        <v/>
      </c>
      <c r="AX112" s="933" t="str">
        <f>IF(AX111="","",Sheet2!$L$15*7%)</f>
        <v/>
      </c>
      <c r="AY112" s="933" t="str">
        <f>IF(AY111="","",Sheet2!$L$15*7%)</f>
        <v/>
      </c>
      <c r="AZ112" s="933" t="str">
        <f>IF(AZ111="","",Sheet2!$L$15*7%)</f>
        <v/>
      </c>
      <c r="BA112" s="933" t="str">
        <f>IF(BA111="","",Sheet2!$L$15*7%)</f>
        <v/>
      </c>
      <c r="BB112" s="933" t="str">
        <f>IF(BB111="","",Sheet2!$L$15*7%)</f>
        <v/>
      </c>
      <c r="BC112" s="933" t="str">
        <f>IF(BC111="","",Sheet2!$L$15*7%)</f>
        <v/>
      </c>
      <c r="BD112" s="934" t="str">
        <f>IF(BD111="","",Sheet2!$L$15*7%)</f>
        <v/>
      </c>
    </row>
    <row r="113" spans="2:56" x14ac:dyDescent="0.2">
      <c r="B113" s="1282"/>
      <c r="C113" s="944" t="s">
        <v>232</v>
      </c>
      <c r="D113" s="936" t="str">
        <f t="shared" ref="D113:AI113" si="68">IF(D111="","",ABS(D111)-ABS(D112))</f>
        <v/>
      </c>
      <c r="E113" s="937" t="str">
        <f t="shared" si="68"/>
        <v/>
      </c>
      <c r="F113" s="937" t="str">
        <f t="shared" si="68"/>
        <v/>
      </c>
      <c r="G113" s="937" t="str">
        <f t="shared" si="68"/>
        <v/>
      </c>
      <c r="H113" s="937" t="str">
        <f t="shared" si="68"/>
        <v/>
      </c>
      <c r="I113" s="937" t="str">
        <f t="shared" si="68"/>
        <v/>
      </c>
      <c r="J113" s="937" t="str">
        <f t="shared" si="68"/>
        <v/>
      </c>
      <c r="K113" s="937" t="str">
        <f t="shared" si="68"/>
        <v/>
      </c>
      <c r="L113" s="937" t="str">
        <f t="shared" si="68"/>
        <v/>
      </c>
      <c r="M113" s="937" t="str">
        <f t="shared" si="68"/>
        <v/>
      </c>
      <c r="N113" s="937" t="str">
        <f t="shared" si="68"/>
        <v/>
      </c>
      <c r="O113" s="937" t="str">
        <f t="shared" si="68"/>
        <v/>
      </c>
      <c r="P113" s="937" t="str">
        <f t="shared" si="68"/>
        <v/>
      </c>
      <c r="Q113" s="937" t="str">
        <f t="shared" si="68"/>
        <v/>
      </c>
      <c r="R113" s="937" t="str">
        <f t="shared" si="68"/>
        <v/>
      </c>
      <c r="S113" s="937" t="str">
        <f t="shared" si="68"/>
        <v/>
      </c>
      <c r="T113" s="937" t="str">
        <f t="shared" si="68"/>
        <v/>
      </c>
      <c r="U113" s="937" t="str">
        <f t="shared" si="68"/>
        <v/>
      </c>
      <c r="V113" s="937" t="str">
        <f t="shared" si="68"/>
        <v/>
      </c>
      <c r="W113" s="937" t="str">
        <f t="shared" si="68"/>
        <v/>
      </c>
      <c r="X113" s="937" t="str">
        <f t="shared" si="68"/>
        <v/>
      </c>
      <c r="Y113" s="937" t="str">
        <f t="shared" si="68"/>
        <v/>
      </c>
      <c r="Z113" s="937" t="str">
        <f t="shared" si="68"/>
        <v/>
      </c>
      <c r="AA113" s="937" t="str">
        <f t="shared" si="68"/>
        <v/>
      </c>
      <c r="AB113" s="937" t="str">
        <f t="shared" si="68"/>
        <v/>
      </c>
      <c r="AC113" s="937" t="str">
        <f t="shared" si="68"/>
        <v/>
      </c>
      <c r="AD113" s="937" t="str">
        <f t="shared" si="68"/>
        <v/>
      </c>
      <c r="AE113" s="937" t="str">
        <f t="shared" si="68"/>
        <v/>
      </c>
      <c r="AF113" s="937" t="str">
        <f t="shared" si="68"/>
        <v/>
      </c>
      <c r="AG113" s="937" t="str">
        <f t="shared" si="68"/>
        <v/>
      </c>
      <c r="AH113" s="937" t="str">
        <f t="shared" si="68"/>
        <v/>
      </c>
      <c r="AI113" s="937" t="str">
        <f t="shared" si="68"/>
        <v/>
      </c>
      <c r="AJ113" s="937" t="str">
        <f t="shared" ref="AJ113:BD113" si="69">IF(AJ111="","",ABS(AJ111)-ABS(AJ112))</f>
        <v/>
      </c>
      <c r="AK113" s="937" t="str">
        <f t="shared" si="69"/>
        <v/>
      </c>
      <c r="AL113" s="937" t="str">
        <f t="shared" si="69"/>
        <v/>
      </c>
      <c r="AM113" s="937" t="str">
        <f t="shared" si="69"/>
        <v/>
      </c>
      <c r="AN113" s="937" t="str">
        <f t="shared" si="69"/>
        <v/>
      </c>
      <c r="AO113" s="937" t="str">
        <f t="shared" si="69"/>
        <v/>
      </c>
      <c r="AP113" s="937" t="str">
        <f t="shared" si="69"/>
        <v/>
      </c>
      <c r="AQ113" s="937" t="str">
        <f t="shared" si="69"/>
        <v/>
      </c>
      <c r="AR113" s="937" t="str">
        <f t="shared" si="69"/>
        <v/>
      </c>
      <c r="AS113" s="937" t="str">
        <f t="shared" si="69"/>
        <v/>
      </c>
      <c r="AT113" s="937"/>
      <c r="AU113" s="937" t="str">
        <f t="shared" si="69"/>
        <v/>
      </c>
      <c r="AV113" s="937" t="str">
        <f t="shared" si="69"/>
        <v/>
      </c>
      <c r="AW113" s="937" t="str">
        <f t="shared" si="69"/>
        <v/>
      </c>
      <c r="AX113" s="937" t="str">
        <f t="shared" si="69"/>
        <v/>
      </c>
      <c r="AY113" s="937" t="str">
        <f t="shared" si="69"/>
        <v/>
      </c>
      <c r="AZ113" s="937" t="str">
        <f t="shared" si="69"/>
        <v/>
      </c>
      <c r="BA113" s="937" t="str">
        <f t="shared" si="69"/>
        <v/>
      </c>
      <c r="BB113" s="937" t="str">
        <f t="shared" si="69"/>
        <v/>
      </c>
      <c r="BC113" s="937" t="str">
        <f t="shared" si="69"/>
        <v/>
      </c>
      <c r="BD113" s="938" t="str">
        <f t="shared" si="69"/>
        <v/>
      </c>
    </row>
    <row r="114" spans="2:56" ht="36" x14ac:dyDescent="0.2">
      <c r="B114" s="1281">
        <v>5</v>
      </c>
      <c r="C114" s="945" t="s">
        <v>230</v>
      </c>
      <c r="D114" s="928"/>
      <c r="E114" s="929"/>
      <c r="F114" s="929"/>
      <c r="G114" s="929"/>
      <c r="H114" s="929"/>
      <c r="I114" s="929"/>
      <c r="J114" s="929"/>
      <c r="K114" s="929"/>
      <c r="L114" s="929"/>
      <c r="M114" s="929"/>
      <c r="N114" s="929"/>
      <c r="O114" s="929"/>
      <c r="P114" s="929"/>
      <c r="Q114" s="929"/>
      <c r="R114" s="929"/>
      <c r="S114" s="929"/>
      <c r="T114" s="929"/>
      <c r="U114" s="929"/>
      <c r="V114" s="929"/>
      <c r="W114" s="929"/>
      <c r="X114" s="929"/>
      <c r="Y114" s="929"/>
      <c r="Z114" s="929"/>
      <c r="AA114" s="929"/>
      <c r="AB114" s="929"/>
      <c r="AC114" s="929"/>
      <c r="AD114" s="929"/>
      <c r="AE114" s="929"/>
      <c r="AF114" s="929"/>
      <c r="AG114" s="929"/>
      <c r="AH114" s="929"/>
      <c r="AI114" s="929"/>
      <c r="AJ114" s="929"/>
      <c r="AK114" s="929"/>
      <c r="AL114" s="929"/>
      <c r="AM114" s="929"/>
      <c r="AN114" s="929"/>
      <c r="AO114" s="929"/>
      <c r="AP114" s="929"/>
      <c r="AQ114" s="929"/>
      <c r="AR114" s="929"/>
      <c r="AS114" s="929"/>
      <c r="AT114" s="929"/>
      <c r="AU114" s="929"/>
      <c r="AV114" s="929"/>
      <c r="AW114" s="929"/>
      <c r="AX114" s="929"/>
      <c r="AY114" s="929"/>
      <c r="AZ114" s="929"/>
      <c r="BA114" s="929"/>
      <c r="BB114" s="929"/>
      <c r="BC114" s="929"/>
      <c r="BD114" s="930"/>
    </row>
    <row r="115" spans="2:56" ht="24" x14ac:dyDescent="0.2">
      <c r="B115" s="1282"/>
      <c r="C115" s="943" t="s">
        <v>231</v>
      </c>
      <c r="D115" s="932" t="str">
        <f>IF(D114="","",Sheet2!$L$16*7%)</f>
        <v/>
      </c>
      <c r="E115" s="933" t="str">
        <f>IF(E114="","",Sheet2!$L$16*7%)</f>
        <v/>
      </c>
      <c r="F115" s="933" t="str">
        <f>IF(F114="","",Sheet2!$L$16*7%)</f>
        <v/>
      </c>
      <c r="G115" s="933" t="str">
        <f>IF(G114="","",Sheet2!$L$16*7%)</f>
        <v/>
      </c>
      <c r="H115" s="933" t="str">
        <f>IF(H114="","",Sheet2!$L$16*7%)</f>
        <v/>
      </c>
      <c r="I115" s="933" t="str">
        <f>IF(I114="","",Sheet2!$L$16*7%)</f>
        <v/>
      </c>
      <c r="J115" s="933" t="str">
        <f>IF(J114="","",Sheet2!$L$16*7%)</f>
        <v/>
      </c>
      <c r="K115" s="933" t="str">
        <f>IF(K114="","",Sheet2!$L$16*7%)</f>
        <v/>
      </c>
      <c r="L115" s="933" t="str">
        <f>IF(L114="","",Sheet2!$L$16*7%)</f>
        <v/>
      </c>
      <c r="M115" s="933" t="str">
        <f>IF(M114="","",Sheet2!$L$16*7%)</f>
        <v/>
      </c>
      <c r="N115" s="933" t="str">
        <f>IF(N114="","",Sheet2!$L$16*7%)</f>
        <v/>
      </c>
      <c r="O115" s="933" t="str">
        <f>IF(O114="","",Sheet2!$L$16*7%)</f>
        <v/>
      </c>
      <c r="P115" s="933" t="str">
        <f>IF(P114="","",Sheet2!$L$16*7%)</f>
        <v/>
      </c>
      <c r="Q115" s="933" t="str">
        <f>IF(Q114="","",Sheet2!$L$16*7%)</f>
        <v/>
      </c>
      <c r="R115" s="933" t="str">
        <f>IF(R114="","",Sheet2!$L$16*7%)</f>
        <v/>
      </c>
      <c r="S115" s="933" t="str">
        <f>IF(S114="","",Sheet2!$L$16*7%)</f>
        <v/>
      </c>
      <c r="T115" s="933" t="str">
        <f>IF(T114="","",Sheet2!$L$16*7%)</f>
        <v/>
      </c>
      <c r="U115" s="933" t="str">
        <f>IF(U114="","",Sheet2!$L$16*7%)</f>
        <v/>
      </c>
      <c r="V115" s="933" t="str">
        <f>IF(V114="","",Sheet2!$L$16*7%)</f>
        <v/>
      </c>
      <c r="W115" s="933" t="str">
        <f>IF(W114="","",Sheet2!$L$16*7%)</f>
        <v/>
      </c>
      <c r="X115" s="933" t="str">
        <f>IF(X114="","",Sheet2!$L$16*7%)</f>
        <v/>
      </c>
      <c r="Y115" s="933" t="str">
        <f>IF(Y114="","",Sheet2!$L$16*7%)</f>
        <v/>
      </c>
      <c r="Z115" s="933" t="str">
        <f>IF(Z114="","",Sheet2!$L$16*7%)</f>
        <v/>
      </c>
      <c r="AA115" s="933" t="str">
        <f>IF(AA114="","",Sheet2!$L$16*7%)</f>
        <v/>
      </c>
      <c r="AB115" s="933" t="str">
        <f>IF(AB114="","",Sheet2!$L$16*7%)</f>
        <v/>
      </c>
      <c r="AC115" s="933" t="str">
        <f>IF(AC114="","",Sheet2!$L$16*7%)</f>
        <v/>
      </c>
      <c r="AD115" s="933" t="str">
        <f>IF(AD114="","",Sheet2!$L$16*7%)</f>
        <v/>
      </c>
      <c r="AE115" s="933" t="str">
        <f>IF(AE114="","",Sheet2!$L$16*7%)</f>
        <v/>
      </c>
      <c r="AF115" s="933" t="str">
        <f>IF(AF114="","",Sheet2!$L$16*7%)</f>
        <v/>
      </c>
      <c r="AG115" s="933" t="str">
        <f>IF(AG114="","",Sheet2!$L$16*7%)</f>
        <v/>
      </c>
      <c r="AH115" s="933" t="str">
        <f>IF(AH114="","",Sheet2!$L$16*7%)</f>
        <v/>
      </c>
      <c r="AI115" s="933" t="str">
        <f>IF(AI114="","",Sheet2!$L$16*7%)</f>
        <v/>
      </c>
      <c r="AJ115" s="933" t="str">
        <f>IF(AJ114="","",Sheet2!$L$16*7%)</f>
        <v/>
      </c>
      <c r="AK115" s="933" t="str">
        <f>IF(AK114="","",Sheet2!$L$16*7%)</f>
        <v/>
      </c>
      <c r="AL115" s="933" t="str">
        <f>IF(AL114="","",Sheet2!$L$16*7%)</f>
        <v/>
      </c>
      <c r="AM115" s="933" t="str">
        <f>IF(AM114="","",Sheet2!$L$16*7%)</f>
        <v/>
      </c>
      <c r="AN115" s="933" t="str">
        <f>IF(AN114="","",Sheet2!$L$16*7%)</f>
        <v/>
      </c>
      <c r="AO115" s="933" t="str">
        <f>IF(AO114="","",Sheet2!$L$16*7%)</f>
        <v/>
      </c>
      <c r="AP115" s="933" t="str">
        <f>IF(AP114="","",Sheet2!$L$16*7%)</f>
        <v/>
      </c>
      <c r="AQ115" s="933" t="str">
        <f>IF(AQ114="","",Sheet2!$L$16*7%)</f>
        <v/>
      </c>
      <c r="AR115" s="933" t="str">
        <f>IF(AR114="","",Sheet2!$L$16*7%)</f>
        <v/>
      </c>
      <c r="AS115" s="933" t="str">
        <f>IF(AS114="","",Sheet2!$L$16*7%)</f>
        <v/>
      </c>
      <c r="AT115" s="933"/>
      <c r="AU115" s="933" t="str">
        <f>IF(AU114="","",Sheet2!$L$16*7%)</f>
        <v/>
      </c>
      <c r="AV115" s="933" t="str">
        <f>IF(AV114="","",Sheet2!$L$16*7%)</f>
        <v/>
      </c>
      <c r="AW115" s="933" t="str">
        <f>IF(AW114="","",Sheet2!$L$16*7%)</f>
        <v/>
      </c>
      <c r="AX115" s="933" t="str">
        <f>IF(AX114="","",Sheet2!$L$16*7%)</f>
        <v/>
      </c>
      <c r="AY115" s="933" t="str">
        <f>IF(AY114="","",Sheet2!$L$16*7%)</f>
        <v/>
      </c>
      <c r="AZ115" s="933" t="str">
        <f>IF(AZ114="","",Sheet2!$L$16*7%)</f>
        <v/>
      </c>
      <c r="BA115" s="933" t="str">
        <f>IF(BA114="","",Sheet2!$L$16*7%)</f>
        <v/>
      </c>
      <c r="BB115" s="933" t="str">
        <f>IF(BB114="","",Sheet2!$L$16*7%)</f>
        <v/>
      </c>
      <c r="BC115" s="933" t="str">
        <f>IF(BC114="","",Sheet2!$L$16*7%)</f>
        <v/>
      </c>
      <c r="BD115" s="934" t="str">
        <f>IF(BD114="","",Sheet2!$L$16*7%)</f>
        <v/>
      </c>
    </row>
    <row r="116" spans="2:56" x14ac:dyDescent="0.2">
      <c r="B116" s="1283"/>
      <c r="C116" s="946" t="s">
        <v>232</v>
      </c>
      <c r="D116" s="936" t="str">
        <f t="shared" ref="D116:AI116" si="70">IF(D114="","",ABS(D114)-ABS(D115))</f>
        <v/>
      </c>
      <c r="E116" s="937" t="str">
        <f t="shared" si="70"/>
        <v/>
      </c>
      <c r="F116" s="937" t="str">
        <f t="shared" si="70"/>
        <v/>
      </c>
      <c r="G116" s="937" t="str">
        <f t="shared" si="70"/>
        <v/>
      </c>
      <c r="H116" s="937" t="str">
        <f t="shared" si="70"/>
        <v/>
      </c>
      <c r="I116" s="937" t="str">
        <f t="shared" si="70"/>
        <v/>
      </c>
      <c r="J116" s="937" t="str">
        <f t="shared" si="70"/>
        <v/>
      </c>
      <c r="K116" s="937" t="str">
        <f t="shared" si="70"/>
        <v/>
      </c>
      <c r="L116" s="937" t="str">
        <f t="shared" si="70"/>
        <v/>
      </c>
      <c r="M116" s="937" t="str">
        <f t="shared" si="70"/>
        <v/>
      </c>
      <c r="N116" s="937" t="str">
        <f t="shared" si="70"/>
        <v/>
      </c>
      <c r="O116" s="937" t="str">
        <f t="shared" si="70"/>
        <v/>
      </c>
      <c r="P116" s="937" t="str">
        <f t="shared" si="70"/>
        <v/>
      </c>
      <c r="Q116" s="937" t="str">
        <f t="shared" si="70"/>
        <v/>
      </c>
      <c r="R116" s="937" t="str">
        <f t="shared" si="70"/>
        <v/>
      </c>
      <c r="S116" s="937" t="str">
        <f t="shared" si="70"/>
        <v/>
      </c>
      <c r="T116" s="937" t="str">
        <f t="shared" si="70"/>
        <v/>
      </c>
      <c r="U116" s="937" t="str">
        <f t="shared" si="70"/>
        <v/>
      </c>
      <c r="V116" s="937" t="str">
        <f t="shared" si="70"/>
        <v/>
      </c>
      <c r="W116" s="937" t="str">
        <f t="shared" si="70"/>
        <v/>
      </c>
      <c r="X116" s="937" t="str">
        <f t="shared" si="70"/>
        <v/>
      </c>
      <c r="Y116" s="937" t="str">
        <f t="shared" si="70"/>
        <v/>
      </c>
      <c r="Z116" s="937" t="str">
        <f t="shared" si="70"/>
        <v/>
      </c>
      <c r="AA116" s="937" t="str">
        <f t="shared" si="70"/>
        <v/>
      </c>
      <c r="AB116" s="937" t="str">
        <f t="shared" si="70"/>
        <v/>
      </c>
      <c r="AC116" s="937" t="str">
        <f t="shared" si="70"/>
        <v/>
      </c>
      <c r="AD116" s="937" t="str">
        <f t="shared" si="70"/>
        <v/>
      </c>
      <c r="AE116" s="937" t="str">
        <f t="shared" si="70"/>
        <v/>
      </c>
      <c r="AF116" s="937" t="str">
        <f t="shared" si="70"/>
        <v/>
      </c>
      <c r="AG116" s="937" t="str">
        <f t="shared" si="70"/>
        <v/>
      </c>
      <c r="AH116" s="937" t="str">
        <f t="shared" si="70"/>
        <v/>
      </c>
      <c r="AI116" s="937" t="str">
        <f t="shared" si="70"/>
        <v/>
      </c>
      <c r="AJ116" s="937" t="str">
        <f t="shared" ref="AJ116:BD116" si="71">IF(AJ114="","",ABS(AJ114)-ABS(AJ115))</f>
        <v/>
      </c>
      <c r="AK116" s="937" t="str">
        <f t="shared" si="71"/>
        <v/>
      </c>
      <c r="AL116" s="937" t="str">
        <f t="shared" si="71"/>
        <v/>
      </c>
      <c r="AM116" s="937" t="str">
        <f t="shared" si="71"/>
        <v/>
      </c>
      <c r="AN116" s="937" t="str">
        <f t="shared" si="71"/>
        <v/>
      </c>
      <c r="AO116" s="937" t="str">
        <f t="shared" si="71"/>
        <v/>
      </c>
      <c r="AP116" s="937" t="str">
        <f t="shared" si="71"/>
        <v/>
      </c>
      <c r="AQ116" s="937" t="str">
        <f t="shared" si="71"/>
        <v/>
      </c>
      <c r="AR116" s="937" t="str">
        <f t="shared" si="71"/>
        <v/>
      </c>
      <c r="AS116" s="937" t="str">
        <f t="shared" si="71"/>
        <v/>
      </c>
      <c r="AT116" s="937"/>
      <c r="AU116" s="937" t="str">
        <f t="shared" si="71"/>
        <v/>
      </c>
      <c r="AV116" s="937" t="str">
        <f t="shared" si="71"/>
        <v/>
      </c>
      <c r="AW116" s="937" t="str">
        <f t="shared" si="71"/>
        <v/>
      </c>
      <c r="AX116" s="937" t="str">
        <f t="shared" si="71"/>
        <v/>
      </c>
      <c r="AY116" s="937" t="str">
        <f t="shared" si="71"/>
        <v/>
      </c>
      <c r="AZ116" s="937" t="str">
        <f t="shared" si="71"/>
        <v/>
      </c>
      <c r="BA116" s="937" t="str">
        <f t="shared" si="71"/>
        <v/>
      </c>
      <c r="BB116" s="937" t="str">
        <f t="shared" si="71"/>
        <v/>
      </c>
      <c r="BC116" s="937" t="str">
        <f t="shared" si="71"/>
        <v/>
      </c>
      <c r="BD116" s="938" t="str">
        <f t="shared" si="71"/>
        <v/>
      </c>
    </row>
    <row r="117" spans="2:56" ht="36" x14ac:dyDescent="0.2">
      <c r="B117" s="1282">
        <v>6</v>
      </c>
      <c r="C117" s="942" t="s">
        <v>230</v>
      </c>
      <c r="D117" s="928"/>
      <c r="E117" s="929"/>
      <c r="F117" s="929"/>
      <c r="G117" s="929"/>
      <c r="H117" s="929"/>
      <c r="I117" s="929"/>
      <c r="J117" s="929"/>
      <c r="K117" s="929"/>
      <c r="L117" s="929"/>
      <c r="M117" s="929"/>
      <c r="N117" s="929"/>
      <c r="O117" s="929"/>
      <c r="P117" s="929"/>
      <c r="Q117" s="929"/>
      <c r="R117" s="929"/>
      <c r="S117" s="929"/>
      <c r="T117" s="929"/>
      <c r="U117" s="929"/>
      <c r="V117" s="929"/>
      <c r="W117" s="929"/>
      <c r="X117" s="929"/>
      <c r="Y117" s="929"/>
      <c r="Z117" s="929"/>
      <c r="AA117" s="929"/>
      <c r="AB117" s="929"/>
      <c r="AC117" s="929"/>
      <c r="AD117" s="929"/>
      <c r="AE117" s="929"/>
      <c r="AF117" s="929"/>
      <c r="AG117" s="929"/>
      <c r="AH117" s="929"/>
      <c r="AI117" s="929"/>
      <c r="AJ117" s="929"/>
      <c r="AK117" s="929"/>
      <c r="AL117" s="929"/>
      <c r="AM117" s="929"/>
      <c r="AN117" s="929"/>
      <c r="AO117" s="929"/>
      <c r="AP117" s="929"/>
      <c r="AQ117" s="929"/>
      <c r="AR117" s="929"/>
      <c r="AS117" s="929"/>
      <c r="AT117" s="929"/>
      <c r="AU117" s="929"/>
      <c r="AV117" s="929"/>
      <c r="AW117" s="929"/>
      <c r="AX117" s="929"/>
      <c r="AY117" s="929"/>
      <c r="AZ117" s="929"/>
      <c r="BA117" s="929"/>
      <c r="BB117" s="929"/>
      <c r="BC117" s="929"/>
      <c r="BD117" s="930"/>
    </row>
    <row r="118" spans="2:56" ht="24" x14ac:dyDescent="0.2">
      <c r="B118" s="1282"/>
      <c r="C118" s="943" t="s">
        <v>231</v>
      </c>
      <c r="D118" s="932" t="str">
        <f>IF(D117="","",Sheet2!$L$17*7%)</f>
        <v/>
      </c>
      <c r="E118" s="933" t="str">
        <f>IF(E117="","",Sheet2!$L$17*7%)</f>
        <v/>
      </c>
      <c r="F118" s="933" t="str">
        <f>IF(F117="","",Sheet2!$L$17*7%)</f>
        <v/>
      </c>
      <c r="G118" s="933" t="str">
        <f>IF(G117="","",Sheet2!$L$17*7%)</f>
        <v/>
      </c>
      <c r="H118" s="933" t="str">
        <f>IF(H117="","",Sheet2!$L$17*7%)</f>
        <v/>
      </c>
      <c r="I118" s="933" t="str">
        <f>IF(I117="","",Sheet2!$L$17*7%)</f>
        <v/>
      </c>
      <c r="J118" s="933" t="str">
        <f>IF(J117="","",Sheet2!$L$17*7%)</f>
        <v/>
      </c>
      <c r="K118" s="933" t="str">
        <f>IF(K117="","",Sheet2!$L$17*7%)</f>
        <v/>
      </c>
      <c r="L118" s="933" t="str">
        <f>IF(L117="","",Sheet2!$L$17*7%)</f>
        <v/>
      </c>
      <c r="M118" s="933" t="str">
        <f>IF(M117="","",Sheet2!$L$17*7%)</f>
        <v/>
      </c>
      <c r="N118" s="933" t="str">
        <f>IF(N117="","",Sheet2!$L$17*7%)</f>
        <v/>
      </c>
      <c r="O118" s="933" t="str">
        <f>IF(O117="","",Sheet2!$L$17*7%)</f>
        <v/>
      </c>
      <c r="P118" s="933" t="str">
        <f>IF(P117="","",Sheet2!$L$17*7%)</f>
        <v/>
      </c>
      <c r="Q118" s="933" t="str">
        <f>IF(Q117="","",Sheet2!$L$17*7%)</f>
        <v/>
      </c>
      <c r="R118" s="933" t="str">
        <f>IF(R117="","",Sheet2!$L$17*7%)</f>
        <v/>
      </c>
      <c r="S118" s="933" t="str">
        <f>IF(S117="","",Sheet2!$L$17*7%)</f>
        <v/>
      </c>
      <c r="T118" s="933" t="str">
        <f>IF(T117="","",Sheet2!$L$17*7%)</f>
        <v/>
      </c>
      <c r="U118" s="933" t="str">
        <f>IF(U117="","",Sheet2!$L$17*7%)</f>
        <v/>
      </c>
      <c r="V118" s="933" t="str">
        <f>IF(V117="","",Sheet2!$L$17*7%)</f>
        <v/>
      </c>
      <c r="W118" s="933" t="str">
        <f>IF(W117="","",Sheet2!$L$17*7%)</f>
        <v/>
      </c>
      <c r="X118" s="933" t="str">
        <f>IF(X117="","",Sheet2!$L$17*7%)</f>
        <v/>
      </c>
      <c r="Y118" s="933" t="str">
        <f>IF(Y117="","",Sheet2!$L$17*7%)</f>
        <v/>
      </c>
      <c r="Z118" s="933" t="str">
        <f>IF(Z117="","",Sheet2!$L$17*7%)</f>
        <v/>
      </c>
      <c r="AA118" s="933" t="str">
        <f>IF(AA117="","",Sheet2!$L$17*7%)</f>
        <v/>
      </c>
      <c r="AB118" s="933" t="str">
        <f>IF(AB117="","",Sheet2!$L$17*7%)</f>
        <v/>
      </c>
      <c r="AC118" s="933" t="str">
        <f>IF(AC117="","",Sheet2!$L$17*7%)</f>
        <v/>
      </c>
      <c r="AD118" s="933" t="str">
        <f>IF(AD117="","",Sheet2!$L$17*7%)</f>
        <v/>
      </c>
      <c r="AE118" s="933" t="str">
        <f>IF(AE117="","",Sheet2!$L$17*7%)</f>
        <v/>
      </c>
      <c r="AF118" s="933" t="str">
        <f>IF(AF117="","",Sheet2!$L$17*7%)</f>
        <v/>
      </c>
      <c r="AG118" s="933" t="str">
        <f>IF(AG117="","",Sheet2!$L$17*7%)</f>
        <v/>
      </c>
      <c r="AH118" s="933" t="str">
        <f>IF(AH117="","",Sheet2!$L$17*7%)</f>
        <v/>
      </c>
      <c r="AI118" s="933" t="str">
        <f>IF(AI117="","",Sheet2!$L$17*7%)</f>
        <v/>
      </c>
      <c r="AJ118" s="933" t="str">
        <f>IF(AJ117="","",Sheet2!$L$17*7%)</f>
        <v/>
      </c>
      <c r="AK118" s="933" t="str">
        <f>IF(AK117="","",Sheet2!$L$17*7%)</f>
        <v/>
      </c>
      <c r="AL118" s="933" t="str">
        <f>IF(AL117="","",Sheet2!$L$17*7%)</f>
        <v/>
      </c>
      <c r="AM118" s="933" t="str">
        <f>IF(AM117="","",Sheet2!$L$17*7%)</f>
        <v/>
      </c>
      <c r="AN118" s="933" t="str">
        <f>IF(AN117="","",Sheet2!$L$17*7%)</f>
        <v/>
      </c>
      <c r="AO118" s="933" t="str">
        <f>IF(AO117="","",Sheet2!$L$17*7%)</f>
        <v/>
      </c>
      <c r="AP118" s="933" t="str">
        <f>IF(AP117="","",Sheet2!$L$17*7%)</f>
        <v/>
      </c>
      <c r="AQ118" s="933" t="str">
        <f>IF(AQ117="","",Sheet2!$L$17*7%)</f>
        <v/>
      </c>
      <c r="AR118" s="933" t="str">
        <f>IF(AR117="","",Sheet2!$L$17*7%)</f>
        <v/>
      </c>
      <c r="AS118" s="933" t="str">
        <f>IF(AS117="","",Sheet2!$L$17*7%)</f>
        <v/>
      </c>
      <c r="AT118" s="933"/>
      <c r="AU118" s="933" t="str">
        <f>IF(AU117="","",Sheet2!$L$17*7%)</f>
        <v/>
      </c>
      <c r="AV118" s="933" t="str">
        <f>IF(AV117="","",Sheet2!$L$17*7%)</f>
        <v/>
      </c>
      <c r="AW118" s="933" t="str">
        <f>IF(AW117="","",Sheet2!$L$17*7%)</f>
        <v/>
      </c>
      <c r="AX118" s="933" t="str">
        <f>IF(AX117="","",Sheet2!$L$17*7%)</f>
        <v/>
      </c>
      <c r="AY118" s="933" t="str">
        <f>IF(AY117="","",Sheet2!$L$17*7%)</f>
        <v/>
      </c>
      <c r="AZ118" s="933" t="str">
        <f>IF(AZ117="","",Sheet2!$L$17*7%)</f>
        <v/>
      </c>
      <c r="BA118" s="933" t="str">
        <f>IF(BA117="","",Sheet2!$L$17*7%)</f>
        <v/>
      </c>
      <c r="BB118" s="933" t="str">
        <f>IF(BB117="","",Sheet2!$L$17*7%)</f>
        <v/>
      </c>
      <c r="BC118" s="933" t="str">
        <f>IF(BC117="","",Sheet2!$L$17*7%)</f>
        <v/>
      </c>
      <c r="BD118" s="934" t="str">
        <f>IF(BD117="","",Sheet2!$L$17*7%)</f>
        <v/>
      </c>
    </row>
    <row r="119" spans="2:56" x14ac:dyDescent="0.2">
      <c r="B119" s="1282"/>
      <c r="C119" s="944" t="s">
        <v>232</v>
      </c>
      <c r="D119" s="936" t="str">
        <f t="shared" ref="D119:AI119" si="72">IF(D117="","",ABS(D117)-ABS(D118))</f>
        <v/>
      </c>
      <c r="E119" s="937" t="str">
        <f t="shared" si="72"/>
        <v/>
      </c>
      <c r="F119" s="937" t="str">
        <f t="shared" si="72"/>
        <v/>
      </c>
      <c r="G119" s="937" t="str">
        <f t="shared" si="72"/>
        <v/>
      </c>
      <c r="H119" s="937" t="str">
        <f t="shared" si="72"/>
        <v/>
      </c>
      <c r="I119" s="937" t="str">
        <f t="shared" si="72"/>
        <v/>
      </c>
      <c r="J119" s="937" t="str">
        <f t="shared" si="72"/>
        <v/>
      </c>
      <c r="K119" s="937" t="str">
        <f t="shared" si="72"/>
        <v/>
      </c>
      <c r="L119" s="937" t="str">
        <f t="shared" si="72"/>
        <v/>
      </c>
      <c r="M119" s="937" t="str">
        <f t="shared" si="72"/>
        <v/>
      </c>
      <c r="N119" s="937" t="str">
        <f t="shared" si="72"/>
        <v/>
      </c>
      <c r="O119" s="937" t="str">
        <f t="shared" si="72"/>
        <v/>
      </c>
      <c r="P119" s="937" t="str">
        <f t="shared" si="72"/>
        <v/>
      </c>
      <c r="Q119" s="937" t="str">
        <f t="shared" si="72"/>
        <v/>
      </c>
      <c r="R119" s="937" t="str">
        <f t="shared" si="72"/>
        <v/>
      </c>
      <c r="S119" s="937" t="str">
        <f t="shared" si="72"/>
        <v/>
      </c>
      <c r="T119" s="937" t="str">
        <f t="shared" si="72"/>
        <v/>
      </c>
      <c r="U119" s="937" t="str">
        <f t="shared" si="72"/>
        <v/>
      </c>
      <c r="V119" s="937" t="str">
        <f t="shared" si="72"/>
        <v/>
      </c>
      <c r="W119" s="937" t="str">
        <f t="shared" si="72"/>
        <v/>
      </c>
      <c r="X119" s="937" t="str">
        <f t="shared" si="72"/>
        <v/>
      </c>
      <c r="Y119" s="937" t="str">
        <f t="shared" si="72"/>
        <v/>
      </c>
      <c r="Z119" s="937" t="str">
        <f t="shared" si="72"/>
        <v/>
      </c>
      <c r="AA119" s="937" t="str">
        <f t="shared" si="72"/>
        <v/>
      </c>
      <c r="AB119" s="937" t="str">
        <f t="shared" si="72"/>
        <v/>
      </c>
      <c r="AC119" s="937" t="str">
        <f t="shared" si="72"/>
        <v/>
      </c>
      <c r="AD119" s="937" t="str">
        <f t="shared" si="72"/>
        <v/>
      </c>
      <c r="AE119" s="937" t="str">
        <f t="shared" si="72"/>
        <v/>
      </c>
      <c r="AF119" s="937" t="str">
        <f t="shared" si="72"/>
        <v/>
      </c>
      <c r="AG119" s="937" t="str">
        <f t="shared" si="72"/>
        <v/>
      </c>
      <c r="AH119" s="937" t="str">
        <f t="shared" si="72"/>
        <v/>
      </c>
      <c r="AI119" s="937" t="str">
        <f t="shared" si="72"/>
        <v/>
      </c>
      <c r="AJ119" s="937" t="str">
        <f t="shared" ref="AJ119:BD119" si="73">IF(AJ117="","",ABS(AJ117)-ABS(AJ118))</f>
        <v/>
      </c>
      <c r="AK119" s="937" t="str">
        <f t="shared" si="73"/>
        <v/>
      </c>
      <c r="AL119" s="937" t="str">
        <f t="shared" si="73"/>
        <v/>
      </c>
      <c r="AM119" s="937" t="str">
        <f t="shared" si="73"/>
        <v/>
      </c>
      <c r="AN119" s="937" t="str">
        <f t="shared" si="73"/>
        <v/>
      </c>
      <c r="AO119" s="937" t="str">
        <f t="shared" si="73"/>
        <v/>
      </c>
      <c r="AP119" s="937" t="str">
        <f t="shared" si="73"/>
        <v/>
      </c>
      <c r="AQ119" s="937" t="str">
        <f t="shared" si="73"/>
        <v/>
      </c>
      <c r="AR119" s="937" t="str">
        <f t="shared" si="73"/>
        <v/>
      </c>
      <c r="AS119" s="937" t="str">
        <f t="shared" si="73"/>
        <v/>
      </c>
      <c r="AT119" s="937"/>
      <c r="AU119" s="937" t="str">
        <f t="shared" si="73"/>
        <v/>
      </c>
      <c r="AV119" s="937" t="str">
        <f t="shared" si="73"/>
        <v/>
      </c>
      <c r="AW119" s="937" t="str">
        <f t="shared" si="73"/>
        <v/>
      </c>
      <c r="AX119" s="937" t="str">
        <f t="shared" si="73"/>
        <v/>
      </c>
      <c r="AY119" s="937" t="str">
        <f t="shared" si="73"/>
        <v/>
      </c>
      <c r="AZ119" s="937" t="str">
        <f t="shared" si="73"/>
        <v/>
      </c>
      <c r="BA119" s="937" t="str">
        <f t="shared" si="73"/>
        <v/>
      </c>
      <c r="BB119" s="937" t="str">
        <f t="shared" si="73"/>
        <v/>
      </c>
      <c r="BC119" s="937" t="str">
        <f t="shared" si="73"/>
        <v/>
      </c>
      <c r="BD119" s="938" t="str">
        <f t="shared" si="73"/>
        <v/>
      </c>
    </row>
    <row r="120" spans="2:56" ht="36" x14ac:dyDescent="0.2">
      <c r="B120" s="1281">
        <v>7</v>
      </c>
      <c r="C120" s="945" t="s">
        <v>230</v>
      </c>
      <c r="D120" s="928"/>
      <c r="E120" s="929"/>
      <c r="F120" s="929"/>
      <c r="G120" s="929"/>
      <c r="H120" s="929"/>
      <c r="I120" s="929"/>
      <c r="J120" s="929"/>
      <c r="K120" s="929"/>
      <c r="L120" s="929"/>
      <c r="M120" s="929"/>
      <c r="N120" s="929"/>
      <c r="O120" s="929"/>
      <c r="P120" s="929"/>
      <c r="Q120" s="929"/>
      <c r="R120" s="929"/>
      <c r="S120" s="929"/>
      <c r="T120" s="929"/>
      <c r="U120" s="929"/>
      <c r="V120" s="929"/>
      <c r="W120" s="929"/>
      <c r="X120" s="929"/>
      <c r="Y120" s="929"/>
      <c r="Z120" s="929"/>
      <c r="AA120" s="929"/>
      <c r="AB120" s="929"/>
      <c r="AC120" s="929"/>
      <c r="AD120" s="929"/>
      <c r="AE120" s="929"/>
      <c r="AF120" s="929"/>
      <c r="AG120" s="929"/>
      <c r="AH120" s="929"/>
      <c r="AI120" s="929"/>
      <c r="AJ120" s="929"/>
      <c r="AK120" s="929"/>
      <c r="AL120" s="929"/>
      <c r="AM120" s="929"/>
      <c r="AN120" s="929"/>
      <c r="AO120" s="929"/>
      <c r="AP120" s="929"/>
      <c r="AQ120" s="929"/>
      <c r="AR120" s="929"/>
      <c r="AS120" s="929"/>
      <c r="AT120" s="929"/>
      <c r="AU120" s="929"/>
      <c r="AV120" s="929"/>
      <c r="AW120" s="929"/>
      <c r="AX120" s="929"/>
      <c r="AY120" s="929"/>
      <c r="AZ120" s="929"/>
      <c r="BA120" s="929"/>
      <c r="BB120" s="929"/>
      <c r="BC120" s="929"/>
      <c r="BD120" s="930"/>
    </row>
    <row r="121" spans="2:56" ht="24" x14ac:dyDescent="0.2">
      <c r="B121" s="1282"/>
      <c r="C121" s="943" t="s">
        <v>231</v>
      </c>
      <c r="D121" s="932" t="str">
        <f>IF(D120="","",Sheet2!$L$18*7%)</f>
        <v/>
      </c>
      <c r="E121" s="933" t="str">
        <f>IF(E120="","",Sheet2!$L$18*7%)</f>
        <v/>
      </c>
      <c r="F121" s="933" t="str">
        <f>IF(F120="","",Sheet2!$L$18*7%)</f>
        <v/>
      </c>
      <c r="G121" s="933" t="str">
        <f>IF(G120="","",Sheet2!$L$18*7%)</f>
        <v/>
      </c>
      <c r="H121" s="933" t="str">
        <f>IF(H120="","",Sheet2!$L$18*7%)</f>
        <v/>
      </c>
      <c r="I121" s="933" t="str">
        <f>IF(I120="","",Sheet2!$L$18*7%)</f>
        <v/>
      </c>
      <c r="J121" s="933" t="str">
        <f>IF(J120="","",Sheet2!$L$18*7%)</f>
        <v/>
      </c>
      <c r="K121" s="933" t="str">
        <f>IF(K120="","",Sheet2!$L$18*7%)</f>
        <v/>
      </c>
      <c r="L121" s="933" t="str">
        <f>IF(L120="","",Sheet2!$L$18*7%)</f>
        <v/>
      </c>
      <c r="M121" s="933" t="str">
        <f>IF(M120="","",Sheet2!$L$18*7%)</f>
        <v/>
      </c>
      <c r="N121" s="933" t="str">
        <f>IF(N120="","",Sheet2!$L$18*7%)</f>
        <v/>
      </c>
      <c r="O121" s="933" t="str">
        <f>IF(O120="","",Sheet2!$L$18*7%)</f>
        <v/>
      </c>
      <c r="P121" s="933" t="str">
        <f>IF(P120="","",Sheet2!$L$18*7%)</f>
        <v/>
      </c>
      <c r="Q121" s="933" t="str">
        <f>IF(Q120="","",Sheet2!$L$18*7%)</f>
        <v/>
      </c>
      <c r="R121" s="933" t="str">
        <f>IF(R120="","",Sheet2!$L$18*7%)</f>
        <v/>
      </c>
      <c r="S121" s="933" t="str">
        <f>IF(S120="","",Sheet2!$L$18*7%)</f>
        <v/>
      </c>
      <c r="T121" s="933" t="str">
        <f>IF(T120="","",Sheet2!$L$18*7%)</f>
        <v/>
      </c>
      <c r="U121" s="933" t="str">
        <f>IF(U120="","",Sheet2!$L$18*7%)</f>
        <v/>
      </c>
      <c r="V121" s="933" t="str">
        <f>IF(V120="","",Sheet2!$L$18*7%)</f>
        <v/>
      </c>
      <c r="W121" s="933" t="str">
        <f>IF(W120="","",Sheet2!$L$18*7%)</f>
        <v/>
      </c>
      <c r="X121" s="933" t="str">
        <f>IF(X120="","",Sheet2!$L$18*7%)</f>
        <v/>
      </c>
      <c r="Y121" s="933" t="str">
        <f>IF(Y120="","",Sheet2!$L$18*7%)</f>
        <v/>
      </c>
      <c r="Z121" s="933" t="str">
        <f>IF(Z120="","",Sheet2!$L$18*7%)</f>
        <v/>
      </c>
      <c r="AA121" s="933" t="str">
        <f>IF(AA120="","",Sheet2!$L$18*7%)</f>
        <v/>
      </c>
      <c r="AB121" s="933" t="str">
        <f>IF(AB120="","",Sheet2!$L$18*7%)</f>
        <v/>
      </c>
      <c r="AC121" s="933" t="str">
        <f>IF(AC120="","",Sheet2!$L$18*7%)</f>
        <v/>
      </c>
      <c r="AD121" s="933" t="str">
        <f>IF(AD120="","",Sheet2!$L$18*7%)</f>
        <v/>
      </c>
      <c r="AE121" s="933" t="str">
        <f>IF(AE120="","",Sheet2!$L$18*7%)</f>
        <v/>
      </c>
      <c r="AF121" s="933" t="str">
        <f>IF(AF120="","",Sheet2!$L$18*7%)</f>
        <v/>
      </c>
      <c r="AG121" s="933" t="str">
        <f>IF(AG120="","",Sheet2!$L$18*7%)</f>
        <v/>
      </c>
      <c r="AH121" s="933" t="str">
        <f>IF(AH120="","",Sheet2!$L$18*7%)</f>
        <v/>
      </c>
      <c r="AI121" s="933" t="str">
        <f>IF(AI120="","",Sheet2!$L$18*7%)</f>
        <v/>
      </c>
      <c r="AJ121" s="933" t="str">
        <f>IF(AJ120="","",Sheet2!$L$18*7%)</f>
        <v/>
      </c>
      <c r="AK121" s="933" t="str">
        <f>IF(AK120="","",Sheet2!$L$18*7%)</f>
        <v/>
      </c>
      <c r="AL121" s="933" t="str">
        <f>IF(AL120="","",Sheet2!$L$18*7%)</f>
        <v/>
      </c>
      <c r="AM121" s="933" t="str">
        <f>IF(AM120="","",Sheet2!$L$18*7%)</f>
        <v/>
      </c>
      <c r="AN121" s="933" t="str">
        <f>IF(AN120="","",Sheet2!$L$18*7%)</f>
        <v/>
      </c>
      <c r="AO121" s="933" t="str">
        <f>IF(AO120="","",Sheet2!$L$18*7%)</f>
        <v/>
      </c>
      <c r="AP121" s="933" t="str">
        <f>IF(AP120="","",Sheet2!$L$18*7%)</f>
        <v/>
      </c>
      <c r="AQ121" s="933" t="str">
        <f>IF(AQ120="","",Sheet2!$L$18*7%)</f>
        <v/>
      </c>
      <c r="AR121" s="933" t="str">
        <f>IF(AR120="","",Sheet2!$L$18*7%)</f>
        <v/>
      </c>
      <c r="AS121" s="933" t="str">
        <f>IF(AS120="","",Sheet2!$L$18*7%)</f>
        <v/>
      </c>
      <c r="AT121" s="933"/>
      <c r="AU121" s="933" t="str">
        <f>IF(AU120="","",Sheet2!$L$18*7%)</f>
        <v/>
      </c>
      <c r="AV121" s="933" t="str">
        <f>IF(AV120="","",Sheet2!$L$18*7%)</f>
        <v/>
      </c>
      <c r="AW121" s="933" t="str">
        <f>IF(AW120="","",Sheet2!$L$18*7%)</f>
        <v/>
      </c>
      <c r="AX121" s="933" t="str">
        <f>IF(AX120="","",Sheet2!$L$18*7%)</f>
        <v/>
      </c>
      <c r="AY121" s="933" t="str">
        <f>IF(AY120="","",Sheet2!$L$18*7%)</f>
        <v/>
      </c>
      <c r="AZ121" s="933" t="str">
        <f>IF(AZ120="","",Sheet2!$L$18*7%)</f>
        <v/>
      </c>
      <c r="BA121" s="933" t="str">
        <f>IF(BA120="","",Sheet2!$L$18*7%)</f>
        <v/>
      </c>
      <c r="BB121" s="933" t="str">
        <f>IF(BB120="","",Sheet2!$L$18*7%)</f>
        <v/>
      </c>
      <c r="BC121" s="933" t="str">
        <f>IF(BC120="","",Sheet2!$L$18*7%)</f>
        <v/>
      </c>
      <c r="BD121" s="934" t="str">
        <f>IF(BD120="","",Sheet2!$L$18*7%)</f>
        <v/>
      </c>
    </row>
    <row r="122" spans="2:56" x14ac:dyDescent="0.2">
      <c r="B122" s="1283"/>
      <c r="C122" s="946" t="s">
        <v>232</v>
      </c>
      <c r="D122" s="936" t="str">
        <f t="shared" ref="D122:AI122" si="74">IF(D120="","",ABS(D120)-ABS(D121))</f>
        <v/>
      </c>
      <c r="E122" s="937" t="str">
        <f t="shared" si="74"/>
        <v/>
      </c>
      <c r="F122" s="937" t="str">
        <f t="shared" si="74"/>
        <v/>
      </c>
      <c r="G122" s="937" t="str">
        <f t="shared" si="74"/>
        <v/>
      </c>
      <c r="H122" s="937" t="str">
        <f t="shared" si="74"/>
        <v/>
      </c>
      <c r="I122" s="937" t="str">
        <f t="shared" si="74"/>
        <v/>
      </c>
      <c r="J122" s="937" t="str">
        <f t="shared" si="74"/>
        <v/>
      </c>
      <c r="K122" s="937" t="str">
        <f t="shared" si="74"/>
        <v/>
      </c>
      <c r="L122" s="937" t="str">
        <f t="shared" si="74"/>
        <v/>
      </c>
      <c r="M122" s="937" t="str">
        <f t="shared" si="74"/>
        <v/>
      </c>
      <c r="N122" s="937" t="str">
        <f t="shared" si="74"/>
        <v/>
      </c>
      <c r="O122" s="937" t="str">
        <f t="shared" si="74"/>
        <v/>
      </c>
      <c r="P122" s="937" t="str">
        <f t="shared" si="74"/>
        <v/>
      </c>
      <c r="Q122" s="937" t="str">
        <f t="shared" si="74"/>
        <v/>
      </c>
      <c r="R122" s="937" t="str">
        <f t="shared" si="74"/>
        <v/>
      </c>
      <c r="S122" s="937" t="str">
        <f t="shared" si="74"/>
        <v/>
      </c>
      <c r="T122" s="937" t="str">
        <f t="shared" si="74"/>
        <v/>
      </c>
      <c r="U122" s="937" t="str">
        <f t="shared" si="74"/>
        <v/>
      </c>
      <c r="V122" s="937" t="str">
        <f t="shared" si="74"/>
        <v/>
      </c>
      <c r="W122" s="937" t="str">
        <f t="shared" si="74"/>
        <v/>
      </c>
      <c r="X122" s="937" t="str">
        <f t="shared" si="74"/>
        <v/>
      </c>
      <c r="Y122" s="937" t="str">
        <f t="shared" si="74"/>
        <v/>
      </c>
      <c r="Z122" s="937" t="str">
        <f t="shared" si="74"/>
        <v/>
      </c>
      <c r="AA122" s="937" t="str">
        <f t="shared" si="74"/>
        <v/>
      </c>
      <c r="AB122" s="937" t="str">
        <f t="shared" si="74"/>
        <v/>
      </c>
      <c r="AC122" s="937" t="str">
        <f t="shared" si="74"/>
        <v/>
      </c>
      <c r="AD122" s="937" t="str">
        <f t="shared" si="74"/>
        <v/>
      </c>
      <c r="AE122" s="937" t="str">
        <f t="shared" si="74"/>
        <v/>
      </c>
      <c r="AF122" s="937" t="str">
        <f t="shared" si="74"/>
        <v/>
      </c>
      <c r="AG122" s="937" t="str">
        <f t="shared" si="74"/>
        <v/>
      </c>
      <c r="AH122" s="937" t="str">
        <f t="shared" si="74"/>
        <v/>
      </c>
      <c r="AI122" s="937" t="str">
        <f t="shared" si="74"/>
        <v/>
      </c>
      <c r="AJ122" s="937" t="str">
        <f t="shared" ref="AJ122:BD122" si="75">IF(AJ120="","",ABS(AJ120)-ABS(AJ121))</f>
        <v/>
      </c>
      <c r="AK122" s="937" t="str">
        <f t="shared" si="75"/>
        <v/>
      </c>
      <c r="AL122" s="937" t="str">
        <f t="shared" si="75"/>
        <v/>
      </c>
      <c r="AM122" s="937" t="str">
        <f t="shared" si="75"/>
        <v/>
      </c>
      <c r="AN122" s="937" t="str">
        <f t="shared" si="75"/>
        <v/>
      </c>
      <c r="AO122" s="937" t="str">
        <f t="shared" si="75"/>
        <v/>
      </c>
      <c r="AP122" s="937" t="str">
        <f t="shared" si="75"/>
        <v/>
      </c>
      <c r="AQ122" s="937" t="str">
        <f t="shared" si="75"/>
        <v/>
      </c>
      <c r="AR122" s="937" t="str">
        <f t="shared" si="75"/>
        <v/>
      </c>
      <c r="AS122" s="937" t="str">
        <f t="shared" si="75"/>
        <v/>
      </c>
      <c r="AT122" s="937"/>
      <c r="AU122" s="937" t="str">
        <f t="shared" si="75"/>
        <v/>
      </c>
      <c r="AV122" s="937" t="str">
        <f t="shared" si="75"/>
        <v/>
      </c>
      <c r="AW122" s="937" t="str">
        <f t="shared" si="75"/>
        <v/>
      </c>
      <c r="AX122" s="937" t="str">
        <f t="shared" si="75"/>
        <v/>
      </c>
      <c r="AY122" s="937" t="str">
        <f t="shared" si="75"/>
        <v/>
      </c>
      <c r="AZ122" s="937" t="str">
        <f t="shared" si="75"/>
        <v/>
      </c>
      <c r="BA122" s="937" t="str">
        <f t="shared" si="75"/>
        <v/>
      </c>
      <c r="BB122" s="937" t="str">
        <f t="shared" si="75"/>
        <v/>
      </c>
      <c r="BC122" s="937" t="str">
        <f t="shared" si="75"/>
        <v/>
      </c>
      <c r="BD122" s="938" t="str">
        <f t="shared" si="75"/>
        <v/>
      </c>
    </row>
    <row r="123" spans="2:56" ht="36" x14ac:dyDescent="0.2">
      <c r="B123" s="1282">
        <v>8</v>
      </c>
      <c r="C123" s="942" t="s">
        <v>230</v>
      </c>
      <c r="D123" s="928"/>
      <c r="E123" s="929"/>
      <c r="F123" s="929"/>
      <c r="G123" s="929"/>
      <c r="H123" s="929"/>
      <c r="I123" s="929"/>
      <c r="J123" s="929"/>
      <c r="K123" s="929"/>
      <c r="L123" s="929"/>
      <c r="M123" s="929"/>
      <c r="N123" s="929"/>
      <c r="O123" s="929"/>
      <c r="P123" s="929"/>
      <c r="Q123" s="929"/>
      <c r="R123" s="929"/>
      <c r="S123" s="929"/>
      <c r="T123" s="929"/>
      <c r="U123" s="929"/>
      <c r="V123" s="929"/>
      <c r="W123" s="929"/>
      <c r="X123" s="929"/>
      <c r="Y123" s="929"/>
      <c r="Z123" s="929"/>
      <c r="AA123" s="929"/>
      <c r="AB123" s="929"/>
      <c r="AC123" s="929"/>
      <c r="AD123" s="929"/>
      <c r="AE123" s="929"/>
      <c r="AF123" s="929"/>
      <c r="AG123" s="929"/>
      <c r="AH123" s="929"/>
      <c r="AI123" s="929"/>
      <c r="AJ123" s="929"/>
      <c r="AK123" s="929"/>
      <c r="AL123" s="929"/>
      <c r="AM123" s="929"/>
      <c r="AN123" s="929"/>
      <c r="AO123" s="929"/>
      <c r="AP123" s="929"/>
      <c r="AQ123" s="929"/>
      <c r="AR123" s="929"/>
      <c r="AS123" s="929"/>
      <c r="AT123" s="929"/>
      <c r="AU123" s="929"/>
      <c r="AV123" s="929"/>
      <c r="AW123" s="929"/>
      <c r="AX123" s="929"/>
      <c r="AY123" s="929"/>
      <c r="AZ123" s="929"/>
      <c r="BA123" s="929"/>
      <c r="BB123" s="929"/>
      <c r="BC123" s="929"/>
      <c r="BD123" s="930"/>
    </row>
    <row r="124" spans="2:56" ht="24" x14ac:dyDescent="0.2">
      <c r="B124" s="1282"/>
      <c r="C124" s="943" t="s">
        <v>231</v>
      </c>
      <c r="D124" s="932" t="str">
        <f>IF(D123="","",Sheet2!$L$19*7%)</f>
        <v/>
      </c>
      <c r="E124" s="933" t="str">
        <f>IF(E123="","",Sheet2!$L$19*7%)</f>
        <v/>
      </c>
      <c r="F124" s="933" t="str">
        <f>IF(F123="","",Sheet2!$L$19*7%)</f>
        <v/>
      </c>
      <c r="G124" s="933" t="str">
        <f>IF(G123="","",Sheet2!$L$19*7%)</f>
        <v/>
      </c>
      <c r="H124" s="933" t="str">
        <f>IF(H123="","",Sheet2!$L$19*7%)</f>
        <v/>
      </c>
      <c r="I124" s="933" t="str">
        <f>IF(I123="","",Sheet2!$L$19*7%)</f>
        <v/>
      </c>
      <c r="J124" s="933" t="str">
        <f>IF(J123="","",Sheet2!$L$19*7%)</f>
        <v/>
      </c>
      <c r="K124" s="933" t="str">
        <f>IF(K123="","",Sheet2!$L$19*7%)</f>
        <v/>
      </c>
      <c r="L124" s="933" t="str">
        <f>IF(L123="","",Sheet2!$L$19*7%)</f>
        <v/>
      </c>
      <c r="M124" s="933" t="str">
        <f>IF(M123="","",Sheet2!$L$19*7%)</f>
        <v/>
      </c>
      <c r="N124" s="933" t="str">
        <f>IF(N123="","",Sheet2!$L$19*7%)</f>
        <v/>
      </c>
      <c r="O124" s="933" t="str">
        <f>IF(O123="","",Sheet2!$L$19*7%)</f>
        <v/>
      </c>
      <c r="P124" s="933" t="str">
        <f>IF(P123="","",Sheet2!$L$19*7%)</f>
        <v/>
      </c>
      <c r="Q124" s="933" t="str">
        <f>IF(Q123="","",Sheet2!$L$19*7%)</f>
        <v/>
      </c>
      <c r="R124" s="933" t="str">
        <f>IF(R123="","",Sheet2!$L$19*7%)</f>
        <v/>
      </c>
      <c r="S124" s="933" t="str">
        <f>IF(S123="","",Sheet2!$L$19*7%)</f>
        <v/>
      </c>
      <c r="T124" s="933" t="str">
        <f>IF(T123="","",Sheet2!$L$19*7%)</f>
        <v/>
      </c>
      <c r="U124" s="933" t="str">
        <f>IF(U123="","",Sheet2!$L$19*7%)</f>
        <v/>
      </c>
      <c r="V124" s="933" t="str">
        <f>IF(V123="","",Sheet2!$L$19*7%)</f>
        <v/>
      </c>
      <c r="W124" s="933" t="str">
        <f>IF(W123="","",Sheet2!$L$19*7%)</f>
        <v/>
      </c>
      <c r="X124" s="933" t="str">
        <f>IF(X123="","",Sheet2!$L$19*7%)</f>
        <v/>
      </c>
      <c r="Y124" s="933" t="str">
        <f>IF(Y123="","",Sheet2!$L$19*7%)</f>
        <v/>
      </c>
      <c r="Z124" s="933" t="str">
        <f>IF(Z123="","",Sheet2!$L$19*7%)</f>
        <v/>
      </c>
      <c r="AA124" s="933" t="str">
        <f>IF(AA123="","",Sheet2!$L$19*7%)</f>
        <v/>
      </c>
      <c r="AB124" s="933" t="str">
        <f>IF(AB123="","",Sheet2!$L$19*7%)</f>
        <v/>
      </c>
      <c r="AC124" s="933" t="str">
        <f>IF(AC123="","",Sheet2!$L$19*7%)</f>
        <v/>
      </c>
      <c r="AD124" s="933" t="str">
        <f>IF(AD123="","",Sheet2!$L$19*7%)</f>
        <v/>
      </c>
      <c r="AE124" s="933" t="str">
        <f>IF(AE123="","",Sheet2!$L$19*7%)</f>
        <v/>
      </c>
      <c r="AF124" s="933" t="str">
        <f>IF(AF123="","",Sheet2!$L$19*7%)</f>
        <v/>
      </c>
      <c r="AG124" s="933" t="str">
        <f>IF(AG123="","",Sheet2!$L$19*7%)</f>
        <v/>
      </c>
      <c r="AH124" s="933" t="str">
        <f>IF(AH123="","",Sheet2!$L$19*7%)</f>
        <v/>
      </c>
      <c r="AI124" s="933" t="str">
        <f>IF(AI123="","",Sheet2!$L$19*7%)</f>
        <v/>
      </c>
      <c r="AJ124" s="933" t="str">
        <f>IF(AJ123="","",Sheet2!$L$19*7%)</f>
        <v/>
      </c>
      <c r="AK124" s="933" t="str">
        <f>IF(AK123="","",Sheet2!$L$19*7%)</f>
        <v/>
      </c>
      <c r="AL124" s="933" t="str">
        <f>IF(AL123="","",Sheet2!$L$19*7%)</f>
        <v/>
      </c>
      <c r="AM124" s="933" t="str">
        <f>IF(AM123="","",Sheet2!$L$19*7%)</f>
        <v/>
      </c>
      <c r="AN124" s="933" t="str">
        <f>IF(AN123="","",Sheet2!$L$19*7%)</f>
        <v/>
      </c>
      <c r="AO124" s="933" t="str">
        <f>IF(AO123="","",Sheet2!$L$19*7%)</f>
        <v/>
      </c>
      <c r="AP124" s="933" t="str">
        <f>IF(AP123="","",Sheet2!$L$19*7%)</f>
        <v/>
      </c>
      <c r="AQ124" s="933" t="str">
        <f>IF(AQ123="","",Sheet2!$L$19*7%)</f>
        <v/>
      </c>
      <c r="AR124" s="933" t="str">
        <f>IF(AR123="","",Sheet2!$L$19*7%)</f>
        <v/>
      </c>
      <c r="AS124" s="933" t="str">
        <f>IF(AS123="","",Sheet2!$L$19*7%)</f>
        <v/>
      </c>
      <c r="AT124" s="933"/>
      <c r="AU124" s="933" t="str">
        <f>IF(AU123="","",Sheet2!$L$19*7%)</f>
        <v/>
      </c>
      <c r="AV124" s="933" t="str">
        <f>IF(AV123="","",Sheet2!$L$19*7%)</f>
        <v/>
      </c>
      <c r="AW124" s="933" t="str">
        <f>IF(AW123="","",Sheet2!$L$19*7%)</f>
        <v/>
      </c>
      <c r="AX124" s="933" t="str">
        <f>IF(AX123="","",Sheet2!$L$19*7%)</f>
        <v/>
      </c>
      <c r="AY124" s="933" t="str">
        <f>IF(AY123="","",Sheet2!$L$19*7%)</f>
        <v/>
      </c>
      <c r="AZ124" s="933" t="str">
        <f>IF(AZ123="","",Sheet2!$L$19*7%)</f>
        <v/>
      </c>
      <c r="BA124" s="933" t="str">
        <f>IF(BA123="","",Sheet2!$L$19*7%)</f>
        <v/>
      </c>
      <c r="BB124" s="933" t="str">
        <f>IF(BB123="","",Sheet2!$L$19*7%)</f>
        <v/>
      </c>
      <c r="BC124" s="933" t="str">
        <f>IF(BC123="","",Sheet2!$L$19*7%)</f>
        <v/>
      </c>
      <c r="BD124" s="934" t="str">
        <f>IF(BD123="","",Sheet2!$L$19*7%)</f>
        <v/>
      </c>
    </row>
    <row r="125" spans="2:56" x14ac:dyDescent="0.2">
      <c r="B125" s="1282"/>
      <c r="C125" s="944" t="s">
        <v>232</v>
      </c>
      <c r="D125" s="936" t="str">
        <f t="shared" ref="D125:AI125" si="76">IF(D123="","",ABS(D123)-ABS(D124))</f>
        <v/>
      </c>
      <c r="E125" s="937" t="str">
        <f t="shared" si="76"/>
        <v/>
      </c>
      <c r="F125" s="937" t="str">
        <f t="shared" si="76"/>
        <v/>
      </c>
      <c r="G125" s="937" t="str">
        <f t="shared" si="76"/>
        <v/>
      </c>
      <c r="H125" s="937" t="str">
        <f t="shared" si="76"/>
        <v/>
      </c>
      <c r="I125" s="937" t="str">
        <f t="shared" si="76"/>
        <v/>
      </c>
      <c r="J125" s="937" t="str">
        <f t="shared" si="76"/>
        <v/>
      </c>
      <c r="K125" s="937" t="str">
        <f t="shared" si="76"/>
        <v/>
      </c>
      <c r="L125" s="937" t="str">
        <f t="shared" si="76"/>
        <v/>
      </c>
      <c r="M125" s="937" t="str">
        <f t="shared" si="76"/>
        <v/>
      </c>
      <c r="N125" s="937" t="str">
        <f t="shared" si="76"/>
        <v/>
      </c>
      <c r="O125" s="937" t="str">
        <f t="shared" si="76"/>
        <v/>
      </c>
      <c r="P125" s="937" t="str">
        <f t="shared" si="76"/>
        <v/>
      </c>
      <c r="Q125" s="937" t="str">
        <f t="shared" si="76"/>
        <v/>
      </c>
      <c r="R125" s="937" t="str">
        <f t="shared" si="76"/>
        <v/>
      </c>
      <c r="S125" s="937" t="str">
        <f t="shared" si="76"/>
        <v/>
      </c>
      <c r="T125" s="937" t="str">
        <f t="shared" si="76"/>
        <v/>
      </c>
      <c r="U125" s="937" t="str">
        <f t="shared" si="76"/>
        <v/>
      </c>
      <c r="V125" s="937" t="str">
        <f t="shared" si="76"/>
        <v/>
      </c>
      <c r="W125" s="937" t="str">
        <f t="shared" si="76"/>
        <v/>
      </c>
      <c r="X125" s="937" t="str">
        <f t="shared" si="76"/>
        <v/>
      </c>
      <c r="Y125" s="937" t="str">
        <f t="shared" si="76"/>
        <v/>
      </c>
      <c r="Z125" s="937" t="str">
        <f t="shared" si="76"/>
        <v/>
      </c>
      <c r="AA125" s="937" t="str">
        <f t="shared" si="76"/>
        <v/>
      </c>
      <c r="AB125" s="937" t="str">
        <f t="shared" si="76"/>
        <v/>
      </c>
      <c r="AC125" s="937" t="str">
        <f t="shared" si="76"/>
        <v/>
      </c>
      <c r="AD125" s="937" t="str">
        <f t="shared" si="76"/>
        <v/>
      </c>
      <c r="AE125" s="937" t="str">
        <f t="shared" si="76"/>
        <v/>
      </c>
      <c r="AF125" s="937" t="str">
        <f t="shared" si="76"/>
        <v/>
      </c>
      <c r="AG125" s="937" t="str">
        <f t="shared" si="76"/>
        <v/>
      </c>
      <c r="AH125" s="937" t="str">
        <f t="shared" si="76"/>
        <v/>
      </c>
      <c r="AI125" s="937" t="str">
        <f t="shared" si="76"/>
        <v/>
      </c>
      <c r="AJ125" s="937" t="str">
        <f t="shared" ref="AJ125:BD125" si="77">IF(AJ123="","",ABS(AJ123)-ABS(AJ124))</f>
        <v/>
      </c>
      <c r="AK125" s="937" t="str">
        <f t="shared" si="77"/>
        <v/>
      </c>
      <c r="AL125" s="937" t="str">
        <f t="shared" si="77"/>
        <v/>
      </c>
      <c r="AM125" s="937" t="str">
        <f t="shared" si="77"/>
        <v/>
      </c>
      <c r="AN125" s="937" t="str">
        <f t="shared" si="77"/>
        <v/>
      </c>
      <c r="AO125" s="937" t="str">
        <f t="shared" si="77"/>
        <v/>
      </c>
      <c r="AP125" s="937" t="str">
        <f t="shared" si="77"/>
        <v/>
      </c>
      <c r="AQ125" s="937" t="str">
        <f t="shared" si="77"/>
        <v/>
      </c>
      <c r="AR125" s="937" t="str">
        <f t="shared" si="77"/>
        <v/>
      </c>
      <c r="AS125" s="937" t="str">
        <f t="shared" si="77"/>
        <v/>
      </c>
      <c r="AT125" s="937"/>
      <c r="AU125" s="937" t="str">
        <f t="shared" si="77"/>
        <v/>
      </c>
      <c r="AV125" s="937" t="str">
        <f t="shared" si="77"/>
        <v/>
      </c>
      <c r="AW125" s="937" t="str">
        <f t="shared" si="77"/>
        <v/>
      </c>
      <c r="AX125" s="937" t="str">
        <f t="shared" si="77"/>
        <v/>
      </c>
      <c r="AY125" s="937" t="str">
        <f t="shared" si="77"/>
        <v/>
      </c>
      <c r="AZ125" s="937" t="str">
        <f t="shared" si="77"/>
        <v/>
      </c>
      <c r="BA125" s="937" t="str">
        <f t="shared" si="77"/>
        <v/>
      </c>
      <c r="BB125" s="937" t="str">
        <f t="shared" si="77"/>
        <v/>
      </c>
      <c r="BC125" s="937" t="str">
        <f t="shared" si="77"/>
        <v/>
      </c>
      <c r="BD125" s="938" t="str">
        <f t="shared" si="77"/>
        <v/>
      </c>
    </row>
    <row r="126" spans="2:56" ht="36" x14ac:dyDescent="0.2">
      <c r="B126" s="1281">
        <v>9</v>
      </c>
      <c r="C126" s="945" t="s">
        <v>230</v>
      </c>
      <c r="D126" s="928"/>
      <c r="E126" s="929"/>
      <c r="F126" s="929"/>
      <c r="G126" s="929"/>
      <c r="H126" s="929"/>
      <c r="I126" s="929"/>
      <c r="J126" s="929"/>
      <c r="K126" s="929"/>
      <c r="L126" s="929"/>
      <c r="M126" s="929"/>
      <c r="N126" s="929"/>
      <c r="O126" s="929"/>
      <c r="P126" s="929"/>
      <c r="Q126" s="929"/>
      <c r="R126" s="929"/>
      <c r="S126" s="929"/>
      <c r="T126" s="929"/>
      <c r="U126" s="929"/>
      <c r="V126" s="929"/>
      <c r="W126" s="929"/>
      <c r="X126" s="929"/>
      <c r="Y126" s="929"/>
      <c r="Z126" s="929"/>
      <c r="AA126" s="929"/>
      <c r="AB126" s="929"/>
      <c r="AC126" s="929"/>
      <c r="AD126" s="929"/>
      <c r="AE126" s="929"/>
      <c r="AF126" s="929"/>
      <c r="AG126" s="929"/>
      <c r="AH126" s="929"/>
      <c r="AI126" s="929"/>
      <c r="AJ126" s="929"/>
      <c r="AK126" s="929"/>
      <c r="AL126" s="929"/>
      <c r="AM126" s="929"/>
      <c r="AN126" s="929"/>
      <c r="AO126" s="929"/>
      <c r="AP126" s="929"/>
      <c r="AQ126" s="929"/>
      <c r="AR126" s="929"/>
      <c r="AS126" s="929"/>
      <c r="AT126" s="929"/>
      <c r="AU126" s="929"/>
      <c r="AV126" s="929"/>
      <c r="AW126" s="929"/>
      <c r="AX126" s="929"/>
      <c r="AY126" s="929"/>
      <c r="AZ126" s="929"/>
      <c r="BA126" s="929"/>
      <c r="BB126" s="929"/>
      <c r="BC126" s="929"/>
      <c r="BD126" s="930"/>
    </row>
    <row r="127" spans="2:56" ht="24" x14ac:dyDescent="0.2">
      <c r="B127" s="1282"/>
      <c r="C127" s="943" t="s">
        <v>231</v>
      </c>
      <c r="D127" s="932" t="str">
        <f>IF(D126="","",Sheet2!$L$20*7%)</f>
        <v/>
      </c>
      <c r="E127" s="933" t="str">
        <f>IF(E126="","",Sheet2!$L$20*7%)</f>
        <v/>
      </c>
      <c r="F127" s="933" t="str">
        <f>IF(F126="","",Sheet2!$L$20*7%)</f>
        <v/>
      </c>
      <c r="G127" s="933" t="str">
        <f>IF(G126="","",Sheet2!$L$20*7%)</f>
        <v/>
      </c>
      <c r="H127" s="933" t="str">
        <f>IF(H126="","",Sheet2!$L$20*7%)</f>
        <v/>
      </c>
      <c r="I127" s="933" t="str">
        <f>IF(I126="","",Sheet2!$L$20*7%)</f>
        <v/>
      </c>
      <c r="J127" s="933" t="str">
        <f>IF(J126="","",Sheet2!$L$20*7%)</f>
        <v/>
      </c>
      <c r="K127" s="933" t="str">
        <f>IF(K126="","",Sheet2!$L$20*7%)</f>
        <v/>
      </c>
      <c r="L127" s="933" t="str">
        <f>IF(L126="","",Sheet2!$L$20*7%)</f>
        <v/>
      </c>
      <c r="M127" s="933" t="str">
        <f>IF(M126="","",Sheet2!$L$20*7%)</f>
        <v/>
      </c>
      <c r="N127" s="933" t="str">
        <f>IF(N126="","",Sheet2!$L$20*7%)</f>
        <v/>
      </c>
      <c r="O127" s="933" t="str">
        <f>IF(O126="","",Sheet2!$L$20*7%)</f>
        <v/>
      </c>
      <c r="P127" s="933" t="str">
        <f>IF(P126="","",Sheet2!$L$20*7%)</f>
        <v/>
      </c>
      <c r="Q127" s="933" t="str">
        <f>IF(Q126="","",Sheet2!$L$20*7%)</f>
        <v/>
      </c>
      <c r="R127" s="933" t="str">
        <f>IF(R126="","",Sheet2!$L$20*7%)</f>
        <v/>
      </c>
      <c r="S127" s="933" t="str">
        <f>IF(S126="","",Sheet2!$L$20*7%)</f>
        <v/>
      </c>
      <c r="T127" s="933" t="str">
        <f>IF(T126="","",Sheet2!$L$20*7%)</f>
        <v/>
      </c>
      <c r="U127" s="933" t="str">
        <f>IF(U126="","",Sheet2!$L$20*7%)</f>
        <v/>
      </c>
      <c r="V127" s="933" t="str">
        <f>IF(V126="","",Sheet2!$L$20*7%)</f>
        <v/>
      </c>
      <c r="W127" s="933" t="str">
        <f>IF(W126="","",Sheet2!$L$20*7%)</f>
        <v/>
      </c>
      <c r="X127" s="933" t="str">
        <f>IF(X126="","",Sheet2!$L$20*7%)</f>
        <v/>
      </c>
      <c r="Y127" s="933" t="str">
        <f>IF(Y126="","",Sheet2!$L$20*7%)</f>
        <v/>
      </c>
      <c r="Z127" s="933" t="str">
        <f>IF(Z126="","",Sheet2!$L$20*7%)</f>
        <v/>
      </c>
      <c r="AA127" s="933" t="str">
        <f>IF(AA126="","",Sheet2!$L$20*7%)</f>
        <v/>
      </c>
      <c r="AB127" s="933" t="str">
        <f>IF(AB126="","",Sheet2!$L$20*7%)</f>
        <v/>
      </c>
      <c r="AC127" s="933" t="str">
        <f>IF(AC126="","",Sheet2!$L$20*7%)</f>
        <v/>
      </c>
      <c r="AD127" s="933" t="str">
        <f>IF(AD126="","",Sheet2!$L$20*7%)</f>
        <v/>
      </c>
      <c r="AE127" s="933" t="str">
        <f>IF(AE126="","",Sheet2!$L$20*7%)</f>
        <v/>
      </c>
      <c r="AF127" s="933" t="str">
        <f>IF(AF126="","",Sheet2!$L$20*7%)</f>
        <v/>
      </c>
      <c r="AG127" s="933" t="str">
        <f>IF(AG126="","",Sheet2!$L$20*7%)</f>
        <v/>
      </c>
      <c r="AH127" s="933" t="str">
        <f>IF(AH126="","",Sheet2!$L$20*7%)</f>
        <v/>
      </c>
      <c r="AI127" s="933" t="str">
        <f>IF(AI126="","",Sheet2!$L$20*7%)</f>
        <v/>
      </c>
      <c r="AJ127" s="933" t="str">
        <f>IF(AJ126="","",Sheet2!$L$20*7%)</f>
        <v/>
      </c>
      <c r="AK127" s="933" t="str">
        <f>IF(AK126="","",Sheet2!$L$20*7%)</f>
        <v/>
      </c>
      <c r="AL127" s="933" t="str">
        <f>IF(AL126="","",Sheet2!$L$20*7%)</f>
        <v/>
      </c>
      <c r="AM127" s="933" t="str">
        <f>IF(AM126="","",Sheet2!$L$20*7%)</f>
        <v/>
      </c>
      <c r="AN127" s="933" t="str">
        <f>IF(AN126="","",Sheet2!$L$20*7%)</f>
        <v/>
      </c>
      <c r="AO127" s="933" t="str">
        <f>IF(AO126="","",Sheet2!$L$20*7%)</f>
        <v/>
      </c>
      <c r="AP127" s="933" t="str">
        <f>IF(AP126="","",Sheet2!$L$20*7%)</f>
        <v/>
      </c>
      <c r="AQ127" s="933" t="str">
        <f>IF(AQ126="","",Sheet2!$L$20*7%)</f>
        <v/>
      </c>
      <c r="AR127" s="933" t="str">
        <f>IF(AR126="","",Sheet2!$L$20*7%)</f>
        <v/>
      </c>
      <c r="AS127" s="933" t="str">
        <f>IF(AS126="","",Sheet2!$L$20*7%)</f>
        <v/>
      </c>
      <c r="AT127" s="933"/>
      <c r="AU127" s="933" t="str">
        <f>IF(AU126="","",Sheet2!$L$20*7%)</f>
        <v/>
      </c>
      <c r="AV127" s="933" t="str">
        <f>IF(AV126="","",Sheet2!$L$20*7%)</f>
        <v/>
      </c>
      <c r="AW127" s="933" t="str">
        <f>IF(AW126="","",Sheet2!$L$20*7%)</f>
        <v/>
      </c>
      <c r="AX127" s="933" t="str">
        <f>IF(AX126="","",Sheet2!$L$20*7%)</f>
        <v/>
      </c>
      <c r="AY127" s="933" t="str">
        <f>IF(AY126="","",Sheet2!$L$20*7%)</f>
        <v/>
      </c>
      <c r="AZ127" s="933" t="str">
        <f>IF(AZ126="","",Sheet2!$L$20*7%)</f>
        <v/>
      </c>
      <c r="BA127" s="933" t="str">
        <f>IF(BA126="","",Sheet2!$L$20*7%)</f>
        <v/>
      </c>
      <c r="BB127" s="933" t="str">
        <f>IF(BB126="","",Sheet2!$L$20*7%)</f>
        <v/>
      </c>
      <c r="BC127" s="933" t="str">
        <f>IF(BC126="","",Sheet2!$L$20*7%)</f>
        <v/>
      </c>
      <c r="BD127" s="934" t="str">
        <f>IF(BD126="","",Sheet2!$L$20*7%)</f>
        <v/>
      </c>
    </row>
    <row r="128" spans="2:56" x14ac:dyDescent="0.2">
      <c r="B128" s="1283"/>
      <c r="C128" s="946" t="s">
        <v>232</v>
      </c>
      <c r="D128" s="936" t="str">
        <f t="shared" ref="D128:AI128" si="78">IF(D126="","",ABS(D126)-ABS(D127))</f>
        <v/>
      </c>
      <c r="E128" s="937" t="str">
        <f t="shared" si="78"/>
        <v/>
      </c>
      <c r="F128" s="937" t="str">
        <f t="shared" si="78"/>
        <v/>
      </c>
      <c r="G128" s="937" t="str">
        <f t="shared" si="78"/>
        <v/>
      </c>
      <c r="H128" s="937" t="str">
        <f t="shared" si="78"/>
        <v/>
      </c>
      <c r="I128" s="937" t="str">
        <f t="shared" si="78"/>
        <v/>
      </c>
      <c r="J128" s="937" t="str">
        <f t="shared" si="78"/>
        <v/>
      </c>
      <c r="K128" s="937" t="str">
        <f t="shared" si="78"/>
        <v/>
      </c>
      <c r="L128" s="937" t="str">
        <f t="shared" si="78"/>
        <v/>
      </c>
      <c r="M128" s="937" t="str">
        <f t="shared" si="78"/>
        <v/>
      </c>
      <c r="N128" s="937" t="str">
        <f t="shared" si="78"/>
        <v/>
      </c>
      <c r="O128" s="937" t="str">
        <f t="shared" si="78"/>
        <v/>
      </c>
      <c r="P128" s="937" t="str">
        <f t="shared" si="78"/>
        <v/>
      </c>
      <c r="Q128" s="937" t="str">
        <f t="shared" si="78"/>
        <v/>
      </c>
      <c r="R128" s="937" t="str">
        <f t="shared" si="78"/>
        <v/>
      </c>
      <c r="S128" s="937" t="str">
        <f t="shared" si="78"/>
        <v/>
      </c>
      <c r="T128" s="937" t="str">
        <f t="shared" si="78"/>
        <v/>
      </c>
      <c r="U128" s="937" t="str">
        <f t="shared" si="78"/>
        <v/>
      </c>
      <c r="V128" s="937" t="str">
        <f t="shared" si="78"/>
        <v/>
      </c>
      <c r="W128" s="937" t="str">
        <f t="shared" si="78"/>
        <v/>
      </c>
      <c r="X128" s="937" t="str">
        <f t="shared" si="78"/>
        <v/>
      </c>
      <c r="Y128" s="937" t="str">
        <f t="shared" si="78"/>
        <v/>
      </c>
      <c r="Z128" s="937" t="str">
        <f t="shared" si="78"/>
        <v/>
      </c>
      <c r="AA128" s="937" t="str">
        <f t="shared" si="78"/>
        <v/>
      </c>
      <c r="AB128" s="937" t="str">
        <f t="shared" si="78"/>
        <v/>
      </c>
      <c r="AC128" s="937" t="str">
        <f t="shared" si="78"/>
        <v/>
      </c>
      <c r="AD128" s="937" t="str">
        <f t="shared" si="78"/>
        <v/>
      </c>
      <c r="AE128" s="937" t="str">
        <f t="shared" si="78"/>
        <v/>
      </c>
      <c r="AF128" s="937" t="str">
        <f t="shared" si="78"/>
        <v/>
      </c>
      <c r="AG128" s="937" t="str">
        <f t="shared" si="78"/>
        <v/>
      </c>
      <c r="AH128" s="937" t="str">
        <f t="shared" si="78"/>
        <v/>
      </c>
      <c r="AI128" s="937" t="str">
        <f t="shared" si="78"/>
        <v/>
      </c>
      <c r="AJ128" s="937" t="str">
        <f t="shared" ref="AJ128:BD128" si="79">IF(AJ126="","",ABS(AJ126)-ABS(AJ127))</f>
        <v/>
      </c>
      <c r="AK128" s="937" t="str">
        <f t="shared" si="79"/>
        <v/>
      </c>
      <c r="AL128" s="937" t="str">
        <f t="shared" si="79"/>
        <v/>
      </c>
      <c r="AM128" s="937" t="str">
        <f t="shared" si="79"/>
        <v/>
      </c>
      <c r="AN128" s="937" t="str">
        <f t="shared" si="79"/>
        <v/>
      </c>
      <c r="AO128" s="937" t="str">
        <f t="shared" si="79"/>
        <v/>
      </c>
      <c r="AP128" s="937" t="str">
        <f t="shared" si="79"/>
        <v/>
      </c>
      <c r="AQ128" s="937" t="str">
        <f t="shared" si="79"/>
        <v/>
      </c>
      <c r="AR128" s="937" t="str">
        <f t="shared" si="79"/>
        <v/>
      </c>
      <c r="AS128" s="937" t="str">
        <f t="shared" si="79"/>
        <v/>
      </c>
      <c r="AT128" s="937"/>
      <c r="AU128" s="937" t="str">
        <f t="shared" si="79"/>
        <v/>
      </c>
      <c r="AV128" s="937" t="str">
        <f t="shared" si="79"/>
        <v/>
      </c>
      <c r="AW128" s="937" t="str">
        <f t="shared" si="79"/>
        <v/>
      </c>
      <c r="AX128" s="937" t="str">
        <f t="shared" si="79"/>
        <v/>
      </c>
      <c r="AY128" s="937" t="str">
        <f t="shared" si="79"/>
        <v/>
      </c>
      <c r="AZ128" s="937" t="str">
        <f t="shared" si="79"/>
        <v/>
      </c>
      <c r="BA128" s="937" t="str">
        <f t="shared" si="79"/>
        <v/>
      </c>
      <c r="BB128" s="937" t="str">
        <f t="shared" si="79"/>
        <v/>
      </c>
      <c r="BC128" s="937" t="str">
        <f t="shared" si="79"/>
        <v/>
      </c>
      <c r="BD128" s="938" t="str">
        <f t="shared" si="79"/>
        <v/>
      </c>
    </row>
    <row r="129" spans="2:56" ht="36" x14ac:dyDescent="0.2">
      <c r="B129" s="1282">
        <v>10</v>
      </c>
      <c r="C129" s="942" t="s">
        <v>230</v>
      </c>
      <c r="D129" s="928"/>
      <c r="E129" s="929"/>
      <c r="F129" s="929"/>
      <c r="G129" s="929"/>
      <c r="H129" s="929"/>
      <c r="I129" s="929"/>
      <c r="J129" s="929"/>
      <c r="K129" s="929"/>
      <c r="L129" s="929"/>
      <c r="M129" s="929"/>
      <c r="N129" s="929"/>
      <c r="O129" s="929"/>
      <c r="P129" s="929"/>
      <c r="Q129" s="929"/>
      <c r="R129" s="929"/>
      <c r="S129" s="929"/>
      <c r="T129" s="929"/>
      <c r="U129" s="929"/>
      <c r="V129" s="929"/>
      <c r="W129" s="929"/>
      <c r="X129" s="929"/>
      <c r="Y129" s="929"/>
      <c r="Z129" s="929"/>
      <c r="AA129" s="929"/>
      <c r="AB129" s="929"/>
      <c r="AC129" s="929"/>
      <c r="AD129" s="929"/>
      <c r="AE129" s="929"/>
      <c r="AF129" s="929"/>
      <c r="AG129" s="929"/>
      <c r="AH129" s="929"/>
      <c r="AI129" s="929"/>
      <c r="AJ129" s="929"/>
      <c r="AK129" s="929"/>
      <c r="AL129" s="929"/>
      <c r="AM129" s="929"/>
      <c r="AN129" s="929"/>
      <c r="AO129" s="929"/>
      <c r="AP129" s="929"/>
      <c r="AQ129" s="929"/>
      <c r="AR129" s="929"/>
      <c r="AS129" s="929"/>
      <c r="AT129" s="929"/>
      <c r="AU129" s="929"/>
      <c r="AV129" s="929"/>
      <c r="AW129" s="929"/>
      <c r="AX129" s="929"/>
      <c r="AY129" s="929"/>
      <c r="AZ129" s="929"/>
      <c r="BA129" s="929"/>
      <c r="BB129" s="929"/>
      <c r="BC129" s="929"/>
      <c r="BD129" s="930"/>
    </row>
    <row r="130" spans="2:56" ht="24" x14ac:dyDescent="0.2">
      <c r="B130" s="1282"/>
      <c r="C130" s="943" t="s">
        <v>231</v>
      </c>
      <c r="D130" s="932" t="str">
        <f>IF(D129="","",Sheet2!$L$21*7%)</f>
        <v/>
      </c>
      <c r="E130" s="933" t="str">
        <f>IF(E129="","",Sheet2!$L$21*7%)</f>
        <v/>
      </c>
      <c r="F130" s="933" t="str">
        <f>IF(F129="","",Sheet2!$L$21*7%)</f>
        <v/>
      </c>
      <c r="G130" s="933" t="str">
        <f>IF(G129="","",Sheet2!$L$21*7%)</f>
        <v/>
      </c>
      <c r="H130" s="933" t="str">
        <f>IF(H129="","",Sheet2!$L$21*7%)</f>
        <v/>
      </c>
      <c r="I130" s="933" t="str">
        <f>IF(I129="","",Sheet2!$L$21*7%)</f>
        <v/>
      </c>
      <c r="J130" s="933" t="str">
        <f>IF(J129="","",Sheet2!$L$21*7%)</f>
        <v/>
      </c>
      <c r="K130" s="933" t="str">
        <f>IF(K129="","",Sheet2!$L$21*7%)</f>
        <v/>
      </c>
      <c r="L130" s="933" t="str">
        <f>IF(L129="","",Sheet2!$L$21*7%)</f>
        <v/>
      </c>
      <c r="M130" s="933" t="str">
        <f>IF(M129="","",Sheet2!$L$21*7%)</f>
        <v/>
      </c>
      <c r="N130" s="933" t="str">
        <f>IF(N129="","",Sheet2!$L$21*7%)</f>
        <v/>
      </c>
      <c r="O130" s="933" t="str">
        <f>IF(O129="","",Sheet2!$L$21*7%)</f>
        <v/>
      </c>
      <c r="P130" s="933" t="str">
        <f>IF(P129="","",Sheet2!$L$21*7%)</f>
        <v/>
      </c>
      <c r="Q130" s="933" t="str">
        <f>IF(Q129="","",Sheet2!$L$21*7%)</f>
        <v/>
      </c>
      <c r="R130" s="933" t="str">
        <f>IF(R129="","",Sheet2!$L$21*7%)</f>
        <v/>
      </c>
      <c r="S130" s="933" t="str">
        <f>IF(S129="","",Sheet2!$L$21*7%)</f>
        <v/>
      </c>
      <c r="T130" s="933" t="str">
        <f>IF(T129="","",Sheet2!$L$21*7%)</f>
        <v/>
      </c>
      <c r="U130" s="933" t="str">
        <f>IF(U129="","",Sheet2!$L$21*7%)</f>
        <v/>
      </c>
      <c r="V130" s="933" t="str">
        <f>IF(V129="","",Sheet2!$L$21*7%)</f>
        <v/>
      </c>
      <c r="W130" s="933" t="str">
        <f>IF(W129="","",Sheet2!$L$21*7%)</f>
        <v/>
      </c>
      <c r="X130" s="933" t="str">
        <f>IF(X129="","",Sheet2!$L$21*7%)</f>
        <v/>
      </c>
      <c r="Y130" s="933" t="str">
        <f>IF(Y129="","",Sheet2!$L$21*7%)</f>
        <v/>
      </c>
      <c r="Z130" s="933" t="str">
        <f>IF(Z129="","",Sheet2!$L$21*7%)</f>
        <v/>
      </c>
      <c r="AA130" s="933" t="str">
        <f>IF(AA129="","",Sheet2!$L$21*7%)</f>
        <v/>
      </c>
      <c r="AB130" s="933" t="str">
        <f>IF(AB129="","",Sheet2!$L$21*7%)</f>
        <v/>
      </c>
      <c r="AC130" s="933" t="str">
        <f>IF(AC129="","",Sheet2!$L$21*7%)</f>
        <v/>
      </c>
      <c r="AD130" s="933" t="str">
        <f>IF(AD129="","",Sheet2!$L$21*7%)</f>
        <v/>
      </c>
      <c r="AE130" s="933" t="str">
        <f>IF(AE129="","",Sheet2!$L$21*7%)</f>
        <v/>
      </c>
      <c r="AF130" s="933" t="str">
        <f>IF(AF129="","",Sheet2!$L$21*7%)</f>
        <v/>
      </c>
      <c r="AG130" s="933" t="str">
        <f>IF(AG129="","",Sheet2!$L$21*7%)</f>
        <v/>
      </c>
      <c r="AH130" s="933" t="str">
        <f>IF(AH129="","",Sheet2!$L$21*7%)</f>
        <v/>
      </c>
      <c r="AI130" s="933" t="str">
        <f>IF(AI129="","",Sheet2!$L$21*7%)</f>
        <v/>
      </c>
      <c r="AJ130" s="933" t="str">
        <f>IF(AJ129="","",Sheet2!$L$21*7%)</f>
        <v/>
      </c>
      <c r="AK130" s="933" t="str">
        <f>IF(AK129="","",Sheet2!$L$21*7%)</f>
        <v/>
      </c>
      <c r="AL130" s="933" t="str">
        <f>IF(AL129="","",Sheet2!$L$21*7%)</f>
        <v/>
      </c>
      <c r="AM130" s="933" t="str">
        <f>IF(AM129="","",Sheet2!$L$21*7%)</f>
        <v/>
      </c>
      <c r="AN130" s="933" t="str">
        <f>IF(AN129="","",Sheet2!$L$21*7%)</f>
        <v/>
      </c>
      <c r="AO130" s="933" t="str">
        <f>IF(AO129="","",Sheet2!$L$21*7%)</f>
        <v/>
      </c>
      <c r="AP130" s="933" t="str">
        <f>IF(AP129="","",Sheet2!$L$21*7%)</f>
        <v/>
      </c>
      <c r="AQ130" s="933" t="str">
        <f>IF(AQ129="","",Sheet2!$L$21*7%)</f>
        <v/>
      </c>
      <c r="AR130" s="933" t="str">
        <f>IF(AR129="","",Sheet2!$L$21*7%)</f>
        <v/>
      </c>
      <c r="AS130" s="933" t="str">
        <f>IF(AS129="","",Sheet2!$L$21*7%)</f>
        <v/>
      </c>
      <c r="AT130" s="933"/>
      <c r="AU130" s="933" t="str">
        <f>IF(AU129="","",Sheet2!$L$21*7%)</f>
        <v/>
      </c>
      <c r="AV130" s="933" t="str">
        <f>IF(AV129="","",Sheet2!$L$21*7%)</f>
        <v/>
      </c>
      <c r="AW130" s="933" t="str">
        <f>IF(AW129="","",Sheet2!$L$21*7%)</f>
        <v/>
      </c>
      <c r="AX130" s="933" t="str">
        <f>IF(AX129="","",Sheet2!$L$21*7%)</f>
        <v/>
      </c>
      <c r="AY130" s="933" t="str">
        <f>IF(AY129="","",Sheet2!$L$21*7%)</f>
        <v/>
      </c>
      <c r="AZ130" s="933" t="str">
        <f>IF(AZ129="","",Sheet2!$L$21*7%)</f>
        <v/>
      </c>
      <c r="BA130" s="933" t="str">
        <f>IF(BA129="","",Sheet2!$L$21*7%)</f>
        <v/>
      </c>
      <c r="BB130" s="933" t="str">
        <f>IF(BB129="","",Sheet2!$L$21*7%)</f>
        <v/>
      </c>
      <c r="BC130" s="933" t="str">
        <f>IF(BC129="","",Sheet2!$L$21*7%)</f>
        <v/>
      </c>
      <c r="BD130" s="934" t="str">
        <f>IF(BD129="","",Sheet2!$L$21*7%)</f>
        <v/>
      </c>
    </row>
    <row r="131" spans="2:56" x14ac:dyDescent="0.2">
      <c r="B131" s="1282"/>
      <c r="C131" s="944" t="s">
        <v>232</v>
      </c>
      <c r="D131" s="936" t="str">
        <f t="shared" ref="D131:AI131" si="80">IF(D129="","",ABS(D129)-ABS(D130))</f>
        <v/>
      </c>
      <c r="E131" s="937" t="str">
        <f t="shared" si="80"/>
        <v/>
      </c>
      <c r="F131" s="937" t="str">
        <f t="shared" si="80"/>
        <v/>
      </c>
      <c r="G131" s="937" t="str">
        <f t="shared" si="80"/>
        <v/>
      </c>
      <c r="H131" s="937" t="str">
        <f t="shared" si="80"/>
        <v/>
      </c>
      <c r="I131" s="937" t="str">
        <f t="shared" si="80"/>
        <v/>
      </c>
      <c r="J131" s="937" t="str">
        <f t="shared" si="80"/>
        <v/>
      </c>
      <c r="K131" s="937" t="str">
        <f t="shared" si="80"/>
        <v/>
      </c>
      <c r="L131" s="937" t="str">
        <f t="shared" si="80"/>
        <v/>
      </c>
      <c r="M131" s="937" t="str">
        <f t="shared" si="80"/>
        <v/>
      </c>
      <c r="N131" s="937" t="str">
        <f t="shared" si="80"/>
        <v/>
      </c>
      <c r="O131" s="937" t="str">
        <f t="shared" si="80"/>
        <v/>
      </c>
      <c r="P131" s="937" t="str">
        <f t="shared" si="80"/>
        <v/>
      </c>
      <c r="Q131" s="937" t="str">
        <f t="shared" si="80"/>
        <v/>
      </c>
      <c r="R131" s="937" t="str">
        <f t="shared" si="80"/>
        <v/>
      </c>
      <c r="S131" s="937" t="str">
        <f t="shared" si="80"/>
        <v/>
      </c>
      <c r="T131" s="937" t="str">
        <f t="shared" si="80"/>
        <v/>
      </c>
      <c r="U131" s="937" t="str">
        <f t="shared" si="80"/>
        <v/>
      </c>
      <c r="V131" s="937" t="str">
        <f t="shared" si="80"/>
        <v/>
      </c>
      <c r="W131" s="937" t="str">
        <f t="shared" si="80"/>
        <v/>
      </c>
      <c r="X131" s="937" t="str">
        <f t="shared" si="80"/>
        <v/>
      </c>
      <c r="Y131" s="937" t="str">
        <f t="shared" si="80"/>
        <v/>
      </c>
      <c r="Z131" s="937" t="str">
        <f t="shared" si="80"/>
        <v/>
      </c>
      <c r="AA131" s="937" t="str">
        <f t="shared" si="80"/>
        <v/>
      </c>
      <c r="AB131" s="937" t="str">
        <f t="shared" si="80"/>
        <v/>
      </c>
      <c r="AC131" s="937" t="str">
        <f t="shared" si="80"/>
        <v/>
      </c>
      <c r="AD131" s="937" t="str">
        <f t="shared" si="80"/>
        <v/>
      </c>
      <c r="AE131" s="937" t="str">
        <f t="shared" si="80"/>
        <v/>
      </c>
      <c r="AF131" s="937" t="str">
        <f t="shared" si="80"/>
        <v/>
      </c>
      <c r="AG131" s="937" t="str">
        <f t="shared" si="80"/>
        <v/>
      </c>
      <c r="AH131" s="937" t="str">
        <f t="shared" si="80"/>
        <v/>
      </c>
      <c r="AI131" s="937" t="str">
        <f t="shared" si="80"/>
        <v/>
      </c>
      <c r="AJ131" s="937" t="str">
        <f t="shared" ref="AJ131:BD131" si="81">IF(AJ129="","",ABS(AJ129)-ABS(AJ130))</f>
        <v/>
      </c>
      <c r="AK131" s="937" t="str">
        <f t="shared" si="81"/>
        <v/>
      </c>
      <c r="AL131" s="937" t="str">
        <f t="shared" si="81"/>
        <v/>
      </c>
      <c r="AM131" s="937" t="str">
        <f t="shared" si="81"/>
        <v/>
      </c>
      <c r="AN131" s="937" t="str">
        <f t="shared" si="81"/>
        <v/>
      </c>
      <c r="AO131" s="937" t="str">
        <f t="shared" si="81"/>
        <v/>
      </c>
      <c r="AP131" s="937" t="str">
        <f t="shared" si="81"/>
        <v/>
      </c>
      <c r="AQ131" s="937" t="str">
        <f t="shared" si="81"/>
        <v/>
      </c>
      <c r="AR131" s="937" t="str">
        <f t="shared" si="81"/>
        <v/>
      </c>
      <c r="AS131" s="937" t="str">
        <f t="shared" si="81"/>
        <v/>
      </c>
      <c r="AT131" s="937"/>
      <c r="AU131" s="937" t="str">
        <f t="shared" si="81"/>
        <v/>
      </c>
      <c r="AV131" s="937" t="str">
        <f t="shared" si="81"/>
        <v/>
      </c>
      <c r="AW131" s="937" t="str">
        <f t="shared" si="81"/>
        <v/>
      </c>
      <c r="AX131" s="937" t="str">
        <f t="shared" si="81"/>
        <v/>
      </c>
      <c r="AY131" s="937" t="str">
        <f t="shared" si="81"/>
        <v/>
      </c>
      <c r="AZ131" s="937" t="str">
        <f t="shared" si="81"/>
        <v/>
      </c>
      <c r="BA131" s="937" t="str">
        <f t="shared" si="81"/>
        <v/>
      </c>
      <c r="BB131" s="937" t="str">
        <f t="shared" si="81"/>
        <v/>
      </c>
      <c r="BC131" s="937" t="str">
        <f t="shared" si="81"/>
        <v/>
      </c>
      <c r="BD131" s="938" t="str">
        <f t="shared" si="81"/>
        <v/>
      </c>
    </row>
    <row r="132" spans="2:56" ht="36" x14ac:dyDescent="0.2">
      <c r="B132" s="1281">
        <v>11</v>
      </c>
      <c r="C132" s="945" t="s">
        <v>230</v>
      </c>
      <c r="D132" s="928"/>
      <c r="E132" s="929"/>
      <c r="F132" s="929"/>
      <c r="G132" s="929"/>
      <c r="H132" s="929"/>
      <c r="I132" s="929"/>
      <c r="J132" s="929"/>
      <c r="K132" s="929"/>
      <c r="L132" s="929"/>
      <c r="M132" s="929"/>
      <c r="N132" s="929"/>
      <c r="O132" s="929"/>
      <c r="P132" s="929"/>
      <c r="Q132" s="929"/>
      <c r="R132" s="929"/>
      <c r="S132" s="929"/>
      <c r="T132" s="929"/>
      <c r="U132" s="929"/>
      <c r="V132" s="929"/>
      <c r="W132" s="929"/>
      <c r="X132" s="929"/>
      <c r="Y132" s="929"/>
      <c r="Z132" s="929"/>
      <c r="AA132" s="929"/>
      <c r="AB132" s="929"/>
      <c r="AC132" s="929"/>
      <c r="AD132" s="929"/>
      <c r="AE132" s="929"/>
      <c r="AF132" s="929"/>
      <c r="AG132" s="929"/>
      <c r="AH132" s="929"/>
      <c r="AI132" s="929"/>
      <c r="AJ132" s="929"/>
      <c r="AK132" s="929"/>
      <c r="AL132" s="929"/>
      <c r="AM132" s="929"/>
      <c r="AN132" s="929"/>
      <c r="AO132" s="929"/>
      <c r="AP132" s="929"/>
      <c r="AQ132" s="929"/>
      <c r="AR132" s="929"/>
      <c r="AS132" s="929"/>
      <c r="AT132" s="929"/>
      <c r="AU132" s="929"/>
      <c r="AV132" s="929"/>
      <c r="AW132" s="929"/>
      <c r="AX132" s="929"/>
      <c r="AY132" s="929"/>
      <c r="AZ132" s="929"/>
      <c r="BA132" s="929"/>
      <c r="BB132" s="929"/>
      <c r="BC132" s="929"/>
      <c r="BD132" s="930"/>
    </row>
    <row r="133" spans="2:56" ht="24" x14ac:dyDescent="0.2">
      <c r="B133" s="1282"/>
      <c r="C133" s="943" t="s">
        <v>231</v>
      </c>
      <c r="D133" s="932" t="str">
        <f>IF(D132="","",Sheet2!$L$22*7%)</f>
        <v/>
      </c>
      <c r="E133" s="933" t="str">
        <f>IF(E132="","",Sheet2!$L$22*7%)</f>
        <v/>
      </c>
      <c r="F133" s="933" t="str">
        <f>IF(F132="","",Sheet2!$L$22*7%)</f>
        <v/>
      </c>
      <c r="G133" s="933" t="str">
        <f>IF(G132="","",Sheet2!$L$22*7%)</f>
        <v/>
      </c>
      <c r="H133" s="933" t="str">
        <f>IF(H132="","",Sheet2!$L$22*7%)</f>
        <v/>
      </c>
      <c r="I133" s="933" t="str">
        <f>IF(I132="","",Sheet2!$L$22*7%)</f>
        <v/>
      </c>
      <c r="J133" s="933" t="str">
        <f>IF(J132="","",Sheet2!$L$22*7%)</f>
        <v/>
      </c>
      <c r="K133" s="933" t="str">
        <f>IF(K132="","",Sheet2!$L$22*7%)</f>
        <v/>
      </c>
      <c r="L133" s="933" t="str">
        <f>IF(L132="","",Sheet2!$L$22*7%)</f>
        <v/>
      </c>
      <c r="M133" s="933" t="str">
        <f>IF(M132="","",Sheet2!$L$22*7%)</f>
        <v/>
      </c>
      <c r="N133" s="933" t="str">
        <f>IF(N132="","",Sheet2!$L$22*7%)</f>
        <v/>
      </c>
      <c r="O133" s="933" t="str">
        <f>IF(O132="","",Sheet2!$L$22*7%)</f>
        <v/>
      </c>
      <c r="P133" s="933" t="str">
        <f>IF(P132="","",Sheet2!$L$22*7%)</f>
        <v/>
      </c>
      <c r="Q133" s="933" t="str">
        <f>IF(Q132="","",Sheet2!$L$22*7%)</f>
        <v/>
      </c>
      <c r="R133" s="933" t="str">
        <f>IF(R132="","",Sheet2!$L$22*7%)</f>
        <v/>
      </c>
      <c r="S133" s="933" t="str">
        <f>IF(S132="","",Sheet2!$L$22*7%)</f>
        <v/>
      </c>
      <c r="T133" s="933" t="str">
        <f>IF(T132="","",Sheet2!$L$22*7%)</f>
        <v/>
      </c>
      <c r="U133" s="933" t="str">
        <f>IF(U132="","",Sheet2!$L$22*7%)</f>
        <v/>
      </c>
      <c r="V133" s="933" t="str">
        <f>IF(V132="","",Sheet2!$L$22*7%)</f>
        <v/>
      </c>
      <c r="W133" s="933" t="str">
        <f>IF(W132="","",Sheet2!$L$22*7%)</f>
        <v/>
      </c>
      <c r="X133" s="933" t="str">
        <f>IF(X132="","",Sheet2!$L$22*7%)</f>
        <v/>
      </c>
      <c r="Y133" s="933" t="str">
        <f>IF(Y132="","",Sheet2!$L$22*7%)</f>
        <v/>
      </c>
      <c r="Z133" s="933" t="str">
        <f>IF(Z132="","",Sheet2!$L$22*7%)</f>
        <v/>
      </c>
      <c r="AA133" s="933" t="str">
        <f>IF(AA132="","",Sheet2!$L$22*7%)</f>
        <v/>
      </c>
      <c r="AB133" s="933" t="str">
        <f>IF(AB132="","",Sheet2!$L$22*7%)</f>
        <v/>
      </c>
      <c r="AC133" s="933" t="str">
        <f>IF(AC132="","",Sheet2!$L$22*7%)</f>
        <v/>
      </c>
      <c r="AD133" s="933" t="str">
        <f>IF(AD132="","",Sheet2!$L$22*7%)</f>
        <v/>
      </c>
      <c r="AE133" s="933" t="str">
        <f>IF(AE132="","",Sheet2!$L$22*7%)</f>
        <v/>
      </c>
      <c r="AF133" s="933" t="str">
        <f>IF(AF132="","",Sheet2!$L$22*7%)</f>
        <v/>
      </c>
      <c r="AG133" s="933" t="str">
        <f>IF(AG132="","",Sheet2!$L$22*7%)</f>
        <v/>
      </c>
      <c r="AH133" s="933" t="str">
        <f>IF(AH132="","",Sheet2!$L$22*7%)</f>
        <v/>
      </c>
      <c r="AI133" s="933" t="str">
        <f>IF(AI132="","",Sheet2!$L$22*7%)</f>
        <v/>
      </c>
      <c r="AJ133" s="933" t="str">
        <f>IF(AJ132="","",Sheet2!$L$22*7%)</f>
        <v/>
      </c>
      <c r="AK133" s="933" t="str">
        <f>IF(AK132="","",Sheet2!$L$22*7%)</f>
        <v/>
      </c>
      <c r="AL133" s="933" t="str">
        <f>IF(AL132="","",Sheet2!$L$22*7%)</f>
        <v/>
      </c>
      <c r="AM133" s="933" t="str">
        <f>IF(AM132="","",Sheet2!$L$22*7%)</f>
        <v/>
      </c>
      <c r="AN133" s="933" t="str">
        <f>IF(AN132="","",Sheet2!$L$22*7%)</f>
        <v/>
      </c>
      <c r="AO133" s="933" t="str">
        <f>IF(AO132="","",Sheet2!$L$22*7%)</f>
        <v/>
      </c>
      <c r="AP133" s="933" t="str">
        <f>IF(AP132="","",Sheet2!$L$22*7%)</f>
        <v/>
      </c>
      <c r="AQ133" s="933" t="str">
        <f>IF(AQ132="","",Sheet2!$L$22*7%)</f>
        <v/>
      </c>
      <c r="AR133" s="933" t="str">
        <f>IF(AR132="","",Sheet2!$L$22*7%)</f>
        <v/>
      </c>
      <c r="AS133" s="933" t="str">
        <f>IF(AS132="","",Sheet2!$L$22*7%)</f>
        <v/>
      </c>
      <c r="AT133" s="933"/>
      <c r="AU133" s="933" t="str">
        <f>IF(AU132="","",Sheet2!$L$22*7%)</f>
        <v/>
      </c>
      <c r="AV133" s="933" t="str">
        <f>IF(AV132="","",Sheet2!$L$22*7%)</f>
        <v/>
      </c>
      <c r="AW133" s="933" t="str">
        <f>IF(AW132="","",Sheet2!$L$22*7%)</f>
        <v/>
      </c>
      <c r="AX133" s="933" t="str">
        <f>IF(AX132="","",Sheet2!$L$22*7%)</f>
        <v/>
      </c>
      <c r="AY133" s="933" t="str">
        <f>IF(AY132="","",Sheet2!$L$22*7%)</f>
        <v/>
      </c>
      <c r="AZ133" s="933" t="str">
        <f>IF(AZ132="","",Sheet2!$L$22*7%)</f>
        <v/>
      </c>
      <c r="BA133" s="933" t="str">
        <f>IF(BA132="","",Sheet2!$L$22*7%)</f>
        <v/>
      </c>
      <c r="BB133" s="933" t="str">
        <f>IF(BB132="","",Sheet2!$L$22*7%)</f>
        <v/>
      </c>
      <c r="BC133" s="933" t="str">
        <f>IF(BC132="","",Sheet2!$L$22*7%)</f>
        <v/>
      </c>
      <c r="BD133" s="934" t="str">
        <f>IF(BD132="","",Sheet2!$L$22*7%)</f>
        <v/>
      </c>
    </row>
    <row r="134" spans="2:56" x14ac:dyDescent="0.2">
      <c r="B134" s="1283"/>
      <c r="C134" s="946" t="s">
        <v>232</v>
      </c>
      <c r="D134" s="936" t="str">
        <f t="shared" ref="D134:AI134" si="82">IF(D132="","",ABS(D132)-ABS(D133))</f>
        <v/>
      </c>
      <c r="E134" s="937" t="str">
        <f t="shared" si="82"/>
        <v/>
      </c>
      <c r="F134" s="937" t="str">
        <f t="shared" si="82"/>
        <v/>
      </c>
      <c r="G134" s="937" t="str">
        <f t="shared" si="82"/>
        <v/>
      </c>
      <c r="H134" s="937" t="str">
        <f t="shared" si="82"/>
        <v/>
      </c>
      <c r="I134" s="937" t="str">
        <f t="shared" si="82"/>
        <v/>
      </c>
      <c r="J134" s="937" t="str">
        <f t="shared" si="82"/>
        <v/>
      </c>
      <c r="K134" s="937" t="str">
        <f t="shared" si="82"/>
        <v/>
      </c>
      <c r="L134" s="937" t="str">
        <f t="shared" si="82"/>
        <v/>
      </c>
      <c r="M134" s="937" t="str">
        <f t="shared" si="82"/>
        <v/>
      </c>
      <c r="N134" s="937" t="str">
        <f t="shared" si="82"/>
        <v/>
      </c>
      <c r="O134" s="937" t="str">
        <f t="shared" si="82"/>
        <v/>
      </c>
      <c r="P134" s="937" t="str">
        <f t="shared" si="82"/>
        <v/>
      </c>
      <c r="Q134" s="937" t="str">
        <f t="shared" si="82"/>
        <v/>
      </c>
      <c r="R134" s="937" t="str">
        <f t="shared" si="82"/>
        <v/>
      </c>
      <c r="S134" s="937" t="str">
        <f t="shared" si="82"/>
        <v/>
      </c>
      <c r="T134" s="937" t="str">
        <f t="shared" si="82"/>
        <v/>
      </c>
      <c r="U134" s="937" t="str">
        <f t="shared" si="82"/>
        <v/>
      </c>
      <c r="V134" s="937" t="str">
        <f t="shared" si="82"/>
        <v/>
      </c>
      <c r="W134" s="937" t="str">
        <f t="shared" si="82"/>
        <v/>
      </c>
      <c r="X134" s="937" t="str">
        <f t="shared" si="82"/>
        <v/>
      </c>
      <c r="Y134" s="937" t="str">
        <f t="shared" si="82"/>
        <v/>
      </c>
      <c r="Z134" s="937" t="str">
        <f t="shared" si="82"/>
        <v/>
      </c>
      <c r="AA134" s="937" t="str">
        <f t="shared" si="82"/>
        <v/>
      </c>
      <c r="AB134" s="937" t="str">
        <f t="shared" si="82"/>
        <v/>
      </c>
      <c r="AC134" s="937" t="str">
        <f t="shared" si="82"/>
        <v/>
      </c>
      <c r="AD134" s="937" t="str">
        <f t="shared" si="82"/>
        <v/>
      </c>
      <c r="AE134" s="937" t="str">
        <f t="shared" si="82"/>
        <v/>
      </c>
      <c r="AF134" s="937" t="str">
        <f t="shared" si="82"/>
        <v/>
      </c>
      <c r="AG134" s="937" t="str">
        <f t="shared" si="82"/>
        <v/>
      </c>
      <c r="AH134" s="937" t="str">
        <f t="shared" si="82"/>
        <v/>
      </c>
      <c r="AI134" s="937" t="str">
        <f t="shared" si="82"/>
        <v/>
      </c>
      <c r="AJ134" s="937" t="str">
        <f t="shared" ref="AJ134:BD134" si="83">IF(AJ132="","",ABS(AJ132)-ABS(AJ133))</f>
        <v/>
      </c>
      <c r="AK134" s="937" t="str">
        <f t="shared" si="83"/>
        <v/>
      </c>
      <c r="AL134" s="937" t="str">
        <f t="shared" si="83"/>
        <v/>
      </c>
      <c r="AM134" s="937" t="str">
        <f t="shared" si="83"/>
        <v/>
      </c>
      <c r="AN134" s="937" t="str">
        <f t="shared" si="83"/>
        <v/>
      </c>
      <c r="AO134" s="937" t="str">
        <f t="shared" si="83"/>
        <v/>
      </c>
      <c r="AP134" s="937" t="str">
        <f t="shared" si="83"/>
        <v/>
      </c>
      <c r="AQ134" s="937" t="str">
        <f t="shared" si="83"/>
        <v/>
      </c>
      <c r="AR134" s="937" t="str">
        <f t="shared" si="83"/>
        <v/>
      </c>
      <c r="AS134" s="937" t="str">
        <f t="shared" si="83"/>
        <v/>
      </c>
      <c r="AT134" s="937"/>
      <c r="AU134" s="937" t="str">
        <f t="shared" si="83"/>
        <v/>
      </c>
      <c r="AV134" s="937" t="str">
        <f t="shared" si="83"/>
        <v/>
      </c>
      <c r="AW134" s="937" t="str">
        <f t="shared" si="83"/>
        <v/>
      </c>
      <c r="AX134" s="937" t="str">
        <f t="shared" si="83"/>
        <v/>
      </c>
      <c r="AY134" s="937" t="str">
        <f t="shared" si="83"/>
        <v/>
      </c>
      <c r="AZ134" s="937" t="str">
        <f t="shared" si="83"/>
        <v/>
      </c>
      <c r="BA134" s="937" t="str">
        <f t="shared" si="83"/>
        <v/>
      </c>
      <c r="BB134" s="937" t="str">
        <f t="shared" si="83"/>
        <v/>
      </c>
      <c r="BC134" s="937" t="str">
        <f t="shared" si="83"/>
        <v/>
      </c>
      <c r="BD134" s="938" t="str">
        <f t="shared" si="83"/>
        <v/>
      </c>
    </row>
    <row r="135" spans="2:56" ht="36" x14ac:dyDescent="0.2">
      <c r="B135" s="1282">
        <v>12</v>
      </c>
      <c r="C135" s="942" t="s">
        <v>230</v>
      </c>
      <c r="D135" s="928"/>
      <c r="E135" s="929"/>
      <c r="F135" s="929"/>
      <c r="G135" s="929"/>
      <c r="H135" s="929"/>
      <c r="I135" s="929"/>
      <c r="J135" s="929"/>
      <c r="K135" s="929"/>
      <c r="L135" s="929"/>
      <c r="M135" s="929"/>
      <c r="N135" s="929"/>
      <c r="O135" s="929"/>
      <c r="P135" s="929"/>
      <c r="Q135" s="929"/>
      <c r="R135" s="929"/>
      <c r="S135" s="929"/>
      <c r="T135" s="929"/>
      <c r="U135" s="929"/>
      <c r="V135" s="929"/>
      <c r="W135" s="929"/>
      <c r="X135" s="929"/>
      <c r="Y135" s="929"/>
      <c r="Z135" s="929"/>
      <c r="AA135" s="929"/>
      <c r="AB135" s="929"/>
      <c r="AC135" s="929"/>
      <c r="AD135" s="929"/>
      <c r="AE135" s="929"/>
      <c r="AF135" s="929"/>
      <c r="AG135" s="929"/>
      <c r="AH135" s="929"/>
      <c r="AI135" s="929"/>
      <c r="AJ135" s="929"/>
      <c r="AK135" s="929"/>
      <c r="AL135" s="929"/>
      <c r="AM135" s="929"/>
      <c r="AN135" s="929"/>
      <c r="AO135" s="929"/>
      <c r="AP135" s="929"/>
      <c r="AQ135" s="929"/>
      <c r="AR135" s="929"/>
      <c r="AS135" s="929"/>
      <c r="AT135" s="929"/>
      <c r="AU135" s="929"/>
      <c r="AV135" s="929"/>
      <c r="AW135" s="929"/>
      <c r="AX135" s="929"/>
      <c r="AY135" s="929"/>
      <c r="AZ135" s="929"/>
      <c r="BA135" s="929"/>
      <c r="BB135" s="929"/>
      <c r="BC135" s="929"/>
      <c r="BD135" s="930"/>
    </row>
    <row r="136" spans="2:56" ht="24" x14ac:dyDescent="0.2">
      <c r="B136" s="1282"/>
      <c r="C136" s="943" t="s">
        <v>231</v>
      </c>
      <c r="D136" s="932" t="str">
        <f>IF(D135="","",Sheet2!$L$23*7%)</f>
        <v/>
      </c>
      <c r="E136" s="933" t="str">
        <f>IF(E135="","",Sheet2!$L$23*7%)</f>
        <v/>
      </c>
      <c r="F136" s="933" t="str">
        <f>IF(F135="","",Sheet2!$L$23*7%)</f>
        <v/>
      </c>
      <c r="G136" s="933" t="str">
        <f>IF(G135="","",Sheet2!$L$23*7%)</f>
        <v/>
      </c>
      <c r="H136" s="933" t="str">
        <f>IF(H135="","",Sheet2!$L$23*7%)</f>
        <v/>
      </c>
      <c r="I136" s="933" t="str">
        <f>IF(I135="","",Sheet2!$L$23*7%)</f>
        <v/>
      </c>
      <c r="J136" s="933" t="str">
        <f>IF(J135="","",Sheet2!$L$23*7%)</f>
        <v/>
      </c>
      <c r="K136" s="933" t="str">
        <f>IF(K135="","",Sheet2!$L$23*7%)</f>
        <v/>
      </c>
      <c r="L136" s="933" t="str">
        <f>IF(L135="","",Sheet2!$L$23*7%)</f>
        <v/>
      </c>
      <c r="M136" s="933" t="str">
        <f>IF(M135="","",Sheet2!$L$23*7%)</f>
        <v/>
      </c>
      <c r="N136" s="933" t="str">
        <f>IF(N135="","",Sheet2!$L$23*7%)</f>
        <v/>
      </c>
      <c r="O136" s="933" t="str">
        <f>IF(O135="","",Sheet2!$L$23*7%)</f>
        <v/>
      </c>
      <c r="P136" s="933" t="str">
        <f>IF(P135="","",Sheet2!$L$23*7%)</f>
        <v/>
      </c>
      <c r="Q136" s="933" t="str">
        <f>IF(Q135="","",Sheet2!$L$23*7%)</f>
        <v/>
      </c>
      <c r="R136" s="933" t="str">
        <f>IF(R135="","",Sheet2!$L$23*7%)</f>
        <v/>
      </c>
      <c r="S136" s="933" t="str">
        <f>IF(S135="","",Sheet2!$L$23*7%)</f>
        <v/>
      </c>
      <c r="T136" s="933" t="str">
        <f>IF(T135="","",Sheet2!$L$23*7%)</f>
        <v/>
      </c>
      <c r="U136" s="933" t="str">
        <f>IF(U135="","",Sheet2!$L$23*7%)</f>
        <v/>
      </c>
      <c r="V136" s="933" t="str">
        <f>IF(V135="","",Sheet2!$L$23*7%)</f>
        <v/>
      </c>
      <c r="W136" s="933" t="str">
        <f>IF(W135="","",Sheet2!$L$23*7%)</f>
        <v/>
      </c>
      <c r="X136" s="933" t="str">
        <f>IF(X135="","",Sheet2!$L$23*7%)</f>
        <v/>
      </c>
      <c r="Y136" s="933" t="str">
        <f>IF(Y135="","",Sheet2!$L$23*7%)</f>
        <v/>
      </c>
      <c r="Z136" s="933" t="str">
        <f>IF(Z135="","",Sheet2!$L$23*7%)</f>
        <v/>
      </c>
      <c r="AA136" s="933" t="str">
        <f>IF(AA135="","",Sheet2!$L$23*7%)</f>
        <v/>
      </c>
      <c r="AB136" s="933" t="str">
        <f>IF(AB135="","",Sheet2!$L$23*7%)</f>
        <v/>
      </c>
      <c r="AC136" s="933" t="str">
        <f>IF(AC135="","",Sheet2!$L$23*7%)</f>
        <v/>
      </c>
      <c r="AD136" s="933" t="str">
        <f>IF(AD135="","",Sheet2!$L$23*7%)</f>
        <v/>
      </c>
      <c r="AE136" s="933" t="str">
        <f>IF(AE135="","",Sheet2!$L$23*7%)</f>
        <v/>
      </c>
      <c r="AF136" s="933" t="str">
        <f>IF(AF135="","",Sheet2!$L$23*7%)</f>
        <v/>
      </c>
      <c r="AG136" s="933" t="str">
        <f>IF(AG135="","",Sheet2!$L$23*7%)</f>
        <v/>
      </c>
      <c r="AH136" s="933" t="str">
        <f>IF(AH135="","",Sheet2!$L$23*7%)</f>
        <v/>
      </c>
      <c r="AI136" s="933" t="str">
        <f>IF(AI135="","",Sheet2!$L$23*7%)</f>
        <v/>
      </c>
      <c r="AJ136" s="933" t="str">
        <f>IF(AJ135="","",Sheet2!$L$23*7%)</f>
        <v/>
      </c>
      <c r="AK136" s="933" t="str">
        <f>IF(AK135="","",Sheet2!$L$23*7%)</f>
        <v/>
      </c>
      <c r="AL136" s="933" t="str">
        <f>IF(AL135="","",Sheet2!$L$23*7%)</f>
        <v/>
      </c>
      <c r="AM136" s="933" t="str">
        <f>IF(AM135="","",Sheet2!$L$23*7%)</f>
        <v/>
      </c>
      <c r="AN136" s="933" t="str">
        <f>IF(AN135="","",Sheet2!$L$23*7%)</f>
        <v/>
      </c>
      <c r="AO136" s="933" t="str">
        <f>IF(AO135="","",Sheet2!$L$23*7%)</f>
        <v/>
      </c>
      <c r="AP136" s="933" t="str">
        <f>IF(AP135="","",Sheet2!$L$23*7%)</f>
        <v/>
      </c>
      <c r="AQ136" s="933" t="str">
        <f>IF(AQ135="","",Sheet2!$L$23*7%)</f>
        <v/>
      </c>
      <c r="AR136" s="933" t="str">
        <f>IF(AR135="","",Sheet2!$L$23*7%)</f>
        <v/>
      </c>
      <c r="AS136" s="933" t="str">
        <f>IF(AS135="","",Sheet2!$L$23*7%)</f>
        <v/>
      </c>
      <c r="AT136" s="933"/>
      <c r="AU136" s="933" t="str">
        <f>IF(AU135="","",Sheet2!$L$23*7%)</f>
        <v/>
      </c>
      <c r="AV136" s="933" t="str">
        <f>IF(AV135="","",Sheet2!$L$23*7%)</f>
        <v/>
      </c>
      <c r="AW136" s="933" t="str">
        <f>IF(AW135="","",Sheet2!$L$23*7%)</f>
        <v/>
      </c>
      <c r="AX136" s="933" t="str">
        <f>IF(AX135="","",Sheet2!$L$23*7%)</f>
        <v/>
      </c>
      <c r="AY136" s="933" t="str">
        <f>IF(AY135="","",Sheet2!$L$23*7%)</f>
        <v/>
      </c>
      <c r="AZ136" s="933" t="str">
        <f>IF(AZ135="","",Sheet2!$L$23*7%)</f>
        <v/>
      </c>
      <c r="BA136" s="933" t="str">
        <f>IF(BA135="","",Sheet2!$L$23*7%)</f>
        <v/>
      </c>
      <c r="BB136" s="933" t="str">
        <f>IF(BB135="","",Sheet2!$L$23*7%)</f>
        <v/>
      </c>
      <c r="BC136" s="933" t="str">
        <f>IF(BC135="","",Sheet2!$L$23*7%)</f>
        <v/>
      </c>
      <c r="BD136" s="934" t="str">
        <f>IF(BD135="","",Sheet2!$L$23*7%)</f>
        <v/>
      </c>
    </row>
    <row r="137" spans="2:56" x14ac:dyDescent="0.2">
      <c r="B137" s="1282"/>
      <c r="C137" s="944" t="s">
        <v>232</v>
      </c>
      <c r="D137" s="936" t="str">
        <f t="shared" ref="D137:AI137" si="84">IF(D135="","",ABS(D135)-ABS(D136))</f>
        <v/>
      </c>
      <c r="E137" s="937" t="str">
        <f t="shared" si="84"/>
        <v/>
      </c>
      <c r="F137" s="937" t="str">
        <f t="shared" si="84"/>
        <v/>
      </c>
      <c r="G137" s="937" t="str">
        <f t="shared" si="84"/>
        <v/>
      </c>
      <c r="H137" s="937" t="str">
        <f t="shared" si="84"/>
        <v/>
      </c>
      <c r="I137" s="937" t="str">
        <f t="shared" si="84"/>
        <v/>
      </c>
      <c r="J137" s="937" t="str">
        <f t="shared" si="84"/>
        <v/>
      </c>
      <c r="K137" s="937" t="str">
        <f t="shared" si="84"/>
        <v/>
      </c>
      <c r="L137" s="937" t="str">
        <f t="shared" si="84"/>
        <v/>
      </c>
      <c r="M137" s="937" t="str">
        <f t="shared" si="84"/>
        <v/>
      </c>
      <c r="N137" s="937" t="str">
        <f t="shared" si="84"/>
        <v/>
      </c>
      <c r="O137" s="937" t="str">
        <f t="shared" si="84"/>
        <v/>
      </c>
      <c r="P137" s="937" t="str">
        <f t="shared" si="84"/>
        <v/>
      </c>
      <c r="Q137" s="937" t="str">
        <f t="shared" si="84"/>
        <v/>
      </c>
      <c r="R137" s="937" t="str">
        <f t="shared" si="84"/>
        <v/>
      </c>
      <c r="S137" s="937" t="str">
        <f t="shared" si="84"/>
        <v/>
      </c>
      <c r="T137" s="937" t="str">
        <f t="shared" si="84"/>
        <v/>
      </c>
      <c r="U137" s="937" t="str">
        <f t="shared" si="84"/>
        <v/>
      </c>
      <c r="V137" s="937" t="str">
        <f t="shared" si="84"/>
        <v/>
      </c>
      <c r="W137" s="937" t="str">
        <f t="shared" si="84"/>
        <v/>
      </c>
      <c r="X137" s="937" t="str">
        <f t="shared" si="84"/>
        <v/>
      </c>
      <c r="Y137" s="937" t="str">
        <f t="shared" si="84"/>
        <v/>
      </c>
      <c r="Z137" s="937" t="str">
        <f t="shared" si="84"/>
        <v/>
      </c>
      <c r="AA137" s="937" t="str">
        <f t="shared" si="84"/>
        <v/>
      </c>
      <c r="AB137" s="937" t="str">
        <f t="shared" si="84"/>
        <v/>
      </c>
      <c r="AC137" s="937" t="str">
        <f t="shared" si="84"/>
        <v/>
      </c>
      <c r="AD137" s="937" t="str">
        <f t="shared" si="84"/>
        <v/>
      </c>
      <c r="AE137" s="937" t="str">
        <f t="shared" si="84"/>
        <v/>
      </c>
      <c r="AF137" s="937" t="str">
        <f t="shared" si="84"/>
        <v/>
      </c>
      <c r="AG137" s="937" t="str">
        <f t="shared" si="84"/>
        <v/>
      </c>
      <c r="AH137" s="937" t="str">
        <f t="shared" si="84"/>
        <v/>
      </c>
      <c r="AI137" s="937" t="str">
        <f t="shared" si="84"/>
        <v/>
      </c>
      <c r="AJ137" s="937" t="str">
        <f t="shared" ref="AJ137:BD137" si="85">IF(AJ135="","",ABS(AJ135)-ABS(AJ136))</f>
        <v/>
      </c>
      <c r="AK137" s="937" t="str">
        <f t="shared" si="85"/>
        <v/>
      </c>
      <c r="AL137" s="937" t="str">
        <f t="shared" si="85"/>
        <v/>
      </c>
      <c r="AM137" s="937" t="str">
        <f t="shared" si="85"/>
        <v/>
      </c>
      <c r="AN137" s="937" t="str">
        <f t="shared" si="85"/>
        <v/>
      </c>
      <c r="AO137" s="937" t="str">
        <f t="shared" si="85"/>
        <v/>
      </c>
      <c r="AP137" s="937" t="str">
        <f t="shared" si="85"/>
        <v/>
      </c>
      <c r="AQ137" s="937" t="str">
        <f t="shared" si="85"/>
        <v/>
      </c>
      <c r="AR137" s="937" t="str">
        <f t="shared" si="85"/>
        <v/>
      </c>
      <c r="AS137" s="937" t="str">
        <f t="shared" si="85"/>
        <v/>
      </c>
      <c r="AT137" s="937"/>
      <c r="AU137" s="937" t="str">
        <f t="shared" si="85"/>
        <v/>
      </c>
      <c r="AV137" s="937" t="str">
        <f t="shared" si="85"/>
        <v/>
      </c>
      <c r="AW137" s="937" t="str">
        <f t="shared" si="85"/>
        <v/>
      </c>
      <c r="AX137" s="937" t="str">
        <f t="shared" si="85"/>
        <v/>
      </c>
      <c r="AY137" s="937" t="str">
        <f t="shared" si="85"/>
        <v/>
      </c>
      <c r="AZ137" s="937" t="str">
        <f t="shared" si="85"/>
        <v/>
      </c>
      <c r="BA137" s="937" t="str">
        <f t="shared" si="85"/>
        <v/>
      </c>
      <c r="BB137" s="937" t="str">
        <f t="shared" si="85"/>
        <v/>
      </c>
      <c r="BC137" s="937" t="str">
        <f t="shared" si="85"/>
        <v/>
      </c>
      <c r="BD137" s="938" t="str">
        <f t="shared" si="85"/>
        <v/>
      </c>
    </row>
    <row r="138" spans="2:56" ht="36" x14ac:dyDescent="0.2">
      <c r="B138" s="1281">
        <v>13</v>
      </c>
      <c r="C138" s="945" t="s">
        <v>230</v>
      </c>
      <c r="D138" s="928"/>
      <c r="E138" s="929"/>
      <c r="F138" s="929"/>
      <c r="G138" s="929"/>
      <c r="H138" s="929"/>
      <c r="I138" s="929"/>
      <c r="J138" s="929"/>
      <c r="K138" s="929"/>
      <c r="L138" s="929"/>
      <c r="M138" s="929"/>
      <c r="N138" s="929"/>
      <c r="O138" s="929"/>
      <c r="P138" s="929"/>
      <c r="Q138" s="929"/>
      <c r="R138" s="929"/>
      <c r="S138" s="929"/>
      <c r="T138" s="929"/>
      <c r="U138" s="929"/>
      <c r="V138" s="929"/>
      <c r="W138" s="929"/>
      <c r="X138" s="929"/>
      <c r="Y138" s="929"/>
      <c r="Z138" s="929"/>
      <c r="AA138" s="929"/>
      <c r="AB138" s="929"/>
      <c r="AC138" s="929"/>
      <c r="AD138" s="929"/>
      <c r="AE138" s="929"/>
      <c r="AF138" s="929"/>
      <c r="AG138" s="929"/>
      <c r="AH138" s="929"/>
      <c r="AI138" s="929"/>
      <c r="AJ138" s="929"/>
      <c r="AK138" s="929"/>
      <c r="AL138" s="929"/>
      <c r="AM138" s="929"/>
      <c r="AN138" s="929"/>
      <c r="AO138" s="929"/>
      <c r="AP138" s="929"/>
      <c r="AQ138" s="929"/>
      <c r="AR138" s="929"/>
      <c r="AS138" s="929"/>
      <c r="AT138" s="929"/>
      <c r="AU138" s="929"/>
      <c r="AV138" s="929"/>
      <c r="AW138" s="929"/>
      <c r="AX138" s="929"/>
      <c r="AY138" s="929"/>
      <c r="AZ138" s="929"/>
      <c r="BA138" s="929"/>
      <c r="BB138" s="929"/>
      <c r="BC138" s="929"/>
      <c r="BD138" s="930"/>
    </row>
    <row r="139" spans="2:56" ht="24" x14ac:dyDescent="0.2">
      <c r="B139" s="1282"/>
      <c r="C139" s="943" t="s">
        <v>231</v>
      </c>
      <c r="D139" s="932" t="str">
        <f>IF(D138="","",Sheet2!$L$24*7%)</f>
        <v/>
      </c>
      <c r="E139" s="933" t="str">
        <f>IF(E138="","",Sheet2!$L$24*7%)</f>
        <v/>
      </c>
      <c r="F139" s="933" t="str">
        <f>IF(F138="","",Sheet2!$L$24*7%)</f>
        <v/>
      </c>
      <c r="G139" s="933" t="str">
        <f>IF(G138="","",Sheet2!$L$24*7%)</f>
        <v/>
      </c>
      <c r="H139" s="933" t="str">
        <f>IF(H138="","",Sheet2!$L$24*7%)</f>
        <v/>
      </c>
      <c r="I139" s="933" t="str">
        <f>IF(I138="","",Sheet2!$L$24*7%)</f>
        <v/>
      </c>
      <c r="J139" s="933" t="str">
        <f>IF(J138="","",Sheet2!$L$24*7%)</f>
        <v/>
      </c>
      <c r="K139" s="933" t="str">
        <f>IF(K138="","",Sheet2!$L$24*7%)</f>
        <v/>
      </c>
      <c r="L139" s="933" t="str">
        <f>IF(L138="","",Sheet2!$L$24*7%)</f>
        <v/>
      </c>
      <c r="M139" s="933" t="str">
        <f>IF(M138="","",Sheet2!$L$24*7%)</f>
        <v/>
      </c>
      <c r="N139" s="933" t="str">
        <f>IF(N138="","",Sheet2!$L$24*7%)</f>
        <v/>
      </c>
      <c r="O139" s="933" t="str">
        <f>IF(O138="","",Sheet2!$L$24*7%)</f>
        <v/>
      </c>
      <c r="P139" s="933" t="str">
        <f>IF(P138="","",Sheet2!$L$24*7%)</f>
        <v/>
      </c>
      <c r="Q139" s="933" t="str">
        <f>IF(Q138="","",Sheet2!$L$24*7%)</f>
        <v/>
      </c>
      <c r="R139" s="933" t="str">
        <f>IF(R138="","",Sheet2!$L$24*7%)</f>
        <v/>
      </c>
      <c r="S139" s="933" t="str">
        <f>IF(S138="","",Sheet2!$L$24*7%)</f>
        <v/>
      </c>
      <c r="T139" s="933" t="str">
        <f>IF(T138="","",Sheet2!$L$24*7%)</f>
        <v/>
      </c>
      <c r="U139" s="933" t="str">
        <f>IF(U138="","",Sheet2!$L$24*7%)</f>
        <v/>
      </c>
      <c r="V139" s="933" t="str">
        <f>IF(V138="","",Sheet2!$L$24*7%)</f>
        <v/>
      </c>
      <c r="W139" s="933" t="str">
        <f>IF(W138="","",Sheet2!$L$24*7%)</f>
        <v/>
      </c>
      <c r="X139" s="933" t="str">
        <f>IF(X138="","",Sheet2!$L$24*7%)</f>
        <v/>
      </c>
      <c r="Y139" s="933" t="str">
        <f>IF(Y138="","",Sheet2!$L$24*7%)</f>
        <v/>
      </c>
      <c r="Z139" s="933" t="str">
        <f>IF(Z138="","",Sheet2!$L$24*7%)</f>
        <v/>
      </c>
      <c r="AA139" s="933" t="str">
        <f>IF(AA138="","",Sheet2!$L$24*7%)</f>
        <v/>
      </c>
      <c r="AB139" s="933" t="str">
        <f>IF(AB138="","",Sheet2!$L$24*7%)</f>
        <v/>
      </c>
      <c r="AC139" s="933" t="str">
        <f>IF(AC138="","",Sheet2!$L$24*7%)</f>
        <v/>
      </c>
      <c r="AD139" s="933" t="str">
        <f>IF(AD138="","",Sheet2!$L$24*7%)</f>
        <v/>
      </c>
      <c r="AE139" s="933" t="str">
        <f>IF(AE138="","",Sheet2!$L$24*7%)</f>
        <v/>
      </c>
      <c r="AF139" s="933" t="str">
        <f>IF(AF138="","",Sheet2!$L$24*7%)</f>
        <v/>
      </c>
      <c r="AG139" s="933" t="str">
        <f>IF(AG138="","",Sheet2!$L$24*7%)</f>
        <v/>
      </c>
      <c r="AH139" s="933" t="str">
        <f>IF(AH138="","",Sheet2!$L$24*7%)</f>
        <v/>
      </c>
      <c r="AI139" s="933" t="str">
        <f>IF(AI138="","",Sheet2!$L$24*7%)</f>
        <v/>
      </c>
      <c r="AJ139" s="933" t="str">
        <f>IF(AJ138="","",Sheet2!$L$24*7%)</f>
        <v/>
      </c>
      <c r="AK139" s="933" t="str">
        <f>IF(AK138="","",Sheet2!$L$24*7%)</f>
        <v/>
      </c>
      <c r="AL139" s="933" t="str">
        <f>IF(AL138="","",Sheet2!$L$24*7%)</f>
        <v/>
      </c>
      <c r="AM139" s="933" t="str">
        <f>IF(AM138="","",Sheet2!$L$24*7%)</f>
        <v/>
      </c>
      <c r="AN139" s="933" t="str">
        <f>IF(AN138="","",Sheet2!$L$24*7%)</f>
        <v/>
      </c>
      <c r="AO139" s="933" t="str">
        <f>IF(AO138="","",Sheet2!$L$24*7%)</f>
        <v/>
      </c>
      <c r="AP139" s="933" t="str">
        <f>IF(AP138="","",Sheet2!$L$24*7%)</f>
        <v/>
      </c>
      <c r="AQ139" s="933" t="str">
        <f>IF(AQ138="","",Sheet2!$L$24*7%)</f>
        <v/>
      </c>
      <c r="AR139" s="933" t="str">
        <f>IF(AR138="","",Sheet2!$L$24*7%)</f>
        <v/>
      </c>
      <c r="AS139" s="933" t="str">
        <f>IF(AS138="","",Sheet2!$L$24*7%)</f>
        <v/>
      </c>
      <c r="AT139" s="933"/>
      <c r="AU139" s="933" t="str">
        <f>IF(AU138="","",Sheet2!$L$24*7%)</f>
        <v/>
      </c>
      <c r="AV139" s="933" t="str">
        <f>IF(AV138="","",Sheet2!$L$24*7%)</f>
        <v/>
      </c>
      <c r="AW139" s="933" t="str">
        <f>IF(AW138="","",Sheet2!$L$24*7%)</f>
        <v/>
      </c>
      <c r="AX139" s="933" t="str">
        <f>IF(AX138="","",Sheet2!$L$24*7%)</f>
        <v/>
      </c>
      <c r="AY139" s="933" t="str">
        <f>IF(AY138="","",Sheet2!$L$24*7%)</f>
        <v/>
      </c>
      <c r="AZ139" s="933" t="str">
        <f>IF(AZ138="","",Sheet2!$L$24*7%)</f>
        <v/>
      </c>
      <c r="BA139" s="933" t="str">
        <f>IF(BA138="","",Sheet2!$L$24*7%)</f>
        <v/>
      </c>
      <c r="BB139" s="933" t="str">
        <f>IF(BB138="","",Sheet2!$L$24*7%)</f>
        <v/>
      </c>
      <c r="BC139" s="933" t="str">
        <f>IF(BC138="","",Sheet2!$L$24*7%)</f>
        <v/>
      </c>
      <c r="BD139" s="934" t="str">
        <f>IF(BD138="","",Sheet2!$L$24*7%)</f>
        <v/>
      </c>
    </row>
    <row r="140" spans="2:56" x14ac:dyDescent="0.2">
      <c r="B140" s="1283"/>
      <c r="C140" s="946" t="s">
        <v>232</v>
      </c>
      <c r="D140" s="936" t="str">
        <f t="shared" ref="D140:AI140" si="86">IF(D138="","",ABS(D138)-ABS(D139))</f>
        <v/>
      </c>
      <c r="E140" s="937" t="str">
        <f t="shared" si="86"/>
        <v/>
      </c>
      <c r="F140" s="937" t="str">
        <f t="shared" si="86"/>
        <v/>
      </c>
      <c r="G140" s="937" t="str">
        <f t="shared" si="86"/>
        <v/>
      </c>
      <c r="H140" s="937" t="str">
        <f t="shared" si="86"/>
        <v/>
      </c>
      <c r="I140" s="937" t="str">
        <f t="shared" si="86"/>
        <v/>
      </c>
      <c r="J140" s="937" t="str">
        <f t="shared" si="86"/>
        <v/>
      </c>
      <c r="K140" s="937" t="str">
        <f t="shared" si="86"/>
        <v/>
      </c>
      <c r="L140" s="937" t="str">
        <f t="shared" si="86"/>
        <v/>
      </c>
      <c r="M140" s="937" t="str">
        <f t="shared" si="86"/>
        <v/>
      </c>
      <c r="N140" s="937" t="str">
        <f t="shared" si="86"/>
        <v/>
      </c>
      <c r="O140" s="937" t="str">
        <f t="shared" si="86"/>
        <v/>
      </c>
      <c r="P140" s="937" t="str">
        <f t="shared" si="86"/>
        <v/>
      </c>
      <c r="Q140" s="937" t="str">
        <f t="shared" si="86"/>
        <v/>
      </c>
      <c r="R140" s="937" t="str">
        <f t="shared" si="86"/>
        <v/>
      </c>
      <c r="S140" s="937" t="str">
        <f t="shared" si="86"/>
        <v/>
      </c>
      <c r="T140" s="937" t="str">
        <f t="shared" si="86"/>
        <v/>
      </c>
      <c r="U140" s="937" t="str">
        <f t="shared" si="86"/>
        <v/>
      </c>
      <c r="V140" s="937" t="str">
        <f t="shared" si="86"/>
        <v/>
      </c>
      <c r="W140" s="937" t="str">
        <f t="shared" si="86"/>
        <v/>
      </c>
      <c r="X140" s="937" t="str">
        <f t="shared" si="86"/>
        <v/>
      </c>
      <c r="Y140" s="937" t="str">
        <f t="shared" si="86"/>
        <v/>
      </c>
      <c r="Z140" s="937" t="str">
        <f t="shared" si="86"/>
        <v/>
      </c>
      <c r="AA140" s="937" t="str">
        <f t="shared" si="86"/>
        <v/>
      </c>
      <c r="AB140" s="937" t="str">
        <f t="shared" si="86"/>
        <v/>
      </c>
      <c r="AC140" s="937" t="str">
        <f t="shared" si="86"/>
        <v/>
      </c>
      <c r="AD140" s="937" t="str">
        <f t="shared" si="86"/>
        <v/>
      </c>
      <c r="AE140" s="937" t="str">
        <f t="shared" si="86"/>
        <v/>
      </c>
      <c r="AF140" s="937" t="str">
        <f t="shared" si="86"/>
        <v/>
      </c>
      <c r="AG140" s="937" t="str">
        <f t="shared" si="86"/>
        <v/>
      </c>
      <c r="AH140" s="937" t="str">
        <f t="shared" si="86"/>
        <v/>
      </c>
      <c r="AI140" s="937" t="str">
        <f t="shared" si="86"/>
        <v/>
      </c>
      <c r="AJ140" s="937" t="str">
        <f t="shared" ref="AJ140:BD140" si="87">IF(AJ138="","",ABS(AJ138)-ABS(AJ139))</f>
        <v/>
      </c>
      <c r="AK140" s="937" t="str">
        <f t="shared" si="87"/>
        <v/>
      </c>
      <c r="AL140" s="937" t="str">
        <f t="shared" si="87"/>
        <v/>
      </c>
      <c r="AM140" s="937" t="str">
        <f t="shared" si="87"/>
        <v/>
      </c>
      <c r="AN140" s="937" t="str">
        <f t="shared" si="87"/>
        <v/>
      </c>
      <c r="AO140" s="937" t="str">
        <f t="shared" si="87"/>
        <v/>
      </c>
      <c r="AP140" s="937" t="str">
        <f t="shared" si="87"/>
        <v/>
      </c>
      <c r="AQ140" s="937" t="str">
        <f t="shared" si="87"/>
        <v/>
      </c>
      <c r="AR140" s="937" t="str">
        <f t="shared" si="87"/>
        <v/>
      </c>
      <c r="AS140" s="937" t="str">
        <f t="shared" si="87"/>
        <v/>
      </c>
      <c r="AT140" s="937"/>
      <c r="AU140" s="937" t="str">
        <f t="shared" si="87"/>
        <v/>
      </c>
      <c r="AV140" s="937" t="str">
        <f t="shared" si="87"/>
        <v/>
      </c>
      <c r="AW140" s="937" t="str">
        <f t="shared" si="87"/>
        <v/>
      </c>
      <c r="AX140" s="937" t="str">
        <f t="shared" si="87"/>
        <v/>
      </c>
      <c r="AY140" s="937" t="str">
        <f t="shared" si="87"/>
        <v/>
      </c>
      <c r="AZ140" s="937" t="str">
        <f t="shared" si="87"/>
        <v/>
      </c>
      <c r="BA140" s="937" t="str">
        <f t="shared" si="87"/>
        <v/>
      </c>
      <c r="BB140" s="937" t="str">
        <f t="shared" si="87"/>
        <v/>
      </c>
      <c r="BC140" s="937" t="str">
        <f t="shared" si="87"/>
        <v/>
      </c>
      <c r="BD140" s="938" t="str">
        <f t="shared" si="87"/>
        <v/>
      </c>
    </row>
    <row r="141" spans="2:56" ht="36" x14ac:dyDescent="0.2">
      <c r="B141" s="1282">
        <v>14</v>
      </c>
      <c r="C141" s="942" t="s">
        <v>230</v>
      </c>
      <c r="D141" s="928"/>
      <c r="E141" s="929"/>
      <c r="F141" s="929"/>
      <c r="G141" s="929"/>
      <c r="H141" s="929"/>
      <c r="I141" s="929"/>
      <c r="J141" s="929"/>
      <c r="K141" s="929"/>
      <c r="L141" s="929"/>
      <c r="M141" s="929"/>
      <c r="N141" s="929"/>
      <c r="O141" s="929"/>
      <c r="P141" s="929"/>
      <c r="Q141" s="929"/>
      <c r="R141" s="929"/>
      <c r="S141" s="929"/>
      <c r="T141" s="929"/>
      <c r="U141" s="929"/>
      <c r="V141" s="929"/>
      <c r="W141" s="929"/>
      <c r="X141" s="929"/>
      <c r="Y141" s="929"/>
      <c r="Z141" s="929"/>
      <c r="AA141" s="929"/>
      <c r="AB141" s="929"/>
      <c r="AC141" s="929"/>
      <c r="AD141" s="929"/>
      <c r="AE141" s="929"/>
      <c r="AF141" s="929"/>
      <c r="AG141" s="929"/>
      <c r="AH141" s="929"/>
      <c r="AI141" s="929"/>
      <c r="AJ141" s="929"/>
      <c r="AK141" s="929"/>
      <c r="AL141" s="929"/>
      <c r="AM141" s="929"/>
      <c r="AN141" s="929"/>
      <c r="AO141" s="929"/>
      <c r="AP141" s="929"/>
      <c r="AQ141" s="929"/>
      <c r="AR141" s="929"/>
      <c r="AS141" s="929"/>
      <c r="AT141" s="929"/>
      <c r="AU141" s="929"/>
      <c r="AV141" s="929"/>
      <c r="AW141" s="929"/>
      <c r="AX141" s="929"/>
      <c r="AY141" s="929"/>
      <c r="AZ141" s="929"/>
      <c r="BA141" s="929"/>
      <c r="BB141" s="929"/>
      <c r="BC141" s="929"/>
      <c r="BD141" s="930"/>
    </row>
    <row r="142" spans="2:56" ht="24" x14ac:dyDescent="0.2">
      <c r="B142" s="1282"/>
      <c r="C142" s="943" t="s">
        <v>231</v>
      </c>
      <c r="D142" s="932" t="str">
        <f>IF(D141="","",Sheet2!$L$25*7%)</f>
        <v/>
      </c>
      <c r="E142" s="933" t="str">
        <f>IF(E141="","",Sheet2!$L$25*7%)</f>
        <v/>
      </c>
      <c r="F142" s="933" t="str">
        <f>IF(F141="","",Sheet2!$L$25*7%)</f>
        <v/>
      </c>
      <c r="G142" s="933" t="str">
        <f>IF(G141="","",Sheet2!$L$25*7%)</f>
        <v/>
      </c>
      <c r="H142" s="933" t="str">
        <f>IF(H141="","",Sheet2!$L$25*7%)</f>
        <v/>
      </c>
      <c r="I142" s="933" t="str">
        <f>IF(I141="","",Sheet2!$L$25*7%)</f>
        <v/>
      </c>
      <c r="J142" s="933" t="str">
        <f>IF(J141="","",Sheet2!$L$25*7%)</f>
        <v/>
      </c>
      <c r="K142" s="933" t="str">
        <f>IF(K141="","",Sheet2!$L$25*7%)</f>
        <v/>
      </c>
      <c r="L142" s="933" t="str">
        <f>IF(L141="","",Sheet2!$L$25*7%)</f>
        <v/>
      </c>
      <c r="M142" s="933" t="str">
        <f>IF(M141="","",Sheet2!$L$25*7%)</f>
        <v/>
      </c>
      <c r="N142" s="933" t="str">
        <f>IF(N141="","",Sheet2!$L$25*7%)</f>
        <v/>
      </c>
      <c r="O142" s="933" t="str">
        <f>IF(O141="","",Sheet2!$L$25*7%)</f>
        <v/>
      </c>
      <c r="P142" s="933" t="str">
        <f>IF(P141="","",Sheet2!$L$25*7%)</f>
        <v/>
      </c>
      <c r="Q142" s="933" t="str">
        <f>IF(Q141="","",Sheet2!$L$25*7%)</f>
        <v/>
      </c>
      <c r="R142" s="933" t="str">
        <f>IF(R141="","",Sheet2!$L$25*7%)</f>
        <v/>
      </c>
      <c r="S142" s="933" t="str">
        <f>IF(S141="","",Sheet2!$L$25*7%)</f>
        <v/>
      </c>
      <c r="T142" s="933" t="str">
        <f>IF(T141="","",Sheet2!$L$25*7%)</f>
        <v/>
      </c>
      <c r="U142" s="933" t="str">
        <f>IF(U141="","",Sheet2!$L$25*7%)</f>
        <v/>
      </c>
      <c r="V142" s="933" t="str">
        <f>IF(V141="","",Sheet2!$L$25*7%)</f>
        <v/>
      </c>
      <c r="W142" s="933" t="str">
        <f>IF(W141="","",Sheet2!$L$25*7%)</f>
        <v/>
      </c>
      <c r="X142" s="933" t="str">
        <f>IF(X141="","",Sheet2!$L$25*7%)</f>
        <v/>
      </c>
      <c r="Y142" s="933" t="str">
        <f>IF(Y141="","",Sheet2!$L$25*7%)</f>
        <v/>
      </c>
      <c r="Z142" s="933" t="str">
        <f>IF(Z141="","",Sheet2!$L$25*7%)</f>
        <v/>
      </c>
      <c r="AA142" s="933" t="str">
        <f>IF(AA141="","",Sheet2!$L$25*7%)</f>
        <v/>
      </c>
      <c r="AB142" s="933" t="str">
        <f>IF(AB141="","",Sheet2!$L$25*7%)</f>
        <v/>
      </c>
      <c r="AC142" s="933" t="str">
        <f>IF(AC141="","",Sheet2!$L$25*7%)</f>
        <v/>
      </c>
      <c r="AD142" s="933" t="str">
        <f>IF(AD141="","",Sheet2!$L$25*7%)</f>
        <v/>
      </c>
      <c r="AE142" s="933" t="str">
        <f>IF(AE141="","",Sheet2!$L$25*7%)</f>
        <v/>
      </c>
      <c r="AF142" s="933" t="str">
        <f>IF(AF141="","",Sheet2!$L$25*7%)</f>
        <v/>
      </c>
      <c r="AG142" s="933" t="str">
        <f>IF(AG141="","",Sheet2!$L$25*7%)</f>
        <v/>
      </c>
      <c r="AH142" s="933" t="str">
        <f>IF(AH141="","",Sheet2!$L$25*7%)</f>
        <v/>
      </c>
      <c r="AI142" s="933" t="str">
        <f>IF(AI141="","",Sheet2!$L$25*7%)</f>
        <v/>
      </c>
      <c r="AJ142" s="933" t="str">
        <f>IF(AJ141="","",Sheet2!$L$25*7%)</f>
        <v/>
      </c>
      <c r="AK142" s="933" t="str">
        <f>IF(AK141="","",Sheet2!$L$25*7%)</f>
        <v/>
      </c>
      <c r="AL142" s="933" t="str">
        <f>IF(AL141="","",Sheet2!$L$25*7%)</f>
        <v/>
      </c>
      <c r="AM142" s="933" t="str">
        <f>IF(AM141="","",Sheet2!$L$25*7%)</f>
        <v/>
      </c>
      <c r="AN142" s="933" t="str">
        <f>IF(AN141="","",Sheet2!$L$25*7%)</f>
        <v/>
      </c>
      <c r="AO142" s="933" t="str">
        <f>IF(AO141="","",Sheet2!$L$25*7%)</f>
        <v/>
      </c>
      <c r="AP142" s="933" t="str">
        <f>IF(AP141="","",Sheet2!$L$25*7%)</f>
        <v/>
      </c>
      <c r="AQ142" s="933" t="str">
        <f>IF(AQ141="","",Sheet2!$L$25*7%)</f>
        <v/>
      </c>
      <c r="AR142" s="933" t="str">
        <f>IF(AR141="","",Sheet2!$L$25*7%)</f>
        <v/>
      </c>
      <c r="AS142" s="933" t="str">
        <f>IF(AS141="","",Sheet2!$L$25*7%)</f>
        <v/>
      </c>
      <c r="AT142" s="933"/>
      <c r="AU142" s="933" t="str">
        <f>IF(AU141="","",Sheet2!$L$25*7%)</f>
        <v/>
      </c>
      <c r="AV142" s="933" t="str">
        <f>IF(AV141="","",Sheet2!$L$25*7%)</f>
        <v/>
      </c>
      <c r="AW142" s="933" t="str">
        <f>IF(AW141="","",Sheet2!$L$25*7%)</f>
        <v/>
      </c>
      <c r="AX142" s="933" t="str">
        <f>IF(AX141="","",Sheet2!$L$25*7%)</f>
        <v/>
      </c>
      <c r="AY142" s="933" t="str">
        <f>IF(AY141="","",Sheet2!$L$25*7%)</f>
        <v/>
      </c>
      <c r="AZ142" s="933" t="str">
        <f>IF(AZ141="","",Sheet2!$L$25*7%)</f>
        <v/>
      </c>
      <c r="BA142" s="933" t="str">
        <f>IF(BA141="","",Sheet2!$L$25*7%)</f>
        <v/>
      </c>
      <c r="BB142" s="933" t="str">
        <f>IF(BB141="","",Sheet2!$L$25*7%)</f>
        <v/>
      </c>
      <c r="BC142" s="933" t="str">
        <f>IF(BC141="","",Sheet2!$L$25*7%)</f>
        <v/>
      </c>
      <c r="BD142" s="934" t="str">
        <f>IF(BD141="","",Sheet2!$L$25*7%)</f>
        <v/>
      </c>
    </row>
    <row r="143" spans="2:56" x14ac:dyDescent="0.2">
      <c r="B143" s="1282"/>
      <c r="C143" s="944" t="s">
        <v>232</v>
      </c>
      <c r="D143" s="936" t="str">
        <f t="shared" ref="D143:AI143" si="88">IF(D141="","",ABS(D141)-ABS(D142))</f>
        <v/>
      </c>
      <c r="E143" s="937" t="str">
        <f t="shared" si="88"/>
        <v/>
      </c>
      <c r="F143" s="937" t="str">
        <f t="shared" si="88"/>
        <v/>
      </c>
      <c r="G143" s="937" t="str">
        <f t="shared" si="88"/>
        <v/>
      </c>
      <c r="H143" s="937" t="str">
        <f t="shared" si="88"/>
        <v/>
      </c>
      <c r="I143" s="937" t="str">
        <f t="shared" si="88"/>
        <v/>
      </c>
      <c r="J143" s="937" t="str">
        <f t="shared" si="88"/>
        <v/>
      </c>
      <c r="K143" s="937" t="str">
        <f t="shared" si="88"/>
        <v/>
      </c>
      <c r="L143" s="937" t="str">
        <f t="shared" si="88"/>
        <v/>
      </c>
      <c r="M143" s="937" t="str">
        <f t="shared" si="88"/>
        <v/>
      </c>
      <c r="N143" s="937" t="str">
        <f t="shared" si="88"/>
        <v/>
      </c>
      <c r="O143" s="937" t="str">
        <f t="shared" si="88"/>
        <v/>
      </c>
      <c r="P143" s="937" t="str">
        <f t="shared" si="88"/>
        <v/>
      </c>
      <c r="Q143" s="937" t="str">
        <f t="shared" si="88"/>
        <v/>
      </c>
      <c r="R143" s="937" t="str">
        <f t="shared" si="88"/>
        <v/>
      </c>
      <c r="S143" s="937" t="str">
        <f t="shared" si="88"/>
        <v/>
      </c>
      <c r="T143" s="937" t="str">
        <f t="shared" si="88"/>
        <v/>
      </c>
      <c r="U143" s="937" t="str">
        <f t="shared" si="88"/>
        <v/>
      </c>
      <c r="V143" s="937" t="str">
        <f t="shared" si="88"/>
        <v/>
      </c>
      <c r="W143" s="937" t="str">
        <f t="shared" si="88"/>
        <v/>
      </c>
      <c r="X143" s="937" t="str">
        <f t="shared" si="88"/>
        <v/>
      </c>
      <c r="Y143" s="937" t="str">
        <f t="shared" si="88"/>
        <v/>
      </c>
      <c r="Z143" s="937" t="str">
        <f t="shared" si="88"/>
        <v/>
      </c>
      <c r="AA143" s="937" t="str">
        <f t="shared" si="88"/>
        <v/>
      </c>
      <c r="AB143" s="937" t="str">
        <f t="shared" si="88"/>
        <v/>
      </c>
      <c r="AC143" s="937" t="str">
        <f t="shared" si="88"/>
        <v/>
      </c>
      <c r="AD143" s="937" t="str">
        <f t="shared" si="88"/>
        <v/>
      </c>
      <c r="AE143" s="937" t="str">
        <f t="shared" si="88"/>
        <v/>
      </c>
      <c r="AF143" s="937" t="str">
        <f t="shared" si="88"/>
        <v/>
      </c>
      <c r="AG143" s="937" t="str">
        <f t="shared" si="88"/>
        <v/>
      </c>
      <c r="AH143" s="937" t="str">
        <f t="shared" si="88"/>
        <v/>
      </c>
      <c r="AI143" s="937" t="str">
        <f t="shared" si="88"/>
        <v/>
      </c>
      <c r="AJ143" s="937" t="str">
        <f t="shared" ref="AJ143:BD143" si="89">IF(AJ141="","",ABS(AJ141)-ABS(AJ142))</f>
        <v/>
      </c>
      <c r="AK143" s="937" t="str">
        <f t="shared" si="89"/>
        <v/>
      </c>
      <c r="AL143" s="937" t="str">
        <f t="shared" si="89"/>
        <v/>
      </c>
      <c r="AM143" s="937" t="str">
        <f t="shared" si="89"/>
        <v/>
      </c>
      <c r="AN143" s="937" t="str">
        <f t="shared" si="89"/>
        <v/>
      </c>
      <c r="AO143" s="937" t="str">
        <f t="shared" si="89"/>
        <v/>
      </c>
      <c r="AP143" s="937" t="str">
        <f t="shared" si="89"/>
        <v/>
      </c>
      <c r="AQ143" s="937" t="str">
        <f t="shared" si="89"/>
        <v/>
      </c>
      <c r="AR143" s="937" t="str">
        <f t="shared" si="89"/>
        <v/>
      </c>
      <c r="AS143" s="937" t="str">
        <f t="shared" si="89"/>
        <v/>
      </c>
      <c r="AT143" s="937"/>
      <c r="AU143" s="937" t="str">
        <f t="shared" si="89"/>
        <v/>
      </c>
      <c r="AV143" s="937" t="str">
        <f t="shared" si="89"/>
        <v/>
      </c>
      <c r="AW143" s="937" t="str">
        <f t="shared" si="89"/>
        <v/>
      </c>
      <c r="AX143" s="937" t="str">
        <f t="shared" si="89"/>
        <v/>
      </c>
      <c r="AY143" s="937" t="str">
        <f t="shared" si="89"/>
        <v/>
      </c>
      <c r="AZ143" s="937" t="str">
        <f t="shared" si="89"/>
        <v/>
      </c>
      <c r="BA143" s="937" t="str">
        <f t="shared" si="89"/>
        <v/>
      </c>
      <c r="BB143" s="937" t="str">
        <f t="shared" si="89"/>
        <v/>
      </c>
      <c r="BC143" s="937" t="str">
        <f t="shared" si="89"/>
        <v/>
      </c>
      <c r="BD143" s="938" t="str">
        <f t="shared" si="89"/>
        <v/>
      </c>
    </row>
    <row r="144" spans="2:56" ht="36" x14ac:dyDescent="0.2">
      <c r="B144" s="1281">
        <v>15</v>
      </c>
      <c r="C144" s="945" t="s">
        <v>230</v>
      </c>
      <c r="D144" s="928"/>
      <c r="E144" s="929"/>
      <c r="F144" s="929"/>
      <c r="G144" s="929"/>
      <c r="H144" s="929"/>
      <c r="I144" s="929"/>
      <c r="J144" s="929"/>
      <c r="K144" s="929"/>
      <c r="L144" s="929"/>
      <c r="M144" s="929"/>
      <c r="N144" s="929"/>
      <c r="O144" s="929"/>
      <c r="P144" s="929"/>
      <c r="Q144" s="929"/>
      <c r="R144" s="929"/>
      <c r="S144" s="929"/>
      <c r="T144" s="929"/>
      <c r="U144" s="929"/>
      <c r="V144" s="929"/>
      <c r="W144" s="929"/>
      <c r="X144" s="929"/>
      <c r="Y144" s="929"/>
      <c r="Z144" s="929"/>
      <c r="AA144" s="929"/>
      <c r="AB144" s="929"/>
      <c r="AC144" s="929"/>
      <c r="AD144" s="929"/>
      <c r="AE144" s="929"/>
      <c r="AF144" s="929"/>
      <c r="AG144" s="929"/>
      <c r="AH144" s="929"/>
      <c r="AI144" s="929"/>
      <c r="AJ144" s="929"/>
      <c r="AK144" s="929"/>
      <c r="AL144" s="929"/>
      <c r="AM144" s="929"/>
      <c r="AN144" s="929"/>
      <c r="AO144" s="929"/>
      <c r="AP144" s="929"/>
      <c r="AQ144" s="929"/>
      <c r="AR144" s="929"/>
      <c r="AS144" s="929"/>
      <c r="AT144" s="929"/>
      <c r="AU144" s="929"/>
      <c r="AV144" s="929"/>
      <c r="AW144" s="929"/>
      <c r="AX144" s="929"/>
      <c r="AY144" s="929"/>
      <c r="AZ144" s="929"/>
      <c r="BA144" s="929"/>
      <c r="BB144" s="929"/>
      <c r="BC144" s="929"/>
      <c r="BD144" s="930"/>
    </row>
    <row r="145" spans="2:56" ht="24" x14ac:dyDescent="0.2">
      <c r="B145" s="1282"/>
      <c r="C145" s="943" t="s">
        <v>231</v>
      </c>
      <c r="D145" s="932" t="str">
        <f>IF(D144="","",Sheet2!$L$26*7%)</f>
        <v/>
      </c>
      <c r="E145" s="933" t="str">
        <f>IF(E144="","",Sheet2!$L$26*7%)</f>
        <v/>
      </c>
      <c r="F145" s="933" t="str">
        <f>IF(F144="","",Sheet2!$L$26*7%)</f>
        <v/>
      </c>
      <c r="G145" s="933" t="str">
        <f>IF(G144="","",Sheet2!$L$26*7%)</f>
        <v/>
      </c>
      <c r="H145" s="933" t="str">
        <f>IF(H144="","",Sheet2!$L$26*7%)</f>
        <v/>
      </c>
      <c r="I145" s="933" t="str">
        <f>IF(I144="","",Sheet2!$L$26*7%)</f>
        <v/>
      </c>
      <c r="J145" s="933" t="str">
        <f>IF(J144="","",Sheet2!$L$26*7%)</f>
        <v/>
      </c>
      <c r="K145" s="933" t="str">
        <f>IF(K144="","",Sheet2!$L$26*7%)</f>
        <v/>
      </c>
      <c r="L145" s="933" t="str">
        <f>IF(L144="","",Sheet2!$L$26*7%)</f>
        <v/>
      </c>
      <c r="M145" s="933" t="str">
        <f>IF(M144="","",Sheet2!$L$26*7%)</f>
        <v/>
      </c>
      <c r="N145" s="933" t="str">
        <f>IF(N144="","",Sheet2!$L$26*7%)</f>
        <v/>
      </c>
      <c r="O145" s="933" t="str">
        <f>IF(O144="","",Sheet2!$L$26*7%)</f>
        <v/>
      </c>
      <c r="P145" s="933" t="str">
        <f>IF(P144="","",Sheet2!$L$26*7%)</f>
        <v/>
      </c>
      <c r="Q145" s="933" t="str">
        <f>IF(Q144="","",Sheet2!$L$26*7%)</f>
        <v/>
      </c>
      <c r="R145" s="933" t="str">
        <f>IF(R144="","",Sheet2!$L$26*7%)</f>
        <v/>
      </c>
      <c r="S145" s="933" t="str">
        <f>IF(S144="","",Sheet2!$L$26*7%)</f>
        <v/>
      </c>
      <c r="T145" s="933" t="str">
        <f>IF(T144="","",Sheet2!$L$26*7%)</f>
        <v/>
      </c>
      <c r="U145" s="933" t="str">
        <f>IF(U144="","",Sheet2!$L$26*7%)</f>
        <v/>
      </c>
      <c r="V145" s="933" t="str">
        <f>IF(V144="","",Sheet2!$L$26*7%)</f>
        <v/>
      </c>
      <c r="W145" s="933" t="str">
        <f>IF(W144="","",Sheet2!$L$26*7%)</f>
        <v/>
      </c>
      <c r="X145" s="933" t="str">
        <f>IF(X144="","",Sheet2!$L$26*7%)</f>
        <v/>
      </c>
      <c r="Y145" s="933" t="str">
        <f>IF(Y144="","",Sheet2!$L$26*7%)</f>
        <v/>
      </c>
      <c r="Z145" s="933" t="str">
        <f>IF(Z144="","",Sheet2!$L$26*7%)</f>
        <v/>
      </c>
      <c r="AA145" s="933" t="str">
        <f>IF(AA144="","",Sheet2!$L$26*7%)</f>
        <v/>
      </c>
      <c r="AB145" s="933" t="str">
        <f>IF(AB144="","",Sheet2!$L$26*7%)</f>
        <v/>
      </c>
      <c r="AC145" s="933" t="str">
        <f>IF(AC144="","",Sheet2!$L$26*7%)</f>
        <v/>
      </c>
      <c r="AD145" s="933" t="str">
        <f>IF(AD144="","",Sheet2!$L$26*7%)</f>
        <v/>
      </c>
      <c r="AE145" s="933" t="str">
        <f>IF(AE144="","",Sheet2!$L$26*7%)</f>
        <v/>
      </c>
      <c r="AF145" s="933" t="str">
        <f>IF(AF144="","",Sheet2!$L$26*7%)</f>
        <v/>
      </c>
      <c r="AG145" s="933" t="str">
        <f>IF(AG144="","",Sheet2!$L$26*7%)</f>
        <v/>
      </c>
      <c r="AH145" s="933" t="str">
        <f>IF(AH144="","",Sheet2!$L$26*7%)</f>
        <v/>
      </c>
      <c r="AI145" s="933" t="str">
        <f>IF(AI144="","",Sheet2!$L$26*7%)</f>
        <v/>
      </c>
      <c r="AJ145" s="933" t="str">
        <f>IF(AJ144="","",Sheet2!$L$26*7%)</f>
        <v/>
      </c>
      <c r="AK145" s="933" t="str">
        <f>IF(AK144="","",Sheet2!$L$26*7%)</f>
        <v/>
      </c>
      <c r="AL145" s="933" t="str">
        <f>IF(AL144="","",Sheet2!$L$26*7%)</f>
        <v/>
      </c>
      <c r="AM145" s="933" t="str">
        <f>IF(AM144="","",Sheet2!$L$26*7%)</f>
        <v/>
      </c>
      <c r="AN145" s="933" t="str">
        <f>IF(AN144="","",Sheet2!$L$26*7%)</f>
        <v/>
      </c>
      <c r="AO145" s="933" t="str">
        <f>IF(AO144="","",Sheet2!$L$26*7%)</f>
        <v/>
      </c>
      <c r="AP145" s="933" t="str">
        <f>IF(AP144="","",Sheet2!$L$26*7%)</f>
        <v/>
      </c>
      <c r="AQ145" s="933" t="str">
        <f>IF(AQ144="","",Sheet2!$L$26*7%)</f>
        <v/>
      </c>
      <c r="AR145" s="933" t="str">
        <f>IF(AR144="","",Sheet2!$L$26*7%)</f>
        <v/>
      </c>
      <c r="AS145" s="933" t="str">
        <f>IF(AS144="","",Sheet2!$L$26*7%)</f>
        <v/>
      </c>
      <c r="AT145" s="933"/>
      <c r="AU145" s="933" t="str">
        <f>IF(AU144="","",Sheet2!$L$26*7%)</f>
        <v/>
      </c>
      <c r="AV145" s="933" t="str">
        <f>IF(AV144="","",Sheet2!$L$26*7%)</f>
        <v/>
      </c>
      <c r="AW145" s="933" t="str">
        <f>IF(AW144="","",Sheet2!$L$26*7%)</f>
        <v/>
      </c>
      <c r="AX145" s="933" t="str">
        <f>IF(AX144="","",Sheet2!$L$26*7%)</f>
        <v/>
      </c>
      <c r="AY145" s="933" t="str">
        <f>IF(AY144="","",Sheet2!$L$26*7%)</f>
        <v/>
      </c>
      <c r="AZ145" s="933" t="str">
        <f>IF(AZ144="","",Sheet2!$L$26*7%)</f>
        <v/>
      </c>
      <c r="BA145" s="933" t="str">
        <f>IF(BA144="","",Sheet2!$L$26*7%)</f>
        <v/>
      </c>
      <c r="BB145" s="933" t="str">
        <f>IF(BB144="","",Sheet2!$L$26*7%)</f>
        <v/>
      </c>
      <c r="BC145" s="933" t="str">
        <f>IF(BC144="","",Sheet2!$L$26*7%)</f>
        <v/>
      </c>
      <c r="BD145" s="934" t="str">
        <f>IF(BD144="","",Sheet2!$L$26*7%)</f>
        <v/>
      </c>
    </row>
    <row r="146" spans="2:56" x14ac:dyDescent="0.2">
      <c r="B146" s="1283"/>
      <c r="C146" s="946" t="s">
        <v>232</v>
      </c>
      <c r="D146" s="936" t="str">
        <f t="shared" ref="D146:AI146" si="90">IF(D144="","",ABS(D144)-ABS(D145))</f>
        <v/>
      </c>
      <c r="E146" s="937" t="str">
        <f t="shared" si="90"/>
        <v/>
      </c>
      <c r="F146" s="937" t="str">
        <f t="shared" si="90"/>
        <v/>
      </c>
      <c r="G146" s="937" t="str">
        <f t="shared" si="90"/>
        <v/>
      </c>
      <c r="H146" s="937" t="str">
        <f t="shared" si="90"/>
        <v/>
      </c>
      <c r="I146" s="937" t="str">
        <f t="shared" si="90"/>
        <v/>
      </c>
      <c r="J146" s="937" t="str">
        <f t="shared" si="90"/>
        <v/>
      </c>
      <c r="K146" s="937" t="str">
        <f t="shared" si="90"/>
        <v/>
      </c>
      <c r="L146" s="937" t="str">
        <f t="shared" si="90"/>
        <v/>
      </c>
      <c r="M146" s="937" t="str">
        <f t="shared" si="90"/>
        <v/>
      </c>
      <c r="N146" s="937" t="str">
        <f t="shared" si="90"/>
        <v/>
      </c>
      <c r="O146" s="937" t="str">
        <f t="shared" si="90"/>
        <v/>
      </c>
      <c r="P146" s="937" t="str">
        <f t="shared" si="90"/>
        <v/>
      </c>
      <c r="Q146" s="937" t="str">
        <f t="shared" si="90"/>
        <v/>
      </c>
      <c r="R146" s="937" t="str">
        <f t="shared" si="90"/>
        <v/>
      </c>
      <c r="S146" s="937" t="str">
        <f t="shared" si="90"/>
        <v/>
      </c>
      <c r="T146" s="937" t="str">
        <f t="shared" si="90"/>
        <v/>
      </c>
      <c r="U146" s="937" t="str">
        <f t="shared" si="90"/>
        <v/>
      </c>
      <c r="V146" s="937" t="str">
        <f t="shared" si="90"/>
        <v/>
      </c>
      <c r="W146" s="937" t="str">
        <f t="shared" si="90"/>
        <v/>
      </c>
      <c r="X146" s="937" t="str">
        <f t="shared" si="90"/>
        <v/>
      </c>
      <c r="Y146" s="937" t="str">
        <f t="shared" si="90"/>
        <v/>
      </c>
      <c r="Z146" s="937" t="str">
        <f t="shared" si="90"/>
        <v/>
      </c>
      <c r="AA146" s="937" t="str">
        <f t="shared" si="90"/>
        <v/>
      </c>
      <c r="AB146" s="937" t="str">
        <f t="shared" si="90"/>
        <v/>
      </c>
      <c r="AC146" s="937" t="str">
        <f t="shared" si="90"/>
        <v/>
      </c>
      <c r="AD146" s="937" t="str">
        <f t="shared" si="90"/>
        <v/>
      </c>
      <c r="AE146" s="937" t="str">
        <f t="shared" si="90"/>
        <v/>
      </c>
      <c r="AF146" s="937" t="str">
        <f t="shared" si="90"/>
        <v/>
      </c>
      <c r="AG146" s="937" t="str">
        <f t="shared" si="90"/>
        <v/>
      </c>
      <c r="AH146" s="937" t="str">
        <f t="shared" si="90"/>
        <v/>
      </c>
      <c r="AI146" s="937" t="str">
        <f t="shared" si="90"/>
        <v/>
      </c>
      <c r="AJ146" s="937" t="str">
        <f t="shared" ref="AJ146:BD146" si="91">IF(AJ144="","",ABS(AJ144)-ABS(AJ145))</f>
        <v/>
      </c>
      <c r="AK146" s="937" t="str">
        <f t="shared" si="91"/>
        <v/>
      </c>
      <c r="AL146" s="937" t="str">
        <f t="shared" si="91"/>
        <v/>
      </c>
      <c r="AM146" s="937" t="str">
        <f t="shared" si="91"/>
        <v/>
      </c>
      <c r="AN146" s="937" t="str">
        <f t="shared" si="91"/>
        <v/>
      </c>
      <c r="AO146" s="937" t="str">
        <f t="shared" si="91"/>
        <v/>
      </c>
      <c r="AP146" s="937" t="str">
        <f t="shared" si="91"/>
        <v/>
      </c>
      <c r="AQ146" s="937" t="str">
        <f t="shared" si="91"/>
        <v/>
      </c>
      <c r="AR146" s="937" t="str">
        <f t="shared" si="91"/>
        <v/>
      </c>
      <c r="AS146" s="937" t="str">
        <f t="shared" si="91"/>
        <v/>
      </c>
      <c r="AT146" s="937"/>
      <c r="AU146" s="937" t="str">
        <f t="shared" si="91"/>
        <v/>
      </c>
      <c r="AV146" s="937" t="str">
        <f t="shared" si="91"/>
        <v/>
      </c>
      <c r="AW146" s="937" t="str">
        <f t="shared" si="91"/>
        <v/>
      </c>
      <c r="AX146" s="937" t="str">
        <f t="shared" si="91"/>
        <v/>
      </c>
      <c r="AY146" s="937" t="str">
        <f t="shared" si="91"/>
        <v/>
      </c>
      <c r="AZ146" s="937" t="str">
        <f t="shared" si="91"/>
        <v/>
      </c>
      <c r="BA146" s="937" t="str">
        <f t="shared" si="91"/>
        <v/>
      </c>
      <c r="BB146" s="937" t="str">
        <f t="shared" si="91"/>
        <v/>
      </c>
      <c r="BC146" s="937" t="str">
        <f t="shared" si="91"/>
        <v/>
      </c>
      <c r="BD146" s="938" t="str">
        <f t="shared" si="91"/>
        <v/>
      </c>
    </row>
    <row r="147" spans="2:56" ht="36" x14ac:dyDescent="0.2">
      <c r="B147" s="1282">
        <v>16</v>
      </c>
      <c r="C147" s="942" t="s">
        <v>230</v>
      </c>
      <c r="D147" s="928"/>
      <c r="E147" s="929"/>
      <c r="F147" s="929"/>
      <c r="G147" s="929"/>
      <c r="H147" s="929"/>
      <c r="I147" s="929"/>
      <c r="J147" s="929"/>
      <c r="K147" s="929"/>
      <c r="L147" s="929"/>
      <c r="M147" s="929"/>
      <c r="N147" s="929"/>
      <c r="O147" s="929"/>
      <c r="P147" s="929"/>
      <c r="Q147" s="929"/>
      <c r="R147" s="929"/>
      <c r="S147" s="929"/>
      <c r="T147" s="929"/>
      <c r="U147" s="929"/>
      <c r="V147" s="929"/>
      <c r="W147" s="929"/>
      <c r="X147" s="929"/>
      <c r="Y147" s="929"/>
      <c r="Z147" s="929"/>
      <c r="AA147" s="929"/>
      <c r="AB147" s="929"/>
      <c r="AC147" s="929"/>
      <c r="AD147" s="929"/>
      <c r="AE147" s="929"/>
      <c r="AF147" s="929"/>
      <c r="AG147" s="929"/>
      <c r="AH147" s="929"/>
      <c r="AI147" s="929"/>
      <c r="AJ147" s="929"/>
      <c r="AK147" s="929"/>
      <c r="AL147" s="929"/>
      <c r="AM147" s="929"/>
      <c r="AN147" s="929"/>
      <c r="AO147" s="929"/>
      <c r="AP147" s="929"/>
      <c r="AQ147" s="929"/>
      <c r="AR147" s="929"/>
      <c r="AS147" s="929"/>
      <c r="AT147" s="929"/>
      <c r="AU147" s="929"/>
      <c r="AV147" s="929"/>
      <c r="AW147" s="929"/>
      <c r="AX147" s="929"/>
      <c r="AY147" s="929"/>
      <c r="AZ147" s="929"/>
      <c r="BA147" s="929"/>
      <c r="BB147" s="929"/>
      <c r="BC147" s="929"/>
      <c r="BD147" s="930"/>
    </row>
    <row r="148" spans="2:56" ht="24" x14ac:dyDescent="0.2">
      <c r="B148" s="1282"/>
      <c r="C148" s="943" t="s">
        <v>231</v>
      </c>
      <c r="D148" s="932" t="str">
        <f>IF(D147="","",Sheet2!$L$27*7%)</f>
        <v/>
      </c>
      <c r="E148" s="933" t="str">
        <f>IF(E147="","",Sheet2!$L$27*7%)</f>
        <v/>
      </c>
      <c r="F148" s="933" t="str">
        <f>IF(F147="","",Sheet2!$L$27*7%)</f>
        <v/>
      </c>
      <c r="G148" s="933" t="str">
        <f>IF(G147="","",Sheet2!$L$27*7%)</f>
        <v/>
      </c>
      <c r="H148" s="933" t="str">
        <f>IF(H147="","",Sheet2!$L$27*7%)</f>
        <v/>
      </c>
      <c r="I148" s="933" t="str">
        <f>IF(I147="","",Sheet2!$L$27*7%)</f>
        <v/>
      </c>
      <c r="J148" s="933" t="str">
        <f>IF(J147="","",Sheet2!$L$27*7%)</f>
        <v/>
      </c>
      <c r="K148" s="933" t="str">
        <f>IF(K147="","",Sheet2!$L$27*7%)</f>
        <v/>
      </c>
      <c r="L148" s="933" t="str">
        <f>IF(L147="","",Sheet2!$L$27*7%)</f>
        <v/>
      </c>
      <c r="M148" s="933" t="str">
        <f>IF(M147="","",Sheet2!$L$27*7%)</f>
        <v/>
      </c>
      <c r="N148" s="933" t="str">
        <f>IF(N147="","",Sheet2!$L$27*7%)</f>
        <v/>
      </c>
      <c r="O148" s="933" t="str">
        <f>IF(O147="","",Sheet2!$L$27*7%)</f>
        <v/>
      </c>
      <c r="P148" s="933" t="str">
        <f>IF(P147="","",Sheet2!$L$27*7%)</f>
        <v/>
      </c>
      <c r="Q148" s="933" t="str">
        <f>IF(Q147="","",Sheet2!$L$27*7%)</f>
        <v/>
      </c>
      <c r="R148" s="933" t="str">
        <f>IF(R147="","",Sheet2!$L$27*7%)</f>
        <v/>
      </c>
      <c r="S148" s="933" t="str">
        <f>IF(S147="","",Sheet2!$L$27*7%)</f>
        <v/>
      </c>
      <c r="T148" s="933" t="str">
        <f>IF(T147="","",Sheet2!$L$27*7%)</f>
        <v/>
      </c>
      <c r="U148" s="933" t="str">
        <f>IF(U147="","",Sheet2!$L$27*7%)</f>
        <v/>
      </c>
      <c r="V148" s="933" t="str">
        <f>IF(V147="","",Sheet2!$L$27*7%)</f>
        <v/>
      </c>
      <c r="W148" s="933" t="str">
        <f>IF(W147="","",Sheet2!$L$27*7%)</f>
        <v/>
      </c>
      <c r="X148" s="933" t="str">
        <f>IF(X147="","",Sheet2!$L$27*7%)</f>
        <v/>
      </c>
      <c r="Y148" s="933" t="str">
        <f>IF(Y147="","",Sheet2!$L$27*7%)</f>
        <v/>
      </c>
      <c r="Z148" s="933" t="str">
        <f>IF(Z147="","",Sheet2!$L$27*7%)</f>
        <v/>
      </c>
      <c r="AA148" s="933" t="str">
        <f>IF(AA147="","",Sheet2!$L$27*7%)</f>
        <v/>
      </c>
      <c r="AB148" s="933" t="str">
        <f>IF(AB147="","",Sheet2!$L$27*7%)</f>
        <v/>
      </c>
      <c r="AC148" s="933" t="str">
        <f>IF(AC147="","",Sheet2!$L$27*7%)</f>
        <v/>
      </c>
      <c r="AD148" s="933" t="str">
        <f>IF(AD147="","",Sheet2!$L$27*7%)</f>
        <v/>
      </c>
      <c r="AE148" s="933" t="str">
        <f>IF(AE147="","",Sheet2!$L$27*7%)</f>
        <v/>
      </c>
      <c r="AF148" s="933" t="str">
        <f>IF(AF147="","",Sheet2!$L$27*7%)</f>
        <v/>
      </c>
      <c r="AG148" s="933" t="str">
        <f>IF(AG147="","",Sheet2!$L$27*7%)</f>
        <v/>
      </c>
      <c r="AH148" s="933" t="str">
        <f>IF(AH147="","",Sheet2!$L$27*7%)</f>
        <v/>
      </c>
      <c r="AI148" s="933" t="str">
        <f>IF(AI147="","",Sheet2!$L$27*7%)</f>
        <v/>
      </c>
      <c r="AJ148" s="933" t="str">
        <f>IF(AJ147="","",Sheet2!$L$27*7%)</f>
        <v/>
      </c>
      <c r="AK148" s="933" t="str">
        <f>IF(AK147="","",Sheet2!$L$27*7%)</f>
        <v/>
      </c>
      <c r="AL148" s="933" t="str">
        <f>IF(AL147="","",Sheet2!$L$27*7%)</f>
        <v/>
      </c>
      <c r="AM148" s="933" t="str">
        <f>IF(AM147="","",Sheet2!$L$27*7%)</f>
        <v/>
      </c>
      <c r="AN148" s="933" t="str">
        <f>IF(AN147="","",Sheet2!$L$27*7%)</f>
        <v/>
      </c>
      <c r="AO148" s="933" t="str">
        <f>IF(AO147="","",Sheet2!$L$27*7%)</f>
        <v/>
      </c>
      <c r="AP148" s="933" t="str">
        <f>IF(AP147="","",Sheet2!$L$27*7%)</f>
        <v/>
      </c>
      <c r="AQ148" s="933" t="str">
        <f>IF(AQ147="","",Sheet2!$L$27*7%)</f>
        <v/>
      </c>
      <c r="AR148" s="933" t="str">
        <f>IF(AR147="","",Sheet2!$L$27*7%)</f>
        <v/>
      </c>
      <c r="AS148" s="933" t="str">
        <f>IF(AS147="","",Sheet2!$L$27*7%)</f>
        <v/>
      </c>
      <c r="AT148" s="933"/>
      <c r="AU148" s="933" t="str">
        <f>IF(AU147="","",Sheet2!$L$27*7%)</f>
        <v/>
      </c>
      <c r="AV148" s="933" t="str">
        <f>IF(AV147="","",Sheet2!$L$27*7%)</f>
        <v/>
      </c>
      <c r="AW148" s="933" t="str">
        <f>IF(AW147="","",Sheet2!$L$27*7%)</f>
        <v/>
      </c>
      <c r="AX148" s="933" t="str">
        <f>IF(AX147="","",Sheet2!$L$27*7%)</f>
        <v/>
      </c>
      <c r="AY148" s="933" t="str">
        <f>IF(AY147="","",Sheet2!$L$27*7%)</f>
        <v/>
      </c>
      <c r="AZ148" s="933" t="str">
        <f>IF(AZ147="","",Sheet2!$L$27*7%)</f>
        <v/>
      </c>
      <c r="BA148" s="933" t="str">
        <f>IF(BA147="","",Sheet2!$L$27*7%)</f>
        <v/>
      </c>
      <c r="BB148" s="933" t="str">
        <f>IF(BB147="","",Sheet2!$L$27*7%)</f>
        <v/>
      </c>
      <c r="BC148" s="933" t="str">
        <f>IF(BC147="","",Sheet2!$L$27*7%)</f>
        <v/>
      </c>
      <c r="BD148" s="934" t="str">
        <f>IF(BD147="","",Sheet2!$L$27*7%)</f>
        <v/>
      </c>
    </row>
    <row r="149" spans="2:56" x14ac:dyDescent="0.2">
      <c r="B149" s="1282"/>
      <c r="C149" s="944" t="s">
        <v>232</v>
      </c>
      <c r="D149" s="936" t="str">
        <f t="shared" ref="D149:AI149" si="92">IF(D147="","",ABS(D147)-ABS(D148))</f>
        <v/>
      </c>
      <c r="E149" s="937" t="str">
        <f t="shared" si="92"/>
        <v/>
      </c>
      <c r="F149" s="937" t="str">
        <f t="shared" si="92"/>
        <v/>
      </c>
      <c r="G149" s="937" t="str">
        <f t="shared" si="92"/>
        <v/>
      </c>
      <c r="H149" s="937" t="str">
        <f t="shared" si="92"/>
        <v/>
      </c>
      <c r="I149" s="937" t="str">
        <f t="shared" si="92"/>
        <v/>
      </c>
      <c r="J149" s="937" t="str">
        <f t="shared" si="92"/>
        <v/>
      </c>
      <c r="K149" s="937" t="str">
        <f t="shared" si="92"/>
        <v/>
      </c>
      <c r="L149" s="937" t="str">
        <f t="shared" si="92"/>
        <v/>
      </c>
      <c r="M149" s="937" t="str">
        <f t="shared" si="92"/>
        <v/>
      </c>
      <c r="N149" s="937" t="str">
        <f t="shared" si="92"/>
        <v/>
      </c>
      <c r="O149" s="937" t="str">
        <f t="shared" si="92"/>
        <v/>
      </c>
      <c r="P149" s="937" t="str">
        <f t="shared" si="92"/>
        <v/>
      </c>
      <c r="Q149" s="937" t="str">
        <f t="shared" si="92"/>
        <v/>
      </c>
      <c r="R149" s="937" t="str">
        <f t="shared" si="92"/>
        <v/>
      </c>
      <c r="S149" s="937" t="str">
        <f t="shared" si="92"/>
        <v/>
      </c>
      <c r="T149" s="937" t="str">
        <f t="shared" si="92"/>
        <v/>
      </c>
      <c r="U149" s="937" t="str">
        <f t="shared" si="92"/>
        <v/>
      </c>
      <c r="V149" s="937" t="str">
        <f t="shared" si="92"/>
        <v/>
      </c>
      <c r="W149" s="937" t="str">
        <f t="shared" si="92"/>
        <v/>
      </c>
      <c r="X149" s="937" t="str">
        <f t="shared" si="92"/>
        <v/>
      </c>
      <c r="Y149" s="937" t="str">
        <f t="shared" si="92"/>
        <v/>
      </c>
      <c r="Z149" s="937" t="str">
        <f t="shared" si="92"/>
        <v/>
      </c>
      <c r="AA149" s="937" t="str">
        <f t="shared" si="92"/>
        <v/>
      </c>
      <c r="AB149" s="937" t="str">
        <f t="shared" si="92"/>
        <v/>
      </c>
      <c r="AC149" s="937" t="str">
        <f t="shared" si="92"/>
        <v/>
      </c>
      <c r="AD149" s="937" t="str">
        <f t="shared" si="92"/>
        <v/>
      </c>
      <c r="AE149" s="937" t="str">
        <f t="shared" si="92"/>
        <v/>
      </c>
      <c r="AF149" s="937" t="str">
        <f t="shared" si="92"/>
        <v/>
      </c>
      <c r="AG149" s="937" t="str">
        <f t="shared" si="92"/>
        <v/>
      </c>
      <c r="AH149" s="937" t="str">
        <f t="shared" si="92"/>
        <v/>
      </c>
      <c r="AI149" s="937" t="str">
        <f t="shared" si="92"/>
        <v/>
      </c>
      <c r="AJ149" s="937" t="str">
        <f t="shared" ref="AJ149:BD149" si="93">IF(AJ147="","",ABS(AJ147)-ABS(AJ148))</f>
        <v/>
      </c>
      <c r="AK149" s="937" t="str">
        <f t="shared" si="93"/>
        <v/>
      </c>
      <c r="AL149" s="937" t="str">
        <f t="shared" si="93"/>
        <v/>
      </c>
      <c r="AM149" s="937" t="str">
        <f t="shared" si="93"/>
        <v/>
      </c>
      <c r="AN149" s="937" t="str">
        <f t="shared" si="93"/>
        <v/>
      </c>
      <c r="AO149" s="937" t="str">
        <f t="shared" si="93"/>
        <v/>
      </c>
      <c r="AP149" s="937" t="str">
        <f t="shared" si="93"/>
        <v/>
      </c>
      <c r="AQ149" s="937" t="str">
        <f t="shared" si="93"/>
        <v/>
      </c>
      <c r="AR149" s="937" t="str">
        <f t="shared" si="93"/>
        <v/>
      </c>
      <c r="AS149" s="937" t="str">
        <f t="shared" si="93"/>
        <v/>
      </c>
      <c r="AT149" s="937"/>
      <c r="AU149" s="937" t="str">
        <f t="shared" si="93"/>
        <v/>
      </c>
      <c r="AV149" s="937" t="str">
        <f t="shared" si="93"/>
        <v/>
      </c>
      <c r="AW149" s="937" t="str">
        <f t="shared" si="93"/>
        <v/>
      </c>
      <c r="AX149" s="937" t="str">
        <f t="shared" si="93"/>
        <v/>
      </c>
      <c r="AY149" s="937" t="str">
        <f t="shared" si="93"/>
        <v/>
      </c>
      <c r="AZ149" s="937" t="str">
        <f t="shared" si="93"/>
        <v/>
      </c>
      <c r="BA149" s="937" t="str">
        <f t="shared" si="93"/>
        <v/>
      </c>
      <c r="BB149" s="937" t="str">
        <f t="shared" si="93"/>
        <v/>
      </c>
      <c r="BC149" s="937" t="str">
        <f t="shared" si="93"/>
        <v/>
      </c>
      <c r="BD149" s="938" t="str">
        <f t="shared" si="93"/>
        <v/>
      </c>
    </row>
    <row r="150" spans="2:56" ht="36" x14ac:dyDescent="0.2">
      <c r="B150" s="1281">
        <v>17</v>
      </c>
      <c r="C150" s="945" t="s">
        <v>230</v>
      </c>
      <c r="D150" s="928"/>
      <c r="E150" s="929"/>
      <c r="F150" s="929"/>
      <c r="G150" s="929"/>
      <c r="H150" s="929"/>
      <c r="I150" s="929"/>
      <c r="J150" s="929"/>
      <c r="K150" s="929"/>
      <c r="L150" s="929"/>
      <c r="M150" s="929"/>
      <c r="N150" s="929"/>
      <c r="O150" s="929"/>
      <c r="P150" s="929"/>
      <c r="Q150" s="929"/>
      <c r="R150" s="929"/>
      <c r="S150" s="929"/>
      <c r="T150" s="929"/>
      <c r="U150" s="929"/>
      <c r="V150" s="929"/>
      <c r="W150" s="929"/>
      <c r="X150" s="929"/>
      <c r="Y150" s="929"/>
      <c r="Z150" s="929"/>
      <c r="AA150" s="929"/>
      <c r="AB150" s="929"/>
      <c r="AC150" s="929"/>
      <c r="AD150" s="929"/>
      <c r="AE150" s="929"/>
      <c r="AF150" s="929"/>
      <c r="AG150" s="929"/>
      <c r="AH150" s="929"/>
      <c r="AI150" s="929"/>
      <c r="AJ150" s="929"/>
      <c r="AK150" s="929"/>
      <c r="AL150" s="929"/>
      <c r="AM150" s="929"/>
      <c r="AN150" s="929"/>
      <c r="AO150" s="929"/>
      <c r="AP150" s="929"/>
      <c r="AQ150" s="929"/>
      <c r="AR150" s="929"/>
      <c r="AS150" s="929"/>
      <c r="AT150" s="929"/>
      <c r="AU150" s="929"/>
      <c r="AV150" s="929"/>
      <c r="AW150" s="929"/>
      <c r="AX150" s="929"/>
      <c r="AY150" s="929"/>
      <c r="AZ150" s="929"/>
      <c r="BA150" s="929"/>
      <c r="BB150" s="929"/>
      <c r="BC150" s="929"/>
      <c r="BD150" s="930"/>
    </row>
    <row r="151" spans="2:56" ht="24" x14ac:dyDescent="0.2">
      <c r="B151" s="1282"/>
      <c r="C151" s="943" t="s">
        <v>231</v>
      </c>
      <c r="D151" s="932" t="str">
        <f>IF(D150="","",Sheet2!$L$28*7%)</f>
        <v/>
      </c>
      <c r="E151" s="933" t="str">
        <f>IF(E150="","",Sheet2!$L$28*7%)</f>
        <v/>
      </c>
      <c r="F151" s="933" t="str">
        <f>IF(F150="","",Sheet2!$L$28*7%)</f>
        <v/>
      </c>
      <c r="G151" s="933" t="str">
        <f>IF(G150="","",Sheet2!$L$28*7%)</f>
        <v/>
      </c>
      <c r="H151" s="933" t="str">
        <f>IF(H150="","",Sheet2!$L$28*7%)</f>
        <v/>
      </c>
      <c r="I151" s="933" t="str">
        <f>IF(I150="","",Sheet2!$L$28*7%)</f>
        <v/>
      </c>
      <c r="J151" s="933" t="str">
        <f>IF(J150="","",Sheet2!$L$28*7%)</f>
        <v/>
      </c>
      <c r="K151" s="933" t="str">
        <f>IF(K150="","",Sheet2!$L$28*7%)</f>
        <v/>
      </c>
      <c r="L151" s="933" t="str">
        <f>IF(L150="","",Sheet2!$L$28*7%)</f>
        <v/>
      </c>
      <c r="M151" s="933" t="str">
        <f>IF(M150="","",Sheet2!$L$28*7%)</f>
        <v/>
      </c>
      <c r="N151" s="933" t="str">
        <f>IF(N150="","",Sheet2!$L$28*7%)</f>
        <v/>
      </c>
      <c r="O151" s="933" t="str">
        <f>IF(O150="","",Sheet2!$L$28*7%)</f>
        <v/>
      </c>
      <c r="P151" s="933" t="str">
        <f>IF(P150="","",Sheet2!$L$28*7%)</f>
        <v/>
      </c>
      <c r="Q151" s="933" t="str">
        <f>IF(Q150="","",Sheet2!$L$28*7%)</f>
        <v/>
      </c>
      <c r="R151" s="933" t="str">
        <f>IF(R150="","",Sheet2!$L$28*7%)</f>
        <v/>
      </c>
      <c r="S151" s="933" t="str">
        <f>IF(S150="","",Sheet2!$L$28*7%)</f>
        <v/>
      </c>
      <c r="T151" s="933" t="str">
        <f>IF(T150="","",Sheet2!$L$28*7%)</f>
        <v/>
      </c>
      <c r="U151" s="933" t="str">
        <f>IF(U150="","",Sheet2!$L$28*7%)</f>
        <v/>
      </c>
      <c r="V151" s="933" t="str">
        <f>IF(V150="","",Sheet2!$L$28*7%)</f>
        <v/>
      </c>
      <c r="W151" s="933" t="str">
        <f>IF(W150="","",Sheet2!$L$28*7%)</f>
        <v/>
      </c>
      <c r="X151" s="933" t="str">
        <f>IF(X150="","",Sheet2!$L$28*7%)</f>
        <v/>
      </c>
      <c r="Y151" s="933" t="str">
        <f>IF(Y150="","",Sheet2!$L$28*7%)</f>
        <v/>
      </c>
      <c r="Z151" s="933" t="str">
        <f>IF(Z150="","",Sheet2!$L$28*7%)</f>
        <v/>
      </c>
      <c r="AA151" s="933" t="str">
        <f>IF(AA150="","",Sheet2!$L$28*7%)</f>
        <v/>
      </c>
      <c r="AB151" s="933" t="str">
        <f>IF(AB150="","",Sheet2!$L$28*7%)</f>
        <v/>
      </c>
      <c r="AC151" s="933" t="str">
        <f>IF(AC150="","",Sheet2!$L$28*7%)</f>
        <v/>
      </c>
      <c r="AD151" s="933" t="str">
        <f>IF(AD150="","",Sheet2!$L$28*7%)</f>
        <v/>
      </c>
      <c r="AE151" s="933" t="str">
        <f>IF(AE150="","",Sheet2!$L$28*7%)</f>
        <v/>
      </c>
      <c r="AF151" s="933" t="str">
        <f>IF(AF150="","",Sheet2!$L$28*7%)</f>
        <v/>
      </c>
      <c r="AG151" s="933" t="str">
        <f>IF(AG150="","",Sheet2!$L$28*7%)</f>
        <v/>
      </c>
      <c r="AH151" s="933" t="str">
        <f>IF(AH150="","",Sheet2!$L$28*7%)</f>
        <v/>
      </c>
      <c r="AI151" s="933" t="str">
        <f>IF(AI150="","",Sheet2!$L$28*7%)</f>
        <v/>
      </c>
      <c r="AJ151" s="933" t="str">
        <f>IF(AJ150="","",Sheet2!$L$28*7%)</f>
        <v/>
      </c>
      <c r="AK151" s="933" t="str">
        <f>IF(AK150="","",Sheet2!$L$28*7%)</f>
        <v/>
      </c>
      <c r="AL151" s="933" t="str">
        <f>IF(AL150="","",Sheet2!$L$28*7%)</f>
        <v/>
      </c>
      <c r="AM151" s="933" t="str">
        <f>IF(AM150="","",Sheet2!$L$28*7%)</f>
        <v/>
      </c>
      <c r="AN151" s="933" t="str">
        <f>IF(AN150="","",Sheet2!$L$28*7%)</f>
        <v/>
      </c>
      <c r="AO151" s="933" t="str">
        <f>IF(AO150="","",Sheet2!$L$28*7%)</f>
        <v/>
      </c>
      <c r="AP151" s="933" t="str">
        <f>IF(AP150="","",Sheet2!$L$28*7%)</f>
        <v/>
      </c>
      <c r="AQ151" s="933" t="str">
        <f>IF(AQ150="","",Sheet2!$L$28*7%)</f>
        <v/>
      </c>
      <c r="AR151" s="933" t="str">
        <f>IF(AR150="","",Sheet2!$L$28*7%)</f>
        <v/>
      </c>
      <c r="AS151" s="933" t="str">
        <f>IF(AS150="","",Sheet2!$L$28*7%)</f>
        <v/>
      </c>
      <c r="AT151" s="933"/>
      <c r="AU151" s="933" t="str">
        <f>IF(AU150="","",Sheet2!$L$28*7%)</f>
        <v/>
      </c>
      <c r="AV151" s="933" t="str">
        <f>IF(AV150="","",Sheet2!$L$28*7%)</f>
        <v/>
      </c>
      <c r="AW151" s="933" t="str">
        <f>IF(AW150="","",Sheet2!$L$28*7%)</f>
        <v/>
      </c>
      <c r="AX151" s="933" t="str">
        <f>IF(AX150="","",Sheet2!$L$28*7%)</f>
        <v/>
      </c>
      <c r="AY151" s="933" t="str">
        <f>IF(AY150="","",Sheet2!$L$28*7%)</f>
        <v/>
      </c>
      <c r="AZ151" s="933" t="str">
        <f>IF(AZ150="","",Sheet2!$L$28*7%)</f>
        <v/>
      </c>
      <c r="BA151" s="933" t="str">
        <f>IF(BA150="","",Sheet2!$L$28*7%)</f>
        <v/>
      </c>
      <c r="BB151" s="933" t="str">
        <f>IF(BB150="","",Sheet2!$L$28*7%)</f>
        <v/>
      </c>
      <c r="BC151" s="933" t="str">
        <f>IF(BC150="","",Sheet2!$L$28*7%)</f>
        <v/>
      </c>
      <c r="BD151" s="934" t="str">
        <f>IF(BD150="","",Sheet2!$L$28*7%)</f>
        <v/>
      </c>
    </row>
    <row r="152" spans="2:56" x14ac:dyDescent="0.2">
      <c r="B152" s="1283"/>
      <c r="C152" s="946" t="s">
        <v>232</v>
      </c>
      <c r="D152" s="936" t="str">
        <f t="shared" ref="D152:AI152" si="94">IF(D150="","",ABS(D150)-ABS(D151))</f>
        <v/>
      </c>
      <c r="E152" s="937" t="str">
        <f t="shared" si="94"/>
        <v/>
      </c>
      <c r="F152" s="937" t="str">
        <f t="shared" si="94"/>
        <v/>
      </c>
      <c r="G152" s="937" t="str">
        <f t="shared" si="94"/>
        <v/>
      </c>
      <c r="H152" s="937" t="str">
        <f t="shared" si="94"/>
        <v/>
      </c>
      <c r="I152" s="937" t="str">
        <f t="shared" si="94"/>
        <v/>
      </c>
      <c r="J152" s="937" t="str">
        <f t="shared" si="94"/>
        <v/>
      </c>
      <c r="K152" s="937" t="str">
        <f t="shared" si="94"/>
        <v/>
      </c>
      <c r="L152" s="937" t="str">
        <f t="shared" si="94"/>
        <v/>
      </c>
      <c r="M152" s="937" t="str">
        <f t="shared" si="94"/>
        <v/>
      </c>
      <c r="N152" s="937" t="str">
        <f t="shared" si="94"/>
        <v/>
      </c>
      <c r="O152" s="937" t="str">
        <f t="shared" si="94"/>
        <v/>
      </c>
      <c r="P152" s="937" t="str">
        <f t="shared" si="94"/>
        <v/>
      </c>
      <c r="Q152" s="937" t="str">
        <f t="shared" si="94"/>
        <v/>
      </c>
      <c r="R152" s="937" t="str">
        <f t="shared" si="94"/>
        <v/>
      </c>
      <c r="S152" s="937" t="str">
        <f t="shared" si="94"/>
        <v/>
      </c>
      <c r="T152" s="937" t="str">
        <f t="shared" si="94"/>
        <v/>
      </c>
      <c r="U152" s="937" t="str">
        <f t="shared" si="94"/>
        <v/>
      </c>
      <c r="V152" s="937" t="str">
        <f t="shared" si="94"/>
        <v/>
      </c>
      <c r="W152" s="937" t="str">
        <f t="shared" si="94"/>
        <v/>
      </c>
      <c r="X152" s="937" t="str">
        <f t="shared" si="94"/>
        <v/>
      </c>
      <c r="Y152" s="937" t="str">
        <f t="shared" si="94"/>
        <v/>
      </c>
      <c r="Z152" s="937" t="str">
        <f t="shared" si="94"/>
        <v/>
      </c>
      <c r="AA152" s="937" t="str">
        <f t="shared" si="94"/>
        <v/>
      </c>
      <c r="AB152" s="937" t="str">
        <f t="shared" si="94"/>
        <v/>
      </c>
      <c r="AC152" s="937" t="str">
        <f t="shared" si="94"/>
        <v/>
      </c>
      <c r="AD152" s="937" t="str">
        <f t="shared" si="94"/>
        <v/>
      </c>
      <c r="AE152" s="937" t="str">
        <f t="shared" si="94"/>
        <v/>
      </c>
      <c r="AF152" s="937" t="str">
        <f t="shared" si="94"/>
        <v/>
      </c>
      <c r="AG152" s="937" t="str">
        <f t="shared" si="94"/>
        <v/>
      </c>
      <c r="AH152" s="937" t="str">
        <f t="shared" si="94"/>
        <v/>
      </c>
      <c r="AI152" s="937" t="str">
        <f t="shared" si="94"/>
        <v/>
      </c>
      <c r="AJ152" s="937" t="str">
        <f t="shared" ref="AJ152:BD152" si="95">IF(AJ150="","",ABS(AJ150)-ABS(AJ151))</f>
        <v/>
      </c>
      <c r="AK152" s="937" t="str">
        <f t="shared" si="95"/>
        <v/>
      </c>
      <c r="AL152" s="937" t="str">
        <f t="shared" si="95"/>
        <v/>
      </c>
      <c r="AM152" s="937" t="str">
        <f t="shared" si="95"/>
        <v/>
      </c>
      <c r="AN152" s="937" t="str">
        <f t="shared" si="95"/>
        <v/>
      </c>
      <c r="AO152" s="937" t="str">
        <f t="shared" si="95"/>
        <v/>
      </c>
      <c r="AP152" s="937" t="str">
        <f t="shared" si="95"/>
        <v/>
      </c>
      <c r="AQ152" s="937" t="str">
        <f t="shared" si="95"/>
        <v/>
      </c>
      <c r="AR152" s="937" t="str">
        <f t="shared" si="95"/>
        <v/>
      </c>
      <c r="AS152" s="937" t="str">
        <f t="shared" si="95"/>
        <v/>
      </c>
      <c r="AT152" s="937"/>
      <c r="AU152" s="937" t="str">
        <f t="shared" si="95"/>
        <v/>
      </c>
      <c r="AV152" s="937" t="str">
        <f t="shared" si="95"/>
        <v/>
      </c>
      <c r="AW152" s="937" t="str">
        <f t="shared" si="95"/>
        <v/>
      </c>
      <c r="AX152" s="937" t="str">
        <f t="shared" si="95"/>
        <v/>
      </c>
      <c r="AY152" s="937" t="str">
        <f t="shared" si="95"/>
        <v/>
      </c>
      <c r="AZ152" s="937" t="str">
        <f t="shared" si="95"/>
        <v/>
      </c>
      <c r="BA152" s="937" t="str">
        <f t="shared" si="95"/>
        <v/>
      </c>
      <c r="BB152" s="937" t="str">
        <f t="shared" si="95"/>
        <v/>
      </c>
      <c r="BC152" s="937" t="str">
        <f t="shared" si="95"/>
        <v/>
      </c>
      <c r="BD152" s="938" t="str">
        <f t="shared" si="95"/>
        <v/>
      </c>
    </row>
    <row r="153" spans="2:56" ht="36" x14ac:dyDescent="0.2">
      <c r="B153" s="1282">
        <v>18</v>
      </c>
      <c r="C153" s="942" t="s">
        <v>230</v>
      </c>
      <c r="D153" s="928"/>
      <c r="E153" s="929"/>
      <c r="F153" s="929"/>
      <c r="G153" s="929"/>
      <c r="H153" s="929"/>
      <c r="I153" s="929"/>
      <c r="J153" s="929"/>
      <c r="K153" s="929"/>
      <c r="L153" s="929"/>
      <c r="M153" s="929"/>
      <c r="N153" s="929"/>
      <c r="O153" s="929"/>
      <c r="P153" s="929"/>
      <c r="Q153" s="929"/>
      <c r="R153" s="929"/>
      <c r="S153" s="929"/>
      <c r="T153" s="929"/>
      <c r="U153" s="929"/>
      <c r="V153" s="929"/>
      <c r="W153" s="929"/>
      <c r="X153" s="929"/>
      <c r="Y153" s="929"/>
      <c r="Z153" s="929"/>
      <c r="AA153" s="929"/>
      <c r="AB153" s="929"/>
      <c r="AC153" s="929"/>
      <c r="AD153" s="929"/>
      <c r="AE153" s="929"/>
      <c r="AF153" s="929"/>
      <c r="AG153" s="929"/>
      <c r="AH153" s="929"/>
      <c r="AI153" s="929"/>
      <c r="AJ153" s="929"/>
      <c r="AK153" s="929"/>
      <c r="AL153" s="929"/>
      <c r="AM153" s="929"/>
      <c r="AN153" s="929"/>
      <c r="AO153" s="929"/>
      <c r="AP153" s="929"/>
      <c r="AQ153" s="929"/>
      <c r="AR153" s="929"/>
      <c r="AS153" s="929"/>
      <c r="AT153" s="929"/>
      <c r="AU153" s="929"/>
      <c r="AV153" s="929"/>
      <c r="AW153" s="929"/>
      <c r="AX153" s="929"/>
      <c r="AY153" s="929"/>
      <c r="AZ153" s="929"/>
      <c r="BA153" s="929"/>
      <c r="BB153" s="929"/>
      <c r="BC153" s="929"/>
      <c r="BD153" s="930"/>
    </row>
    <row r="154" spans="2:56" ht="24" x14ac:dyDescent="0.2">
      <c r="B154" s="1282"/>
      <c r="C154" s="943" t="s">
        <v>231</v>
      </c>
      <c r="D154" s="932" t="str">
        <f>IF(D153="","",Sheet2!$L$29*7%)</f>
        <v/>
      </c>
      <c r="E154" s="933" t="str">
        <f>IF(E153="","",Sheet2!$L$29*7%)</f>
        <v/>
      </c>
      <c r="F154" s="933" t="str">
        <f>IF(F153="","",Sheet2!$L$29*7%)</f>
        <v/>
      </c>
      <c r="G154" s="933" t="str">
        <f>IF(G153="","",Sheet2!$L$29*7%)</f>
        <v/>
      </c>
      <c r="H154" s="933" t="str">
        <f>IF(H153="","",Sheet2!$L$29*7%)</f>
        <v/>
      </c>
      <c r="I154" s="933" t="str">
        <f>IF(I153="","",Sheet2!$L$29*7%)</f>
        <v/>
      </c>
      <c r="J154" s="933" t="str">
        <f>IF(J153="","",Sheet2!$L$29*7%)</f>
        <v/>
      </c>
      <c r="K154" s="933" t="str">
        <f>IF(K153="","",Sheet2!$L$29*7%)</f>
        <v/>
      </c>
      <c r="L154" s="933" t="str">
        <f>IF(L153="","",Sheet2!$L$29*7%)</f>
        <v/>
      </c>
      <c r="M154" s="933" t="str">
        <f>IF(M153="","",Sheet2!$L$29*7%)</f>
        <v/>
      </c>
      <c r="N154" s="933" t="str">
        <f>IF(N153="","",Sheet2!$L$29*7%)</f>
        <v/>
      </c>
      <c r="O154" s="933" t="str">
        <f>IF(O153="","",Sheet2!$L$29*7%)</f>
        <v/>
      </c>
      <c r="P154" s="933" t="str">
        <f>IF(P153="","",Sheet2!$L$29*7%)</f>
        <v/>
      </c>
      <c r="Q154" s="933" t="str">
        <f>IF(Q153="","",Sheet2!$L$29*7%)</f>
        <v/>
      </c>
      <c r="R154" s="933" t="str">
        <f>IF(R153="","",Sheet2!$L$29*7%)</f>
        <v/>
      </c>
      <c r="S154" s="933" t="str">
        <f>IF(S153="","",Sheet2!$L$29*7%)</f>
        <v/>
      </c>
      <c r="T154" s="933" t="str">
        <f>IF(T153="","",Sheet2!$L$29*7%)</f>
        <v/>
      </c>
      <c r="U154" s="933" t="str">
        <f>IF(U153="","",Sheet2!$L$29*7%)</f>
        <v/>
      </c>
      <c r="V154" s="933" t="str">
        <f>IF(V153="","",Sheet2!$L$29*7%)</f>
        <v/>
      </c>
      <c r="W154" s="933" t="str">
        <f>IF(W153="","",Sheet2!$L$29*7%)</f>
        <v/>
      </c>
      <c r="X154" s="933" t="str">
        <f>IF(X153="","",Sheet2!$L$29*7%)</f>
        <v/>
      </c>
      <c r="Y154" s="933" t="str">
        <f>IF(Y153="","",Sheet2!$L$29*7%)</f>
        <v/>
      </c>
      <c r="Z154" s="933" t="str">
        <f>IF(Z153="","",Sheet2!$L$29*7%)</f>
        <v/>
      </c>
      <c r="AA154" s="933" t="str">
        <f>IF(AA153="","",Sheet2!$L$29*7%)</f>
        <v/>
      </c>
      <c r="AB154" s="933" t="str">
        <f>IF(AB153="","",Sheet2!$L$29*7%)</f>
        <v/>
      </c>
      <c r="AC154" s="933" t="str">
        <f>IF(AC153="","",Sheet2!$L$29*7%)</f>
        <v/>
      </c>
      <c r="AD154" s="933" t="str">
        <f>IF(AD153="","",Sheet2!$L$29*7%)</f>
        <v/>
      </c>
      <c r="AE154" s="933" t="str">
        <f>IF(AE153="","",Sheet2!$L$29*7%)</f>
        <v/>
      </c>
      <c r="AF154" s="933" t="str">
        <f>IF(AF153="","",Sheet2!$L$29*7%)</f>
        <v/>
      </c>
      <c r="AG154" s="933" t="str">
        <f>IF(AG153="","",Sheet2!$L$29*7%)</f>
        <v/>
      </c>
      <c r="AH154" s="933" t="str">
        <f>IF(AH153="","",Sheet2!$L$29*7%)</f>
        <v/>
      </c>
      <c r="AI154" s="933" t="str">
        <f>IF(AI153="","",Sheet2!$L$29*7%)</f>
        <v/>
      </c>
      <c r="AJ154" s="933" t="str">
        <f>IF(AJ153="","",Sheet2!$L$29*7%)</f>
        <v/>
      </c>
      <c r="AK154" s="933" t="str">
        <f>IF(AK153="","",Sheet2!$L$29*7%)</f>
        <v/>
      </c>
      <c r="AL154" s="933" t="str">
        <f>IF(AL153="","",Sheet2!$L$29*7%)</f>
        <v/>
      </c>
      <c r="AM154" s="933" t="str">
        <f>IF(AM153="","",Sheet2!$L$29*7%)</f>
        <v/>
      </c>
      <c r="AN154" s="933" t="str">
        <f>IF(AN153="","",Sheet2!$L$29*7%)</f>
        <v/>
      </c>
      <c r="AO154" s="933" t="str">
        <f>IF(AO153="","",Sheet2!$L$29*7%)</f>
        <v/>
      </c>
      <c r="AP154" s="933" t="str">
        <f>IF(AP153="","",Sheet2!$L$29*7%)</f>
        <v/>
      </c>
      <c r="AQ154" s="933" t="str">
        <f>IF(AQ153="","",Sheet2!$L$29*7%)</f>
        <v/>
      </c>
      <c r="AR154" s="933" t="str">
        <f>IF(AR153="","",Sheet2!$L$29*7%)</f>
        <v/>
      </c>
      <c r="AS154" s="933" t="str">
        <f>IF(AS153="","",Sheet2!$L$29*7%)</f>
        <v/>
      </c>
      <c r="AT154" s="933"/>
      <c r="AU154" s="933" t="str">
        <f>IF(AU153="","",Sheet2!$L$29*7%)</f>
        <v/>
      </c>
      <c r="AV154" s="933" t="str">
        <f>IF(AV153="","",Sheet2!$L$29*7%)</f>
        <v/>
      </c>
      <c r="AW154" s="933" t="str">
        <f>IF(AW153="","",Sheet2!$L$29*7%)</f>
        <v/>
      </c>
      <c r="AX154" s="933" t="str">
        <f>IF(AX153="","",Sheet2!$L$29*7%)</f>
        <v/>
      </c>
      <c r="AY154" s="933" t="str">
        <f>IF(AY153="","",Sheet2!$L$29*7%)</f>
        <v/>
      </c>
      <c r="AZ154" s="933" t="str">
        <f>IF(AZ153="","",Sheet2!$L$29*7%)</f>
        <v/>
      </c>
      <c r="BA154" s="933" t="str">
        <f>IF(BA153="","",Sheet2!$L$29*7%)</f>
        <v/>
      </c>
      <c r="BB154" s="933" t="str">
        <f>IF(BB153="","",Sheet2!$L$29*7%)</f>
        <v/>
      </c>
      <c r="BC154" s="933" t="str">
        <f>IF(BC153="","",Sheet2!$L$29*7%)</f>
        <v/>
      </c>
      <c r="BD154" s="934" t="str">
        <f>IF(BD153="","",Sheet2!$L$29*7%)</f>
        <v/>
      </c>
    </row>
    <row r="155" spans="2:56" x14ac:dyDescent="0.2">
      <c r="B155" s="1282"/>
      <c r="C155" s="944" t="s">
        <v>232</v>
      </c>
      <c r="D155" s="936" t="str">
        <f t="shared" ref="D155:AI155" si="96">IF(D153="","",ABS(D153)-ABS(D154))</f>
        <v/>
      </c>
      <c r="E155" s="937" t="str">
        <f t="shared" si="96"/>
        <v/>
      </c>
      <c r="F155" s="937" t="str">
        <f t="shared" si="96"/>
        <v/>
      </c>
      <c r="G155" s="937" t="str">
        <f t="shared" si="96"/>
        <v/>
      </c>
      <c r="H155" s="937" t="str">
        <f t="shared" si="96"/>
        <v/>
      </c>
      <c r="I155" s="937" t="str">
        <f t="shared" si="96"/>
        <v/>
      </c>
      <c r="J155" s="937" t="str">
        <f t="shared" si="96"/>
        <v/>
      </c>
      <c r="K155" s="937" t="str">
        <f t="shared" si="96"/>
        <v/>
      </c>
      <c r="L155" s="937" t="str">
        <f t="shared" si="96"/>
        <v/>
      </c>
      <c r="M155" s="937" t="str">
        <f t="shared" si="96"/>
        <v/>
      </c>
      <c r="N155" s="937" t="str">
        <f t="shared" si="96"/>
        <v/>
      </c>
      <c r="O155" s="937" t="str">
        <f t="shared" si="96"/>
        <v/>
      </c>
      <c r="P155" s="937" t="str">
        <f t="shared" si="96"/>
        <v/>
      </c>
      <c r="Q155" s="937" t="str">
        <f t="shared" si="96"/>
        <v/>
      </c>
      <c r="R155" s="937" t="str">
        <f t="shared" si="96"/>
        <v/>
      </c>
      <c r="S155" s="937" t="str">
        <f t="shared" si="96"/>
        <v/>
      </c>
      <c r="T155" s="937" t="str">
        <f t="shared" si="96"/>
        <v/>
      </c>
      <c r="U155" s="937" t="str">
        <f t="shared" si="96"/>
        <v/>
      </c>
      <c r="V155" s="937" t="str">
        <f t="shared" si="96"/>
        <v/>
      </c>
      <c r="W155" s="937" t="str">
        <f t="shared" si="96"/>
        <v/>
      </c>
      <c r="X155" s="937" t="str">
        <f t="shared" si="96"/>
        <v/>
      </c>
      <c r="Y155" s="937" t="str">
        <f t="shared" si="96"/>
        <v/>
      </c>
      <c r="Z155" s="937" t="str">
        <f t="shared" si="96"/>
        <v/>
      </c>
      <c r="AA155" s="937" t="str">
        <f t="shared" si="96"/>
        <v/>
      </c>
      <c r="AB155" s="937" t="str">
        <f t="shared" si="96"/>
        <v/>
      </c>
      <c r="AC155" s="937" t="str">
        <f t="shared" si="96"/>
        <v/>
      </c>
      <c r="AD155" s="937" t="str">
        <f t="shared" si="96"/>
        <v/>
      </c>
      <c r="AE155" s="937" t="str">
        <f t="shared" si="96"/>
        <v/>
      </c>
      <c r="AF155" s="937" t="str">
        <f t="shared" si="96"/>
        <v/>
      </c>
      <c r="AG155" s="937" t="str">
        <f t="shared" si="96"/>
        <v/>
      </c>
      <c r="AH155" s="937" t="str">
        <f t="shared" si="96"/>
        <v/>
      </c>
      <c r="AI155" s="937" t="str">
        <f t="shared" si="96"/>
        <v/>
      </c>
      <c r="AJ155" s="937" t="str">
        <f t="shared" ref="AJ155:BD155" si="97">IF(AJ153="","",ABS(AJ153)-ABS(AJ154))</f>
        <v/>
      </c>
      <c r="AK155" s="937" t="str">
        <f t="shared" si="97"/>
        <v/>
      </c>
      <c r="AL155" s="937" t="str">
        <f t="shared" si="97"/>
        <v/>
      </c>
      <c r="AM155" s="937" t="str">
        <f t="shared" si="97"/>
        <v/>
      </c>
      <c r="AN155" s="937" t="str">
        <f t="shared" si="97"/>
        <v/>
      </c>
      <c r="AO155" s="937" t="str">
        <f t="shared" si="97"/>
        <v/>
      </c>
      <c r="AP155" s="937" t="str">
        <f t="shared" si="97"/>
        <v/>
      </c>
      <c r="AQ155" s="937" t="str">
        <f t="shared" si="97"/>
        <v/>
      </c>
      <c r="AR155" s="937" t="str">
        <f t="shared" si="97"/>
        <v/>
      </c>
      <c r="AS155" s="937" t="str">
        <f t="shared" si="97"/>
        <v/>
      </c>
      <c r="AT155" s="937"/>
      <c r="AU155" s="937" t="str">
        <f t="shared" si="97"/>
        <v/>
      </c>
      <c r="AV155" s="937" t="str">
        <f t="shared" si="97"/>
        <v/>
      </c>
      <c r="AW155" s="937" t="str">
        <f t="shared" si="97"/>
        <v/>
      </c>
      <c r="AX155" s="937" t="str">
        <f t="shared" si="97"/>
        <v/>
      </c>
      <c r="AY155" s="937" t="str">
        <f t="shared" si="97"/>
        <v/>
      </c>
      <c r="AZ155" s="937" t="str">
        <f t="shared" si="97"/>
        <v/>
      </c>
      <c r="BA155" s="937" t="str">
        <f t="shared" si="97"/>
        <v/>
      </c>
      <c r="BB155" s="937" t="str">
        <f t="shared" si="97"/>
        <v/>
      </c>
      <c r="BC155" s="937" t="str">
        <f t="shared" si="97"/>
        <v/>
      </c>
      <c r="BD155" s="938" t="str">
        <f t="shared" si="97"/>
        <v/>
      </c>
    </row>
    <row r="156" spans="2:56" ht="36" x14ac:dyDescent="0.2">
      <c r="B156" s="1281">
        <v>19</v>
      </c>
      <c r="C156" s="945" t="s">
        <v>230</v>
      </c>
      <c r="D156" s="928"/>
      <c r="E156" s="929"/>
      <c r="F156" s="929"/>
      <c r="G156" s="929"/>
      <c r="H156" s="929"/>
      <c r="I156" s="929"/>
      <c r="J156" s="929"/>
      <c r="K156" s="929"/>
      <c r="L156" s="929"/>
      <c r="M156" s="929"/>
      <c r="N156" s="929"/>
      <c r="O156" s="929"/>
      <c r="P156" s="929"/>
      <c r="Q156" s="929"/>
      <c r="R156" s="929"/>
      <c r="S156" s="929"/>
      <c r="T156" s="929"/>
      <c r="U156" s="929"/>
      <c r="V156" s="929"/>
      <c r="W156" s="929"/>
      <c r="X156" s="929"/>
      <c r="Y156" s="929"/>
      <c r="Z156" s="929"/>
      <c r="AA156" s="929"/>
      <c r="AB156" s="929"/>
      <c r="AC156" s="929"/>
      <c r="AD156" s="929"/>
      <c r="AE156" s="929"/>
      <c r="AF156" s="929"/>
      <c r="AG156" s="929"/>
      <c r="AH156" s="929"/>
      <c r="AI156" s="929"/>
      <c r="AJ156" s="929"/>
      <c r="AK156" s="929"/>
      <c r="AL156" s="929"/>
      <c r="AM156" s="929"/>
      <c r="AN156" s="929"/>
      <c r="AO156" s="929"/>
      <c r="AP156" s="929"/>
      <c r="AQ156" s="929"/>
      <c r="AR156" s="929"/>
      <c r="AS156" s="929"/>
      <c r="AT156" s="929"/>
      <c r="AU156" s="929"/>
      <c r="AV156" s="929"/>
      <c r="AW156" s="929"/>
      <c r="AX156" s="929"/>
      <c r="AY156" s="929"/>
      <c r="AZ156" s="929"/>
      <c r="BA156" s="929"/>
      <c r="BB156" s="929"/>
      <c r="BC156" s="929"/>
      <c r="BD156" s="930"/>
    </row>
    <row r="157" spans="2:56" ht="24" x14ac:dyDescent="0.2">
      <c r="B157" s="1282"/>
      <c r="C157" s="943" t="s">
        <v>231</v>
      </c>
      <c r="D157" s="932" t="str">
        <f>IF(D156="","",Sheet2!$L$30*7%)</f>
        <v/>
      </c>
      <c r="E157" s="933" t="str">
        <f>IF(E156="","",Sheet2!$L$30*7%)</f>
        <v/>
      </c>
      <c r="F157" s="933" t="str">
        <f>IF(F156="","",Sheet2!$L$30*7%)</f>
        <v/>
      </c>
      <c r="G157" s="933" t="str">
        <f>IF(G156="","",Sheet2!$L$30*7%)</f>
        <v/>
      </c>
      <c r="H157" s="933" t="str">
        <f>IF(H156="","",Sheet2!$L$30*7%)</f>
        <v/>
      </c>
      <c r="I157" s="933" t="str">
        <f>IF(I156="","",Sheet2!$L$30*7%)</f>
        <v/>
      </c>
      <c r="J157" s="933" t="str">
        <f>IF(J156="","",Sheet2!$L$30*7%)</f>
        <v/>
      </c>
      <c r="K157" s="933" t="str">
        <f>IF(K156="","",Sheet2!$L$30*7%)</f>
        <v/>
      </c>
      <c r="L157" s="933" t="str">
        <f>IF(L156="","",Sheet2!$L$30*7%)</f>
        <v/>
      </c>
      <c r="M157" s="933" t="str">
        <f>IF(M156="","",Sheet2!$L$30*7%)</f>
        <v/>
      </c>
      <c r="N157" s="933" t="str">
        <f>IF(N156="","",Sheet2!$L$30*7%)</f>
        <v/>
      </c>
      <c r="O157" s="933" t="str">
        <f>IF(O156="","",Sheet2!$L$30*7%)</f>
        <v/>
      </c>
      <c r="P157" s="933" t="str">
        <f>IF(P156="","",Sheet2!$L$30*7%)</f>
        <v/>
      </c>
      <c r="Q157" s="933" t="str">
        <f>IF(Q156="","",Sheet2!$L$30*7%)</f>
        <v/>
      </c>
      <c r="R157" s="933" t="str">
        <f>IF(R156="","",Sheet2!$L$30*7%)</f>
        <v/>
      </c>
      <c r="S157" s="933" t="str">
        <f>IF(S156="","",Sheet2!$L$30*7%)</f>
        <v/>
      </c>
      <c r="T157" s="933" t="str">
        <f>IF(T156="","",Sheet2!$L$30*7%)</f>
        <v/>
      </c>
      <c r="U157" s="933" t="str">
        <f>IF(U156="","",Sheet2!$L$30*7%)</f>
        <v/>
      </c>
      <c r="V157" s="933" t="str">
        <f>IF(V156="","",Sheet2!$L$30*7%)</f>
        <v/>
      </c>
      <c r="W157" s="933" t="str">
        <f>IF(W156="","",Sheet2!$L$30*7%)</f>
        <v/>
      </c>
      <c r="X157" s="933" t="str">
        <f>IF(X156="","",Sheet2!$L$30*7%)</f>
        <v/>
      </c>
      <c r="Y157" s="933" t="str">
        <f>IF(Y156="","",Sheet2!$L$30*7%)</f>
        <v/>
      </c>
      <c r="Z157" s="933" t="str">
        <f>IF(Z156="","",Sheet2!$L$30*7%)</f>
        <v/>
      </c>
      <c r="AA157" s="933" t="str">
        <f>IF(AA156="","",Sheet2!$L$30*7%)</f>
        <v/>
      </c>
      <c r="AB157" s="933" t="str">
        <f>IF(AB156="","",Sheet2!$L$30*7%)</f>
        <v/>
      </c>
      <c r="AC157" s="933" t="str">
        <f>IF(AC156="","",Sheet2!$L$30*7%)</f>
        <v/>
      </c>
      <c r="AD157" s="933" t="str">
        <f>IF(AD156="","",Sheet2!$L$30*7%)</f>
        <v/>
      </c>
      <c r="AE157" s="933" t="str">
        <f>IF(AE156="","",Sheet2!$L$30*7%)</f>
        <v/>
      </c>
      <c r="AF157" s="933" t="str">
        <f>IF(AF156="","",Sheet2!$L$30*7%)</f>
        <v/>
      </c>
      <c r="AG157" s="933" t="str">
        <f>IF(AG156="","",Sheet2!$L$30*7%)</f>
        <v/>
      </c>
      <c r="AH157" s="933" t="str">
        <f>IF(AH156="","",Sheet2!$L$30*7%)</f>
        <v/>
      </c>
      <c r="AI157" s="933" t="str">
        <f>IF(AI156="","",Sheet2!$L$30*7%)</f>
        <v/>
      </c>
      <c r="AJ157" s="933" t="str">
        <f>IF(AJ156="","",Sheet2!$L$30*7%)</f>
        <v/>
      </c>
      <c r="AK157" s="933" t="str">
        <f>IF(AK156="","",Sheet2!$L$30*7%)</f>
        <v/>
      </c>
      <c r="AL157" s="933" t="str">
        <f>IF(AL156="","",Sheet2!$L$30*7%)</f>
        <v/>
      </c>
      <c r="AM157" s="933" t="str">
        <f>IF(AM156="","",Sheet2!$L$30*7%)</f>
        <v/>
      </c>
      <c r="AN157" s="933" t="str">
        <f>IF(AN156="","",Sheet2!$L$30*7%)</f>
        <v/>
      </c>
      <c r="AO157" s="933" t="str">
        <f>IF(AO156="","",Sheet2!$L$30*7%)</f>
        <v/>
      </c>
      <c r="AP157" s="933" t="str">
        <f>IF(AP156="","",Sheet2!$L$30*7%)</f>
        <v/>
      </c>
      <c r="AQ157" s="933" t="str">
        <f>IF(AQ156="","",Sheet2!$L$30*7%)</f>
        <v/>
      </c>
      <c r="AR157" s="933" t="str">
        <f>IF(AR156="","",Sheet2!$L$30*7%)</f>
        <v/>
      </c>
      <c r="AS157" s="933" t="str">
        <f>IF(AS156="","",Sheet2!$L$30*7%)</f>
        <v/>
      </c>
      <c r="AT157" s="933"/>
      <c r="AU157" s="933" t="str">
        <f>IF(AU156="","",Sheet2!$L$30*7%)</f>
        <v/>
      </c>
      <c r="AV157" s="933" t="str">
        <f>IF(AV156="","",Sheet2!$L$30*7%)</f>
        <v/>
      </c>
      <c r="AW157" s="933" t="str">
        <f>IF(AW156="","",Sheet2!$L$30*7%)</f>
        <v/>
      </c>
      <c r="AX157" s="933" t="str">
        <f>IF(AX156="","",Sheet2!$L$30*7%)</f>
        <v/>
      </c>
      <c r="AY157" s="933" t="str">
        <f>IF(AY156="","",Sheet2!$L$30*7%)</f>
        <v/>
      </c>
      <c r="AZ157" s="933" t="str">
        <f>IF(AZ156="","",Sheet2!$L$30*7%)</f>
        <v/>
      </c>
      <c r="BA157" s="933" t="str">
        <f>IF(BA156="","",Sheet2!$L$30*7%)</f>
        <v/>
      </c>
      <c r="BB157" s="933" t="str">
        <f>IF(BB156="","",Sheet2!$L$30*7%)</f>
        <v/>
      </c>
      <c r="BC157" s="933" t="str">
        <f>IF(BC156="","",Sheet2!$L$30*7%)</f>
        <v/>
      </c>
      <c r="BD157" s="934" t="str">
        <f>IF(BD156="","",Sheet2!$L$30*7%)</f>
        <v/>
      </c>
    </row>
    <row r="158" spans="2:56" x14ac:dyDescent="0.2">
      <c r="B158" s="1283"/>
      <c r="C158" s="946" t="s">
        <v>232</v>
      </c>
      <c r="D158" s="936" t="str">
        <f t="shared" ref="D158:AI158" si="98">IF(D156="","",ABS(D156)-ABS(D157))</f>
        <v/>
      </c>
      <c r="E158" s="937" t="str">
        <f t="shared" si="98"/>
        <v/>
      </c>
      <c r="F158" s="937" t="str">
        <f t="shared" si="98"/>
        <v/>
      </c>
      <c r="G158" s="937" t="str">
        <f t="shared" si="98"/>
        <v/>
      </c>
      <c r="H158" s="937" t="str">
        <f t="shared" si="98"/>
        <v/>
      </c>
      <c r="I158" s="937" t="str">
        <f t="shared" si="98"/>
        <v/>
      </c>
      <c r="J158" s="937" t="str">
        <f t="shared" si="98"/>
        <v/>
      </c>
      <c r="K158" s="937" t="str">
        <f t="shared" si="98"/>
        <v/>
      </c>
      <c r="L158" s="937" t="str">
        <f t="shared" si="98"/>
        <v/>
      </c>
      <c r="M158" s="937" t="str">
        <f t="shared" si="98"/>
        <v/>
      </c>
      <c r="N158" s="937" t="str">
        <f t="shared" si="98"/>
        <v/>
      </c>
      <c r="O158" s="937" t="str">
        <f t="shared" si="98"/>
        <v/>
      </c>
      <c r="P158" s="937" t="str">
        <f t="shared" si="98"/>
        <v/>
      </c>
      <c r="Q158" s="937" t="str">
        <f t="shared" si="98"/>
        <v/>
      </c>
      <c r="R158" s="937" t="str">
        <f t="shared" si="98"/>
        <v/>
      </c>
      <c r="S158" s="937" t="str">
        <f t="shared" si="98"/>
        <v/>
      </c>
      <c r="T158" s="937" t="str">
        <f t="shared" si="98"/>
        <v/>
      </c>
      <c r="U158" s="937" t="str">
        <f t="shared" si="98"/>
        <v/>
      </c>
      <c r="V158" s="937" t="str">
        <f t="shared" si="98"/>
        <v/>
      </c>
      <c r="W158" s="937" t="str">
        <f t="shared" si="98"/>
        <v/>
      </c>
      <c r="X158" s="937" t="str">
        <f t="shared" si="98"/>
        <v/>
      </c>
      <c r="Y158" s="937" t="str">
        <f t="shared" si="98"/>
        <v/>
      </c>
      <c r="Z158" s="937" t="str">
        <f t="shared" si="98"/>
        <v/>
      </c>
      <c r="AA158" s="937" t="str">
        <f t="shared" si="98"/>
        <v/>
      </c>
      <c r="AB158" s="937" t="str">
        <f t="shared" si="98"/>
        <v/>
      </c>
      <c r="AC158" s="937" t="str">
        <f t="shared" si="98"/>
        <v/>
      </c>
      <c r="AD158" s="937" t="str">
        <f t="shared" si="98"/>
        <v/>
      </c>
      <c r="AE158" s="937" t="str">
        <f t="shared" si="98"/>
        <v/>
      </c>
      <c r="AF158" s="937" t="str">
        <f t="shared" si="98"/>
        <v/>
      </c>
      <c r="AG158" s="937" t="str">
        <f t="shared" si="98"/>
        <v/>
      </c>
      <c r="AH158" s="937" t="str">
        <f t="shared" si="98"/>
        <v/>
      </c>
      <c r="AI158" s="937" t="str">
        <f t="shared" si="98"/>
        <v/>
      </c>
      <c r="AJ158" s="937" t="str">
        <f t="shared" ref="AJ158:BD158" si="99">IF(AJ156="","",ABS(AJ156)-ABS(AJ157))</f>
        <v/>
      </c>
      <c r="AK158" s="937" t="str">
        <f t="shared" si="99"/>
        <v/>
      </c>
      <c r="AL158" s="937" t="str">
        <f t="shared" si="99"/>
        <v/>
      </c>
      <c r="AM158" s="937" t="str">
        <f t="shared" si="99"/>
        <v/>
      </c>
      <c r="AN158" s="937" t="str">
        <f t="shared" si="99"/>
        <v/>
      </c>
      <c r="AO158" s="937" t="str">
        <f t="shared" si="99"/>
        <v/>
      </c>
      <c r="AP158" s="937" t="str">
        <f t="shared" si="99"/>
        <v/>
      </c>
      <c r="AQ158" s="937" t="str">
        <f t="shared" si="99"/>
        <v/>
      </c>
      <c r="AR158" s="937" t="str">
        <f t="shared" si="99"/>
        <v/>
      </c>
      <c r="AS158" s="937" t="str">
        <f t="shared" si="99"/>
        <v/>
      </c>
      <c r="AT158" s="937"/>
      <c r="AU158" s="937" t="str">
        <f t="shared" si="99"/>
        <v/>
      </c>
      <c r="AV158" s="937" t="str">
        <f t="shared" si="99"/>
        <v/>
      </c>
      <c r="AW158" s="937" t="str">
        <f t="shared" si="99"/>
        <v/>
      </c>
      <c r="AX158" s="937" t="str">
        <f t="shared" si="99"/>
        <v/>
      </c>
      <c r="AY158" s="937" t="str">
        <f t="shared" si="99"/>
        <v/>
      </c>
      <c r="AZ158" s="937" t="str">
        <f t="shared" si="99"/>
        <v/>
      </c>
      <c r="BA158" s="937" t="str">
        <f t="shared" si="99"/>
        <v/>
      </c>
      <c r="BB158" s="937" t="str">
        <f t="shared" si="99"/>
        <v/>
      </c>
      <c r="BC158" s="937" t="str">
        <f t="shared" si="99"/>
        <v/>
      </c>
      <c r="BD158" s="938" t="str">
        <f t="shared" si="99"/>
        <v/>
      </c>
    </row>
    <row r="159" spans="2:56" ht="36" x14ac:dyDescent="0.2">
      <c r="B159" s="1282">
        <v>20</v>
      </c>
      <c r="C159" s="942" t="s">
        <v>230</v>
      </c>
      <c r="D159" s="928"/>
      <c r="E159" s="929"/>
      <c r="F159" s="929"/>
      <c r="G159" s="929"/>
      <c r="H159" s="929"/>
      <c r="I159" s="929"/>
      <c r="J159" s="929"/>
      <c r="K159" s="929"/>
      <c r="L159" s="929"/>
      <c r="M159" s="929"/>
      <c r="N159" s="929"/>
      <c r="O159" s="929"/>
      <c r="P159" s="929"/>
      <c r="Q159" s="929"/>
      <c r="R159" s="929"/>
      <c r="S159" s="929"/>
      <c r="T159" s="929"/>
      <c r="U159" s="929"/>
      <c r="V159" s="929"/>
      <c r="W159" s="929"/>
      <c r="X159" s="929"/>
      <c r="Y159" s="929"/>
      <c r="Z159" s="929"/>
      <c r="AA159" s="929"/>
      <c r="AB159" s="929"/>
      <c r="AC159" s="929"/>
      <c r="AD159" s="929"/>
      <c r="AE159" s="929"/>
      <c r="AF159" s="929"/>
      <c r="AG159" s="929"/>
      <c r="AH159" s="929"/>
      <c r="AI159" s="929"/>
      <c r="AJ159" s="929"/>
      <c r="AK159" s="929"/>
      <c r="AL159" s="929"/>
      <c r="AM159" s="929"/>
      <c r="AN159" s="929"/>
      <c r="AO159" s="929"/>
      <c r="AP159" s="929"/>
      <c r="AQ159" s="929"/>
      <c r="AR159" s="929"/>
      <c r="AS159" s="929"/>
      <c r="AT159" s="929"/>
      <c r="AU159" s="929"/>
      <c r="AV159" s="929"/>
      <c r="AW159" s="929"/>
      <c r="AX159" s="929"/>
      <c r="AY159" s="929"/>
      <c r="AZ159" s="929"/>
      <c r="BA159" s="929"/>
      <c r="BB159" s="929"/>
      <c r="BC159" s="929"/>
      <c r="BD159" s="930"/>
    </row>
    <row r="160" spans="2:56" ht="24" x14ac:dyDescent="0.2">
      <c r="B160" s="1282"/>
      <c r="C160" s="943" t="s">
        <v>231</v>
      </c>
      <c r="D160" s="932" t="str">
        <f>IF(D159="","",Sheet2!$L$31*7%)</f>
        <v/>
      </c>
      <c r="E160" s="933" t="str">
        <f>IF(E159="","",Sheet2!$L$31*7%)</f>
        <v/>
      </c>
      <c r="F160" s="933" t="str">
        <f>IF(F159="","",Sheet2!$L$31*7%)</f>
        <v/>
      </c>
      <c r="G160" s="933" t="str">
        <f>IF(G159="","",Sheet2!$L$31*7%)</f>
        <v/>
      </c>
      <c r="H160" s="933" t="str">
        <f>IF(H159="","",Sheet2!$L$31*7%)</f>
        <v/>
      </c>
      <c r="I160" s="933" t="str">
        <f>IF(I159="","",Sheet2!$L$31*7%)</f>
        <v/>
      </c>
      <c r="J160" s="933" t="str">
        <f>IF(J159="","",Sheet2!$L$31*7%)</f>
        <v/>
      </c>
      <c r="K160" s="933" t="str">
        <f>IF(K159="","",Sheet2!$L$31*7%)</f>
        <v/>
      </c>
      <c r="L160" s="933" t="str">
        <f>IF(L159="","",Sheet2!$L$31*7%)</f>
        <v/>
      </c>
      <c r="M160" s="933" t="str">
        <f>IF(M159="","",Sheet2!$L$31*7%)</f>
        <v/>
      </c>
      <c r="N160" s="933" t="str">
        <f>IF(N159="","",Sheet2!$L$31*7%)</f>
        <v/>
      </c>
      <c r="O160" s="933" t="str">
        <f>IF(O159="","",Sheet2!$L$31*7%)</f>
        <v/>
      </c>
      <c r="P160" s="933" t="str">
        <f>IF(P159="","",Sheet2!$L$31*7%)</f>
        <v/>
      </c>
      <c r="Q160" s="933" t="str">
        <f>IF(Q159="","",Sheet2!$L$31*7%)</f>
        <v/>
      </c>
      <c r="R160" s="933" t="str">
        <f>IF(R159="","",Sheet2!$L$31*7%)</f>
        <v/>
      </c>
      <c r="S160" s="933" t="str">
        <f>IF(S159="","",Sheet2!$L$31*7%)</f>
        <v/>
      </c>
      <c r="T160" s="933" t="str">
        <f>IF(T159="","",Sheet2!$L$31*7%)</f>
        <v/>
      </c>
      <c r="U160" s="933" t="str">
        <f>IF(U159="","",Sheet2!$L$31*7%)</f>
        <v/>
      </c>
      <c r="V160" s="933" t="str">
        <f>IF(V159="","",Sheet2!$L$31*7%)</f>
        <v/>
      </c>
      <c r="W160" s="933" t="str">
        <f>IF(W159="","",Sheet2!$L$31*7%)</f>
        <v/>
      </c>
      <c r="X160" s="933" t="str">
        <f>IF(X159="","",Sheet2!$L$31*7%)</f>
        <v/>
      </c>
      <c r="Y160" s="933" t="str">
        <f>IF(Y159="","",Sheet2!$L$31*7%)</f>
        <v/>
      </c>
      <c r="Z160" s="933" t="str">
        <f>IF(Z159="","",Sheet2!$L$31*7%)</f>
        <v/>
      </c>
      <c r="AA160" s="933" t="str">
        <f>IF(AA159="","",Sheet2!$L$31*7%)</f>
        <v/>
      </c>
      <c r="AB160" s="933" t="str">
        <f>IF(AB159="","",Sheet2!$L$31*7%)</f>
        <v/>
      </c>
      <c r="AC160" s="933" t="str">
        <f>IF(AC159="","",Sheet2!$L$31*7%)</f>
        <v/>
      </c>
      <c r="AD160" s="933" t="str">
        <f>IF(AD159="","",Sheet2!$L$31*7%)</f>
        <v/>
      </c>
      <c r="AE160" s="933" t="str">
        <f>IF(AE159="","",Sheet2!$L$31*7%)</f>
        <v/>
      </c>
      <c r="AF160" s="933" t="str">
        <f>IF(AF159="","",Sheet2!$L$31*7%)</f>
        <v/>
      </c>
      <c r="AG160" s="933" t="str">
        <f>IF(AG159="","",Sheet2!$L$31*7%)</f>
        <v/>
      </c>
      <c r="AH160" s="933" t="str">
        <f>IF(AH159="","",Sheet2!$L$31*7%)</f>
        <v/>
      </c>
      <c r="AI160" s="933" t="str">
        <f>IF(AI159="","",Sheet2!$L$31*7%)</f>
        <v/>
      </c>
      <c r="AJ160" s="933" t="str">
        <f>IF(AJ159="","",Sheet2!$L$31*7%)</f>
        <v/>
      </c>
      <c r="AK160" s="933" t="str">
        <f>IF(AK159="","",Sheet2!$L$31*7%)</f>
        <v/>
      </c>
      <c r="AL160" s="933" t="str">
        <f>IF(AL159="","",Sheet2!$L$31*7%)</f>
        <v/>
      </c>
      <c r="AM160" s="933" t="str">
        <f>IF(AM159="","",Sheet2!$L$31*7%)</f>
        <v/>
      </c>
      <c r="AN160" s="933" t="str">
        <f>IF(AN159="","",Sheet2!$L$31*7%)</f>
        <v/>
      </c>
      <c r="AO160" s="933" t="str">
        <f>IF(AO159="","",Sheet2!$L$31*7%)</f>
        <v/>
      </c>
      <c r="AP160" s="933" t="str">
        <f>IF(AP159="","",Sheet2!$L$31*7%)</f>
        <v/>
      </c>
      <c r="AQ160" s="933" t="str">
        <f>IF(AQ159="","",Sheet2!$L$31*7%)</f>
        <v/>
      </c>
      <c r="AR160" s="933" t="str">
        <f>IF(AR159="","",Sheet2!$L$31*7%)</f>
        <v/>
      </c>
      <c r="AS160" s="933" t="str">
        <f>IF(AS159="","",Sheet2!$L$31*7%)</f>
        <v/>
      </c>
      <c r="AT160" s="933"/>
      <c r="AU160" s="933" t="str">
        <f>IF(AU159="","",Sheet2!$L$31*7%)</f>
        <v/>
      </c>
      <c r="AV160" s="933" t="str">
        <f>IF(AV159="","",Sheet2!$L$31*7%)</f>
        <v/>
      </c>
      <c r="AW160" s="933" t="str">
        <f>IF(AW159="","",Sheet2!$L$31*7%)</f>
        <v/>
      </c>
      <c r="AX160" s="933" t="str">
        <f>IF(AX159="","",Sheet2!$L$31*7%)</f>
        <v/>
      </c>
      <c r="AY160" s="933" t="str">
        <f>IF(AY159="","",Sheet2!$L$31*7%)</f>
        <v/>
      </c>
      <c r="AZ160" s="933" t="str">
        <f>IF(AZ159="","",Sheet2!$L$31*7%)</f>
        <v/>
      </c>
      <c r="BA160" s="933" t="str">
        <f>IF(BA159="","",Sheet2!$L$31*7%)</f>
        <v/>
      </c>
      <c r="BB160" s="933" t="str">
        <f>IF(BB159="","",Sheet2!$L$31*7%)</f>
        <v/>
      </c>
      <c r="BC160" s="933" t="str">
        <f>IF(BC159="","",Sheet2!$L$31*7%)</f>
        <v/>
      </c>
      <c r="BD160" s="934" t="str">
        <f>IF(BD159="","",Sheet2!$L$31*7%)</f>
        <v/>
      </c>
    </row>
    <row r="161" spans="2:56" x14ac:dyDescent="0.2">
      <c r="B161" s="1282"/>
      <c r="C161" s="944" t="s">
        <v>232</v>
      </c>
      <c r="D161" s="936" t="str">
        <f t="shared" ref="D161:AI161" si="100">IF(D159="","",ABS(D159)-ABS(D160))</f>
        <v/>
      </c>
      <c r="E161" s="937" t="str">
        <f t="shared" si="100"/>
        <v/>
      </c>
      <c r="F161" s="937" t="str">
        <f t="shared" si="100"/>
        <v/>
      </c>
      <c r="G161" s="937" t="str">
        <f t="shared" si="100"/>
        <v/>
      </c>
      <c r="H161" s="937" t="str">
        <f t="shared" si="100"/>
        <v/>
      </c>
      <c r="I161" s="937" t="str">
        <f t="shared" si="100"/>
        <v/>
      </c>
      <c r="J161" s="937" t="str">
        <f t="shared" si="100"/>
        <v/>
      </c>
      <c r="K161" s="937" t="str">
        <f t="shared" si="100"/>
        <v/>
      </c>
      <c r="L161" s="937" t="str">
        <f t="shared" si="100"/>
        <v/>
      </c>
      <c r="M161" s="937" t="str">
        <f t="shared" si="100"/>
        <v/>
      </c>
      <c r="N161" s="937" t="str">
        <f t="shared" si="100"/>
        <v/>
      </c>
      <c r="O161" s="937" t="str">
        <f t="shared" si="100"/>
        <v/>
      </c>
      <c r="P161" s="937" t="str">
        <f t="shared" si="100"/>
        <v/>
      </c>
      <c r="Q161" s="937" t="str">
        <f t="shared" si="100"/>
        <v/>
      </c>
      <c r="R161" s="937" t="str">
        <f t="shared" si="100"/>
        <v/>
      </c>
      <c r="S161" s="937" t="str">
        <f t="shared" si="100"/>
        <v/>
      </c>
      <c r="T161" s="937" t="str">
        <f t="shared" si="100"/>
        <v/>
      </c>
      <c r="U161" s="937" t="str">
        <f t="shared" si="100"/>
        <v/>
      </c>
      <c r="V161" s="937" t="str">
        <f t="shared" si="100"/>
        <v/>
      </c>
      <c r="W161" s="937" t="str">
        <f t="shared" si="100"/>
        <v/>
      </c>
      <c r="X161" s="937" t="str">
        <f t="shared" si="100"/>
        <v/>
      </c>
      <c r="Y161" s="937" t="str">
        <f t="shared" si="100"/>
        <v/>
      </c>
      <c r="Z161" s="937" t="str">
        <f t="shared" si="100"/>
        <v/>
      </c>
      <c r="AA161" s="937" t="str">
        <f t="shared" si="100"/>
        <v/>
      </c>
      <c r="AB161" s="937" t="str">
        <f t="shared" si="100"/>
        <v/>
      </c>
      <c r="AC161" s="937" t="str">
        <f t="shared" si="100"/>
        <v/>
      </c>
      <c r="AD161" s="937" t="str">
        <f t="shared" si="100"/>
        <v/>
      </c>
      <c r="AE161" s="937" t="str">
        <f t="shared" si="100"/>
        <v/>
      </c>
      <c r="AF161" s="937" t="str">
        <f t="shared" si="100"/>
        <v/>
      </c>
      <c r="AG161" s="937" t="str">
        <f t="shared" si="100"/>
        <v/>
      </c>
      <c r="AH161" s="937" t="str">
        <f t="shared" si="100"/>
        <v/>
      </c>
      <c r="AI161" s="937" t="str">
        <f t="shared" si="100"/>
        <v/>
      </c>
      <c r="AJ161" s="937" t="str">
        <f t="shared" ref="AJ161:BD161" si="101">IF(AJ159="","",ABS(AJ159)-ABS(AJ160))</f>
        <v/>
      </c>
      <c r="AK161" s="937" t="str">
        <f t="shared" si="101"/>
        <v/>
      </c>
      <c r="AL161" s="937" t="str">
        <f t="shared" si="101"/>
        <v/>
      </c>
      <c r="AM161" s="937" t="str">
        <f t="shared" si="101"/>
        <v/>
      </c>
      <c r="AN161" s="937" t="str">
        <f t="shared" si="101"/>
        <v/>
      </c>
      <c r="AO161" s="937" t="str">
        <f t="shared" si="101"/>
        <v/>
      </c>
      <c r="AP161" s="937" t="str">
        <f t="shared" si="101"/>
        <v/>
      </c>
      <c r="AQ161" s="937" t="str">
        <f t="shared" si="101"/>
        <v/>
      </c>
      <c r="AR161" s="937" t="str">
        <f t="shared" si="101"/>
        <v/>
      </c>
      <c r="AS161" s="937" t="str">
        <f t="shared" si="101"/>
        <v/>
      </c>
      <c r="AT161" s="937"/>
      <c r="AU161" s="937" t="str">
        <f t="shared" si="101"/>
        <v/>
      </c>
      <c r="AV161" s="937" t="str">
        <f t="shared" si="101"/>
        <v/>
      </c>
      <c r="AW161" s="937" t="str">
        <f t="shared" si="101"/>
        <v/>
      </c>
      <c r="AX161" s="937" t="str">
        <f t="shared" si="101"/>
        <v/>
      </c>
      <c r="AY161" s="937" t="str">
        <f t="shared" si="101"/>
        <v/>
      </c>
      <c r="AZ161" s="937" t="str">
        <f t="shared" si="101"/>
        <v/>
      </c>
      <c r="BA161" s="937" t="str">
        <f t="shared" si="101"/>
        <v/>
      </c>
      <c r="BB161" s="937" t="str">
        <f t="shared" si="101"/>
        <v/>
      </c>
      <c r="BC161" s="937" t="str">
        <f t="shared" si="101"/>
        <v/>
      </c>
      <c r="BD161" s="938" t="str">
        <f t="shared" si="101"/>
        <v/>
      </c>
    </row>
    <row r="162" spans="2:56" ht="36" x14ac:dyDescent="0.2">
      <c r="B162" s="1281">
        <v>21</v>
      </c>
      <c r="C162" s="945" t="s">
        <v>230</v>
      </c>
      <c r="D162" s="928"/>
      <c r="E162" s="929"/>
      <c r="F162" s="929"/>
      <c r="G162" s="929"/>
      <c r="H162" s="929"/>
      <c r="I162" s="929"/>
      <c r="J162" s="929"/>
      <c r="K162" s="929"/>
      <c r="L162" s="929"/>
      <c r="M162" s="929"/>
      <c r="N162" s="929"/>
      <c r="O162" s="929"/>
      <c r="P162" s="929"/>
      <c r="Q162" s="929"/>
      <c r="R162" s="929"/>
      <c r="S162" s="929"/>
      <c r="T162" s="929"/>
      <c r="U162" s="929"/>
      <c r="V162" s="929"/>
      <c r="W162" s="929"/>
      <c r="X162" s="929"/>
      <c r="Y162" s="929"/>
      <c r="Z162" s="929"/>
      <c r="AA162" s="929"/>
      <c r="AB162" s="929"/>
      <c r="AC162" s="929"/>
      <c r="AD162" s="929"/>
      <c r="AE162" s="929"/>
      <c r="AF162" s="929"/>
      <c r="AG162" s="929"/>
      <c r="AH162" s="929"/>
      <c r="AI162" s="929"/>
      <c r="AJ162" s="929"/>
      <c r="AK162" s="929"/>
      <c r="AL162" s="929"/>
      <c r="AM162" s="929"/>
      <c r="AN162" s="929"/>
      <c r="AO162" s="929"/>
      <c r="AP162" s="929"/>
      <c r="AQ162" s="929"/>
      <c r="AR162" s="929"/>
      <c r="AS162" s="929"/>
      <c r="AT162" s="929"/>
      <c r="AU162" s="929"/>
      <c r="AV162" s="929"/>
      <c r="AW162" s="929"/>
      <c r="AX162" s="929"/>
      <c r="AY162" s="929"/>
      <c r="AZ162" s="929"/>
      <c r="BA162" s="929"/>
      <c r="BB162" s="929"/>
      <c r="BC162" s="929"/>
      <c r="BD162" s="930"/>
    </row>
    <row r="163" spans="2:56" ht="24" x14ac:dyDescent="0.2">
      <c r="B163" s="1282"/>
      <c r="C163" s="943" t="s">
        <v>231</v>
      </c>
      <c r="D163" s="932" t="str">
        <f>IF(D162="","",Sheet2!$L$32*7%)</f>
        <v/>
      </c>
      <c r="E163" s="933" t="str">
        <f>IF(E162="","",Sheet2!$L$32*7%)</f>
        <v/>
      </c>
      <c r="F163" s="933" t="str">
        <f>IF(F162="","",Sheet2!$L$32*7%)</f>
        <v/>
      </c>
      <c r="G163" s="933" t="str">
        <f>IF(G162="","",Sheet2!$L$32*7%)</f>
        <v/>
      </c>
      <c r="H163" s="933" t="str">
        <f>IF(H162="","",Sheet2!$L$32*7%)</f>
        <v/>
      </c>
      <c r="I163" s="933" t="str">
        <f>IF(I162="","",Sheet2!$L$32*7%)</f>
        <v/>
      </c>
      <c r="J163" s="933" t="str">
        <f>IF(J162="","",Sheet2!$L$32*7%)</f>
        <v/>
      </c>
      <c r="K163" s="933" t="str">
        <f>IF(K162="","",Sheet2!$L$32*7%)</f>
        <v/>
      </c>
      <c r="L163" s="933" t="str">
        <f>IF(L162="","",Sheet2!$L$32*7%)</f>
        <v/>
      </c>
      <c r="M163" s="933" t="str">
        <f>IF(M162="","",Sheet2!$L$32*7%)</f>
        <v/>
      </c>
      <c r="N163" s="933" t="str">
        <f>IF(N162="","",Sheet2!$L$32*7%)</f>
        <v/>
      </c>
      <c r="O163" s="933" t="str">
        <f>IF(O162="","",Sheet2!$L$32*7%)</f>
        <v/>
      </c>
      <c r="P163" s="933" t="str">
        <f>IF(P162="","",Sheet2!$L$32*7%)</f>
        <v/>
      </c>
      <c r="Q163" s="933" t="str">
        <f>IF(Q162="","",Sheet2!$L$32*7%)</f>
        <v/>
      </c>
      <c r="R163" s="933" t="str">
        <f>IF(R162="","",Sheet2!$L$32*7%)</f>
        <v/>
      </c>
      <c r="S163" s="933" t="str">
        <f>IF(S162="","",Sheet2!$L$32*7%)</f>
        <v/>
      </c>
      <c r="T163" s="933" t="str">
        <f>IF(T162="","",Sheet2!$L$32*7%)</f>
        <v/>
      </c>
      <c r="U163" s="933" t="str">
        <f>IF(U162="","",Sheet2!$L$32*7%)</f>
        <v/>
      </c>
      <c r="V163" s="933" t="str">
        <f>IF(V162="","",Sheet2!$L$32*7%)</f>
        <v/>
      </c>
      <c r="W163" s="933" t="str">
        <f>IF(W162="","",Sheet2!$L$32*7%)</f>
        <v/>
      </c>
      <c r="X163" s="933" t="str">
        <f>IF(X162="","",Sheet2!$L$32*7%)</f>
        <v/>
      </c>
      <c r="Y163" s="933" t="str">
        <f>IF(Y162="","",Sheet2!$L$32*7%)</f>
        <v/>
      </c>
      <c r="Z163" s="933" t="str">
        <f>IF(Z162="","",Sheet2!$L$32*7%)</f>
        <v/>
      </c>
      <c r="AA163" s="933" t="str">
        <f>IF(AA162="","",Sheet2!$L$32*7%)</f>
        <v/>
      </c>
      <c r="AB163" s="933" t="str">
        <f>IF(AB162="","",Sheet2!$L$32*7%)</f>
        <v/>
      </c>
      <c r="AC163" s="933" t="str">
        <f>IF(AC162="","",Sheet2!$L$32*7%)</f>
        <v/>
      </c>
      <c r="AD163" s="933" t="str">
        <f>IF(AD162="","",Sheet2!$L$32*7%)</f>
        <v/>
      </c>
      <c r="AE163" s="933" t="str">
        <f>IF(AE162="","",Sheet2!$L$32*7%)</f>
        <v/>
      </c>
      <c r="AF163" s="933" t="str">
        <f>IF(AF162="","",Sheet2!$L$32*7%)</f>
        <v/>
      </c>
      <c r="AG163" s="933" t="str">
        <f>IF(AG162="","",Sheet2!$L$32*7%)</f>
        <v/>
      </c>
      <c r="AH163" s="933" t="str">
        <f>IF(AH162="","",Sheet2!$L$32*7%)</f>
        <v/>
      </c>
      <c r="AI163" s="933" t="str">
        <f>IF(AI162="","",Sheet2!$L$32*7%)</f>
        <v/>
      </c>
      <c r="AJ163" s="933" t="str">
        <f>IF(AJ162="","",Sheet2!$L$32*7%)</f>
        <v/>
      </c>
      <c r="AK163" s="933" t="str">
        <f>IF(AK162="","",Sheet2!$L$32*7%)</f>
        <v/>
      </c>
      <c r="AL163" s="933" t="str">
        <f>IF(AL162="","",Sheet2!$L$32*7%)</f>
        <v/>
      </c>
      <c r="AM163" s="933" t="str">
        <f>IF(AM162="","",Sheet2!$L$32*7%)</f>
        <v/>
      </c>
      <c r="AN163" s="933" t="str">
        <f>IF(AN162="","",Sheet2!$L$32*7%)</f>
        <v/>
      </c>
      <c r="AO163" s="933" t="str">
        <f>IF(AO162="","",Sheet2!$L$32*7%)</f>
        <v/>
      </c>
      <c r="AP163" s="933" t="str">
        <f>IF(AP162="","",Sheet2!$L$32*7%)</f>
        <v/>
      </c>
      <c r="AQ163" s="933" t="str">
        <f>IF(AQ162="","",Sheet2!$L$32*7%)</f>
        <v/>
      </c>
      <c r="AR163" s="933" t="str">
        <f>IF(AR162="","",Sheet2!$L$32*7%)</f>
        <v/>
      </c>
      <c r="AS163" s="933" t="str">
        <f>IF(AS162="","",Sheet2!$L$32*7%)</f>
        <v/>
      </c>
      <c r="AT163" s="933"/>
      <c r="AU163" s="933" t="str">
        <f>IF(AU162="","",Sheet2!$L$32*7%)</f>
        <v/>
      </c>
      <c r="AV163" s="933" t="str">
        <f>IF(AV162="","",Sheet2!$L$32*7%)</f>
        <v/>
      </c>
      <c r="AW163" s="933" t="str">
        <f>IF(AW162="","",Sheet2!$L$32*7%)</f>
        <v/>
      </c>
      <c r="AX163" s="933" t="str">
        <f>IF(AX162="","",Sheet2!$L$32*7%)</f>
        <v/>
      </c>
      <c r="AY163" s="933" t="str">
        <f>IF(AY162="","",Sheet2!$L$32*7%)</f>
        <v/>
      </c>
      <c r="AZ163" s="933" t="str">
        <f>IF(AZ162="","",Sheet2!$L$32*7%)</f>
        <v/>
      </c>
      <c r="BA163" s="933" t="str">
        <f>IF(BA162="","",Sheet2!$L$32*7%)</f>
        <v/>
      </c>
      <c r="BB163" s="933" t="str">
        <f>IF(BB162="","",Sheet2!$L$32*7%)</f>
        <v/>
      </c>
      <c r="BC163" s="933" t="str">
        <f>IF(BC162="","",Sheet2!$L$32*7%)</f>
        <v/>
      </c>
      <c r="BD163" s="934" t="str">
        <f>IF(BD162="","",Sheet2!$L$32*7%)</f>
        <v/>
      </c>
    </row>
    <row r="164" spans="2:56" x14ac:dyDescent="0.2">
      <c r="B164" s="1283"/>
      <c r="C164" s="946" t="s">
        <v>232</v>
      </c>
      <c r="D164" s="936" t="str">
        <f t="shared" ref="D164:AI164" si="102">IF(D162="","",ABS(D162)-ABS(D163))</f>
        <v/>
      </c>
      <c r="E164" s="937" t="str">
        <f t="shared" si="102"/>
        <v/>
      </c>
      <c r="F164" s="937" t="str">
        <f t="shared" si="102"/>
        <v/>
      </c>
      <c r="G164" s="937" t="str">
        <f t="shared" si="102"/>
        <v/>
      </c>
      <c r="H164" s="937" t="str">
        <f t="shared" si="102"/>
        <v/>
      </c>
      <c r="I164" s="937" t="str">
        <f t="shared" si="102"/>
        <v/>
      </c>
      <c r="J164" s="937" t="str">
        <f t="shared" si="102"/>
        <v/>
      </c>
      <c r="K164" s="937" t="str">
        <f t="shared" si="102"/>
        <v/>
      </c>
      <c r="L164" s="937" t="str">
        <f t="shared" si="102"/>
        <v/>
      </c>
      <c r="M164" s="937" t="str">
        <f t="shared" si="102"/>
        <v/>
      </c>
      <c r="N164" s="937" t="str">
        <f t="shared" si="102"/>
        <v/>
      </c>
      <c r="O164" s="937" t="str">
        <f t="shared" si="102"/>
        <v/>
      </c>
      <c r="P164" s="937" t="str">
        <f t="shared" si="102"/>
        <v/>
      </c>
      <c r="Q164" s="937" t="str">
        <f t="shared" si="102"/>
        <v/>
      </c>
      <c r="R164" s="937" t="str">
        <f t="shared" si="102"/>
        <v/>
      </c>
      <c r="S164" s="937" t="str">
        <f t="shared" si="102"/>
        <v/>
      </c>
      <c r="T164" s="937" t="str">
        <f t="shared" si="102"/>
        <v/>
      </c>
      <c r="U164" s="937" t="str">
        <f t="shared" si="102"/>
        <v/>
      </c>
      <c r="V164" s="937" t="str">
        <f t="shared" si="102"/>
        <v/>
      </c>
      <c r="W164" s="937" t="str">
        <f t="shared" si="102"/>
        <v/>
      </c>
      <c r="X164" s="937" t="str">
        <f t="shared" si="102"/>
        <v/>
      </c>
      <c r="Y164" s="937" t="str">
        <f t="shared" si="102"/>
        <v/>
      </c>
      <c r="Z164" s="937" t="str">
        <f t="shared" si="102"/>
        <v/>
      </c>
      <c r="AA164" s="937" t="str">
        <f t="shared" si="102"/>
        <v/>
      </c>
      <c r="AB164" s="937" t="str">
        <f t="shared" si="102"/>
        <v/>
      </c>
      <c r="AC164" s="937" t="str">
        <f t="shared" si="102"/>
        <v/>
      </c>
      <c r="AD164" s="937" t="str">
        <f t="shared" si="102"/>
        <v/>
      </c>
      <c r="AE164" s="937" t="str">
        <f t="shared" si="102"/>
        <v/>
      </c>
      <c r="AF164" s="937" t="str">
        <f t="shared" si="102"/>
        <v/>
      </c>
      <c r="AG164" s="937" t="str">
        <f t="shared" si="102"/>
        <v/>
      </c>
      <c r="AH164" s="937" t="str">
        <f t="shared" si="102"/>
        <v/>
      </c>
      <c r="AI164" s="937" t="str">
        <f t="shared" si="102"/>
        <v/>
      </c>
      <c r="AJ164" s="937" t="str">
        <f t="shared" ref="AJ164:BD164" si="103">IF(AJ162="","",ABS(AJ162)-ABS(AJ163))</f>
        <v/>
      </c>
      <c r="AK164" s="937" t="str">
        <f t="shared" si="103"/>
        <v/>
      </c>
      <c r="AL164" s="937" t="str">
        <f t="shared" si="103"/>
        <v/>
      </c>
      <c r="AM164" s="937" t="str">
        <f t="shared" si="103"/>
        <v/>
      </c>
      <c r="AN164" s="937" t="str">
        <f t="shared" si="103"/>
        <v/>
      </c>
      <c r="AO164" s="937" t="str">
        <f t="shared" si="103"/>
        <v/>
      </c>
      <c r="AP164" s="937" t="str">
        <f t="shared" si="103"/>
        <v/>
      </c>
      <c r="AQ164" s="937" t="str">
        <f t="shared" si="103"/>
        <v/>
      </c>
      <c r="AR164" s="937" t="str">
        <f t="shared" si="103"/>
        <v/>
      </c>
      <c r="AS164" s="937" t="str">
        <f t="shared" si="103"/>
        <v/>
      </c>
      <c r="AT164" s="937"/>
      <c r="AU164" s="937" t="str">
        <f t="shared" si="103"/>
        <v/>
      </c>
      <c r="AV164" s="937" t="str">
        <f t="shared" si="103"/>
        <v/>
      </c>
      <c r="AW164" s="937" t="str">
        <f t="shared" si="103"/>
        <v/>
      </c>
      <c r="AX164" s="937" t="str">
        <f t="shared" si="103"/>
        <v/>
      </c>
      <c r="AY164" s="937" t="str">
        <f t="shared" si="103"/>
        <v/>
      </c>
      <c r="AZ164" s="937" t="str">
        <f t="shared" si="103"/>
        <v/>
      </c>
      <c r="BA164" s="937" t="str">
        <f t="shared" si="103"/>
        <v/>
      </c>
      <c r="BB164" s="937" t="str">
        <f t="shared" si="103"/>
        <v/>
      </c>
      <c r="BC164" s="937" t="str">
        <f t="shared" si="103"/>
        <v/>
      </c>
      <c r="BD164" s="938" t="str">
        <f t="shared" si="103"/>
        <v/>
      </c>
    </row>
    <row r="165" spans="2:56" ht="36" x14ac:dyDescent="0.2">
      <c r="B165" s="1282">
        <v>22</v>
      </c>
      <c r="C165" s="942" t="s">
        <v>230</v>
      </c>
      <c r="D165" s="928"/>
      <c r="E165" s="929"/>
      <c r="F165" s="929"/>
      <c r="G165" s="929"/>
      <c r="H165" s="929"/>
      <c r="I165" s="929"/>
      <c r="J165" s="929"/>
      <c r="K165" s="929"/>
      <c r="L165" s="929"/>
      <c r="M165" s="929"/>
      <c r="N165" s="929"/>
      <c r="O165" s="929"/>
      <c r="P165" s="929"/>
      <c r="Q165" s="929"/>
      <c r="R165" s="929"/>
      <c r="S165" s="929"/>
      <c r="T165" s="929"/>
      <c r="U165" s="929"/>
      <c r="V165" s="929"/>
      <c r="W165" s="929"/>
      <c r="X165" s="929"/>
      <c r="Y165" s="929"/>
      <c r="Z165" s="929"/>
      <c r="AA165" s="929"/>
      <c r="AB165" s="929"/>
      <c r="AC165" s="929"/>
      <c r="AD165" s="929"/>
      <c r="AE165" s="929"/>
      <c r="AF165" s="929"/>
      <c r="AG165" s="929"/>
      <c r="AH165" s="929"/>
      <c r="AI165" s="929"/>
      <c r="AJ165" s="929"/>
      <c r="AK165" s="929"/>
      <c r="AL165" s="929"/>
      <c r="AM165" s="929"/>
      <c r="AN165" s="929"/>
      <c r="AO165" s="929"/>
      <c r="AP165" s="929"/>
      <c r="AQ165" s="929"/>
      <c r="AR165" s="929"/>
      <c r="AS165" s="929"/>
      <c r="AT165" s="929"/>
      <c r="AU165" s="929"/>
      <c r="AV165" s="929"/>
      <c r="AW165" s="929"/>
      <c r="AX165" s="929"/>
      <c r="AY165" s="929"/>
      <c r="AZ165" s="929"/>
      <c r="BA165" s="929"/>
      <c r="BB165" s="929"/>
      <c r="BC165" s="929"/>
      <c r="BD165" s="930"/>
    </row>
    <row r="166" spans="2:56" ht="24" x14ac:dyDescent="0.2">
      <c r="B166" s="1282"/>
      <c r="C166" s="943" t="s">
        <v>231</v>
      </c>
      <c r="D166" s="932" t="str">
        <f>IF(D165="","",Sheet2!$L$33*7%)</f>
        <v/>
      </c>
      <c r="E166" s="933" t="str">
        <f>IF(E165="","",Sheet2!$L$33*7%)</f>
        <v/>
      </c>
      <c r="F166" s="933" t="str">
        <f>IF(F165="","",Sheet2!$L$33*7%)</f>
        <v/>
      </c>
      <c r="G166" s="933" t="str">
        <f>IF(G165="","",Sheet2!$L$33*7%)</f>
        <v/>
      </c>
      <c r="H166" s="933" t="str">
        <f>IF(H165="","",Sheet2!$L$33*7%)</f>
        <v/>
      </c>
      <c r="I166" s="933" t="str">
        <f>IF(I165="","",Sheet2!$L$33*7%)</f>
        <v/>
      </c>
      <c r="J166" s="933" t="str">
        <f>IF(J165="","",Sheet2!$L$33*7%)</f>
        <v/>
      </c>
      <c r="K166" s="933" t="str">
        <f>IF(K165="","",Sheet2!$L$33*7%)</f>
        <v/>
      </c>
      <c r="L166" s="933" t="str">
        <f>IF(L165="","",Sheet2!$L$33*7%)</f>
        <v/>
      </c>
      <c r="M166" s="933" t="str">
        <f>IF(M165="","",Sheet2!$L$33*7%)</f>
        <v/>
      </c>
      <c r="N166" s="933" t="str">
        <f>IF(N165="","",Sheet2!$L$33*7%)</f>
        <v/>
      </c>
      <c r="O166" s="933" t="str">
        <f>IF(O165="","",Sheet2!$L$33*7%)</f>
        <v/>
      </c>
      <c r="P166" s="933" t="str">
        <f>IF(P165="","",Sheet2!$L$33*7%)</f>
        <v/>
      </c>
      <c r="Q166" s="933" t="str">
        <f>IF(Q165="","",Sheet2!$L$33*7%)</f>
        <v/>
      </c>
      <c r="R166" s="933" t="str">
        <f>IF(R165="","",Sheet2!$L$33*7%)</f>
        <v/>
      </c>
      <c r="S166" s="933" t="str">
        <f>IF(S165="","",Sheet2!$L$33*7%)</f>
        <v/>
      </c>
      <c r="T166" s="933" t="str">
        <f>IF(T165="","",Sheet2!$L$33*7%)</f>
        <v/>
      </c>
      <c r="U166" s="933" t="str">
        <f>IF(U165="","",Sheet2!$L$33*7%)</f>
        <v/>
      </c>
      <c r="V166" s="933" t="str">
        <f>IF(V165="","",Sheet2!$L$33*7%)</f>
        <v/>
      </c>
      <c r="W166" s="933" t="str">
        <f>IF(W165="","",Sheet2!$L$33*7%)</f>
        <v/>
      </c>
      <c r="X166" s="933" t="str">
        <f>IF(X165="","",Sheet2!$L$33*7%)</f>
        <v/>
      </c>
      <c r="Y166" s="933" t="str">
        <f>IF(Y165="","",Sheet2!$L$33*7%)</f>
        <v/>
      </c>
      <c r="Z166" s="933" t="str">
        <f>IF(Z165="","",Sheet2!$L$33*7%)</f>
        <v/>
      </c>
      <c r="AA166" s="933" t="str">
        <f>IF(AA165="","",Sheet2!$L$33*7%)</f>
        <v/>
      </c>
      <c r="AB166" s="933" t="str">
        <f>IF(AB165="","",Sheet2!$L$33*7%)</f>
        <v/>
      </c>
      <c r="AC166" s="933" t="str">
        <f>IF(AC165="","",Sheet2!$L$33*7%)</f>
        <v/>
      </c>
      <c r="AD166" s="933" t="str">
        <f>IF(AD165="","",Sheet2!$L$33*7%)</f>
        <v/>
      </c>
      <c r="AE166" s="933" t="str">
        <f>IF(AE165="","",Sheet2!$L$33*7%)</f>
        <v/>
      </c>
      <c r="AF166" s="933" t="str">
        <f>IF(AF165="","",Sheet2!$L$33*7%)</f>
        <v/>
      </c>
      <c r="AG166" s="933" t="str">
        <f>IF(AG165="","",Sheet2!$L$33*7%)</f>
        <v/>
      </c>
      <c r="AH166" s="933" t="str">
        <f>IF(AH165="","",Sheet2!$L$33*7%)</f>
        <v/>
      </c>
      <c r="AI166" s="933" t="str">
        <f>IF(AI165="","",Sheet2!$L$33*7%)</f>
        <v/>
      </c>
      <c r="AJ166" s="933" t="str">
        <f>IF(AJ165="","",Sheet2!$L$33*7%)</f>
        <v/>
      </c>
      <c r="AK166" s="933" t="str">
        <f>IF(AK165="","",Sheet2!$L$33*7%)</f>
        <v/>
      </c>
      <c r="AL166" s="933" t="str">
        <f>IF(AL165="","",Sheet2!$L$33*7%)</f>
        <v/>
      </c>
      <c r="AM166" s="933" t="str">
        <f>IF(AM165="","",Sheet2!$L$33*7%)</f>
        <v/>
      </c>
      <c r="AN166" s="933" t="str">
        <f>IF(AN165="","",Sheet2!$L$33*7%)</f>
        <v/>
      </c>
      <c r="AO166" s="933" t="str">
        <f>IF(AO165="","",Sheet2!$L$33*7%)</f>
        <v/>
      </c>
      <c r="AP166" s="933" t="str">
        <f>IF(AP165="","",Sheet2!$L$33*7%)</f>
        <v/>
      </c>
      <c r="AQ166" s="933" t="str">
        <f>IF(AQ165="","",Sheet2!$L$33*7%)</f>
        <v/>
      </c>
      <c r="AR166" s="933" t="str">
        <f>IF(AR165="","",Sheet2!$L$33*7%)</f>
        <v/>
      </c>
      <c r="AS166" s="933" t="str">
        <f>IF(AS165="","",Sheet2!$L$33*7%)</f>
        <v/>
      </c>
      <c r="AT166" s="933"/>
      <c r="AU166" s="933" t="str">
        <f>IF(AU165="","",Sheet2!$L$33*7%)</f>
        <v/>
      </c>
      <c r="AV166" s="933" t="str">
        <f>IF(AV165="","",Sheet2!$L$33*7%)</f>
        <v/>
      </c>
      <c r="AW166" s="933" t="str">
        <f>IF(AW165="","",Sheet2!$L$33*7%)</f>
        <v/>
      </c>
      <c r="AX166" s="933" t="str">
        <f>IF(AX165="","",Sheet2!$L$33*7%)</f>
        <v/>
      </c>
      <c r="AY166" s="933" t="str">
        <f>IF(AY165="","",Sheet2!$L$33*7%)</f>
        <v/>
      </c>
      <c r="AZ166" s="933" t="str">
        <f>IF(AZ165="","",Sheet2!$L$33*7%)</f>
        <v/>
      </c>
      <c r="BA166" s="933" t="str">
        <f>IF(BA165="","",Sheet2!$L$33*7%)</f>
        <v/>
      </c>
      <c r="BB166" s="933" t="str">
        <f>IF(BB165="","",Sheet2!$L$33*7%)</f>
        <v/>
      </c>
      <c r="BC166" s="933" t="str">
        <f>IF(BC165="","",Sheet2!$L$33*7%)</f>
        <v/>
      </c>
      <c r="BD166" s="934" t="str">
        <f>IF(BD165="","",Sheet2!$L$33*7%)</f>
        <v/>
      </c>
    </row>
    <row r="167" spans="2:56" x14ac:dyDescent="0.2">
      <c r="B167" s="1282"/>
      <c r="C167" s="944" t="s">
        <v>232</v>
      </c>
      <c r="D167" s="936" t="str">
        <f t="shared" ref="D167:AI167" si="104">IF(D165="","",ABS(D165)-ABS(D166))</f>
        <v/>
      </c>
      <c r="E167" s="937" t="str">
        <f t="shared" si="104"/>
        <v/>
      </c>
      <c r="F167" s="937" t="str">
        <f t="shared" si="104"/>
        <v/>
      </c>
      <c r="G167" s="937" t="str">
        <f t="shared" si="104"/>
        <v/>
      </c>
      <c r="H167" s="937" t="str">
        <f t="shared" si="104"/>
        <v/>
      </c>
      <c r="I167" s="937" t="str">
        <f t="shared" si="104"/>
        <v/>
      </c>
      <c r="J167" s="937" t="str">
        <f t="shared" si="104"/>
        <v/>
      </c>
      <c r="K167" s="937" t="str">
        <f t="shared" si="104"/>
        <v/>
      </c>
      <c r="L167" s="937" t="str">
        <f t="shared" si="104"/>
        <v/>
      </c>
      <c r="M167" s="937" t="str">
        <f t="shared" si="104"/>
        <v/>
      </c>
      <c r="N167" s="937" t="str">
        <f t="shared" si="104"/>
        <v/>
      </c>
      <c r="O167" s="937" t="str">
        <f t="shared" si="104"/>
        <v/>
      </c>
      <c r="P167" s="937" t="str">
        <f t="shared" si="104"/>
        <v/>
      </c>
      <c r="Q167" s="937" t="str">
        <f t="shared" si="104"/>
        <v/>
      </c>
      <c r="R167" s="937" t="str">
        <f t="shared" si="104"/>
        <v/>
      </c>
      <c r="S167" s="937" t="str">
        <f t="shared" si="104"/>
        <v/>
      </c>
      <c r="T167" s="937" t="str">
        <f t="shared" si="104"/>
        <v/>
      </c>
      <c r="U167" s="937" t="str">
        <f t="shared" si="104"/>
        <v/>
      </c>
      <c r="V167" s="937" t="str">
        <f t="shared" si="104"/>
        <v/>
      </c>
      <c r="W167" s="937" t="str">
        <f t="shared" si="104"/>
        <v/>
      </c>
      <c r="X167" s="937" t="str">
        <f t="shared" si="104"/>
        <v/>
      </c>
      <c r="Y167" s="937" t="str">
        <f t="shared" si="104"/>
        <v/>
      </c>
      <c r="Z167" s="937" t="str">
        <f t="shared" si="104"/>
        <v/>
      </c>
      <c r="AA167" s="937" t="str">
        <f t="shared" si="104"/>
        <v/>
      </c>
      <c r="AB167" s="937" t="str">
        <f t="shared" si="104"/>
        <v/>
      </c>
      <c r="AC167" s="937" t="str">
        <f t="shared" si="104"/>
        <v/>
      </c>
      <c r="AD167" s="937" t="str">
        <f t="shared" si="104"/>
        <v/>
      </c>
      <c r="AE167" s="937" t="str">
        <f t="shared" si="104"/>
        <v/>
      </c>
      <c r="AF167" s="937" t="str">
        <f t="shared" si="104"/>
        <v/>
      </c>
      <c r="AG167" s="937" t="str">
        <f t="shared" si="104"/>
        <v/>
      </c>
      <c r="AH167" s="937" t="str">
        <f t="shared" si="104"/>
        <v/>
      </c>
      <c r="AI167" s="937" t="str">
        <f t="shared" si="104"/>
        <v/>
      </c>
      <c r="AJ167" s="937" t="str">
        <f t="shared" ref="AJ167:BD167" si="105">IF(AJ165="","",ABS(AJ165)-ABS(AJ166))</f>
        <v/>
      </c>
      <c r="AK167" s="937" t="str">
        <f t="shared" si="105"/>
        <v/>
      </c>
      <c r="AL167" s="937" t="str">
        <f t="shared" si="105"/>
        <v/>
      </c>
      <c r="AM167" s="937" t="str">
        <f t="shared" si="105"/>
        <v/>
      </c>
      <c r="AN167" s="937" t="str">
        <f t="shared" si="105"/>
        <v/>
      </c>
      <c r="AO167" s="937" t="str">
        <f t="shared" si="105"/>
        <v/>
      </c>
      <c r="AP167" s="937" t="str">
        <f t="shared" si="105"/>
        <v/>
      </c>
      <c r="AQ167" s="937" t="str">
        <f t="shared" si="105"/>
        <v/>
      </c>
      <c r="AR167" s="937" t="str">
        <f t="shared" si="105"/>
        <v/>
      </c>
      <c r="AS167" s="937" t="str">
        <f t="shared" si="105"/>
        <v/>
      </c>
      <c r="AT167" s="937"/>
      <c r="AU167" s="937" t="str">
        <f t="shared" si="105"/>
        <v/>
      </c>
      <c r="AV167" s="937" t="str">
        <f t="shared" si="105"/>
        <v/>
      </c>
      <c r="AW167" s="937" t="str">
        <f t="shared" si="105"/>
        <v/>
      </c>
      <c r="AX167" s="937" t="str">
        <f t="shared" si="105"/>
        <v/>
      </c>
      <c r="AY167" s="937" t="str">
        <f t="shared" si="105"/>
        <v/>
      </c>
      <c r="AZ167" s="937" t="str">
        <f t="shared" si="105"/>
        <v/>
      </c>
      <c r="BA167" s="937" t="str">
        <f t="shared" si="105"/>
        <v/>
      </c>
      <c r="BB167" s="937" t="str">
        <f t="shared" si="105"/>
        <v/>
      </c>
      <c r="BC167" s="937" t="str">
        <f t="shared" si="105"/>
        <v/>
      </c>
      <c r="BD167" s="938" t="str">
        <f t="shared" si="105"/>
        <v/>
      </c>
    </row>
    <row r="168" spans="2:56" ht="36" x14ac:dyDescent="0.2">
      <c r="B168" s="1281">
        <v>23</v>
      </c>
      <c r="C168" s="945" t="s">
        <v>230</v>
      </c>
      <c r="D168" s="928"/>
      <c r="E168" s="929"/>
      <c r="F168" s="929"/>
      <c r="G168" s="929"/>
      <c r="H168" s="929"/>
      <c r="I168" s="929"/>
      <c r="J168" s="929"/>
      <c r="K168" s="929"/>
      <c r="L168" s="929"/>
      <c r="M168" s="929"/>
      <c r="N168" s="929"/>
      <c r="O168" s="929"/>
      <c r="P168" s="929"/>
      <c r="Q168" s="929"/>
      <c r="R168" s="929"/>
      <c r="S168" s="929"/>
      <c r="T168" s="929"/>
      <c r="U168" s="929"/>
      <c r="V168" s="929"/>
      <c r="W168" s="929"/>
      <c r="X168" s="929"/>
      <c r="Y168" s="929"/>
      <c r="Z168" s="929"/>
      <c r="AA168" s="929"/>
      <c r="AB168" s="929"/>
      <c r="AC168" s="929"/>
      <c r="AD168" s="929"/>
      <c r="AE168" s="929"/>
      <c r="AF168" s="929"/>
      <c r="AG168" s="929"/>
      <c r="AH168" s="929"/>
      <c r="AI168" s="929"/>
      <c r="AJ168" s="929"/>
      <c r="AK168" s="929"/>
      <c r="AL168" s="929"/>
      <c r="AM168" s="929"/>
      <c r="AN168" s="929"/>
      <c r="AO168" s="929"/>
      <c r="AP168" s="929"/>
      <c r="AQ168" s="929"/>
      <c r="AR168" s="929"/>
      <c r="AS168" s="929"/>
      <c r="AT168" s="929"/>
      <c r="AU168" s="929"/>
      <c r="AV168" s="929"/>
      <c r="AW168" s="929"/>
      <c r="AX168" s="929"/>
      <c r="AY168" s="929"/>
      <c r="AZ168" s="929"/>
      <c r="BA168" s="929"/>
      <c r="BB168" s="929"/>
      <c r="BC168" s="929"/>
      <c r="BD168" s="930"/>
    </row>
    <row r="169" spans="2:56" ht="24" x14ac:dyDescent="0.2">
      <c r="B169" s="1282"/>
      <c r="C169" s="943" t="s">
        <v>231</v>
      </c>
      <c r="D169" s="932" t="str">
        <f>IF(D168="","",Sheet2!$L$34*7%)</f>
        <v/>
      </c>
      <c r="E169" s="933" t="str">
        <f>IF(E168="","",Sheet2!$L$34*7%)</f>
        <v/>
      </c>
      <c r="F169" s="933" t="str">
        <f>IF(F168="","",Sheet2!$L$34*7%)</f>
        <v/>
      </c>
      <c r="G169" s="933" t="str">
        <f>IF(G168="","",Sheet2!$L$34*7%)</f>
        <v/>
      </c>
      <c r="H169" s="933" t="str">
        <f>IF(H168="","",Sheet2!$L$34*7%)</f>
        <v/>
      </c>
      <c r="I169" s="933" t="str">
        <f>IF(I168="","",Sheet2!$L$34*7%)</f>
        <v/>
      </c>
      <c r="J169" s="933" t="str">
        <f>IF(J168="","",Sheet2!$L$34*7%)</f>
        <v/>
      </c>
      <c r="K169" s="933" t="str">
        <f>IF(K168="","",Sheet2!$L$34*7%)</f>
        <v/>
      </c>
      <c r="L169" s="933" t="str">
        <f>IF(L168="","",Sheet2!$L$34*7%)</f>
        <v/>
      </c>
      <c r="M169" s="933" t="str">
        <f>IF(M168="","",Sheet2!$L$34*7%)</f>
        <v/>
      </c>
      <c r="N169" s="933" t="str">
        <f>IF(N168="","",Sheet2!$L$34*7%)</f>
        <v/>
      </c>
      <c r="O169" s="933" t="str">
        <f>IF(O168="","",Sheet2!$L$34*7%)</f>
        <v/>
      </c>
      <c r="P169" s="933" t="str">
        <f>IF(P168="","",Sheet2!$L$34*7%)</f>
        <v/>
      </c>
      <c r="Q169" s="933" t="str">
        <f>IF(Q168="","",Sheet2!$L$34*7%)</f>
        <v/>
      </c>
      <c r="R169" s="933" t="str">
        <f>IF(R168="","",Sheet2!$L$34*7%)</f>
        <v/>
      </c>
      <c r="S169" s="933" t="str">
        <f>IF(S168="","",Sheet2!$L$34*7%)</f>
        <v/>
      </c>
      <c r="T169" s="933" t="str">
        <f>IF(T168="","",Sheet2!$L$34*7%)</f>
        <v/>
      </c>
      <c r="U169" s="933" t="str">
        <f>IF(U168="","",Sheet2!$L$34*7%)</f>
        <v/>
      </c>
      <c r="V169" s="933" t="str">
        <f>IF(V168="","",Sheet2!$L$34*7%)</f>
        <v/>
      </c>
      <c r="W169" s="933" t="str">
        <f>IF(W168="","",Sheet2!$L$34*7%)</f>
        <v/>
      </c>
      <c r="X169" s="933" t="str">
        <f>IF(X168="","",Sheet2!$L$34*7%)</f>
        <v/>
      </c>
      <c r="Y169" s="933" t="str">
        <f>IF(Y168="","",Sheet2!$L$34*7%)</f>
        <v/>
      </c>
      <c r="Z169" s="933" t="str">
        <f>IF(Z168="","",Sheet2!$L$34*7%)</f>
        <v/>
      </c>
      <c r="AA169" s="933" t="str">
        <f>IF(AA168="","",Sheet2!$L$34*7%)</f>
        <v/>
      </c>
      <c r="AB169" s="933" t="str">
        <f>IF(AB168="","",Sheet2!$L$34*7%)</f>
        <v/>
      </c>
      <c r="AC169" s="933" t="str">
        <f>IF(AC168="","",Sheet2!$L$34*7%)</f>
        <v/>
      </c>
      <c r="AD169" s="933" t="str">
        <f>IF(AD168="","",Sheet2!$L$34*7%)</f>
        <v/>
      </c>
      <c r="AE169" s="933" t="str">
        <f>IF(AE168="","",Sheet2!$L$34*7%)</f>
        <v/>
      </c>
      <c r="AF169" s="933" t="str">
        <f>IF(AF168="","",Sheet2!$L$34*7%)</f>
        <v/>
      </c>
      <c r="AG169" s="933" t="str">
        <f>IF(AG168="","",Sheet2!$L$34*7%)</f>
        <v/>
      </c>
      <c r="AH169" s="933" t="str">
        <f>IF(AH168="","",Sheet2!$L$34*7%)</f>
        <v/>
      </c>
      <c r="AI169" s="933" t="str">
        <f>IF(AI168="","",Sheet2!$L$34*7%)</f>
        <v/>
      </c>
      <c r="AJ169" s="933" t="str">
        <f>IF(AJ168="","",Sheet2!$L$34*7%)</f>
        <v/>
      </c>
      <c r="AK169" s="933" t="str">
        <f>IF(AK168="","",Sheet2!$L$34*7%)</f>
        <v/>
      </c>
      <c r="AL169" s="933" t="str">
        <f>IF(AL168="","",Sheet2!$L$34*7%)</f>
        <v/>
      </c>
      <c r="AM169" s="933" t="str">
        <f>IF(AM168="","",Sheet2!$L$34*7%)</f>
        <v/>
      </c>
      <c r="AN169" s="933" t="str">
        <f>IF(AN168="","",Sheet2!$L$34*7%)</f>
        <v/>
      </c>
      <c r="AO169" s="933" t="str">
        <f>IF(AO168="","",Sheet2!$L$34*7%)</f>
        <v/>
      </c>
      <c r="AP169" s="933" t="str">
        <f>IF(AP168="","",Sheet2!$L$34*7%)</f>
        <v/>
      </c>
      <c r="AQ169" s="933" t="str">
        <f>IF(AQ168="","",Sheet2!$L$34*7%)</f>
        <v/>
      </c>
      <c r="AR169" s="933" t="str">
        <f>IF(AR168="","",Sheet2!$L$34*7%)</f>
        <v/>
      </c>
      <c r="AS169" s="933" t="str">
        <f>IF(AS168="","",Sheet2!$L$34*7%)</f>
        <v/>
      </c>
      <c r="AT169" s="933"/>
      <c r="AU169" s="933" t="str">
        <f>IF(AU168="","",Sheet2!$L$34*7%)</f>
        <v/>
      </c>
      <c r="AV169" s="933" t="str">
        <f>IF(AV168="","",Sheet2!$L$34*7%)</f>
        <v/>
      </c>
      <c r="AW169" s="933" t="str">
        <f>IF(AW168="","",Sheet2!$L$34*7%)</f>
        <v/>
      </c>
      <c r="AX169" s="933" t="str">
        <f>IF(AX168="","",Sheet2!$L$34*7%)</f>
        <v/>
      </c>
      <c r="AY169" s="933" t="str">
        <f>IF(AY168="","",Sheet2!$L$34*7%)</f>
        <v/>
      </c>
      <c r="AZ169" s="933" t="str">
        <f>IF(AZ168="","",Sheet2!$L$34*7%)</f>
        <v/>
      </c>
      <c r="BA169" s="933" t="str">
        <f>IF(BA168="","",Sheet2!$L$34*7%)</f>
        <v/>
      </c>
      <c r="BB169" s="933" t="str">
        <f>IF(BB168="","",Sheet2!$L$34*7%)</f>
        <v/>
      </c>
      <c r="BC169" s="933" t="str">
        <f>IF(BC168="","",Sheet2!$L$34*7%)</f>
        <v/>
      </c>
      <c r="BD169" s="934" t="str">
        <f>IF(BD168="","",Sheet2!$L$34*7%)</f>
        <v/>
      </c>
    </row>
    <row r="170" spans="2:56" x14ac:dyDescent="0.2">
      <c r="B170" s="1283"/>
      <c r="C170" s="946" t="s">
        <v>232</v>
      </c>
      <c r="D170" s="936" t="str">
        <f t="shared" ref="D170:AI170" si="106">IF(D168="","",ABS(D168)-ABS(D169))</f>
        <v/>
      </c>
      <c r="E170" s="937" t="str">
        <f t="shared" si="106"/>
        <v/>
      </c>
      <c r="F170" s="937" t="str">
        <f t="shared" si="106"/>
        <v/>
      </c>
      <c r="G170" s="937" t="str">
        <f t="shared" si="106"/>
        <v/>
      </c>
      <c r="H170" s="937" t="str">
        <f t="shared" si="106"/>
        <v/>
      </c>
      <c r="I170" s="937" t="str">
        <f t="shared" si="106"/>
        <v/>
      </c>
      <c r="J170" s="937" t="str">
        <f t="shared" si="106"/>
        <v/>
      </c>
      <c r="K170" s="937" t="str">
        <f t="shared" si="106"/>
        <v/>
      </c>
      <c r="L170" s="937" t="str">
        <f t="shared" si="106"/>
        <v/>
      </c>
      <c r="M170" s="937" t="str">
        <f t="shared" si="106"/>
        <v/>
      </c>
      <c r="N170" s="937" t="str">
        <f t="shared" si="106"/>
        <v/>
      </c>
      <c r="O170" s="937" t="str">
        <f t="shared" si="106"/>
        <v/>
      </c>
      <c r="P170" s="937" t="str">
        <f t="shared" si="106"/>
        <v/>
      </c>
      <c r="Q170" s="937" t="str">
        <f t="shared" si="106"/>
        <v/>
      </c>
      <c r="R170" s="937" t="str">
        <f t="shared" si="106"/>
        <v/>
      </c>
      <c r="S170" s="937" t="str">
        <f t="shared" si="106"/>
        <v/>
      </c>
      <c r="T170" s="937" t="str">
        <f t="shared" si="106"/>
        <v/>
      </c>
      <c r="U170" s="937" t="str">
        <f t="shared" si="106"/>
        <v/>
      </c>
      <c r="V170" s="937" t="str">
        <f t="shared" si="106"/>
        <v/>
      </c>
      <c r="W170" s="937" t="str">
        <f t="shared" si="106"/>
        <v/>
      </c>
      <c r="X170" s="937" t="str">
        <f t="shared" si="106"/>
        <v/>
      </c>
      <c r="Y170" s="937" t="str">
        <f t="shared" si="106"/>
        <v/>
      </c>
      <c r="Z170" s="937" t="str">
        <f t="shared" si="106"/>
        <v/>
      </c>
      <c r="AA170" s="937" t="str">
        <f t="shared" si="106"/>
        <v/>
      </c>
      <c r="AB170" s="937" t="str">
        <f t="shared" si="106"/>
        <v/>
      </c>
      <c r="AC170" s="937" t="str">
        <f t="shared" si="106"/>
        <v/>
      </c>
      <c r="AD170" s="937" t="str">
        <f t="shared" si="106"/>
        <v/>
      </c>
      <c r="AE170" s="937" t="str">
        <f t="shared" si="106"/>
        <v/>
      </c>
      <c r="AF170" s="937" t="str">
        <f t="shared" si="106"/>
        <v/>
      </c>
      <c r="AG170" s="937" t="str">
        <f t="shared" si="106"/>
        <v/>
      </c>
      <c r="AH170" s="937" t="str">
        <f t="shared" si="106"/>
        <v/>
      </c>
      <c r="AI170" s="937" t="str">
        <f t="shared" si="106"/>
        <v/>
      </c>
      <c r="AJ170" s="937" t="str">
        <f t="shared" ref="AJ170:BD170" si="107">IF(AJ168="","",ABS(AJ168)-ABS(AJ169))</f>
        <v/>
      </c>
      <c r="AK170" s="937" t="str">
        <f t="shared" si="107"/>
        <v/>
      </c>
      <c r="AL170" s="937" t="str">
        <f t="shared" si="107"/>
        <v/>
      </c>
      <c r="AM170" s="937" t="str">
        <f t="shared" si="107"/>
        <v/>
      </c>
      <c r="AN170" s="937" t="str">
        <f t="shared" si="107"/>
        <v/>
      </c>
      <c r="AO170" s="937" t="str">
        <f t="shared" si="107"/>
        <v/>
      </c>
      <c r="AP170" s="937" t="str">
        <f t="shared" si="107"/>
        <v/>
      </c>
      <c r="AQ170" s="937" t="str">
        <f t="shared" si="107"/>
        <v/>
      </c>
      <c r="AR170" s="937" t="str">
        <f t="shared" si="107"/>
        <v/>
      </c>
      <c r="AS170" s="937" t="str">
        <f t="shared" si="107"/>
        <v/>
      </c>
      <c r="AT170" s="937"/>
      <c r="AU170" s="937" t="str">
        <f t="shared" si="107"/>
        <v/>
      </c>
      <c r="AV170" s="937" t="str">
        <f t="shared" si="107"/>
        <v/>
      </c>
      <c r="AW170" s="937" t="str">
        <f t="shared" si="107"/>
        <v/>
      </c>
      <c r="AX170" s="937" t="str">
        <f t="shared" si="107"/>
        <v/>
      </c>
      <c r="AY170" s="937" t="str">
        <f t="shared" si="107"/>
        <v/>
      </c>
      <c r="AZ170" s="937" t="str">
        <f t="shared" si="107"/>
        <v/>
      </c>
      <c r="BA170" s="937" t="str">
        <f t="shared" si="107"/>
        <v/>
      </c>
      <c r="BB170" s="937" t="str">
        <f t="shared" si="107"/>
        <v/>
      </c>
      <c r="BC170" s="937" t="str">
        <f t="shared" si="107"/>
        <v/>
      </c>
      <c r="BD170" s="938" t="str">
        <f t="shared" si="107"/>
        <v/>
      </c>
    </row>
    <row r="171" spans="2:56" ht="36" x14ac:dyDescent="0.2">
      <c r="B171" s="1282">
        <v>24</v>
      </c>
      <c r="C171" s="942" t="s">
        <v>230</v>
      </c>
      <c r="D171" s="928"/>
      <c r="E171" s="929"/>
      <c r="F171" s="929"/>
      <c r="G171" s="929"/>
      <c r="H171" s="929"/>
      <c r="I171" s="929"/>
      <c r="J171" s="929"/>
      <c r="K171" s="929"/>
      <c r="L171" s="929"/>
      <c r="M171" s="929"/>
      <c r="N171" s="929"/>
      <c r="O171" s="929"/>
      <c r="P171" s="929"/>
      <c r="Q171" s="929"/>
      <c r="R171" s="929"/>
      <c r="S171" s="929"/>
      <c r="T171" s="929"/>
      <c r="U171" s="929"/>
      <c r="V171" s="929"/>
      <c r="W171" s="929"/>
      <c r="X171" s="929"/>
      <c r="Y171" s="929"/>
      <c r="Z171" s="929"/>
      <c r="AA171" s="929"/>
      <c r="AB171" s="929"/>
      <c r="AC171" s="929"/>
      <c r="AD171" s="929"/>
      <c r="AE171" s="929"/>
      <c r="AF171" s="929"/>
      <c r="AG171" s="929"/>
      <c r="AH171" s="929"/>
      <c r="AI171" s="929"/>
      <c r="AJ171" s="929"/>
      <c r="AK171" s="929"/>
      <c r="AL171" s="929"/>
      <c r="AM171" s="929"/>
      <c r="AN171" s="929"/>
      <c r="AO171" s="929"/>
      <c r="AP171" s="929"/>
      <c r="AQ171" s="929"/>
      <c r="AR171" s="929"/>
      <c r="AS171" s="929"/>
      <c r="AT171" s="929"/>
      <c r="AU171" s="929"/>
      <c r="AV171" s="929"/>
      <c r="AW171" s="929"/>
      <c r="AX171" s="929"/>
      <c r="AY171" s="929"/>
      <c r="AZ171" s="929"/>
      <c r="BA171" s="929"/>
      <c r="BB171" s="929"/>
      <c r="BC171" s="929"/>
      <c r="BD171" s="930"/>
    </row>
    <row r="172" spans="2:56" ht="24" x14ac:dyDescent="0.2">
      <c r="B172" s="1282"/>
      <c r="C172" s="943" t="s">
        <v>231</v>
      </c>
      <c r="D172" s="932" t="str">
        <f>IF(D171="","",Sheet2!$L$35*7%)</f>
        <v/>
      </c>
      <c r="E172" s="933" t="str">
        <f>IF(E171="","",Sheet2!$L$35*7%)</f>
        <v/>
      </c>
      <c r="F172" s="933" t="str">
        <f>IF(F171="","",Sheet2!$L$35*7%)</f>
        <v/>
      </c>
      <c r="G172" s="933" t="str">
        <f>IF(G171="","",Sheet2!$L$35*7%)</f>
        <v/>
      </c>
      <c r="H172" s="933" t="str">
        <f>IF(H171="","",Sheet2!$L$35*7%)</f>
        <v/>
      </c>
      <c r="I172" s="933" t="str">
        <f>IF(I171="","",Sheet2!$L$35*7%)</f>
        <v/>
      </c>
      <c r="J172" s="933" t="str">
        <f>IF(J171="","",Sheet2!$L$35*7%)</f>
        <v/>
      </c>
      <c r="K172" s="933" t="str">
        <f>IF(K171="","",Sheet2!$L$35*7%)</f>
        <v/>
      </c>
      <c r="L172" s="933" t="str">
        <f>IF(L171="","",Sheet2!$L$35*7%)</f>
        <v/>
      </c>
      <c r="M172" s="933" t="str">
        <f>IF(M171="","",Sheet2!$L$35*7%)</f>
        <v/>
      </c>
      <c r="N172" s="933" t="str">
        <f>IF(N171="","",Sheet2!$L$35*7%)</f>
        <v/>
      </c>
      <c r="O172" s="933" t="str">
        <f>IF(O171="","",Sheet2!$L$35*7%)</f>
        <v/>
      </c>
      <c r="P172" s="933" t="str">
        <f>IF(P171="","",Sheet2!$L$35*7%)</f>
        <v/>
      </c>
      <c r="Q172" s="933" t="str">
        <f>IF(Q171="","",Sheet2!$L$35*7%)</f>
        <v/>
      </c>
      <c r="R172" s="933" t="str">
        <f>IF(R171="","",Sheet2!$L$35*7%)</f>
        <v/>
      </c>
      <c r="S172" s="933" t="str">
        <f>IF(S171="","",Sheet2!$L$35*7%)</f>
        <v/>
      </c>
      <c r="T172" s="933" t="str">
        <f>IF(T171="","",Sheet2!$L$35*7%)</f>
        <v/>
      </c>
      <c r="U172" s="933" t="str">
        <f>IF(U171="","",Sheet2!$L$35*7%)</f>
        <v/>
      </c>
      <c r="V172" s="933" t="str">
        <f>IF(V171="","",Sheet2!$L$35*7%)</f>
        <v/>
      </c>
      <c r="W172" s="933" t="str">
        <f>IF(W171="","",Sheet2!$L$35*7%)</f>
        <v/>
      </c>
      <c r="X172" s="933" t="str">
        <f>IF(X171="","",Sheet2!$L$35*7%)</f>
        <v/>
      </c>
      <c r="Y172" s="933" t="str">
        <f>IF(Y171="","",Sheet2!$L$35*7%)</f>
        <v/>
      </c>
      <c r="Z172" s="933" t="str">
        <f>IF(Z171="","",Sheet2!$L$35*7%)</f>
        <v/>
      </c>
      <c r="AA172" s="933" t="str">
        <f>IF(AA171="","",Sheet2!$L$35*7%)</f>
        <v/>
      </c>
      <c r="AB172" s="933" t="str">
        <f>IF(AB171="","",Sheet2!$L$35*7%)</f>
        <v/>
      </c>
      <c r="AC172" s="933" t="str">
        <f>IF(AC171="","",Sheet2!$L$35*7%)</f>
        <v/>
      </c>
      <c r="AD172" s="933" t="str">
        <f>IF(AD171="","",Sheet2!$L$35*7%)</f>
        <v/>
      </c>
      <c r="AE172" s="933" t="str">
        <f>IF(AE171="","",Sheet2!$L$35*7%)</f>
        <v/>
      </c>
      <c r="AF172" s="933" t="str">
        <f>IF(AF171="","",Sheet2!$L$35*7%)</f>
        <v/>
      </c>
      <c r="AG172" s="933" t="str">
        <f>IF(AG171="","",Sheet2!$L$35*7%)</f>
        <v/>
      </c>
      <c r="AH172" s="933" t="str">
        <f>IF(AH171="","",Sheet2!$L$35*7%)</f>
        <v/>
      </c>
      <c r="AI172" s="933" t="str">
        <f>IF(AI171="","",Sheet2!$L$35*7%)</f>
        <v/>
      </c>
      <c r="AJ172" s="933" t="str">
        <f>IF(AJ171="","",Sheet2!$L$35*7%)</f>
        <v/>
      </c>
      <c r="AK172" s="933" t="str">
        <f>IF(AK171="","",Sheet2!$L$35*7%)</f>
        <v/>
      </c>
      <c r="AL172" s="933" t="str">
        <f>IF(AL171="","",Sheet2!$L$35*7%)</f>
        <v/>
      </c>
      <c r="AM172" s="933" t="str">
        <f>IF(AM171="","",Sheet2!$L$35*7%)</f>
        <v/>
      </c>
      <c r="AN172" s="933" t="str">
        <f>IF(AN171="","",Sheet2!$L$35*7%)</f>
        <v/>
      </c>
      <c r="AO172" s="933" t="str">
        <f>IF(AO171="","",Sheet2!$L$35*7%)</f>
        <v/>
      </c>
      <c r="AP172" s="933" t="str">
        <f>IF(AP171="","",Sheet2!$L$35*7%)</f>
        <v/>
      </c>
      <c r="AQ172" s="933" t="str">
        <f>IF(AQ171="","",Sheet2!$L$35*7%)</f>
        <v/>
      </c>
      <c r="AR172" s="933" t="str">
        <f>IF(AR171="","",Sheet2!$L$35*7%)</f>
        <v/>
      </c>
      <c r="AS172" s="933" t="str">
        <f>IF(AS171="","",Sheet2!$L$35*7%)</f>
        <v/>
      </c>
      <c r="AT172" s="933"/>
      <c r="AU172" s="933" t="str">
        <f>IF(AU171="","",Sheet2!$L$35*7%)</f>
        <v/>
      </c>
      <c r="AV172" s="933" t="str">
        <f>IF(AV171="","",Sheet2!$L$35*7%)</f>
        <v/>
      </c>
      <c r="AW172" s="933" t="str">
        <f>IF(AW171="","",Sheet2!$L$35*7%)</f>
        <v/>
      </c>
      <c r="AX172" s="933" t="str">
        <f>IF(AX171="","",Sheet2!$L$35*7%)</f>
        <v/>
      </c>
      <c r="AY172" s="933" t="str">
        <f>IF(AY171="","",Sheet2!$L$35*7%)</f>
        <v/>
      </c>
      <c r="AZ172" s="933" t="str">
        <f>IF(AZ171="","",Sheet2!$L$35*7%)</f>
        <v/>
      </c>
      <c r="BA172" s="933" t="str">
        <f>IF(BA171="","",Sheet2!$L$35*7%)</f>
        <v/>
      </c>
      <c r="BB172" s="933" t="str">
        <f>IF(BB171="","",Sheet2!$L$35*7%)</f>
        <v/>
      </c>
      <c r="BC172" s="933" t="str">
        <f>IF(BC171="","",Sheet2!$L$35*7%)</f>
        <v/>
      </c>
      <c r="BD172" s="934" t="str">
        <f>IF(BD171="","",Sheet2!$L$35*7%)</f>
        <v/>
      </c>
    </row>
    <row r="173" spans="2:56" x14ac:dyDescent="0.2">
      <c r="B173" s="1282"/>
      <c r="C173" s="944" t="s">
        <v>232</v>
      </c>
      <c r="D173" s="936" t="str">
        <f t="shared" ref="D173:AI173" si="108">IF(D171="","",ABS(D171)-ABS(D172))</f>
        <v/>
      </c>
      <c r="E173" s="937" t="str">
        <f t="shared" si="108"/>
        <v/>
      </c>
      <c r="F173" s="937" t="str">
        <f t="shared" si="108"/>
        <v/>
      </c>
      <c r="G173" s="937" t="str">
        <f t="shared" si="108"/>
        <v/>
      </c>
      <c r="H173" s="937" t="str">
        <f t="shared" si="108"/>
        <v/>
      </c>
      <c r="I173" s="937" t="str">
        <f t="shared" si="108"/>
        <v/>
      </c>
      <c r="J173" s="937" t="str">
        <f t="shared" si="108"/>
        <v/>
      </c>
      <c r="K173" s="937" t="str">
        <f t="shared" si="108"/>
        <v/>
      </c>
      <c r="L173" s="937" t="str">
        <f t="shared" si="108"/>
        <v/>
      </c>
      <c r="M173" s="937" t="str">
        <f t="shared" si="108"/>
        <v/>
      </c>
      <c r="N173" s="937" t="str">
        <f t="shared" si="108"/>
        <v/>
      </c>
      <c r="O173" s="937" t="str">
        <f t="shared" si="108"/>
        <v/>
      </c>
      <c r="P173" s="937" t="str">
        <f t="shared" si="108"/>
        <v/>
      </c>
      <c r="Q173" s="937" t="str">
        <f t="shared" si="108"/>
        <v/>
      </c>
      <c r="R173" s="937" t="str">
        <f t="shared" si="108"/>
        <v/>
      </c>
      <c r="S173" s="937" t="str">
        <f t="shared" si="108"/>
        <v/>
      </c>
      <c r="T173" s="937" t="str">
        <f t="shared" si="108"/>
        <v/>
      </c>
      <c r="U173" s="937" t="str">
        <f t="shared" si="108"/>
        <v/>
      </c>
      <c r="V173" s="937" t="str">
        <f t="shared" si="108"/>
        <v/>
      </c>
      <c r="W173" s="937" t="str">
        <f t="shared" si="108"/>
        <v/>
      </c>
      <c r="X173" s="937" t="str">
        <f t="shared" si="108"/>
        <v/>
      </c>
      <c r="Y173" s="937" t="str">
        <f t="shared" si="108"/>
        <v/>
      </c>
      <c r="Z173" s="937" t="str">
        <f t="shared" si="108"/>
        <v/>
      </c>
      <c r="AA173" s="937" t="str">
        <f t="shared" si="108"/>
        <v/>
      </c>
      <c r="AB173" s="937" t="str">
        <f t="shared" si="108"/>
        <v/>
      </c>
      <c r="AC173" s="937" t="str">
        <f t="shared" si="108"/>
        <v/>
      </c>
      <c r="AD173" s="937" t="str">
        <f t="shared" si="108"/>
        <v/>
      </c>
      <c r="AE173" s="937" t="str">
        <f t="shared" si="108"/>
        <v/>
      </c>
      <c r="AF173" s="937" t="str">
        <f t="shared" si="108"/>
        <v/>
      </c>
      <c r="AG173" s="937" t="str">
        <f t="shared" si="108"/>
        <v/>
      </c>
      <c r="AH173" s="937" t="str">
        <f t="shared" si="108"/>
        <v/>
      </c>
      <c r="AI173" s="937" t="str">
        <f t="shared" si="108"/>
        <v/>
      </c>
      <c r="AJ173" s="937" t="str">
        <f t="shared" ref="AJ173:BD173" si="109">IF(AJ171="","",ABS(AJ171)-ABS(AJ172))</f>
        <v/>
      </c>
      <c r="AK173" s="937" t="str">
        <f t="shared" si="109"/>
        <v/>
      </c>
      <c r="AL173" s="937" t="str">
        <f t="shared" si="109"/>
        <v/>
      </c>
      <c r="AM173" s="937" t="str">
        <f t="shared" si="109"/>
        <v/>
      </c>
      <c r="AN173" s="937" t="str">
        <f t="shared" si="109"/>
        <v/>
      </c>
      <c r="AO173" s="937" t="str">
        <f t="shared" si="109"/>
        <v/>
      </c>
      <c r="AP173" s="937" t="str">
        <f t="shared" si="109"/>
        <v/>
      </c>
      <c r="AQ173" s="937" t="str">
        <f t="shared" si="109"/>
        <v/>
      </c>
      <c r="AR173" s="937" t="str">
        <f t="shared" si="109"/>
        <v/>
      </c>
      <c r="AS173" s="937" t="str">
        <f t="shared" si="109"/>
        <v/>
      </c>
      <c r="AT173" s="937"/>
      <c r="AU173" s="937" t="str">
        <f t="shared" si="109"/>
        <v/>
      </c>
      <c r="AV173" s="937" t="str">
        <f t="shared" si="109"/>
        <v/>
      </c>
      <c r="AW173" s="937" t="str">
        <f t="shared" si="109"/>
        <v/>
      </c>
      <c r="AX173" s="937" t="str">
        <f t="shared" si="109"/>
        <v/>
      </c>
      <c r="AY173" s="937" t="str">
        <f t="shared" si="109"/>
        <v/>
      </c>
      <c r="AZ173" s="937" t="str">
        <f t="shared" si="109"/>
        <v/>
      </c>
      <c r="BA173" s="937" t="str">
        <f t="shared" si="109"/>
        <v/>
      </c>
      <c r="BB173" s="937" t="str">
        <f t="shared" si="109"/>
        <v/>
      </c>
      <c r="BC173" s="937" t="str">
        <f t="shared" si="109"/>
        <v/>
      </c>
      <c r="BD173" s="938" t="str">
        <f t="shared" si="109"/>
        <v/>
      </c>
    </row>
    <row r="174" spans="2:56" ht="36" x14ac:dyDescent="0.2">
      <c r="B174" s="1281">
        <v>25</v>
      </c>
      <c r="C174" s="945" t="s">
        <v>230</v>
      </c>
      <c r="D174" s="928"/>
      <c r="E174" s="929"/>
      <c r="F174" s="929"/>
      <c r="G174" s="929"/>
      <c r="H174" s="929"/>
      <c r="I174" s="929"/>
      <c r="J174" s="929"/>
      <c r="K174" s="929"/>
      <c r="L174" s="929"/>
      <c r="M174" s="929"/>
      <c r="N174" s="929"/>
      <c r="O174" s="929"/>
      <c r="P174" s="929"/>
      <c r="Q174" s="929"/>
      <c r="R174" s="929"/>
      <c r="S174" s="929"/>
      <c r="T174" s="929"/>
      <c r="U174" s="929"/>
      <c r="V174" s="929"/>
      <c r="W174" s="929"/>
      <c r="X174" s="929"/>
      <c r="Y174" s="929"/>
      <c r="Z174" s="929"/>
      <c r="AA174" s="929"/>
      <c r="AB174" s="929"/>
      <c r="AC174" s="929"/>
      <c r="AD174" s="929"/>
      <c r="AE174" s="929"/>
      <c r="AF174" s="929"/>
      <c r="AG174" s="929"/>
      <c r="AH174" s="929"/>
      <c r="AI174" s="929"/>
      <c r="AJ174" s="929"/>
      <c r="AK174" s="929"/>
      <c r="AL174" s="929"/>
      <c r="AM174" s="929"/>
      <c r="AN174" s="929"/>
      <c r="AO174" s="929"/>
      <c r="AP174" s="929"/>
      <c r="AQ174" s="929"/>
      <c r="AR174" s="929"/>
      <c r="AS174" s="929"/>
      <c r="AT174" s="929"/>
      <c r="AU174" s="929"/>
      <c r="AV174" s="929"/>
      <c r="AW174" s="929"/>
      <c r="AX174" s="929"/>
      <c r="AY174" s="929"/>
      <c r="AZ174" s="929"/>
      <c r="BA174" s="929"/>
      <c r="BB174" s="929"/>
      <c r="BC174" s="929"/>
      <c r="BD174" s="930"/>
    </row>
    <row r="175" spans="2:56" ht="24" x14ac:dyDescent="0.2">
      <c r="B175" s="1282"/>
      <c r="C175" s="943" t="s">
        <v>231</v>
      </c>
      <c r="D175" s="932" t="str">
        <f>IF(D174="","",Sheet2!$L$36*7%)</f>
        <v/>
      </c>
      <c r="E175" s="933" t="str">
        <f>IF(E174="","",Sheet2!$L$36*7%)</f>
        <v/>
      </c>
      <c r="F175" s="933" t="str">
        <f>IF(F174="","",Sheet2!$L$36*7%)</f>
        <v/>
      </c>
      <c r="G175" s="933" t="str">
        <f>IF(G174="","",Sheet2!$L$36*7%)</f>
        <v/>
      </c>
      <c r="H175" s="933" t="str">
        <f>IF(H174="","",Sheet2!$L$36*7%)</f>
        <v/>
      </c>
      <c r="I175" s="933" t="str">
        <f>IF(I174="","",Sheet2!$L$36*7%)</f>
        <v/>
      </c>
      <c r="J175" s="933" t="str">
        <f>IF(J174="","",Sheet2!$L$36*7%)</f>
        <v/>
      </c>
      <c r="K175" s="933" t="str">
        <f>IF(K174="","",Sheet2!$L$36*7%)</f>
        <v/>
      </c>
      <c r="L175" s="933" t="str">
        <f>IF(L174="","",Sheet2!$L$36*7%)</f>
        <v/>
      </c>
      <c r="M175" s="933" t="str">
        <f>IF(M174="","",Sheet2!$L$36*7%)</f>
        <v/>
      </c>
      <c r="N175" s="933" t="str">
        <f>IF(N174="","",Sheet2!$L$36*7%)</f>
        <v/>
      </c>
      <c r="O175" s="933" t="str">
        <f>IF(O174="","",Sheet2!$L$36*7%)</f>
        <v/>
      </c>
      <c r="P175" s="933" t="str">
        <f>IF(P174="","",Sheet2!$L$36*7%)</f>
        <v/>
      </c>
      <c r="Q175" s="933" t="str">
        <f>IF(Q174="","",Sheet2!$L$36*7%)</f>
        <v/>
      </c>
      <c r="R175" s="933" t="str">
        <f>IF(R174="","",Sheet2!$L$36*7%)</f>
        <v/>
      </c>
      <c r="S175" s="933" t="str">
        <f>IF(S174="","",Sheet2!$L$36*7%)</f>
        <v/>
      </c>
      <c r="T175" s="933" t="str">
        <f>IF(T174="","",Sheet2!$L$36*7%)</f>
        <v/>
      </c>
      <c r="U175" s="933" t="str">
        <f>IF(U174="","",Sheet2!$L$36*7%)</f>
        <v/>
      </c>
      <c r="V175" s="933" t="str">
        <f>IF(V174="","",Sheet2!$L$36*7%)</f>
        <v/>
      </c>
      <c r="W175" s="933" t="str">
        <f>IF(W174="","",Sheet2!$L$36*7%)</f>
        <v/>
      </c>
      <c r="X175" s="933" t="str">
        <f>IF(X174="","",Sheet2!$L$36*7%)</f>
        <v/>
      </c>
      <c r="Y175" s="933" t="str">
        <f>IF(Y174="","",Sheet2!$L$36*7%)</f>
        <v/>
      </c>
      <c r="Z175" s="933" t="str">
        <f>IF(Z174="","",Sheet2!$L$36*7%)</f>
        <v/>
      </c>
      <c r="AA175" s="933" t="str">
        <f>IF(AA174="","",Sheet2!$L$36*7%)</f>
        <v/>
      </c>
      <c r="AB175" s="933" t="str">
        <f>IF(AB174="","",Sheet2!$L$36*7%)</f>
        <v/>
      </c>
      <c r="AC175" s="933" t="str">
        <f>IF(AC174="","",Sheet2!$L$36*7%)</f>
        <v/>
      </c>
      <c r="AD175" s="933" t="str">
        <f>IF(AD174="","",Sheet2!$L$36*7%)</f>
        <v/>
      </c>
      <c r="AE175" s="933" t="str">
        <f>IF(AE174="","",Sheet2!$L$36*7%)</f>
        <v/>
      </c>
      <c r="AF175" s="933" t="str">
        <f>IF(AF174="","",Sheet2!$L$36*7%)</f>
        <v/>
      </c>
      <c r="AG175" s="933" t="str">
        <f>IF(AG174="","",Sheet2!$L$36*7%)</f>
        <v/>
      </c>
      <c r="AH175" s="933" t="str">
        <f>IF(AH174="","",Sheet2!$L$36*7%)</f>
        <v/>
      </c>
      <c r="AI175" s="933" t="str">
        <f>IF(AI174="","",Sheet2!$L$36*7%)</f>
        <v/>
      </c>
      <c r="AJ175" s="933" t="str">
        <f>IF(AJ174="","",Sheet2!$L$36*7%)</f>
        <v/>
      </c>
      <c r="AK175" s="933" t="str">
        <f>IF(AK174="","",Sheet2!$L$36*7%)</f>
        <v/>
      </c>
      <c r="AL175" s="933" t="str">
        <f>IF(AL174="","",Sheet2!$L$36*7%)</f>
        <v/>
      </c>
      <c r="AM175" s="933" t="str">
        <f>IF(AM174="","",Sheet2!$L$36*7%)</f>
        <v/>
      </c>
      <c r="AN175" s="933" t="str">
        <f>IF(AN174="","",Sheet2!$L$36*7%)</f>
        <v/>
      </c>
      <c r="AO175" s="933" t="str">
        <f>IF(AO174="","",Sheet2!$L$36*7%)</f>
        <v/>
      </c>
      <c r="AP175" s="933" t="str">
        <f>IF(AP174="","",Sheet2!$L$36*7%)</f>
        <v/>
      </c>
      <c r="AQ175" s="933" t="str">
        <f>IF(AQ174="","",Sheet2!$L$36*7%)</f>
        <v/>
      </c>
      <c r="AR175" s="933" t="str">
        <f>IF(AR174="","",Sheet2!$L$36*7%)</f>
        <v/>
      </c>
      <c r="AS175" s="933" t="str">
        <f>IF(AS174="","",Sheet2!$L$36*7%)</f>
        <v/>
      </c>
      <c r="AT175" s="933"/>
      <c r="AU175" s="933" t="str">
        <f>IF(AU174="","",Sheet2!$L$36*7%)</f>
        <v/>
      </c>
      <c r="AV175" s="933" t="str">
        <f>IF(AV174="","",Sheet2!$L$36*7%)</f>
        <v/>
      </c>
      <c r="AW175" s="933" t="str">
        <f>IF(AW174="","",Sheet2!$L$36*7%)</f>
        <v/>
      </c>
      <c r="AX175" s="933" t="str">
        <f>IF(AX174="","",Sheet2!$L$36*7%)</f>
        <v/>
      </c>
      <c r="AY175" s="933" t="str">
        <f>IF(AY174="","",Sheet2!$L$36*7%)</f>
        <v/>
      </c>
      <c r="AZ175" s="933" t="str">
        <f>IF(AZ174="","",Sheet2!$L$36*7%)</f>
        <v/>
      </c>
      <c r="BA175" s="933" t="str">
        <f>IF(BA174="","",Sheet2!$L$36*7%)</f>
        <v/>
      </c>
      <c r="BB175" s="933" t="str">
        <f>IF(BB174="","",Sheet2!$L$36*7%)</f>
        <v/>
      </c>
      <c r="BC175" s="933" t="str">
        <f>IF(BC174="","",Sheet2!$L$36*7%)</f>
        <v/>
      </c>
      <c r="BD175" s="934" t="str">
        <f>IF(BD174="","",Sheet2!$L$36*7%)</f>
        <v/>
      </c>
    </row>
    <row r="176" spans="2:56" x14ac:dyDescent="0.2">
      <c r="B176" s="1283"/>
      <c r="C176" s="946" t="s">
        <v>232</v>
      </c>
      <c r="D176" s="936" t="str">
        <f t="shared" ref="D176:AI176" si="110">IF(D174="","",ABS(D174)-ABS(D175))</f>
        <v/>
      </c>
      <c r="E176" s="937" t="str">
        <f t="shared" si="110"/>
        <v/>
      </c>
      <c r="F176" s="937" t="str">
        <f t="shared" si="110"/>
        <v/>
      </c>
      <c r="G176" s="937" t="str">
        <f t="shared" si="110"/>
        <v/>
      </c>
      <c r="H176" s="937" t="str">
        <f t="shared" si="110"/>
        <v/>
      </c>
      <c r="I176" s="937" t="str">
        <f t="shared" si="110"/>
        <v/>
      </c>
      <c r="J176" s="937" t="str">
        <f t="shared" si="110"/>
        <v/>
      </c>
      <c r="K176" s="937" t="str">
        <f t="shared" si="110"/>
        <v/>
      </c>
      <c r="L176" s="937" t="str">
        <f t="shared" si="110"/>
        <v/>
      </c>
      <c r="M176" s="937" t="str">
        <f t="shared" si="110"/>
        <v/>
      </c>
      <c r="N176" s="937" t="str">
        <f t="shared" si="110"/>
        <v/>
      </c>
      <c r="O176" s="937" t="str">
        <f t="shared" si="110"/>
        <v/>
      </c>
      <c r="P176" s="937" t="str">
        <f t="shared" si="110"/>
        <v/>
      </c>
      <c r="Q176" s="937" t="str">
        <f t="shared" si="110"/>
        <v/>
      </c>
      <c r="R176" s="937" t="str">
        <f t="shared" si="110"/>
        <v/>
      </c>
      <c r="S176" s="937" t="str">
        <f t="shared" si="110"/>
        <v/>
      </c>
      <c r="T176" s="937" t="str">
        <f t="shared" si="110"/>
        <v/>
      </c>
      <c r="U176" s="937" t="str">
        <f t="shared" si="110"/>
        <v/>
      </c>
      <c r="V176" s="937" t="str">
        <f t="shared" si="110"/>
        <v/>
      </c>
      <c r="W176" s="937" t="str">
        <f t="shared" si="110"/>
        <v/>
      </c>
      <c r="X176" s="937" t="str">
        <f t="shared" si="110"/>
        <v/>
      </c>
      <c r="Y176" s="937" t="str">
        <f t="shared" si="110"/>
        <v/>
      </c>
      <c r="Z176" s="937" t="str">
        <f t="shared" si="110"/>
        <v/>
      </c>
      <c r="AA176" s="937" t="str">
        <f t="shared" si="110"/>
        <v/>
      </c>
      <c r="AB176" s="937" t="str">
        <f t="shared" si="110"/>
        <v/>
      </c>
      <c r="AC176" s="937" t="str">
        <f t="shared" si="110"/>
        <v/>
      </c>
      <c r="AD176" s="937" t="str">
        <f t="shared" si="110"/>
        <v/>
      </c>
      <c r="AE176" s="937" t="str">
        <f t="shared" si="110"/>
        <v/>
      </c>
      <c r="AF176" s="937" t="str">
        <f t="shared" si="110"/>
        <v/>
      </c>
      <c r="AG176" s="937" t="str">
        <f t="shared" si="110"/>
        <v/>
      </c>
      <c r="AH176" s="937" t="str">
        <f t="shared" si="110"/>
        <v/>
      </c>
      <c r="AI176" s="937" t="str">
        <f t="shared" si="110"/>
        <v/>
      </c>
      <c r="AJ176" s="937" t="str">
        <f t="shared" ref="AJ176:BD176" si="111">IF(AJ174="","",ABS(AJ174)-ABS(AJ175))</f>
        <v/>
      </c>
      <c r="AK176" s="937" t="str">
        <f t="shared" si="111"/>
        <v/>
      </c>
      <c r="AL176" s="937" t="str">
        <f t="shared" si="111"/>
        <v/>
      </c>
      <c r="AM176" s="937" t="str">
        <f t="shared" si="111"/>
        <v/>
      </c>
      <c r="AN176" s="937" t="str">
        <f t="shared" si="111"/>
        <v/>
      </c>
      <c r="AO176" s="937" t="str">
        <f t="shared" si="111"/>
        <v/>
      </c>
      <c r="AP176" s="937" t="str">
        <f t="shared" si="111"/>
        <v/>
      </c>
      <c r="AQ176" s="937" t="str">
        <f t="shared" si="111"/>
        <v/>
      </c>
      <c r="AR176" s="937" t="str">
        <f t="shared" si="111"/>
        <v/>
      </c>
      <c r="AS176" s="937" t="str">
        <f t="shared" si="111"/>
        <v/>
      </c>
      <c r="AT176" s="937"/>
      <c r="AU176" s="937" t="str">
        <f t="shared" si="111"/>
        <v/>
      </c>
      <c r="AV176" s="937" t="str">
        <f t="shared" si="111"/>
        <v/>
      </c>
      <c r="AW176" s="937" t="str">
        <f t="shared" si="111"/>
        <v/>
      </c>
      <c r="AX176" s="937" t="str">
        <f t="shared" si="111"/>
        <v/>
      </c>
      <c r="AY176" s="937" t="str">
        <f t="shared" si="111"/>
        <v/>
      </c>
      <c r="AZ176" s="937" t="str">
        <f t="shared" si="111"/>
        <v/>
      </c>
      <c r="BA176" s="937" t="str">
        <f t="shared" si="111"/>
        <v/>
      </c>
      <c r="BB176" s="937" t="str">
        <f t="shared" si="111"/>
        <v/>
      </c>
      <c r="BC176" s="937" t="str">
        <f t="shared" si="111"/>
        <v/>
      </c>
      <c r="BD176" s="938" t="str">
        <f t="shared" si="111"/>
        <v/>
      </c>
    </row>
    <row r="177" spans="2:56" ht="36" x14ac:dyDescent="0.2">
      <c r="B177" s="1282">
        <v>26</v>
      </c>
      <c r="C177" s="942" t="s">
        <v>230</v>
      </c>
      <c r="D177" s="928"/>
      <c r="E177" s="929"/>
      <c r="F177" s="929"/>
      <c r="G177" s="929"/>
      <c r="H177" s="929"/>
      <c r="I177" s="929"/>
      <c r="J177" s="929"/>
      <c r="K177" s="929"/>
      <c r="L177" s="929"/>
      <c r="M177" s="929"/>
      <c r="N177" s="929"/>
      <c r="O177" s="929"/>
      <c r="P177" s="929"/>
      <c r="Q177" s="929"/>
      <c r="R177" s="929"/>
      <c r="S177" s="929"/>
      <c r="T177" s="929"/>
      <c r="U177" s="929"/>
      <c r="V177" s="929"/>
      <c r="W177" s="929"/>
      <c r="X177" s="929"/>
      <c r="Y177" s="929"/>
      <c r="Z177" s="929"/>
      <c r="AA177" s="929"/>
      <c r="AB177" s="929"/>
      <c r="AC177" s="929"/>
      <c r="AD177" s="929"/>
      <c r="AE177" s="929"/>
      <c r="AF177" s="929"/>
      <c r="AG177" s="929"/>
      <c r="AH177" s="929"/>
      <c r="AI177" s="929"/>
      <c r="AJ177" s="929"/>
      <c r="AK177" s="929"/>
      <c r="AL177" s="929"/>
      <c r="AM177" s="929"/>
      <c r="AN177" s="929"/>
      <c r="AO177" s="929"/>
      <c r="AP177" s="929"/>
      <c r="AQ177" s="929"/>
      <c r="AR177" s="929"/>
      <c r="AS177" s="929"/>
      <c r="AT177" s="929"/>
      <c r="AU177" s="929"/>
      <c r="AV177" s="929"/>
      <c r="AW177" s="929"/>
      <c r="AX177" s="929"/>
      <c r="AY177" s="929"/>
      <c r="AZ177" s="929"/>
      <c r="BA177" s="929"/>
      <c r="BB177" s="929"/>
      <c r="BC177" s="929"/>
      <c r="BD177" s="930"/>
    </row>
    <row r="178" spans="2:56" ht="24" x14ac:dyDescent="0.2">
      <c r="B178" s="1282"/>
      <c r="C178" s="943" t="s">
        <v>231</v>
      </c>
      <c r="D178" s="932" t="str">
        <f>IF(D177="","",Sheet2!$L$37*7%)</f>
        <v/>
      </c>
      <c r="E178" s="933" t="str">
        <f>IF(E177="","",Sheet2!$L$37*7%)</f>
        <v/>
      </c>
      <c r="F178" s="933" t="str">
        <f>IF(F177="","",Sheet2!$L$37*7%)</f>
        <v/>
      </c>
      <c r="G178" s="933" t="str">
        <f>IF(G177="","",Sheet2!$L$37*7%)</f>
        <v/>
      </c>
      <c r="H178" s="933" t="str">
        <f>IF(H177="","",Sheet2!$L$37*7%)</f>
        <v/>
      </c>
      <c r="I178" s="933" t="str">
        <f>IF(I177="","",Sheet2!$L$37*7%)</f>
        <v/>
      </c>
      <c r="J178" s="933" t="str">
        <f>IF(J177="","",Sheet2!$L$37*7%)</f>
        <v/>
      </c>
      <c r="K178" s="933" t="str">
        <f>IF(K177="","",Sheet2!$L$37*7%)</f>
        <v/>
      </c>
      <c r="L178" s="933" t="str">
        <f>IF(L177="","",Sheet2!$L$37*7%)</f>
        <v/>
      </c>
      <c r="M178" s="933" t="str">
        <f>IF(M177="","",Sheet2!$L$37*7%)</f>
        <v/>
      </c>
      <c r="N178" s="933" t="str">
        <f>IF(N177="","",Sheet2!$L$37*7%)</f>
        <v/>
      </c>
      <c r="O178" s="933" t="str">
        <f>IF(O177="","",Sheet2!$L$37*7%)</f>
        <v/>
      </c>
      <c r="P178" s="933" t="str">
        <f>IF(P177="","",Sheet2!$L$37*7%)</f>
        <v/>
      </c>
      <c r="Q178" s="933" t="str">
        <f>IF(Q177="","",Sheet2!$L$37*7%)</f>
        <v/>
      </c>
      <c r="R178" s="933" t="str">
        <f>IF(R177="","",Sheet2!$L$37*7%)</f>
        <v/>
      </c>
      <c r="S178" s="933" t="str">
        <f>IF(S177="","",Sheet2!$L$37*7%)</f>
        <v/>
      </c>
      <c r="T178" s="933" t="str">
        <f>IF(T177="","",Sheet2!$L$37*7%)</f>
        <v/>
      </c>
      <c r="U178" s="933" t="str">
        <f>IF(U177="","",Sheet2!$L$37*7%)</f>
        <v/>
      </c>
      <c r="V178" s="933" t="str">
        <f>IF(V177="","",Sheet2!$L$37*7%)</f>
        <v/>
      </c>
      <c r="W178" s="933" t="str">
        <f>IF(W177="","",Sheet2!$L$37*7%)</f>
        <v/>
      </c>
      <c r="X178" s="933" t="str">
        <f>IF(X177="","",Sheet2!$L$37*7%)</f>
        <v/>
      </c>
      <c r="Y178" s="933" t="str">
        <f>IF(Y177="","",Sheet2!$L$37*7%)</f>
        <v/>
      </c>
      <c r="Z178" s="933" t="str">
        <f>IF(Z177="","",Sheet2!$L$37*7%)</f>
        <v/>
      </c>
      <c r="AA178" s="933" t="str">
        <f>IF(AA177="","",Sheet2!$L$37*7%)</f>
        <v/>
      </c>
      <c r="AB178" s="933" t="str">
        <f>IF(AB177="","",Sheet2!$L$37*7%)</f>
        <v/>
      </c>
      <c r="AC178" s="933" t="str">
        <f>IF(AC177="","",Sheet2!$L$37*7%)</f>
        <v/>
      </c>
      <c r="AD178" s="933" t="str">
        <f>IF(AD177="","",Sheet2!$L$37*7%)</f>
        <v/>
      </c>
      <c r="AE178" s="933" t="str">
        <f>IF(AE177="","",Sheet2!$L$37*7%)</f>
        <v/>
      </c>
      <c r="AF178" s="933" t="str">
        <f>IF(AF177="","",Sheet2!$L$37*7%)</f>
        <v/>
      </c>
      <c r="AG178" s="933" t="str">
        <f>IF(AG177="","",Sheet2!$L$37*7%)</f>
        <v/>
      </c>
      <c r="AH178" s="933" t="str">
        <f>IF(AH177="","",Sheet2!$L$37*7%)</f>
        <v/>
      </c>
      <c r="AI178" s="933" t="str">
        <f>IF(AI177="","",Sheet2!$L$37*7%)</f>
        <v/>
      </c>
      <c r="AJ178" s="933" t="str">
        <f>IF(AJ177="","",Sheet2!$L$37*7%)</f>
        <v/>
      </c>
      <c r="AK178" s="933" t="str">
        <f>IF(AK177="","",Sheet2!$L$37*7%)</f>
        <v/>
      </c>
      <c r="AL178" s="933" t="str">
        <f>IF(AL177="","",Sheet2!$L$37*7%)</f>
        <v/>
      </c>
      <c r="AM178" s="933" t="str">
        <f>IF(AM177="","",Sheet2!$L$37*7%)</f>
        <v/>
      </c>
      <c r="AN178" s="933" t="str">
        <f>IF(AN177="","",Sheet2!$L$37*7%)</f>
        <v/>
      </c>
      <c r="AO178" s="933" t="str">
        <f>IF(AO177="","",Sheet2!$L$37*7%)</f>
        <v/>
      </c>
      <c r="AP178" s="933" t="str">
        <f>IF(AP177="","",Sheet2!$L$37*7%)</f>
        <v/>
      </c>
      <c r="AQ178" s="933" t="str">
        <f>IF(AQ177="","",Sheet2!$L$37*7%)</f>
        <v/>
      </c>
      <c r="AR178" s="933" t="str">
        <f>IF(AR177="","",Sheet2!$L$37*7%)</f>
        <v/>
      </c>
      <c r="AS178" s="933" t="str">
        <f>IF(AS177="","",Sheet2!$L$37*7%)</f>
        <v/>
      </c>
      <c r="AT178" s="933"/>
      <c r="AU178" s="933" t="str">
        <f>IF(AU177="","",Sheet2!$L$37*7%)</f>
        <v/>
      </c>
      <c r="AV178" s="933" t="str">
        <f>IF(AV177="","",Sheet2!$L$37*7%)</f>
        <v/>
      </c>
      <c r="AW178" s="933" t="str">
        <f>IF(AW177="","",Sheet2!$L$37*7%)</f>
        <v/>
      </c>
      <c r="AX178" s="933" t="str">
        <f>IF(AX177="","",Sheet2!$L$37*7%)</f>
        <v/>
      </c>
      <c r="AY178" s="933" t="str">
        <f>IF(AY177="","",Sheet2!$L$37*7%)</f>
        <v/>
      </c>
      <c r="AZ178" s="933" t="str">
        <f>IF(AZ177="","",Sheet2!$L$37*7%)</f>
        <v/>
      </c>
      <c r="BA178" s="933" t="str">
        <f>IF(BA177="","",Sheet2!$L$37*7%)</f>
        <v/>
      </c>
      <c r="BB178" s="933" t="str">
        <f>IF(BB177="","",Sheet2!$L$37*7%)</f>
        <v/>
      </c>
      <c r="BC178" s="933" t="str">
        <f>IF(BC177="","",Sheet2!$L$37*7%)</f>
        <v/>
      </c>
      <c r="BD178" s="934" t="str">
        <f>IF(BD177="","",Sheet2!$L$37*7%)</f>
        <v/>
      </c>
    </row>
    <row r="179" spans="2:56" x14ac:dyDescent="0.2">
      <c r="B179" s="1282"/>
      <c r="C179" s="944" t="s">
        <v>232</v>
      </c>
      <c r="D179" s="936" t="str">
        <f t="shared" ref="D179:AI179" si="112">IF(D177="","",ABS(D177)-ABS(D178))</f>
        <v/>
      </c>
      <c r="E179" s="937" t="str">
        <f t="shared" si="112"/>
        <v/>
      </c>
      <c r="F179" s="937" t="str">
        <f t="shared" si="112"/>
        <v/>
      </c>
      <c r="G179" s="937" t="str">
        <f t="shared" si="112"/>
        <v/>
      </c>
      <c r="H179" s="937" t="str">
        <f t="shared" si="112"/>
        <v/>
      </c>
      <c r="I179" s="937" t="str">
        <f t="shared" si="112"/>
        <v/>
      </c>
      <c r="J179" s="937" t="str">
        <f t="shared" si="112"/>
        <v/>
      </c>
      <c r="K179" s="937" t="str">
        <f t="shared" si="112"/>
        <v/>
      </c>
      <c r="L179" s="937" t="str">
        <f t="shared" si="112"/>
        <v/>
      </c>
      <c r="M179" s="937" t="str">
        <f t="shared" si="112"/>
        <v/>
      </c>
      <c r="N179" s="937" t="str">
        <f t="shared" si="112"/>
        <v/>
      </c>
      <c r="O179" s="937" t="str">
        <f t="shared" si="112"/>
        <v/>
      </c>
      <c r="P179" s="937" t="str">
        <f t="shared" si="112"/>
        <v/>
      </c>
      <c r="Q179" s="937" t="str">
        <f t="shared" si="112"/>
        <v/>
      </c>
      <c r="R179" s="937" t="str">
        <f t="shared" si="112"/>
        <v/>
      </c>
      <c r="S179" s="937" t="str">
        <f t="shared" si="112"/>
        <v/>
      </c>
      <c r="T179" s="937" t="str">
        <f t="shared" si="112"/>
        <v/>
      </c>
      <c r="U179" s="937" t="str">
        <f t="shared" si="112"/>
        <v/>
      </c>
      <c r="V179" s="937" t="str">
        <f t="shared" si="112"/>
        <v/>
      </c>
      <c r="W179" s="937" t="str">
        <f t="shared" si="112"/>
        <v/>
      </c>
      <c r="X179" s="937" t="str">
        <f t="shared" si="112"/>
        <v/>
      </c>
      <c r="Y179" s="937" t="str">
        <f t="shared" si="112"/>
        <v/>
      </c>
      <c r="Z179" s="937" t="str">
        <f t="shared" si="112"/>
        <v/>
      </c>
      <c r="AA179" s="937" t="str">
        <f t="shared" si="112"/>
        <v/>
      </c>
      <c r="AB179" s="937" t="str">
        <f t="shared" si="112"/>
        <v/>
      </c>
      <c r="AC179" s="937" t="str">
        <f t="shared" si="112"/>
        <v/>
      </c>
      <c r="AD179" s="937" t="str">
        <f t="shared" si="112"/>
        <v/>
      </c>
      <c r="AE179" s="937" t="str">
        <f t="shared" si="112"/>
        <v/>
      </c>
      <c r="AF179" s="937" t="str">
        <f t="shared" si="112"/>
        <v/>
      </c>
      <c r="AG179" s="937" t="str">
        <f t="shared" si="112"/>
        <v/>
      </c>
      <c r="AH179" s="937" t="str">
        <f t="shared" si="112"/>
        <v/>
      </c>
      <c r="AI179" s="937" t="str">
        <f t="shared" si="112"/>
        <v/>
      </c>
      <c r="AJ179" s="937" t="str">
        <f t="shared" ref="AJ179:BD179" si="113">IF(AJ177="","",ABS(AJ177)-ABS(AJ178))</f>
        <v/>
      </c>
      <c r="AK179" s="937" t="str">
        <f t="shared" si="113"/>
        <v/>
      </c>
      <c r="AL179" s="937" t="str">
        <f t="shared" si="113"/>
        <v/>
      </c>
      <c r="AM179" s="937" t="str">
        <f t="shared" si="113"/>
        <v/>
      </c>
      <c r="AN179" s="937" t="str">
        <f t="shared" si="113"/>
        <v/>
      </c>
      <c r="AO179" s="937" t="str">
        <f t="shared" si="113"/>
        <v/>
      </c>
      <c r="AP179" s="937" t="str">
        <f t="shared" si="113"/>
        <v/>
      </c>
      <c r="AQ179" s="937" t="str">
        <f t="shared" si="113"/>
        <v/>
      </c>
      <c r="AR179" s="937" t="str">
        <f t="shared" si="113"/>
        <v/>
      </c>
      <c r="AS179" s="937" t="str">
        <f t="shared" si="113"/>
        <v/>
      </c>
      <c r="AT179" s="937"/>
      <c r="AU179" s="937" t="str">
        <f t="shared" si="113"/>
        <v/>
      </c>
      <c r="AV179" s="937" t="str">
        <f t="shared" si="113"/>
        <v/>
      </c>
      <c r="AW179" s="937" t="str">
        <f t="shared" si="113"/>
        <v/>
      </c>
      <c r="AX179" s="937" t="str">
        <f t="shared" si="113"/>
        <v/>
      </c>
      <c r="AY179" s="937" t="str">
        <f t="shared" si="113"/>
        <v/>
      </c>
      <c r="AZ179" s="937" t="str">
        <f t="shared" si="113"/>
        <v/>
      </c>
      <c r="BA179" s="937" t="str">
        <f t="shared" si="113"/>
        <v/>
      </c>
      <c r="BB179" s="937" t="str">
        <f t="shared" si="113"/>
        <v/>
      </c>
      <c r="BC179" s="937" t="str">
        <f t="shared" si="113"/>
        <v/>
      </c>
      <c r="BD179" s="938" t="str">
        <f t="shared" si="113"/>
        <v/>
      </c>
    </row>
    <row r="180" spans="2:56" ht="36" x14ac:dyDescent="0.2">
      <c r="B180" s="1281">
        <v>27</v>
      </c>
      <c r="C180" s="945" t="s">
        <v>230</v>
      </c>
      <c r="D180" s="928"/>
      <c r="E180" s="929"/>
      <c r="F180" s="929"/>
      <c r="G180" s="929"/>
      <c r="H180" s="929"/>
      <c r="I180" s="929"/>
      <c r="J180" s="929"/>
      <c r="K180" s="929"/>
      <c r="L180" s="929"/>
      <c r="M180" s="929"/>
      <c r="N180" s="929"/>
      <c r="O180" s="929"/>
      <c r="P180" s="929"/>
      <c r="Q180" s="929"/>
      <c r="R180" s="929"/>
      <c r="S180" s="929"/>
      <c r="T180" s="929"/>
      <c r="U180" s="929"/>
      <c r="V180" s="929"/>
      <c r="W180" s="929"/>
      <c r="X180" s="929"/>
      <c r="Y180" s="929"/>
      <c r="Z180" s="929"/>
      <c r="AA180" s="929"/>
      <c r="AB180" s="929"/>
      <c r="AC180" s="929"/>
      <c r="AD180" s="929"/>
      <c r="AE180" s="929"/>
      <c r="AF180" s="929"/>
      <c r="AG180" s="929"/>
      <c r="AH180" s="929"/>
      <c r="AI180" s="929"/>
      <c r="AJ180" s="929"/>
      <c r="AK180" s="929"/>
      <c r="AL180" s="929"/>
      <c r="AM180" s="929"/>
      <c r="AN180" s="929"/>
      <c r="AO180" s="929"/>
      <c r="AP180" s="929"/>
      <c r="AQ180" s="929"/>
      <c r="AR180" s="929"/>
      <c r="AS180" s="929"/>
      <c r="AT180" s="929"/>
      <c r="AU180" s="929"/>
      <c r="AV180" s="929"/>
      <c r="AW180" s="929"/>
      <c r="AX180" s="929"/>
      <c r="AY180" s="929"/>
      <c r="AZ180" s="929"/>
      <c r="BA180" s="929"/>
      <c r="BB180" s="929"/>
      <c r="BC180" s="929"/>
      <c r="BD180" s="930"/>
    </row>
    <row r="181" spans="2:56" ht="24" x14ac:dyDescent="0.2">
      <c r="B181" s="1282"/>
      <c r="C181" s="943" t="s">
        <v>231</v>
      </c>
      <c r="D181" s="932" t="str">
        <f>IF(D180="","",Sheet2!$L$38*7%)</f>
        <v/>
      </c>
      <c r="E181" s="933" t="str">
        <f>IF(E180="","",Sheet2!$L$38*7%)</f>
        <v/>
      </c>
      <c r="F181" s="933" t="str">
        <f>IF(F180="","",Sheet2!$L$38*7%)</f>
        <v/>
      </c>
      <c r="G181" s="933" t="str">
        <f>IF(G180="","",Sheet2!$L$38*7%)</f>
        <v/>
      </c>
      <c r="H181" s="933" t="str">
        <f>IF(H180="","",Sheet2!$L$38*7%)</f>
        <v/>
      </c>
      <c r="I181" s="933" t="str">
        <f>IF(I180="","",Sheet2!$L$38*7%)</f>
        <v/>
      </c>
      <c r="J181" s="933" t="str">
        <f>IF(J180="","",Sheet2!$L$38*7%)</f>
        <v/>
      </c>
      <c r="K181" s="933" t="str">
        <f>IF(K180="","",Sheet2!$L$38*7%)</f>
        <v/>
      </c>
      <c r="L181" s="933" t="str">
        <f>IF(L180="","",Sheet2!$L$38*7%)</f>
        <v/>
      </c>
      <c r="M181" s="933" t="str">
        <f>IF(M180="","",Sheet2!$L$38*7%)</f>
        <v/>
      </c>
      <c r="N181" s="933" t="str">
        <f>IF(N180="","",Sheet2!$L$38*7%)</f>
        <v/>
      </c>
      <c r="O181" s="933" t="str">
        <f>IF(O180="","",Sheet2!$L$38*7%)</f>
        <v/>
      </c>
      <c r="P181" s="933" t="str">
        <f>IF(P180="","",Sheet2!$L$38*7%)</f>
        <v/>
      </c>
      <c r="Q181" s="933" t="str">
        <f>IF(Q180="","",Sheet2!$L$38*7%)</f>
        <v/>
      </c>
      <c r="R181" s="933" t="str">
        <f>IF(R180="","",Sheet2!$L$38*7%)</f>
        <v/>
      </c>
      <c r="S181" s="933" t="str">
        <f>IF(S180="","",Sheet2!$L$38*7%)</f>
        <v/>
      </c>
      <c r="T181" s="933" t="str">
        <f>IF(T180="","",Sheet2!$L$38*7%)</f>
        <v/>
      </c>
      <c r="U181" s="933" t="str">
        <f>IF(U180="","",Sheet2!$L$38*7%)</f>
        <v/>
      </c>
      <c r="V181" s="933" t="str">
        <f>IF(V180="","",Sheet2!$L$38*7%)</f>
        <v/>
      </c>
      <c r="W181" s="933" t="str">
        <f>IF(W180="","",Sheet2!$L$38*7%)</f>
        <v/>
      </c>
      <c r="X181" s="933" t="str">
        <f>IF(X180="","",Sheet2!$L$38*7%)</f>
        <v/>
      </c>
      <c r="Y181" s="933" t="str">
        <f>IF(Y180="","",Sheet2!$L$38*7%)</f>
        <v/>
      </c>
      <c r="Z181" s="933" t="str">
        <f>IF(Z180="","",Sheet2!$L$38*7%)</f>
        <v/>
      </c>
      <c r="AA181" s="933" t="str">
        <f>IF(AA180="","",Sheet2!$L$38*7%)</f>
        <v/>
      </c>
      <c r="AB181" s="933" t="str">
        <f>IF(AB180="","",Sheet2!$L$38*7%)</f>
        <v/>
      </c>
      <c r="AC181" s="933" t="str">
        <f>IF(AC180="","",Sheet2!$L$38*7%)</f>
        <v/>
      </c>
      <c r="AD181" s="933" t="str">
        <f>IF(AD180="","",Sheet2!$L$38*7%)</f>
        <v/>
      </c>
      <c r="AE181" s="933" t="str">
        <f>IF(AE180="","",Sheet2!$L$38*7%)</f>
        <v/>
      </c>
      <c r="AF181" s="933" t="str">
        <f>IF(AF180="","",Sheet2!$L$38*7%)</f>
        <v/>
      </c>
      <c r="AG181" s="933" t="str">
        <f>IF(AG180="","",Sheet2!$L$38*7%)</f>
        <v/>
      </c>
      <c r="AH181" s="933" t="str">
        <f>IF(AH180="","",Sheet2!$L$38*7%)</f>
        <v/>
      </c>
      <c r="AI181" s="933" t="str">
        <f>IF(AI180="","",Sheet2!$L$38*7%)</f>
        <v/>
      </c>
      <c r="AJ181" s="933" t="str">
        <f>IF(AJ180="","",Sheet2!$L$38*7%)</f>
        <v/>
      </c>
      <c r="AK181" s="933" t="str">
        <f>IF(AK180="","",Sheet2!$L$38*7%)</f>
        <v/>
      </c>
      <c r="AL181" s="933" t="str">
        <f>IF(AL180="","",Sheet2!$L$38*7%)</f>
        <v/>
      </c>
      <c r="AM181" s="933" t="str">
        <f>IF(AM180="","",Sheet2!$L$38*7%)</f>
        <v/>
      </c>
      <c r="AN181" s="933" t="str">
        <f>IF(AN180="","",Sheet2!$L$38*7%)</f>
        <v/>
      </c>
      <c r="AO181" s="933" t="str">
        <f>IF(AO180="","",Sheet2!$L$38*7%)</f>
        <v/>
      </c>
      <c r="AP181" s="933" t="str">
        <f>IF(AP180="","",Sheet2!$L$38*7%)</f>
        <v/>
      </c>
      <c r="AQ181" s="933" t="str">
        <f>IF(AQ180="","",Sheet2!$L$38*7%)</f>
        <v/>
      </c>
      <c r="AR181" s="933" t="str">
        <f>IF(AR180="","",Sheet2!$L$38*7%)</f>
        <v/>
      </c>
      <c r="AS181" s="933" t="str">
        <f>IF(AS180="","",Sheet2!$L$38*7%)</f>
        <v/>
      </c>
      <c r="AT181" s="933"/>
      <c r="AU181" s="933" t="str">
        <f>IF(AU180="","",Sheet2!$L$38*7%)</f>
        <v/>
      </c>
      <c r="AV181" s="933" t="str">
        <f>IF(AV180="","",Sheet2!$L$38*7%)</f>
        <v/>
      </c>
      <c r="AW181" s="933" t="str">
        <f>IF(AW180="","",Sheet2!$L$38*7%)</f>
        <v/>
      </c>
      <c r="AX181" s="933" t="str">
        <f>IF(AX180="","",Sheet2!$L$38*7%)</f>
        <v/>
      </c>
      <c r="AY181" s="933" t="str">
        <f>IF(AY180="","",Sheet2!$L$38*7%)</f>
        <v/>
      </c>
      <c r="AZ181" s="933" t="str">
        <f>IF(AZ180="","",Sheet2!$L$38*7%)</f>
        <v/>
      </c>
      <c r="BA181" s="933" t="str">
        <f>IF(BA180="","",Sheet2!$L$38*7%)</f>
        <v/>
      </c>
      <c r="BB181" s="933" t="str">
        <f>IF(BB180="","",Sheet2!$L$38*7%)</f>
        <v/>
      </c>
      <c r="BC181" s="933" t="str">
        <f>IF(BC180="","",Sheet2!$L$38*7%)</f>
        <v/>
      </c>
      <c r="BD181" s="934" t="str">
        <f>IF(BD180="","",Sheet2!$L$38*7%)</f>
        <v/>
      </c>
    </row>
    <row r="182" spans="2:56" x14ac:dyDescent="0.2">
      <c r="B182" s="1283"/>
      <c r="C182" s="946" t="s">
        <v>232</v>
      </c>
      <c r="D182" s="936" t="str">
        <f t="shared" ref="D182:AI182" si="114">IF(D180="","",ABS(D180)-ABS(D181))</f>
        <v/>
      </c>
      <c r="E182" s="937" t="str">
        <f t="shared" si="114"/>
        <v/>
      </c>
      <c r="F182" s="937" t="str">
        <f t="shared" si="114"/>
        <v/>
      </c>
      <c r="G182" s="937" t="str">
        <f t="shared" si="114"/>
        <v/>
      </c>
      <c r="H182" s="937" t="str">
        <f t="shared" si="114"/>
        <v/>
      </c>
      <c r="I182" s="937" t="str">
        <f t="shared" si="114"/>
        <v/>
      </c>
      <c r="J182" s="937" t="str">
        <f t="shared" si="114"/>
        <v/>
      </c>
      <c r="K182" s="937" t="str">
        <f t="shared" si="114"/>
        <v/>
      </c>
      <c r="L182" s="937" t="str">
        <f t="shared" si="114"/>
        <v/>
      </c>
      <c r="M182" s="937" t="str">
        <f t="shared" si="114"/>
        <v/>
      </c>
      <c r="N182" s="937" t="str">
        <f t="shared" si="114"/>
        <v/>
      </c>
      <c r="O182" s="937" t="str">
        <f t="shared" si="114"/>
        <v/>
      </c>
      <c r="P182" s="937" t="str">
        <f t="shared" si="114"/>
        <v/>
      </c>
      <c r="Q182" s="937" t="str">
        <f t="shared" si="114"/>
        <v/>
      </c>
      <c r="R182" s="937" t="str">
        <f t="shared" si="114"/>
        <v/>
      </c>
      <c r="S182" s="937" t="str">
        <f t="shared" si="114"/>
        <v/>
      </c>
      <c r="T182" s="937" t="str">
        <f t="shared" si="114"/>
        <v/>
      </c>
      <c r="U182" s="937" t="str">
        <f t="shared" si="114"/>
        <v/>
      </c>
      <c r="V182" s="937" t="str">
        <f t="shared" si="114"/>
        <v/>
      </c>
      <c r="W182" s="937" t="str">
        <f t="shared" si="114"/>
        <v/>
      </c>
      <c r="X182" s="937" t="str">
        <f t="shared" si="114"/>
        <v/>
      </c>
      <c r="Y182" s="937" t="str">
        <f t="shared" si="114"/>
        <v/>
      </c>
      <c r="Z182" s="937" t="str">
        <f t="shared" si="114"/>
        <v/>
      </c>
      <c r="AA182" s="937" t="str">
        <f t="shared" si="114"/>
        <v/>
      </c>
      <c r="AB182" s="937" t="str">
        <f t="shared" si="114"/>
        <v/>
      </c>
      <c r="AC182" s="937" t="str">
        <f t="shared" si="114"/>
        <v/>
      </c>
      <c r="AD182" s="937" t="str">
        <f t="shared" si="114"/>
        <v/>
      </c>
      <c r="AE182" s="937" t="str">
        <f t="shared" si="114"/>
        <v/>
      </c>
      <c r="AF182" s="937" t="str">
        <f t="shared" si="114"/>
        <v/>
      </c>
      <c r="AG182" s="937" t="str">
        <f t="shared" si="114"/>
        <v/>
      </c>
      <c r="AH182" s="937" t="str">
        <f t="shared" si="114"/>
        <v/>
      </c>
      <c r="AI182" s="937" t="str">
        <f t="shared" si="114"/>
        <v/>
      </c>
      <c r="AJ182" s="937" t="str">
        <f t="shared" ref="AJ182:BD182" si="115">IF(AJ180="","",ABS(AJ180)-ABS(AJ181))</f>
        <v/>
      </c>
      <c r="AK182" s="937" t="str">
        <f t="shared" si="115"/>
        <v/>
      </c>
      <c r="AL182" s="937" t="str">
        <f t="shared" si="115"/>
        <v/>
      </c>
      <c r="AM182" s="937" t="str">
        <f t="shared" si="115"/>
        <v/>
      </c>
      <c r="AN182" s="937" t="str">
        <f t="shared" si="115"/>
        <v/>
      </c>
      <c r="AO182" s="937" t="str">
        <f t="shared" si="115"/>
        <v/>
      </c>
      <c r="AP182" s="937" t="str">
        <f t="shared" si="115"/>
        <v/>
      </c>
      <c r="AQ182" s="937" t="str">
        <f t="shared" si="115"/>
        <v/>
      </c>
      <c r="AR182" s="937" t="str">
        <f t="shared" si="115"/>
        <v/>
      </c>
      <c r="AS182" s="937" t="str">
        <f t="shared" si="115"/>
        <v/>
      </c>
      <c r="AT182" s="937"/>
      <c r="AU182" s="937" t="str">
        <f t="shared" si="115"/>
        <v/>
      </c>
      <c r="AV182" s="937" t="str">
        <f t="shared" si="115"/>
        <v/>
      </c>
      <c r="AW182" s="937" t="str">
        <f t="shared" si="115"/>
        <v/>
      </c>
      <c r="AX182" s="937" t="str">
        <f t="shared" si="115"/>
        <v/>
      </c>
      <c r="AY182" s="937" t="str">
        <f t="shared" si="115"/>
        <v/>
      </c>
      <c r="AZ182" s="937" t="str">
        <f t="shared" si="115"/>
        <v/>
      </c>
      <c r="BA182" s="937" t="str">
        <f t="shared" si="115"/>
        <v/>
      </c>
      <c r="BB182" s="937" t="str">
        <f t="shared" si="115"/>
        <v/>
      </c>
      <c r="BC182" s="937" t="str">
        <f t="shared" si="115"/>
        <v/>
      </c>
      <c r="BD182" s="938" t="str">
        <f t="shared" si="115"/>
        <v/>
      </c>
    </row>
    <row r="183" spans="2:56" ht="36" x14ac:dyDescent="0.2">
      <c r="B183" s="1282">
        <v>28</v>
      </c>
      <c r="C183" s="942" t="s">
        <v>230</v>
      </c>
      <c r="D183" s="928"/>
      <c r="E183" s="929"/>
      <c r="F183" s="929"/>
      <c r="G183" s="929"/>
      <c r="H183" s="929"/>
      <c r="I183" s="929"/>
      <c r="J183" s="929"/>
      <c r="K183" s="929"/>
      <c r="L183" s="929"/>
      <c r="M183" s="929"/>
      <c r="N183" s="929"/>
      <c r="O183" s="929"/>
      <c r="P183" s="929"/>
      <c r="Q183" s="929"/>
      <c r="R183" s="929"/>
      <c r="S183" s="929"/>
      <c r="T183" s="929"/>
      <c r="U183" s="929"/>
      <c r="V183" s="929"/>
      <c r="W183" s="929"/>
      <c r="X183" s="929"/>
      <c r="Y183" s="929"/>
      <c r="Z183" s="929"/>
      <c r="AA183" s="929"/>
      <c r="AB183" s="929"/>
      <c r="AC183" s="929"/>
      <c r="AD183" s="929"/>
      <c r="AE183" s="929"/>
      <c r="AF183" s="929"/>
      <c r="AG183" s="929"/>
      <c r="AH183" s="929"/>
      <c r="AI183" s="929"/>
      <c r="AJ183" s="929"/>
      <c r="AK183" s="929"/>
      <c r="AL183" s="929"/>
      <c r="AM183" s="929"/>
      <c r="AN183" s="929"/>
      <c r="AO183" s="929"/>
      <c r="AP183" s="929"/>
      <c r="AQ183" s="929"/>
      <c r="AR183" s="929"/>
      <c r="AS183" s="929"/>
      <c r="AT183" s="929"/>
      <c r="AU183" s="929"/>
      <c r="AV183" s="929"/>
      <c r="AW183" s="929"/>
      <c r="AX183" s="929"/>
      <c r="AY183" s="929"/>
      <c r="AZ183" s="929"/>
      <c r="BA183" s="929"/>
      <c r="BB183" s="929"/>
      <c r="BC183" s="929"/>
      <c r="BD183" s="930"/>
    </row>
    <row r="184" spans="2:56" ht="24" x14ac:dyDescent="0.2">
      <c r="B184" s="1282"/>
      <c r="C184" s="943" t="s">
        <v>231</v>
      </c>
      <c r="D184" s="932" t="str">
        <f>IF(D183="","",Sheet2!$L$39*7%)</f>
        <v/>
      </c>
      <c r="E184" s="933" t="str">
        <f>IF(E183="","",Sheet2!$L$39*7%)</f>
        <v/>
      </c>
      <c r="F184" s="933" t="str">
        <f>IF(F183="","",Sheet2!$L$39*7%)</f>
        <v/>
      </c>
      <c r="G184" s="933" t="str">
        <f>IF(G183="","",Sheet2!$L$39*7%)</f>
        <v/>
      </c>
      <c r="H184" s="933" t="str">
        <f>IF(H183="","",Sheet2!$L$39*7%)</f>
        <v/>
      </c>
      <c r="I184" s="933" t="str">
        <f>IF(I183="","",Sheet2!$L$39*7%)</f>
        <v/>
      </c>
      <c r="J184" s="933" t="str">
        <f>IF(J183="","",Sheet2!$L$39*7%)</f>
        <v/>
      </c>
      <c r="K184" s="933" t="str">
        <f>IF(K183="","",Sheet2!$L$39*7%)</f>
        <v/>
      </c>
      <c r="L184" s="933" t="str">
        <f>IF(L183="","",Sheet2!$L$39*7%)</f>
        <v/>
      </c>
      <c r="M184" s="933" t="str">
        <f>IF(M183="","",Sheet2!$L$39*7%)</f>
        <v/>
      </c>
      <c r="N184" s="933" t="str">
        <f>IF(N183="","",Sheet2!$L$39*7%)</f>
        <v/>
      </c>
      <c r="O184" s="933" t="str">
        <f>IF(O183="","",Sheet2!$L$39*7%)</f>
        <v/>
      </c>
      <c r="P184" s="933" t="str">
        <f>IF(P183="","",Sheet2!$L$39*7%)</f>
        <v/>
      </c>
      <c r="Q184" s="933" t="str">
        <f>IF(Q183="","",Sheet2!$L$39*7%)</f>
        <v/>
      </c>
      <c r="R184" s="933" t="str">
        <f>IF(R183="","",Sheet2!$L$39*7%)</f>
        <v/>
      </c>
      <c r="S184" s="933" t="str">
        <f>IF(S183="","",Sheet2!$L$39*7%)</f>
        <v/>
      </c>
      <c r="T184" s="933" t="str">
        <f>IF(T183="","",Sheet2!$L$39*7%)</f>
        <v/>
      </c>
      <c r="U184" s="933" t="str">
        <f>IF(U183="","",Sheet2!$L$39*7%)</f>
        <v/>
      </c>
      <c r="V184" s="933" t="str">
        <f>IF(V183="","",Sheet2!$L$39*7%)</f>
        <v/>
      </c>
      <c r="W184" s="933" t="str">
        <f>IF(W183="","",Sheet2!$L$39*7%)</f>
        <v/>
      </c>
      <c r="X184" s="933" t="str">
        <f>IF(X183="","",Sheet2!$L$39*7%)</f>
        <v/>
      </c>
      <c r="Y184" s="933" t="str">
        <f>IF(Y183="","",Sheet2!$L$39*7%)</f>
        <v/>
      </c>
      <c r="Z184" s="933" t="str">
        <f>IF(Z183="","",Sheet2!$L$39*7%)</f>
        <v/>
      </c>
      <c r="AA184" s="933" t="str">
        <f>IF(AA183="","",Sheet2!$L$39*7%)</f>
        <v/>
      </c>
      <c r="AB184" s="933" t="str">
        <f>IF(AB183="","",Sheet2!$L$39*7%)</f>
        <v/>
      </c>
      <c r="AC184" s="933" t="str">
        <f>IF(AC183="","",Sheet2!$L$39*7%)</f>
        <v/>
      </c>
      <c r="AD184" s="933" t="str">
        <f>IF(AD183="","",Sheet2!$L$39*7%)</f>
        <v/>
      </c>
      <c r="AE184" s="933" t="str">
        <f>IF(AE183="","",Sheet2!$L$39*7%)</f>
        <v/>
      </c>
      <c r="AF184" s="933" t="str">
        <f>IF(AF183="","",Sheet2!$L$39*7%)</f>
        <v/>
      </c>
      <c r="AG184" s="933" t="str">
        <f>IF(AG183="","",Sheet2!$L$39*7%)</f>
        <v/>
      </c>
      <c r="AH184" s="933" t="str">
        <f>IF(AH183="","",Sheet2!$L$39*7%)</f>
        <v/>
      </c>
      <c r="AI184" s="933" t="str">
        <f>IF(AI183="","",Sheet2!$L$39*7%)</f>
        <v/>
      </c>
      <c r="AJ184" s="933" t="str">
        <f>IF(AJ183="","",Sheet2!$L$39*7%)</f>
        <v/>
      </c>
      <c r="AK184" s="933" t="str">
        <f>IF(AK183="","",Sheet2!$L$39*7%)</f>
        <v/>
      </c>
      <c r="AL184" s="933" t="str">
        <f>IF(AL183="","",Sheet2!$L$39*7%)</f>
        <v/>
      </c>
      <c r="AM184" s="933" t="str">
        <f>IF(AM183="","",Sheet2!$L$39*7%)</f>
        <v/>
      </c>
      <c r="AN184" s="933" t="str">
        <f>IF(AN183="","",Sheet2!$L$39*7%)</f>
        <v/>
      </c>
      <c r="AO184" s="933" t="str">
        <f>IF(AO183="","",Sheet2!$L$39*7%)</f>
        <v/>
      </c>
      <c r="AP184" s="933" t="str">
        <f>IF(AP183="","",Sheet2!$L$39*7%)</f>
        <v/>
      </c>
      <c r="AQ184" s="933" t="str">
        <f>IF(AQ183="","",Sheet2!$L$39*7%)</f>
        <v/>
      </c>
      <c r="AR184" s="933" t="str">
        <f>IF(AR183="","",Sheet2!$L$39*7%)</f>
        <v/>
      </c>
      <c r="AS184" s="933" t="str">
        <f>IF(AS183="","",Sheet2!$L$39*7%)</f>
        <v/>
      </c>
      <c r="AT184" s="933"/>
      <c r="AU184" s="933" t="str">
        <f>IF(AU183="","",Sheet2!$L$39*7%)</f>
        <v/>
      </c>
      <c r="AV184" s="933" t="str">
        <f>IF(AV183="","",Sheet2!$L$39*7%)</f>
        <v/>
      </c>
      <c r="AW184" s="933" t="str">
        <f>IF(AW183="","",Sheet2!$L$39*7%)</f>
        <v/>
      </c>
      <c r="AX184" s="933" t="str">
        <f>IF(AX183="","",Sheet2!$L$39*7%)</f>
        <v/>
      </c>
      <c r="AY184" s="933" t="str">
        <f>IF(AY183="","",Sheet2!$L$39*7%)</f>
        <v/>
      </c>
      <c r="AZ184" s="933" t="str">
        <f>IF(AZ183="","",Sheet2!$L$39*7%)</f>
        <v/>
      </c>
      <c r="BA184" s="933" t="str">
        <f>IF(BA183="","",Sheet2!$L$39*7%)</f>
        <v/>
      </c>
      <c r="BB184" s="933" t="str">
        <f>IF(BB183="","",Sheet2!$L$39*7%)</f>
        <v/>
      </c>
      <c r="BC184" s="933" t="str">
        <f>IF(BC183="","",Sheet2!$L$39*7%)</f>
        <v/>
      </c>
      <c r="BD184" s="934" t="str">
        <f>IF(BD183="","",Sheet2!$L$39*7%)</f>
        <v/>
      </c>
    </row>
    <row r="185" spans="2:56" x14ac:dyDescent="0.2">
      <c r="B185" s="1282"/>
      <c r="C185" s="944" t="s">
        <v>232</v>
      </c>
      <c r="D185" s="936" t="str">
        <f t="shared" ref="D185:AI185" si="116">IF(D183="","",ABS(D183)-ABS(D184))</f>
        <v/>
      </c>
      <c r="E185" s="937" t="str">
        <f t="shared" si="116"/>
        <v/>
      </c>
      <c r="F185" s="937" t="str">
        <f t="shared" si="116"/>
        <v/>
      </c>
      <c r="G185" s="937" t="str">
        <f t="shared" si="116"/>
        <v/>
      </c>
      <c r="H185" s="937" t="str">
        <f t="shared" si="116"/>
        <v/>
      </c>
      <c r="I185" s="937" t="str">
        <f t="shared" si="116"/>
        <v/>
      </c>
      <c r="J185" s="937" t="str">
        <f t="shared" si="116"/>
        <v/>
      </c>
      <c r="K185" s="937" t="str">
        <f t="shared" si="116"/>
        <v/>
      </c>
      <c r="L185" s="937" t="str">
        <f t="shared" si="116"/>
        <v/>
      </c>
      <c r="M185" s="937" t="str">
        <f t="shared" si="116"/>
        <v/>
      </c>
      <c r="N185" s="937" t="str">
        <f t="shared" si="116"/>
        <v/>
      </c>
      <c r="O185" s="937" t="str">
        <f t="shared" si="116"/>
        <v/>
      </c>
      <c r="P185" s="937" t="str">
        <f t="shared" si="116"/>
        <v/>
      </c>
      <c r="Q185" s="937" t="str">
        <f t="shared" si="116"/>
        <v/>
      </c>
      <c r="R185" s="937" t="str">
        <f t="shared" si="116"/>
        <v/>
      </c>
      <c r="S185" s="937" t="str">
        <f t="shared" si="116"/>
        <v/>
      </c>
      <c r="T185" s="937" t="str">
        <f t="shared" si="116"/>
        <v/>
      </c>
      <c r="U185" s="937" t="str">
        <f t="shared" si="116"/>
        <v/>
      </c>
      <c r="V185" s="937" t="str">
        <f t="shared" si="116"/>
        <v/>
      </c>
      <c r="W185" s="937" t="str">
        <f t="shared" si="116"/>
        <v/>
      </c>
      <c r="X185" s="937" t="str">
        <f t="shared" si="116"/>
        <v/>
      </c>
      <c r="Y185" s="937" t="str">
        <f t="shared" si="116"/>
        <v/>
      </c>
      <c r="Z185" s="937" t="str">
        <f t="shared" si="116"/>
        <v/>
      </c>
      <c r="AA185" s="937" t="str">
        <f t="shared" si="116"/>
        <v/>
      </c>
      <c r="AB185" s="937" t="str">
        <f t="shared" si="116"/>
        <v/>
      </c>
      <c r="AC185" s="937" t="str">
        <f t="shared" si="116"/>
        <v/>
      </c>
      <c r="AD185" s="937" t="str">
        <f t="shared" si="116"/>
        <v/>
      </c>
      <c r="AE185" s="937" t="str">
        <f t="shared" si="116"/>
        <v/>
      </c>
      <c r="AF185" s="937" t="str">
        <f t="shared" si="116"/>
        <v/>
      </c>
      <c r="AG185" s="937" t="str">
        <f t="shared" si="116"/>
        <v/>
      </c>
      <c r="AH185" s="937" t="str">
        <f t="shared" si="116"/>
        <v/>
      </c>
      <c r="AI185" s="937" t="str">
        <f t="shared" si="116"/>
        <v/>
      </c>
      <c r="AJ185" s="937" t="str">
        <f t="shared" ref="AJ185:BD185" si="117">IF(AJ183="","",ABS(AJ183)-ABS(AJ184))</f>
        <v/>
      </c>
      <c r="AK185" s="937" t="str">
        <f t="shared" si="117"/>
        <v/>
      </c>
      <c r="AL185" s="937" t="str">
        <f t="shared" si="117"/>
        <v/>
      </c>
      <c r="AM185" s="937" t="str">
        <f t="shared" si="117"/>
        <v/>
      </c>
      <c r="AN185" s="937" t="str">
        <f t="shared" si="117"/>
        <v/>
      </c>
      <c r="AO185" s="937" t="str">
        <f t="shared" si="117"/>
        <v/>
      </c>
      <c r="AP185" s="937" t="str">
        <f t="shared" si="117"/>
        <v/>
      </c>
      <c r="AQ185" s="937" t="str">
        <f t="shared" si="117"/>
        <v/>
      </c>
      <c r="AR185" s="937" t="str">
        <f t="shared" si="117"/>
        <v/>
      </c>
      <c r="AS185" s="937" t="str">
        <f t="shared" si="117"/>
        <v/>
      </c>
      <c r="AT185" s="937"/>
      <c r="AU185" s="937" t="str">
        <f t="shared" si="117"/>
        <v/>
      </c>
      <c r="AV185" s="937" t="str">
        <f t="shared" si="117"/>
        <v/>
      </c>
      <c r="AW185" s="937" t="str">
        <f t="shared" si="117"/>
        <v/>
      </c>
      <c r="AX185" s="937" t="str">
        <f t="shared" si="117"/>
        <v/>
      </c>
      <c r="AY185" s="937" t="str">
        <f t="shared" si="117"/>
        <v/>
      </c>
      <c r="AZ185" s="937" t="str">
        <f t="shared" si="117"/>
        <v/>
      </c>
      <c r="BA185" s="937" t="str">
        <f t="shared" si="117"/>
        <v/>
      </c>
      <c r="BB185" s="937" t="str">
        <f t="shared" si="117"/>
        <v/>
      </c>
      <c r="BC185" s="937" t="str">
        <f t="shared" si="117"/>
        <v/>
      </c>
      <c r="BD185" s="938" t="str">
        <f t="shared" si="117"/>
        <v/>
      </c>
    </row>
    <row r="186" spans="2:56" ht="36" x14ac:dyDescent="0.2">
      <c r="B186" s="1281">
        <v>29</v>
      </c>
      <c r="C186" s="945" t="s">
        <v>230</v>
      </c>
      <c r="D186" s="928"/>
      <c r="E186" s="929"/>
      <c r="F186" s="929"/>
      <c r="G186" s="929"/>
      <c r="H186" s="929"/>
      <c r="I186" s="929"/>
      <c r="J186" s="929"/>
      <c r="K186" s="929"/>
      <c r="L186" s="929"/>
      <c r="M186" s="929"/>
      <c r="N186" s="929"/>
      <c r="O186" s="929"/>
      <c r="P186" s="929"/>
      <c r="Q186" s="929"/>
      <c r="R186" s="929"/>
      <c r="S186" s="929"/>
      <c r="T186" s="929"/>
      <c r="U186" s="929"/>
      <c r="V186" s="929"/>
      <c r="W186" s="929"/>
      <c r="X186" s="929"/>
      <c r="Y186" s="929"/>
      <c r="Z186" s="929"/>
      <c r="AA186" s="929"/>
      <c r="AB186" s="929"/>
      <c r="AC186" s="929"/>
      <c r="AD186" s="929"/>
      <c r="AE186" s="929"/>
      <c r="AF186" s="929"/>
      <c r="AG186" s="929"/>
      <c r="AH186" s="929"/>
      <c r="AI186" s="929"/>
      <c r="AJ186" s="929"/>
      <c r="AK186" s="929"/>
      <c r="AL186" s="929"/>
      <c r="AM186" s="929"/>
      <c r="AN186" s="929"/>
      <c r="AO186" s="929"/>
      <c r="AP186" s="929"/>
      <c r="AQ186" s="929"/>
      <c r="AR186" s="929"/>
      <c r="AS186" s="929"/>
      <c r="AT186" s="929"/>
      <c r="AU186" s="929"/>
      <c r="AV186" s="929"/>
      <c r="AW186" s="929"/>
      <c r="AX186" s="929"/>
      <c r="AY186" s="929"/>
      <c r="AZ186" s="929"/>
      <c r="BA186" s="929"/>
      <c r="BB186" s="929"/>
      <c r="BC186" s="929"/>
      <c r="BD186" s="930"/>
    </row>
    <row r="187" spans="2:56" ht="24" x14ac:dyDescent="0.2">
      <c r="B187" s="1282"/>
      <c r="C187" s="943" t="s">
        <v>231</v>
      </c>
      <c r="D187" s="932" t="str">
        <f>IF(D186="","",Sheet2!$L$40*7%)</f>
        <v/>
      </c>
      <c r="E187" s="933" t="str">
        <f>IF(E186="","",Sheet2!$L$40*7%)</f>
        <v/>
      </c>
      <c r="F187" s="933" t="str">
        <f>IF(F186="","",Sheet2!$L$40*7%)</f>
        <v/>
      </c>
      <c r="G187" s="933" t="str">
        <f>IF(G186="","",Sheet2!$L$40*7%)</f>
        <v/>
      </c>
      <c r="H187" s="933" t="str">
        <f>IF(H186="","",Sheet2!$L$40*7%)</f>
        <v/>
      </c>
      <c r="I187" s="933" t="str">
        <f>IF(I186="","",Sheet2!$L$40*7%)</f>
        <v/>
      </c>
      <c r="J187" s="933" t="str">
        <f>IF(J186="","",Sheet2!$L$40*7%)</f>
        <v/>
      </c>
      <c r="K187" s="933" t="str">
        <f>IF(K186="","",Sheet2!$L$40*7%)</f>
        <v/>
      </c>
      <c r="L187" s="933" t="str">
        <f>IF(L186="","",Sheet2!$L$40*7%)</f>
        <v/>
      </c>
      <c r="M187" s="933" t="str">
        <f>IF(M186="","",Sheet2!$L$40*7%)</f>
        <v/>
      </c>
      <c r="N187" s="933" t="str">
        <f>IF(N186="","",Sheet2!$L$40*7%)</f>
        <v/>
      </c>
      <c r="O187" s="933" t="str">
        <f>IF(O186="","",Sheet2!$L$40*7%)</f>
        <v/>
      </c>
      <c r="P187" s="933" t="str">
        <f>IF(P186="","",Sheet2!$L$40*7%)</f>
        <v/>
      </c>
      <c r="Q187" s="933" t="str">
        <f>IF(Q186="","",Sheet2!$L$40*7%)</f>
        <v/>
      </c>
      <c r="R187" s="933" t="str">
        <f>IF(R186="","",Sheet2!$L$40*7%)</f>
        <v/>
      </c>
      <c r="S187" s="933" t="str">
        <f>IF(S186="","",Sheet2!$L$40*7%)</f>
        <v/>
      </c>
      <c r="T187" s="933" t="str">
        <f>IF(T186="","",Sheet2!$L$40*7%)</f>
        <v/>
      </c>
      <c r="U187" s="933" t="str">
        <f>IF(U186="","",Sheet2!$L$40*7%)</f>
        <v/>
      </c>
      <c r="V187" s="933" t="str">
        <f>IF(V186="","",Sheet2!$L$40*7%)</f>
        <v/>
      </c>
      <c r="W187" s="933" t="str">
        <f>IF(W186="","",Sheet2!$L$40*7%)</f>
        <v/>
      </c>
      <c r="X187" s="933" t="str">
        <f>IF(X186="","",Sheet2!$L$40*7%)</f>
        <v/>
      </c>
      <c r="Y187" s="933" t="str">
        <f>IF(Y186="","",Sheet2!$L$40*7%)</f>
        <v/>
      </c>
      <c r="Z187" s="933" t="str">
        <f>IF(Z186="","",Sheet2!$L$40*7%)</f>
        <v/>
      </c>
      <c r="AA187" s="933" t="str">
        <f>IF(AA186="","",Sheet2!$L$40*7%)</f>
        <v/>
      </c>
      <c r="AB187" s="933" t="str">
        <f>IF(AB186="","",Sheet2!$L$40*7%)</f>
        <v/>
      </c>
      <c r="AC187" s="933" t="str">
        <f>IF(AC186="","",Sheet2!$L$40*7%)</f>
        <v/>
      </c>
      <c r="AD187" s="933" t="str">
        <f>IF(AD186="","",Sheet2!$L$40*7%)</f>
        <v/>
      </c>
      <c r="AE187" s="933" t="str">
        <f>IF(AE186="","",Sheet2!$L$40*7%)</f>
        <v/>
      </c>
      <c r="AF187" s="933" t="str">
        <f>IF(AF186="","",Sheet2!$L$40*7%)</f>
        <v/>
      </c>
      <c r="AG187" s="933" t="str">
        <f>IF(AG186="","",Sheet2!$L$40*7%)</f>
        <v/>
      </c>
      <c r="AH187" s="933" t="str">
        <f>IF(AH186="","",Sheet2!$L$40*7%)</f>
        <v/>
      </c>
      <c r="AI187" s="933" t="str">
        <f>IF(AI186="","",Sheet2!$L$40*7%)</f>
        <v/>
      </c>
      <c r="AJ187" s="933" t="str">
        <f>IF(AJ186="","",Sheet2!$L$40*7%)</f>
        <v/>
      </c>
      <c r="AK187" s="933" t="str">
        <f>IF(AK186="","",Sheet2!$L$40*7%)</f>
        <v/>
      </c>
      <c r="AL187" s="933" t="str">
        <f>IF(AL186="","",Sheet2!$L$40*7%)</f>
        <v/>
      </c>
      <c r="AM187" s="933" t="str">
        <f>IF(AM186="","",Sheet2!$L$40*7%)</f>
        <v/>
      </c>
      <c r="AN187" s="933" t="str">
        <f>IF(AN186="","",Sheet2!$L$40*7%)</f>
        <v/>
      </c>
      <c r="AO187" s="933" t="str">
        <f>IF(AO186="","",Sheet2!$L$40*7%)</f>
        <v/>
      </c>
      <c r="AP187" s="933" t="str">
        <f>IF(AP186="","",Sheet2!$L$40*7%)</f>
        <v/>
      </c>
      <c r="AQ187" s="933" t="str">
        <f>IF(AQ186="","",Sheet2!$L$40*7%)</f>
        <v/>
      </c>
      <c r="AR187" s="933" t="str">
        <f>IF(AR186="","",Sheet2!$L$40*7%)</f>
        <v/>
      </c>
      <c r="AS187" s="933" t="str">
        <f>IF(AS186="","",Sheet2!$L$40*7%)</f>
        <v/>
      </c>
      <c r="AT187" s="933"/>
      <c r="AU187" s="933" t="str">
        <f>IF(AU186="","",Sheet2!$L$40*7%)</f>
        <v/>
      </c>
      <c r="AV187" s="933" t="str">
        <f>IF(AV186="","",Sheet2!$L$40*7%)</f>
        <v/>
      </c>
      <c r="AW187" s="933" t="str">
        <f>IF(AW186="","",Sheet2!$L$40*7%)</f>
        <v/>
      </c>
      <c r="AX187" s="933" t="str">
        <f>IF(AX186="","",Sheet2!$L$40*7%)</f>
        <v/>
      </c>
      <c r="AY187" s="933" t="str">
        <f>IF(AY186="","",Sheet2!$L$40*7%)</f>
        <v/>
      </c>
      <c r="AZ187" s="933" t="str">
        <f>IF(AZ186="","",Sheet2!$L$40*7%)</f>
        <v/>
      </c>
      <c r="BA187" s="933" t="str">
        <f>IF(BA186="","",Sheet2!$L$40*7%)</f>
        <v/>
      </c>
      <c r="BB187" s="933" t="str">
        <f>IF(BB186="","",Sheet2!$L$40*7%)</f>
        <v/>
      </c>
      <c r="BC187" s="933" t="str">
        <f>IF(BC186="","",Sheet2!$L$40*7%)</f>
        <v/>
      </c>
      <c r="BD187" s="934" t="str">
        <f>IF(BD186="","",Sheet2!$L$40*7%)</f>
        <v/>
      </c>
    </row>
    <row r="188" spans="2:56" x14ac:dyDescent="0.2">
      <c r="B188" s="1283"/>
      <c r="C188" s="946" t="s">
        <v>232</v>
      </c>
      <c r="D188" s="936" t="str">
        <f t="shared" ref="D188:AI188" si="118">IF(D186="","",ABS(D186)-ABS(D187))</f>
        <v/>
      </c>
      <c r="E188" s="937" t="str">
        <f t="shared" si="118"/>
        <v/>
      </c>
      <c r="F188" s="937" t="str">
        <f t="shared" si="118"/>
        <v/>
      </c>
      <c r="G188" s="937" t="str">
        <f t="shared" si="118"/>
        <v/>
      </c>
      <c r="H188" s="937" t="str">
        <f t="shared" si="118"/>
        <v/>
      </c>
      <c r="I188" s="937" t="str">
        <f t="shared" si="118"/>
        <v/>
      </c>
      <c r="J188" s="937" t="str">
        <f t="shared" si="118"/>
        <v/>
      </c>
      <c r="K188" s="937" t="str">
        <f t="shared" si="118"/>
        <v/>
      </c>
      <c r="L188" s="937" t="str">
        <f t="shared" si="118"/>
        <v/>
      </c>
      <c r="M188" s="937" t="str">
        <f t="shared" si="118"/>
        <v/>
      </c>
      <c r="N188" s="937" t="str">
        <f t="shared" si="118"/>
        <v/>
      </c>
      <c r="O188" s="937" t="str">
        <f t="shared" si="118"/>
        <v/>
      </c>
      <c r="P188" s="937" t="str">
        <f t="shared" si="118"/>
        <v/>
      </c>
      <c r="Q188" s="937" t="str">
        <f t="shared" si="118"/>
        <v/>
      </c>
      <c r="R188" s="937" t="str">
        <f t="shared" si="118"/>
        <v/>
      </c>
      <c r="S188" s="937" t="str">
        <f t="shared" si="118"/>
        <v/>
      </c>
      <c r="T188" s="937" t="str">
        <f t="shared" si="118"/>
        <v/>
      </c>
      <c r="U188" s="937" t="str">
        <f t="shared" si="118"/>
        <v/>
      </c>
      <c r="V188" s="937" t="str">
        <f t="shared" si="118"/>
        <v/>
      </c>
      <c r="W188" s="937" t="str">
        <f t="shared" si="118"/>
        <v/>
      </c>
      <c r="X188" s="937" t="str">
        <f t="shared" si="118"/>
        <v/>
      </c>
      <c r="Y188" s="937" t="str">
        <f t="shared" si="118"/>
        <v/>
      </c>
      <c r="Z188" s="937" t="str">
        <f t="shared" si="118"/>
        <v/>
      </c>
      <c r="AA188" s="937" t="str">
        <f t="shared" si="118"/>
        <v/>
      </c>
      <c r="AB188" s="937" t="str">
        <f t="shared" si="118"/>
        <v/>
      </c>
      <c r="AC188" s="937" t="str">
        <f t="shared" si="118"/>
        <v/>
      </c>
      <c r="AD188" s="937" t="str">
        <f t="shared" si="118"/>
        <v/>
      </c>
      <c r="AE188" s="937" t="str">
        <f t="shared" si="118"/>
        <v/>
      </c>
      <c r="AF188" s="937" t="str">
        <f t="shared" si="118"/>
        <v/>
      </c>
      <c r="AG188" s="937" t="str">
        <f t="shared" si="118"/>
        <v/>
      </c>
      <c r="AH188" s="937" t="str">
        <f t="shared" si="118"/>
        <v/>
      </c>
      <c r="AI188" s="937" t="str">
        <f t="shared" si="118"/>
        <v/>
      </c>
      <c r="AJ188" s="937" t="str">
        <f t="shared" ref="AJ188:BD188" si="119">IF(AJ186="","",ABS(AJ186)-ABS(AJ187))</f>
        <v/>
      </c>
      <c r="AK188" s="937" t="str">
        <f t="shared" si="119"/>
        <v/>
      </c>
      <c r="AL188" s="937" t="str">
        <f t="shared" si="119"/>
        <v/>
      </c>
      <c r="AM188" s="937" t="str">
        <f t="shared" si="119"/>
        <v/>
      </c>
      <c r="AN188" s="937" t="str">
        <f t="shared" si="119"/>
        <v/>
      </c>
      <c r="AO188" s="937" t="str">
        <f t="shared" si="119"/>
        <v/>
      </c>
      <c r="AP188" s="937" t="str">
        <f t="shared" si="119"/>
        <v/>
      </c>
      <c r="AQ188" s="937" t="str">
        <f t="shared" si="119"/>
        <v/>
      </c>
      <c r="AR188" s="937" t="str">
        <f t="shared" si="119"/>
        <v/>
      </c>
      <c r="AS188" s="937" t="str">
        <f t="shared" si="119"/>
        <v/>
      </c>
      <c r="AT188" s="937"/>
      <c r="AU188" s="937" t="str">
        <f t="shared" si="119"/>
        <v/>
      </c>
      <c r="AV188" s="937" t="str">
        <f t="shared" si="119"/>
        <v/>
      </c>
      <c r="AW188" s="937" t="str">
        <f t="shared" si="119"/>
        <v/>
      </c>
      <c r="AX188" s="937" t="str">
        <f t="shared" si="119"/>
        <v/>
      </c>
      <c r="AY188" s="937" t="str">
        <f t="shared" si="119"/>
        <v/>
      </c>
      <c r="AZ188" s="937" t="str">
        <f t="shared" si="119"/>
        <v/>
      </c>
      <c r="BA188" s="937" t="str">
        <f t="shared" si="119"/>
        <v/>
      </c>
      <c r="BB188" s="937" t="str">
        <f t="shared" si="119"/>
        <v/>
      </c>
      <c r="BC188" s="937" t="str">
        <f t="shared" si="119"/>
        <v/>
      </c>
      <c r="BD188" s="938" t="str">
        <f t="shared" si="119"/>
        <v/>
      </c>
    </row>
    <row r="189" spans="2:56" ht="36" x14ac:dyDescent="0.2">
      <c r="B189" s="1282">
        <v>30</v>
      </c>
      <c r="C189" s="942" t="s">
        <v>230</v>
      </c>
      <c r="D189" s="928"/>
      <c r="E189" s="929"/>
      <c r="F189" s="929"/>
      <c r="G189" s="929"/>
      <c r="H189" s="929"/>
      <c r="I189" s="929"/>
      <c r="J189" s="929"/>
      <c r="K189" s="929"/>
      <c r="L189" s="929"/>
      <c r="M189" s="929"/>
      <c r="N189" s="929"/>
      <c r="O189" s="929"/>
      <c r="P189" s="929"/>
      <c r="Q189" s="929"/>
      <c r="R189" s="929"/>
      <c r="S189" s="929"/>
      <c r="T189" s="929"/>
      <c r="U189" s="929"/>
      <c r="V189" s="929"/>
      <c r="W189" s="929"/>
      <c r="X189" s="929"/>
      <c r="Y189" s="929"/>
      <c r="Z189" s="929"/>
      <c r="AA189" s="929"/>
      <c r="AB189" s="929"/>
      <c r="AC189" s="929"/>
      <c r="AD189" s="929"/>
      <c r="AE189" s="929"/>
      <c r="AF189" s="929"/>
      <c r="AG189" s="929"/>
      <c r="AH189" s="929"/>
      <c r="AI189" s="929"/>
      <c r="AJ189" s="929"/>
      <c r="AK189" s="929"/>
      <c r="AL189" s="929"/>
      <c r="AM189" s="929"/>
      <c r="AN189" s="929"/>
      <c r="AO189" s="929"/>
      <c r="AP189" s="929"/>
      <c r="AQ189" s="929"/>
      <c r="AR189" s="929"/>
      <c r="AS189" s="929"/>
      <c r="AT189" s="929"/>
      <c r="AU189" s="929"/>
      <c r="AV189" s="929"/>
      <c r="AW189" s="929"/>
      <c r="AX189" s="929"/>
      <c r="AY189" s="929"/>
      <c r="AZ189" s="929"/>
      <c r="BA189" s="929"/>
      <c r="BB189" s="929"/>
      <c r="BC189" s="929"/>
      <c r="BD189" s="930"/>
    </row>
    <row r="190" spans="2:56" ht="24" x14ac:dyDescent="0.2">
      <c r="B190" s="1282"/>
      <c r="C190" s="943" t="s">
        <v>231</v>
      </c>
      <c r="D190" s="932" t="str">
        <f>IF(D189="","",Sheet2!$L$41*7%)</f>
        <v/>
      </c>
      <c r="E190" s="933" t="str">
        <f>IF(E189="","",Sheet2!$L$41*7%)</f>
        <v/>
      </c>
      <c r="F190" s="933" t="str">
        <f>IF(F189="","",Sheet2!$L$41*7%)</f>
        <v/>
      </c>
      <c r="G190" s="933" t="str">
        <f>IF(G189="","",Sheet2!$L$41*7%)</f>
        <v/>
      </c>
      <c r="H190" s="933" t="str">
        <f>IF(H189="","",Sheet2!$L$41*7%)</f>
        <v/>
      </c>
      <c r="I190" s="933" t="str">
        <f>IF(I189="","",Sheet2!$L$41*7%)</f>
        <v/>
      </c>
      <c r="J190" s="933" t="str">
        <f>IF(J189="","",Sheet2!$L$41*7%)</f>
        <v/>
      </c>
      <c r="K190" s="933" t="str">
        <f>IF(K189="","",Sheet2!$L$41*7%)</f>
        <v/>
      </c>
      <c r="L190" s="933" t="str">
        <f>IF(L189="","",Sheet2!$L$41*7%)</f>
        <v/>
      </c>
      <c r="M190" s="933" t="str">
        <f>IF(M189="","",Sheet2!$L$41*7%)</f>
        <v/>
      </c>
      <c r="N190" s="933" t="str">
        <f>IF(N189="","",Sheet2!$L$41*7%)</f>
        <v/>
      </c>
      <c r="O190" s="933" t="str">
        <f>IF(O189="","",Sheet2!$L$41*7%)</f>
        <v/>
      </c>
      <c r="P190" s="933" t="str">
        <f>IF(P189="","",Sheet2!$L$41*7%)</f>
        <v/>
      </c>
      <c r="Q190" s="933" t="str">
        <f>IF(Q189="","",Sheet2!$L$41*7%)</f>
        <v/>
      </c>
      <c r="R190" s="933" t="str">
        <f>IF(R189="","",Sheet2!$L$41*7%)</f>
        <v/>
      </c>
      <c r="S190" s="933" t="str">
        <f>IF(S189="","",Sheet2!$L$41*7%)</f>
        <v/>
      </c>
      <c r="T190" s="933" t="str">
        <f>IF(T189="","",Sheet2!$L$41*7%)</f>
        <v/>
      </c>
      <c r="U190" s="933" t="str">
        <f>IF(U189="","",Sheet2!$L$41*7%)</f>
        <v/>
      </c>
      <c r="V190" s="933" t="str">
        <f>IF(V189="","",Sheet2!$L$41*7%)</f>
        <v/>
      </c>
      <c r="W190" s="933" t="str">
        <f>IF(W189="","",Sheet2!$L$41*7%)</f>
        <v/>
      </c>
      <c r="X190" s="933" t="str">
        <f>IF(X189="","",Sheet2!$L$41*7%)</f>
        <v/>
      </c>
      <c r="Y190" s="933" t="str">
        <f>IF(Y189="","",Sheet2!$L$41*7%)</f>
        <v/>
      </c>
      <c r="Z190" s="933" t="str">
        <f>IF(Z189="","",Sheet2!$L$41*7%)</f>
        <v/>
      </c>
      <c r="AA190" s="933" t="str">
        <f>IF(AA189="","",Sheet2!$L$41*7%)</f>
        <v/>
      </c>
      <c r="AB190" s="933" t="str">
        <f>IF(AB189="","",Sheet2!$L$41*7%)</f>
        <v/>
      </c>
      <c r="AC190" s="933" t="str">
        <f>IF(AC189="","",Sheet2!$L$41*7%)</f>
        <v/>
      </c>
      <c r="AD190" s="933" t="str">
        <f>IF(AD189="","",Sheet2!$L$41*7%)</f>
        <v/>
      </c>
      <c r="AE190" s="933" t="str">
        <f>IF(AE189="","",Sheet2!$L$41*7%)</f>
        <v/>
      </c>
      <c r="AF190" s="933" t="str">
        <f>IF(AF189="","",Sheet2!$L$41*7%)</f>
        <v/>
      </c>
      <c r="AG190" s="933" t="str">
        <f>IF(AG189="","",Sheet2!$L$41*7%)</f>
        <v/>
      </c>
      <c r="AH190" s="933" t="str">
        <f>IF(AH189="","",Sheet2!$L$41*7%)</f>
        <v/>
      </c>
      <c r="AI190" s="933" t="str">
        <f>IF(AI189="","",Sheet2!$L$41*7%)</f>
        <v/>
      </c>
      <c r="AJ190" s="933" t="str">
        <f>IF(AJ189="","",Sheet2!$L$41*7%)</f>
        <v/>
      </c>
      <c r="AK190" s="933" t="str">
        <f>IF(AK189="","",Sheet2!$L$41*7%)</f>
        <v/>
      </c>
      <c r="AL190" s="933" t="str">
        <f>IF(AL189="","",Sheet2!$L$41*7%)</f>
        <v/>
      </c>
      <c r="AM190" s="933" t="str">
        <f>IF(AM189="","",Sheet2!$L$41*7%)</f>
        <v/>
      </c>
      <c r="AN190" s="933" t="str">
        <f>IF(AN189="","",Sheet2!$L$41*7%)</f>
        <v/>
      </c>
      <c r="AO190" s="933" t="str">
        <f>IF(AO189="","",Sheet2!$L$41*7%)</f>
        <v/>
      </c>
      <c r="AP190" s="933" t="str">
        <f>IF(AP189="","",Sheet2!$L$41*7%)</f>
        <v/>
      </c>
      <c r="AQ190" s="933" t="str">
        <f>IF(AQ189="","",Sheet2!$L$41*7%)</f>
        <v/>
      </c>
      <c r="AR190" s="933" t="str">
        <f>IF(AR189="","",Sheet2!$L$41*7%)</f>
        <v/>
      </c>
      <c r="AS190" s="933" t="str">
        <f>IF(AS189="","",Sheet2!$L$41*7%)</f>
        <v/>
      </c>
      <c r="AT190" s="933"/>
      <c r="AU190" s="933" t="str">
        <f>IF(AU189="","",Sheet2!$L$41*7%)</f>
        <v/>
      </c>
      <c r="AV190" s="933" t="str">
        <f>IF(AV189="","",Sheet2!$L$41*7%)</f>
        <v/>
      </c>
      <c r="AW190" s="933" t="str">
        <f>IF(AW189="","",Sheet2!$L$41*7%)</f>
        <v/>
      </c>
      <c r="AX190" s="933" t="str">
        <f>IF(AX189="","",Sheet2!$L$41*7%)</f>
        <v/>
      </c>
      <c r="AY190" s="933" t="str">
        <f>IF(AY189="","",Sheet2!$L$41*7%)</f>
        <v/>
      </c>
      <c r="AZ190" s="933" t="str">
        <f>IF(AZ189="","",Sheet2!$L$41*7%)</f>
        <v/>
      </c>
      <c r="BA190" s="933" t="str">
        <f>IF(BA189="","",Sheet2!$L$41*7%)</f>
        <v/>
      </c>
      <c r="BB190" s="933" t="str">
        <f>IF(BB189="","",Sheet2!$L$41*7%)</f>
        <v/>
      </c>
      <c r="BC190" s="933" t="str">
        <f>IF(BC189="","",Sheet2!$L$41*7%)</f>
        <v/>
      </c>
      <c r="BD190" s="934" t="str">
        <f>IF(BD189="","",Sheet2!$L$41*7%)</f>
        <v/>
      </c>
    </row>
    <row r="191" spans="2:56" x14ac:dyDescent="0.2">
      <c r="B191" s="1282"/>
      <c r="C191" s="944" t="s">
        <v>232</v>
      </c>
      <c r="D191" s="936" t="str">
        <f t="shared" ref="D191:AI191" si="120">IF(D189="","",ABS(D189)-ABS(D190))</f>
        <v/>
      </c>
      <c r="E191" s="937" t="str">
        <f t="shared" si="120"/>
        <v/>
      </c>
      <c r="F191" s="937" t="str">
        <f t="shared" si="120"/>
        <v/>
      </c>
      <c r="G191" s="937" t="str">
        <f t="shared" si="120"/>
        <v/>
      </c>
      <c r="H191" s="937" t="str">
        <f t="shared" si="120"/>
        <v/>
      </c>
      <c r="I191" s="937" t="str">
        <f t="shared" si="120"/>
        <v/>
      </c>
      <c r="J191" s="937" t="str">
        <f t="shared" si="120"/>
        <v/>
      </c>
      <c r="K191" s="937" t="str">
        <f t="shared" si="120"/>
        <v/>
      </c>
      <c r="L191" s="937" t="str">
        <f t="shared" si="120"/>
        <v/>
      </c>
      <c r="M191" s="937" t="str">
        <f t="shared" si="120"/>
        <v/>
      </c>
      <c r="N191" s="937" t="str">
        <f t="shared" si="120"/>
        <v/>
      </c>
      <c r="O191" s="937" t="str">
        <f t="shared" si="120"/>
        <v/>
      </c>
      <c r="P191" s="937" t="str">
        <f t="shared" si="120"/>
        <v/>
      </c>
      <c r="Q191" s="937" t="str">
        <f t="shared" si="120"/>
        <v/>
      </c>
      <c r="R191" s="937" t="str">
        <f t="shared" si="120"/>
        <v/>
      </c>
      <c r="S191" s="937" t="str">
        <f t="shared" si="120"/>
        <v/>
      </c>
      <c r="T191" s="937" t="str">
        <f t="shared" si="120"/>
        <v/>
      </c>
      <c r="U191" s="937" t="str">
        <f t="shared" si="120"/>
        <v/>
      </c>
      <c r="V191" s="937" t="str">
        <f t="shared" si="120"/>
        <v/>
      </c>
      <c r="W191" s="937" t="str">
        <f t="shared" si="120"/>
        <v/>
      </c>
      <c r="X191" s="937" t="str">
        <f t="shared" si="120"/>
        <v/>
      </c>
      <c r="Y191" s="937" t="str">
        <f t="shared" si="120"/>
        <v/>
      </c>
      <c r="Z191" s="937" t="str">
        <f t="shared" si="120"/>
        <v/>
      </c>
      <c r="AA191" s="937" t="str">
        <f t="shared" si="120"/>
        <v/>
      </c>
      <c r="AB191" s="937" t="str">
        <f t="shared" si="120"/>
        <v/>
      </c>
      <c r="AC191" s="937" t="str">
        <f t="shared" si="120"/>
        <v/>
      </c>
      <c r="AD191" s="937" t="str">
        <f t="shared" si="120"/>
        <v/>
      </c>
      <c r="AE191" s="937" t="str">
        <f t="shared" si="120"/>
        <v/>
      </c>
      <c r="AF191" s="937" t="str">
        <f t="shared" si="120"/>
        <v/>
      </c>
      <c r="AG191" s="937" t="str">
        <f t="shared" si="120"/>
        <v/>
      </c>
      <c r="AH191" s="937" t="str">
        <f t="shared" si="120"/>
        <v/>
      </c>
      <c r="AI191" s="937" t="str">
        <f t="shared" si="120"/>
        <v/>
      </c>
      <c r="AJ191" s="937" t="str">
        <f t="shared" ref="AJ191:BD191" si="121">IF(AJ189="","",ABS(AJ189)-ABS(AJ190))</f>
        <v/>
      </c>
      <c r="AK191" s="937" t="str">
        <f t="shared" si="121"/>
        <v/>
      </c>
      <c r="AL191" s="937" t="str">
        <f t="shared" si="121"/>
        <v/>
      </c>
      <c r="AM191" s="937" t="str">
        <f t="shared" si="121"/>
        <v/>
      </c>
      <c r="AN191" s="937" t="str">
        <f t="shared" si="121"/>
        <v/>
      </c>
      <c r="AO191" s="937" t="str">
        <f t="shared" si="121"/>
        <v/>
      </c>
      <c r="AP191" s="937" t="str">
        <f t="shared" si="121"/>
        <v/>
      </c>
      <c r="AQ191" s="937" t="str">
        <f t="shared" si="121"/>
        <v/>
      </c>
      <c r="AR191" s="937" t="str">
        <f t="shared" si="121"/>
        <v/>
      </c>
      <c r="AS191" s="937" t="str">
        <f t="shared" si="121"/>
        <v/>
      </c>
      <c r="AT191" s="937"/>
      <c r="AU191" s="937" t="str">
        <f t="shared" si="121"/>
        <v/>
      </c>
      <c r="AV191" s="937" t="str">
        <f t="shared" si="121"/>
        <v/>
      </c>
      <c r="AW191" s="937" t="str">
        <f t="shared" si="121"/>
        <v/>
      </c>
      <c r="AX191" s="937" t="str">
        <f t="shared" si="121"/>
        <v/>
      </c>
      <c r="AY191" s="937" t="str">
        <f t="shared" si="121"/>
        <v/>
      </c>
      <c r="AZ191" s="937" t="str">
        <f t="shared" si="121"/>
        <v/>
      </c>
      <c r="BA191" s="937" t="str">
        <f t="shared" si="121"/>
        <v/>
      </c>
      <c r="BB191" s="937" t="str">
        <f t="shared" si="121"/>
        <v/>
      </c>
      <c r="BC191" s="937" t="str">
        <f t="shared" si="121"/>
        <v/>
      </c>
      <c r="BD191" s="938" t="str">
        <f t="shared" si="121"/>
        <v/>
      </c>
    </row>
    <row r="192" spans="2:56" ht="36" x14ac:dyDescent="0.2">
      <c r="B192" s="1281">
        <v>31</v>
      </c>
      <c r="C192" s="945" t="s">
        <v>230</v>
      </c>
      <c r="D192" s="928"/>
      <c r="E192" s="929"/>
      <c r="F192" s="929"/>
      <c r="G192" s="929"/>
      <c r="H192" s="929"/>
      <c r="I192" s="929"/>
      <c r="J192" s="929"/>
      <c r="K192" s="929"/>
      <c r="L192" s="929"/>
      <c r="M192" s="929"/>
      <c r="N192" s="929"/>
      <c r="O192" s="929"/>
      <c r="P192" s="929"/>
      <c r="Q192" s="929"/>
      <c r="R192" s="929"/>
      <c r="S192" s="929"/>
      <c r="T192" s="929"/>
      <c r="U192" s="929"/>
      <c r="V192" s="929"/>
      <c r="W192" s="929"/>
      <c r="X192" s="929"/>
      <c r="Y192" s="929"/>
      <c r="Z192" s="929"/>
      <c r="AA192" s="929"/>
      <c r="AB192" s="929"/>
      <c r="AC192" s="929"/>
      <c r="AD192" s="929"/>
      <c r="AE192" s="929"/>
      <c r="AF192" s="929"/>
      <c r="AG192" s="929"/>
      <c r="AH192" s="929"/>
      <c r="AI192" s="929"/>
      <c r="AJ192" s="929"/>
      <c r="AK192" s="929"/>
      <c r="AL192" s="929"/>
      <c r="AM192" s="929"/>
      <c r="AN192" s="929"/>
      <c r="AO192" s="929"/>
      <c r="AP192" s="929"/>
      <c r="AQ192" s="929"/>
      <c r="AR192" s="929"/>
      <c r="AS192" s="929"/>
      <c r="AT192" s="929"/>
      <c r="AU192" s="929"/>
      <c r="AV192" s="929"/>
      <c r="AW192" s="929"/>
      <c r="AX192" s="929"/>
      <c r="AY192" s="929"/>
      <c r="AZ192" s="929"/>
      <c r="BA192" s="929"/>
      <c r="BB192" s="929"/>
      <c r="BC192" s="929"/>
      <c r="BD192" s="930"/>
    </row>
    <row r="193" spans="2:56" ht="24" x14ac:dyDescent="0.2">
      <c r="B193" s="1282"/>
      <c r="C193" s="943" t="s">
        <v>231</v>
      </c>
      <c r="D193" s="932" t="str">
        <f>IF(D192="","",Sheet2!$L$42*7%)</f>
        <v/>
      </c>
      <c r="E193" s="933" t="str">
        <f>IF(E192="","",Sheet2!$L$42*7%)</f>
        <v/>
      </c>
      <c r="F193" s="933" t="str">
        <f>IF(F192="","",Sheet2!$L$42*7%)</f>
        <v/>
      </c>
      <c r="G193" s="933" t="str">
        <f>IF(G192="","",Sheet2!$L$42*7%)</f>
        <v/>
      </c>
      <c r="H193" s="933" t="str">
        <f>IF(H192="","",Sheet2!$L$42*7%)</f>
        <v/>
      </c>
      <c r="I193" s="933" t="str">
        <f>IF(I192="","",Sheet2!$L$42*7%)</f>
        <v/>
      </c>
      <c r="J193" s="933" t="str">
        <f>IF(J192="","",Sheet2!$L$42*7%)</f>
        <v/>
      </c>
      <c r="K193" s="933" t="str">
        <f>IF(K192="","",Sheet2!$L$42*7%)</f>
        <v/>
      </c>
      <c r="L193" s="933" t="str">
        <f>IF(L192="","",Sheet2!$L$42*7%)</f>
        <v/>
      </c>
      <c r="M193" s="933" t="str">
        <f>IF(M192="","",Sheet2!$L$42*7%)</f>
        <v/>
      </c>
      <c r="N193" s="933" t="str">
        <f>IF(N192="","",Sheet2!$L$42*7%)</f>
        <v/>
      </c>
      <c r="O193" s="933" t="str">
        <f>IF(O192="","",Sheet2!$L$42*7%)</f>
        <v/>
      </c>
      <c r="P193" s="933" t="str">
        <f>IF(P192="","",Sheet2!$L$42*7%)</f>
        <v/>
      </c>
      <c r="Q193" s="933" t="str">
        <f>IF(Q192="","",Sheet2!$L$42*7%)</f>
        <v/>
      </c>
      <c r="R193" s="933" t="str">
        <f>IF(R192="","",Sheet2!$L$42*7%)</f>
        <v/>
      </c>
      <c r="S193" s="933" t="str">
        <f>IF(S192="","",Sheet2!$L$42*7%)</f>
        <v/>
      </c>
      <c r="T193" s="933" t="str">
        <f>IF(T192="","",Sheet2!$L$42*7%)</f>
        <v/>
      </c>
      <c r="U193" s="933" t="str">
        <f>IF(U192="","",Sheet2!$L$42*7%)</f>
        <v/>
      </c>
      <c r="V193" s="933" t="str">
        <f>IF(V192="","",Sheet2!$L$42*7%)</f>
        <v/>
      </c>
      <c r="W193" s="933" t="str">
        <f>IF(W192="","",Sheet2!$L$42*7%)</f>
        <v/>
      </c>
      <c r="X193" s="933" t="str">
        <f>IF(X192="","",Sheet2!$L$42*7%)</f>
        <v/>
      </c>
      <c r="Y193" s="933" t="str">
        <f>IF(Y192="","",Sheet2!$L$42*7%)</f>
        <v/>
      </c>
      <c r="Z193" s="933" t="str">
        <f>IF(Z192="","",Sheet2!$L$42*7%)</f>
        <v/>
      </c>
      <c r="AA193" s="933" t="str">
        <f>IF(AA192="","",Sheet2!$L$42*7%)</f>
        <v/>
      </c>
      <c r="AB193" s="933" t="str">
        <f>IF(AB192="","",Sheet2!$L$42*7%)</f>
        <v/>
      </c>
      <c r="AC193" s="933" t="str">
        <f>IF(AC192="","",Sheet2!$L$42*7%)</f>
        <v/>
      </c>
      <c r="AD193" s="933" t="str">
        <f>IF(AD192="","",Sheet2!$L$42*7%)</f>
        <v/>
      </c>
      <c r="AE193" s="933" t="str">
        <f>IF(AE192="","",Sheet2!$L$42*7%)</f>
        <v/>
      </c>
      <c r="AF193" s="933" t="str">
        <f>IF(AF192="","",Sheet2!$L$42*7%)</f>
        <v/>
      </c>
      <c r="AG193" s="933" t="str">
        <f>IF(AG192="","",Sheet2!$L$42*7%)</f>
        <v/>
      </c>
      <c r="AH193" s="933" t="str">
        <f>IF(AH192="","",Sheet2!$L$42*7%)</f>
        <v/>
      </c>
      <c r="AI193" s="933" t="str">
        <f>IF(AI192="","",Sheet2!$L$42*7%)</f>
        <v/>
      </c>
      <c r="AJ193" s="933" t="str">
        <f>IF(AJ192="","",Sheet2!$L$42*7%)</f>
        <v/>
      </c>
      <c r="AK193" s="933" t="str">
        <f>IF(AK192="","",Sheet2!$L$42*7%)</f>
        <v/>
      </c>
      <c r="AL193" s="933" t="str">
        <f>IF(AL192="","",Sheet2!$L$42*7%)</f>
        <v/>
      </c>
      <c r="AM193" s="933" t="str">
        <f>IF(AM192="","",Sheet2!$L$42*7%)</f>
        <v/>
      </c>
      <c r="AN193" s="933" t="str">
        <f>IF(AN192="","",Sheet2!$L$42*7%)</f>
        <v/>
      </c>
      <c r="AO193" s="933" t="str">
        <f>IF(AO192="","",Sheet2!$L$42*7%)</f>
        <v/>
      </c>
      <c r="AP193" s="933" t="str">
        <f>IF(AP192="","",Sheet2!$L$42*7%)</f>
        <v/>
      </c>
      <c r="AQ193" s="933" t="str">
        <f>IF(AQ192="","",Sheet2!$L$42*7%)</f>
        <v/>
      </c>
      <c r="AR193" s="933" t="str">
        <f>IF(AR192="","",Sheet2!$L$42*7%)</f>
        <v/>
      </c>
      <c r="AS193" s="933" t="str">
        <f>IF(AS192="","",Sheet2!$L$42*7%)</f>
        <v/>
      </c>
      <c r="AT193" s="933"/>
      <c r="AU193" s="933" t="str">
        <f>IF(AU192="","",Sheet2!$L$42*7%)</f>
        <v/>
      </c>
      <c r="AV193" s="933" t="str">
        <f>IF(AV192="","",Sheet2!$L$42*7%)</f>
        <v/>
      </c>
      <c r="AW193" s="933" t="str">
        <f>IF(AW192="","",Sheet2!$L$42*7%)</f>
        <v/>
      </c>
      <c r="AX193" s="933" t="str">
        <f>IF(AX192="","",Sheet2!$L$42*7%)</f>
        <v/>
      </c>
      <c r="AY193" s="933" t="str">
        <f>IF(AY192="","",Sheet2!$L$42*7%)</f>
        <v/>
      </c>
      <c r="AZ193" s="933" t="str">
        <f>IF(AZ192="","",Sheet2!$L$42*7%)</f>
        <v/>
      </c>
      <c r="BA193" s="933" t="str">
        <f>IF(BA192="","",Sheet2!$L$42*7%)</f>
        <v/>
      </c>
      <c r="BB193" s="933" t="str">
        <f>IF(BB192="","",Sheet2!$L$42*7%)</f>
        <v/>
      </c>
      <c r="BC193" s="933" t="str">
        <f>IF(BC192="","",Sheet2!$L$42*7%)</f>
        <v/>
      </c>
      <c r="BD193" s="934" t="str">
        <f>IF(BD192="","",Sheet2!$L$42*7%)</f>
        <v/>
      </c>
    </row>
    <row r="194" spans="2:56" x14ac:dyDescent="0.2">
      <c r="B194" s="1283"/>
      <c r="C194" s="946" t="s">
        <v>232</v>
      </c>
      <c r="D194" s="936" t="str">
        <f t="shared" ref="D194:AI194" si="122">IF(D192="","",ABS(D192)-ABS(D193))</f>
        <v/>
      </c>
      <c r="E194" s="937" t="str">
        <f t="shared" si="122"/>
        <v/>
      </c>
      <c r="F194" s="937" t="str">
        <f t="shared" si="122"/>
        <v/>
      </c>
      <c r="G194" s="937" t="str">
        <f t="shared" si="122"/>
        <v/>
      </c>
      <c r="H194" s="937" t="str">
        <f t="shared" si="122"/>
        <v/>
      </c>
      <c r="I194" s="937" t="str">
        <f t="shared" si="122"/>
        <v/>
      </c>
      <c r="J194" s="937" t="str">
        <f t="shared" si="122"/>
        <v/>
      </c>
      <c r="K194" s="937" t="str">
        <f t="shared" si="122"/>
        <v/>
      </c>
      <c r="L194" s="937" t="str">
        <f t="shared" si="122"/>
        <v/>
      </c>
      <c r="M194" s="937" t="str">
        <f t="shared" si="122"/>
        <v/>
      </c>
      <c r="N194" s="937" t="str">
        <f t="shared" si="122"/>
        <v/>
      </c>
      <c r="O194" s="937" t="str">
        <f t="shared" si="122"/>
        <v/>
      </c>
      <c r="P194" s="937" t="str">
        <f t="shared" si="122"/>
        <v/>
      </c>
      <c r="Q194" s="937" t="str">
        <f t="shared" si="122"/>
        <v/>
      </c>
      <c r="R194" s="937" t="str">
        <f t="shared" si="122"/>
        <v/>
      </c>
      <c r="S194" s="937" t="str">
        <f t="shared" si="122"/>
        <v/>
      </c>
      <c r="T194" s="937" t="str">
        <f t="shared" si="122"/>
        <v/>
      </c>
      <c r="U194" s="937" t="str">
        <f t="shared" si="122"/>
        <v/>
      </c>
      <c r="V194" s="937" t="str">
        <f t="shared" si="122"/>
        <v/>
      </c>
      <c r="W194" s="937" t="str">
        <f t="shared" si="122"/>
        <v/>
      </c>
      <c r="X194" s="937" t="str">
        <f t="shared" si="122"/>
        <v/>
      </c>
      <c r="Y194" s="937" t="str">
        <f t="shared" si="122"/>
        <v/>
      </c>
      <c r="Z194" s="937" t="str">
        <f t="shared" si="122"/>
        <v/>
      </c>
      <c r="AA194" s="937" t="str">
        <f t="shared" si="122"/>
        <v/>
      </c>
      <c r="AB194" s="937" t="str">
        <f t="shared" si="122"/>
        <v/>
      </c>
      <c r="AC194" s="937" t="str">
        <f t="shared" si="122"/>
        <v/>
      </c>
      <c r="AD194" s="937" t="str">
        <f t="shared" si="122"/>
        <v/>
      </c>
      <c r="AE194" s="937" t="str">
        <f t="shared" si="122"/>
        <v/>
      </c>
      <c r="AF194" s="937" t="str">
        <f t="shared" si="122"/>
        <v/>
      </c>
      <c r="AG194" s="937" t="str">
        <f t="shared" si="122"/>
        <v/>
      </c>
      <c r="AH194" s="937" t="str">
        <f t="shared" si="122"/>
        <v/>
      </c>
      <c r="AI194" s="937" t="str">
        <f t="shared" si="122"/>
        <v/>
      </c>
      <c r="AJ194" s="937" t="str">
        <f t="shared" ref="AJ194:BD194" si="123">IF(AJ192="","",ABS(AJ192)-ABS(AJ193))</f>
        <v/>
      </c>
      <c r="AK194" s="937" t="str">
        <f t="shared" si="123"/>
        <v/>
      </c>
      <c r="AL194" s="937" t="str">
        <f t="shared" si="123"/>
        <v/>
      </c>
      <c r="AM194" s="937" t="str">
        <f t="shared" si="123"/>
        <v/>
      </c>
      <c r="AN194" s="937" t="str">
        <f t="shared" si="123"/>
        <v/>
      </c>
      <c r="AO194" s="937" t="str">
        <f t="shared" si="123"/>
        <v/>
      </c>
      <c r="AP194" s="937" t="str">
        <f t="shared" si="123"/>
        <v/>
      </c>
      <c r="AQ194" s="937" t="str">
        <f t="shared" si="123"/>
        <v/>
      </c>
      <c r="AR194" s="937" t="str">
        <f t="shared" si="123"/>
        <v/>
      </c>
      <c r="AS194" s="937" t="str">
        <f t="shared" si="123"/>
        <v/>
      </c>
      <c r="AT194" s="937"/>
      <c r="AU194" s="937" t="str">
        <f t="shared" si="123"/>
        <v/>
      </c>
      <c r="AV194" s="937" t="str">
        <f t="shared" si="123"/>
        <v/>
      </c>
      <c r="AW194" s="937" t="str">
        <f t="shared" si="123"/>
        <v/>
      </c>
      <c r="AX194" s="937" t="str">
        <f t="shared" si="123"/>
        <v/>
      </c>
      <c r="AY194" s="937" t="str">
        <f t="shared" si="123"/>
        <v/>
      </c>
      <c r="AZ194" s="937" t="str">
        <f t="shared" si="123"/>
        <v/>
      </c>
      <c r="BA194" s="937" t="str">
        <f t="shared" si="123"/>
        <v/>
      </c>
      <c r="BB194" s="937" t="str">
        <f t="shared" si="123"/>
        <v/>
      </c>
      <c r="BC194" s="937" t="str">
        <f t="shared" si="123"/>
        <v/>
      </c>
      <c r="BD194" s="938" t="str">
        <f t="shared" si="123"/>
        <v/>
      </c>
    </row>
    <row r="200" spans="2:56" x14ac:dyDescent="0.2">
      <c r="B200" s="902" t="s">
        <v>465</v>
      </c>
    </row>
    <row r="201" spans="2:56" ht="51" x14ac:dyDescent="0.2">
      <c r="B201" s="921"/>
      <c r="C201" s="921"/>
      <c r="D201" s="922" t="s">
        <v>178</v>
      </c>
      <c r="E201" s="923" t="s">
        <v>179</v>
      </c>
      <c r="F201" s="923" t="s">
        <v>180</v>
      </c>
      <c r="G201" s="923" t="s">
        <v>181</v>
      </c>
      <c r="H201" s="923" t="s">
        <v>182</v>
      </c>
      <c r="I201" s="923" t="s">
        <v>183</v>
      </c>
      <c r="J201" s="923" t="s">
        <v>184</v>
      </c>
      <c r="K201" s="923" t="s">
        <v>185</v>
      </c>
      <c r="L201" s="923" t="s">
        <v>186</v>
      </c>
      <c r="M201" s="923" t="s">
        <v>187</v>
      </c>
      <c r="N201" s="923" t="s">
        <v>188</v>
      </c>
      <c r="O201" s="923" t="s">
        <v>189</v>
      </c>
      <c r="P201" s="923" t="s">
        <v>190</v>
      </c>
      <c r="Q201" s="923" t="s">
        <v>191</v>
      </c>
      <c r="R201" s="923" t="s">
        <v>192</v>
      </c>
      <c r="S201" s="923" t="s">
        <v>193</v>
      </c>
      <c r="T201" s="923" t="s">
        <v>194</v>
      </c>
      <c r="U201" s="923" t="s">
        <v>195</v>
      </c>
      <c r="V201" s="924" t="s">
        <v>196</v>
      </c>
      <c r="W201" s="923" t="s">
        <v>197</v>
      </c>
      <c r="X201" s="923" t="s">
        <v>198</v>
      </c>
      <c r="Y201" s="923" t="s">
        <v>199</v>
      </c>
      <c r="Z201" s="923" t="s">
        <v>200</v>
      </c>
      <c r="AA201" s="923" t="s">
        <v>201</v>
      </c>
      <c r="AB201" s="923" t="s">
        <v>202</v>
      </c>
      <c r="AC201" s="923" t="s">
        <v>203</v>
      </c>
      <c r="AD201" s="923" t="s">
        <v>204</v>
      </c>
      <c r="AE201" s="923" t="s">
        <v>205</v>
      </c>
      <c r="AF201" s="923" t="s">
        <v>206</v>
      </c>
      <c r="AG201" s="923" t="s">
        <v>207</v>
      </c>
      <c r="AH201" s="923" t="s">
        <v>208</v>
      </c>
      <c r="AI201" s="923" t="s">
        <v>209</v>
      </c>
      <c r="AJ201" s="923" t="s">
        <v>210</v>
      </c>
      <c r="AK201" s="923" t="s">
        <v>211</v>
      </c>
      <c r="AL201" s="923" t="s">
        <v>212</v>
      </c>
      <c r="AM201" s="923" t="s">
        <v>213</v>
      </c>
      <c r="AN201" s="923" t="s">
        <v>214</v>
      </c>
      <c r="AO201" s="923" t="s">
        <v>215</v>
      </c>
      <c r="AP201" s="923" t="s">
        <v>216</v>
      </c>
      <c r="AQ201" s="923" t="s">
        <v>217</v>
      </c>
      <c r="AR201" s="923" t="s">
        <v>218</v>
      </c>
      <c r="AS201" s="923" t="s">
        <v>219</v>
      </c>
      <c r="AT201" s="923"/>
      <c r="AU201" s="923" t="s">
        <v>220</v>
      </c>
      <c r="AV201" s="923" t="s">
        <v>221</v>
      </c>
      <c r="AW201" s="923" t="s">
        <v>222</v>
      </c>
      <c r="AX201" s="923" t="s">
        <v>223</v>
      </c>
      <c r="AY201" s="923" t="s">
        <v>224</v>
      </c>
      <c r="AZ201" s="923" t="s">
        <v>225</v>
      </c>
      <c r="BA201" s="923" t="s">
        <v>226</v>
      </c>
      <c r="BB201" s="925" t="s">
        <v>227</v>
      </c>
      <c r="BC201" s="925" t="s">
        <v>228</v>
      </c>
      <c r="BD201" s="926" t="s">
        <v>229</v>
      </c>
    </row>
    <row r="202" spans="2:56" ht="36" x14ac:dyDescent="0.2">
      <c r="B202" s="1281">
        <v>1</v>
      </c>
      <c r="C202" s="927" t="s">
        <v>230</v>
      </c>
      <c r="D202" s="928"/>
      <c r="E202" s="929"/>
      <c r="F202" s="929"/>
      <c r="G202" s="929"/>
      <c r="H202" s="929"/>
      <c r="I202" s="929"/>
      <c r="J202" s="929"/>
      <c r="K202" s="929"/>
      <c r="L202" s="929"/>
      <c r="M202" s="929"/>
      <c r="N202" s="929"/>
      <c r="O202" s="929"/>
      <c r="P202" s="929"/>
      <c r="Q202" s="929"/>
      <c r="R202" s="929"/>
      <c r="S202" s="929"/>
      <c r="T202" s="929"/>
      <c r="U202" s="929"/>
      <c r="V202" s="929"/>
      <c r="W202" s="929"/>
      <c r="X202" s="929"/>
      <c r="Y202" s="929"/>
      <c r="Z202" s="929"/>
      <c r="AA202" s="929"/>
      <c r="AB202" s="929"/>
      <c r="AC202" s="929"/>
      <c r="AD202" s="929"/>
      <c r="AE202" s="929"/>
      <c r="AF202" s="929"/>
      <c r="AG202" s="929"/>
      <c r="AH202" s="929"/>
      <c r="AI202" s="929"/>
      <c r="AJ202" s="929"/>
      <c r="AK202" s="929"/>
      <c r="AL202" s="929"/>
      <c r="AM202" s="929"/>
      <c r="AN202" s="929"/>
      <c r="AO202" s="929"/>
      <c r="AP202" s="929"/>
      <c r="AQ202" s="929"/>
      <c r="AR202" s="929"/>
      <c r="AS202" s="929"/>
      <c r="AT202" s="929"/>
      <c r="AU202" s="929"/>
      <c r="AV202" s="929"/>
      <c r="AW202" s="929"/>
      <c r="AX202" s="929"/>
      <c r="AY202" s="929"/>
      <c r="AZ202" s="929"/>
      <c r="BA202" s="929"/>
      <c r="BB202" s="929"/>
      <c r="BC202" s="929"/>
      <c r="BD202" s="930"/>
    </row>
    <row r="203" spans="2:56" ht="24" x14ac:dyDescent="0.2">
      <c r="B203" s="1282"/>
      <c r="C203" s="931" t="s">
        <v>231</v>
      </c>
      <c r="D203" s="932" t="str">
        <f>IF(D202="","",Sheet2!$L$12*7%)</f>
        <v/>
      </c>
      <c r="E203" s="933" t="str">
        <f>IF(E202="","",Sheet2!$L$12*7%)</f>
        <v/>
      </c>
      <c r="F203" s="933" t="str">
        <f>IF(F202="","",Sheet2!$L$12*7%)</f>
        <v/>
      </c>
      <c r="G203" s="933" t="str">
        <f>IF(G202="","",Sheet2!$L$12*7%)</f>
        <v/>
      </c>
      <c r="H203" s="933" t="str">
        <f>IF(H202="","",Sheet2!$L$12*7%)</f>
        <v/>
      </c>
      <c r="I203" s="933" t="str">
        <f>IF(I202="","",Sheet2!$L$12*7%)</f>
        <v/>
      </c>
      <c r="J203" s="933" t="str">
        <f>IF(J202="","",Sheet2!$L$12*7%)</f>
        <v/>
      </c>
      <c r="K203" s="933" t="str">
        <f>IF(K202="","",Sheet2!$L$12*7%)</f>
        <v/>
      </c>
      <c r="L203" s="933" t="str">
        <f>IF(L202="","",Sheet2!$L$12*7%)</f>
        <v/>
      </c>
      <c r="M203" s="933" t="str">
        <f>IF(M202="","",Sheet2!$L$12*7%)</f>
        <v/>
      </c>
      <c r="N203" s="933" t="str">
        <f>IF(N202="","",Sheet2!$L$12*7%)</f>
        <v/>
      </c>
      <c r="O203" s="933" t="str">
        <f>IF(O202="","",Sheet2!$L$12*7%)</f>
        <v/>
      </c>
      <c r="P203" s="933" t="str">
        <f>IF(P202="","",Sheet2!$L$12*7%)</f>
        <v/>
      </c>
      <c r="Q203" s="933" t="str">
        <f>IF(Q202="","",Sheet2!$L$12*7%)</f>
        <v/>
      </c>
      <c r="R203" s="933" t="str">
        <f>IF(R202="","",Sheet2!$L$12*7%)</f>
        <v/>
      </c>
      <c r="S203" s="933" t="str">
        <f>IF(S202="","",Sheet2!$L$12*7%)</f>
        <v/>
      </c>
      <c r="T203" s="933" t="str">
        <f>IF(T202="","",Sheet2!$L$12*7%)</f>
        <v/>
      </c>
      <c r="U203" s="933" t="str">
        <f>IF(U202="","",Sheet2!$L$12*7%)</f>
        <v/>
      </c>
      <c r="V203" s="933" t="str">
        <f>IF(V202="","",Sheet2!$L$12*7%)</f>
        <v/>
      </c>
      <c r="W203" s="933" t="str">
        <f>IF(W202="","",Sheet2!$L$12*7%)</f>
        <v/>
      </c>
      <c r="X203" s="933" t="str">
        <f>IF(X202="","",Sheet2!$L$12*7%)</f>
        <v/>
      </c>
      <c r="Y203" s="933" t="str">
        <f>IF(Y202="","",Sheet2!$L$12*7%)</f>
        <v/>
      </c>
      <c r="Z203" s="933" t="str">
        <f>IF(Z202="","",Sheet2!$L$12*7%)</f>
        <v/>
      </c>
      <c r="AA203" s="933" t="str">
        <f>IF(AA202="","",Sheet2!$L$12*7%)</f>
        <v/>
      </c>
      <c r="AB203" s="933" t="str">
        <f>IF(AB202="","",Sheet2!$L$12*7%)</f>
        <v/>
      </c>
      <c r="AC203" s="933" t="str">
        <f>IF(AC202="","",Sheet2!$L$12*7%)</f>
        <v/>
      </c>
      <c r="AD203" s="933" t="str">
        <f>IF(AD202="","",Sheet2!$L$12*7%)</f>
        <v/>
      </c>
      <c r="AE203" s="933" t="str">
        <f>IF(AE202="","",Sheet2!$L$12*7%)</f>
        <v/>
      </c>
      <c r="AF203" s="933" t="str">
        <f>IF(AF202="","",Sheet2!$L$12*7%)</f>
        <v/>
      </c>
      <c r="AG203" s="933" t="str">
        <f>IF(AG202="","",Sheet2!$L$12*7%)</f>
        <v/>
      </c>
      <c r="AH203" s="933" t="str">
        <f>IF(AH202="","",Sheet2!$L$12*7%)</f>
        <v/>
      </c>
      <c r="AI203" s="933" t="str">
        <f>IF(AI202="","",Sheet2!$L$12*7%)</f>
        <v/>
      </c>
      <c r="AJ203" s="933" t="str">
        <f>IF(AJ202="","",Sheet2!$L$12*7%)</f>
        <v/>
      </c>
      <c r="AK203" s="933" t="str">
        <f>IF(AK202="","",Sheet2!$L$12*7%)</f>
        <v/>
      </c>
      <c r="AL203" s="933" t="str">
        <f>IF(AL202="","",Sheet2!$L$12*7%)</f>
        <v/>
      </c>
      <c r="AM203" s="933" t="str">
        <f>IF(AM202="","",Sheet2!$L$12*7%)</f>
        <v/>
      </c>
      <c r="AN203" s="933" t="str">
        <f>IF(AN202="","",Sheet2!$L$12*7%)</f>
        <v/>
      </c>
      <c r="AO203" s="933" t="str">
        <f>IF(AO202="","",Sheet2!$L$12*7%)</f>
        <v/>
      </c>
      <c r="AP203" s="933" t="str">
        <f>IF(AP202="","",Sheet2!$L$12*7%)</f>
        <v/>
      </c>
      <c r="AQ203" s="933" t="str">
        <f>IF(AQ202="","",Sheet2!$L$12*7%)</f>
        <v/>
      </c>
      <c r="AR203" s="933" t="str">
        <f>IF(AR202="","",Sheet2!$L$12*7%)</f>
        <v/>
      </c>
      <c r="AS203" s="933" t="str">
        <f>IF(AS202="","",Sheet2!$L$12*7%)</f>
        <v/>
      </c>
      <c r="AT203" s="933"/>
      <c r="AU203" s="933" t="str">
        <f>IF(AU202="","",Sheet2!$L$12*7%)</f>
        <v/>
      </c>
      <c r="AV203" s="933" t="str">
        <f>IF(AV202="","",Sheet2!$L$12*7%)</f>
        <v/>
      </c>
      <c r="AW203" s="933" t="str">
        <f>IF(AW202="","",Sheet2!$L$12*7%)</f>
        <v/>
      </c>
      <c r="AX203" s="933" t="str">
        <f>IF(AX202="","",Sheet2!$L$12*7%)</f>
        <v/>
      </c>
      <c r="AY203" s="933" t="str">
        <f>IF(AY202="","",Sheet2!$L$12*7%)</f>
        <v/>
      </c>
      <c r="AZ203" s="933" t="str">
        <f>IF(AZ202="","",Sheet2!$L$12*7%)</f>
        <v/>
      </c>
      <c r="BA203" s="933" t="str">
        <f>IF(BA202="","",Sheet2!$L$12*7%)</f>
        <v/>
      </c>
      <c r="BB203" s="933" t="str">
        <f>IF(BB202="","",Sheet2!$L$12*7%)</f>
        <v/>
      </c>
      <c r="BC203" s="933" t="str">
        <f>IF(BC202="","",Sheet2!$L$12*7%)</f>
        <v/>
      </c>
      <c r="BD203" s="934" t="str">
        <f>IF(BD202="","",Sheet2!$L$12*7%)</f>
        <v/>
      </c>
    </row>
    <row r="204" spans="2:56" x14ac:dyDescent="0.2">
      <c r="B204" s="1283"/>
      <c r="C204" s="935" t="s">
        <v>232</v>
      </c>
      <c r="D204" s="936" t="str">
        <f t="shared" ref="D204:AI204" si="124">IF(D202="","",ABS(D202)-ABS(D203))</f>
        <v/>
      </c>
      <c r="E204" s="937" t="str">
        <f t="shared" si="124"/>
        <v/>
      </c>
      <c r="F204" s="937" t="str">
        <f t="shared" si="124"/>
        <v/>
      </c>
      <c r="G204" s="937" t="str">
        <f t="shared" si="124"/>
        <v/>
      </c>
      <c r="H204" s="937" t="str">
        <f t="shared" si="124"/>
        <v/>
      </c>
      <c r="I204" s="937" t="str">
        <f t="shared" si="124"/>
        <v/>
      </c>
      <c r="J204" s="937" t="str">
        <f t="shared" si="124"/>
        <v/>
      </c>
      <c r="K204" s="937" t="str">
        <f t="shared" si="124"/>
        <v/>
      </c>
      <c r="L204" s="937" t="str">
        <f t="shared" si="124"/>
        <v/>
      </c>
      <c r="M204" s="937" t="str">
        <f t="shared" si="124"/>
        <v/>
      </c>
      <c r="N204" s="937" t="str">
        <f t="shared" si="124"/>
        <v/>
      </c>
      <c r="O204" s="937" t="str">
        <f t="shared" si="124"/>
        <v/>
      </c>
      <c r="P204" s="937" t="str">
        <f t="shared" si="124"/>
        <v/>
      </c>
      <c r="Q204" s="937" t="str">
        <f t="shared" si="124"/>
        <v/>
      </c>
      <c r="R204" s="937" t="str">
        <f t="shared" si="124"/>
        <v/>
      </c>
      <c r="S204" s="937" t="str">
        <f t="shared" si="124"/>
        <v/>
      </c>
      <c r="T204" s="937" t="str">
        <f t="shared" si="124"/>
        <v/>
      </c>
      <c r="U204" s="937" t="str">
        <f t="shared" si="124"/>
        <v/>
      </c>
      <c r="V204" s="937" t="str">
        <f t="shared" si="124"/>
        <v/>
      </c>
      <c r="W204" s="937" t="str">
        <f t="shared" si="124"/>
        <v/>
      </c>
      <c r="X204" s="937" t="str">
        <f t="shared" si="124"/>
        <v/>
      </c>
      <c r="Y204" s="937" t="str">
        <f t="shared" si="124"/>
        <v/>
      </c>
      <c r="Z204" s="937" t="str">
        <f t="shared" si="124"/>
        <v/>
      </c>
      <c r="AA204" s="937" t="str">
        <f t="shared" si="124"/>
        <v/>
      </c>
      <c r="AB204" s="937" t="str">
        <f t="shared" si="124"/>
        <v/>
      </c>
      <c r="AC204" s="937" t="str">
        <f t="shared" si="124"/>
        <v/>
      </c>
      <c r="AD204" s="937" t="str">
        <f t="shared" si="124"/>
        <v/>
      </c>
      <c r="AE204" s="937" t="str">
        <f t="shared" si="124"/>
        <v/>
      </c>
      <c r="AF204" s="937" t="str">
        <f t="shared" si="124"/>
        <v/>
      </c>
      <c r="AG204" s="937" t="str">
        <f t="shared" si="124"/>
        <v/>
      </c>
      <c r="AH204" s="937" t="str">
        <f t="shared" si="124"/>
        <v/>
      </c>
      <c r="AI204" s="937" t="str">
        <f t="shared" si="124"/>
        <v/>
      </c>
      <c r="AJ204" s="937" t="str">
        <f t="shared" ref="AJ204:BD204" si="125">IF(AJ202="","",ABS(AJ202)-ABS(AJ203))</f>
        <v/>
      </c>
      <c r="AK204" s="937" t="str">
        <f t="shared" si="125"/>
        <v/>
      </c>
      <c r="AL204" s="937" t="str">
        <f t="shared" si="125"/>
        <v/>
      </c>
      <c r="AM204" s="937" t="str">
        <f t="shared" si="125"/>
        <v/>
      </c>
      <c r="AN204" s="937" t="str">
        <f t="shared" si="125"/>
        <v/>
      </c>
      <c r="AO204" s="937" t="str">
        <f t="shared" si="125"/>
        <v/>
      </c>
      <c r="AP204" s="937" t="str">
        <f t="shared" si="125"/>
        <v/>
      </c>
      <c r="AQ204" s="937" t="str">
        <f t="shared" si="125"/>
        <v/>
      </c>
      <c r="AR204" s="937" t="str">
        <f t="shared" si="125"/>
        <v/>
      </c>
      <c r="AS204" s="937" t="str">
        <f t="shared" si="125"/>
        <v/>
      </c>
      <c r="AT204" s="937"/>
      <c r="AU204" s="937" t="str">
        <f t="shared" si="125"/>
        <v/>
      </c>
      <c r="AV204" s="937" t="str">
        <f t="shared" si="125"/>
        <v/>
      </c>
      <c r="AW204" s="937" t="str">
        <f t="shared" si="125"/>
        <v/>
      </c>
      <c r="AX204" s="937" t="str">
        <f t="shared" si="125"/>
        <v/>
      </c>
      <c r="AY204" s="937" t="str">
        <f t="shared" si="125"/>
        <v/>
      </c>
      <c r="AZ204" s="937" t="str">
        <f t="shared" si="125"/>
        <v/>
      </c>
      <c r="BA204" s="937" t="str">
        <f t="shared" si="125"/>
        <v/>
      </c>
      <c r="BB204" s="937" t="str">
        <f t="shared" si="125"/>
        <v/>
      </c>
      <c r="BC204" s="937" t="str">
        <f t="shared" si="125"/>
        <v/>
      </c>
      <c r="BD204" s="938" t="str">
        <f t="shared" si="125"/>
        <v/>
      </c>
    </row>
    <row r="205" spans="2:56" ht="36" x14ac:dyDescent="0.2">
      <c r="B205" s="1282">
        <v>2</v>
      </c>
      <c r="C205" s="942" t="s">
        <v>230</v>
      </c>
      <c r="D205" s="928"/>
      <c r="E205" s="929"/>
      <c r="F205" s="929"/>
      <c r="G205" s="929"/>
      <c r="H205" s="929"/>
      <c r="I205" s="929"/>
      <c r="J205" s="929"/>
      <c r="K205" s="929"/>
      <c r="L205" s="929"/>
      <c r="M205" s="929"/>
      <c r="N205" s="929"/>
      <c r="O205" s="929"/>
      <c r="P205" s="929"/>
      <c r="Q205" s="929"/>
      <c r="R205" s="929"/>
      <c r="S205" s="929"/>
      <c r="T205" s="929"/>
      <c r="U205" s="929"/>
      <c r="V205" s="929"/>
      <c r="W205" s="929"/>
      <c r="X205" s="929"/>
      <c r="Y205" s="929"/>
      <c r="Z205" s="929"/>
      <c r="AA205" s="929"/>
      <c r="AB205" s="929"/>
      <c r="AC205" s="929"/>
      <c r="AD205" s="929"/>
      <c r="AE205" s="929"/>
      <c r="AF205" s="929"/>
      <c r="AG205" s="929"/>
      <c r="AH205" s="929"/>
      <c r="AI205" s="929"/>
      <c r="AJ205" s="929"/>
      <c r="AK205" s="929"/>
      <c r="AL205" s="929"/>
      <c r="AM205" s="929"/>
      <c r="AN205" s="929"/>
      <c r="AO205" s="929"/>
      <c r="AP205" s="929"/>
      <c r="AQ205" s="929"/>
      <c r="AR205" s="929"/>
      <c r="AS205" s="929"/>
      <c r="AT205" s="929"/>
      <c r="AU205" s="929"/>
      <c r="AV205" s="929"/>
      <c r="AW205" s="929"/>
      <c r="AX205" s="929"/>
      <c r="AY205" s="929"/>
      <c r="AZ205" s="929"/>
      <c r="BA205" s="929"/>
      <c r="BB205" s="929"/>
      <c r="BC205" s="929"/>
      <c r="BD205" s="930"/>
    </row>
    <row r="206" spans="2:56" ht="24" x14ac:dyDescent="0.2">
      <c r="B206" s="1282"/>
      <c r="C206" s="943" t="s">
        <v>231</v>
      </c>
      <c r="D206" s="932" t="str">
        <f>IF(D205="","",Sheet2!$L$13*7%)</f>
        <v/>
      </c>
      <c r="E206" s="933" t="str">
        <f>IF(E205="","",Sheet2!$L$13*7%)</f>
        <v/>
      </c>
      <c r="F206" s="933" t="str">
        <f>IF(F205="","",Sheet2!$L$13*7%)</f>
        <v/>
      </c>
      <c r="G206" s="933" t="str">
        <f>IF(G205="","",Sheet2!$L$13*7%)</f>
        <v/>
      </c>
      <c r="H206" s="933" t="str">
        <f>IF(H205="","",Sheet2!$L$13*7%)</f>
        <v/>
      </c>
      <c r="I206" s="933" t="str">
        <f>IF(I205="","",Sheet2!$L$13*7%)</f>
        <v/>
      </c>
      <c r="J206" s="933" t="str">
        <f>IF(J205="","",Sheet2!$L$13*7%)</f>
        <v/>
      </c>
      <c r="K206" s="933" t="str">
        <f>IF(K205="","",Sheet2!$L$13*7%)</f>
        <v/>
      </c>
      <c r="L206" s="933" t="str">
        <f>IF(L205="","",Sheet2!$L$13*7%)</f>
        <v/>
      </c>
      <c r="M206" s="933" t="str">
        <f>IF(M205="","",Sheet2!$L$13*7%)</f>
        <v/>
      </c>
      <c r="N206" s="933" t="str">
        <f>IF(N205="","",Sheet2!$L$13*7%)</f>
        <v/>
      </c>
      <c r="O206" s="933" t="str">
        <f>IF(O205="","",Sheet2!$L$13*7%)</f>
        <v/>
      </c>
      <c r="P206" s="933" t="str">
        <f>IF(P205="","",Sheet2!$L$13*7%)</f>
        <v/>
      </c>
      <c r="Q206" s="933" t="str">
        <f>IF(Q205="","",Sheet2!$L$13*7%)</f>
        <v/>
      </c>
      <c r="R206" s="933" t="str">
        <f>IF(R205="","",Sheet2!$L$13*7%)</f>
        <v/>
      </c>
      <c r="S206" s="933" t="str">
        <f>IF(S205="","",Sheet2!$L$13*7%)</f>
        <v/>
      </c>
      <c r="T206" s="933" t="str">
        <f>IF(T205="","",Sheet2!$L$13*7%)</f>
        <v/>
      </c>
      <c r="U206" s="933" t="str">
        <f>IF(U205="","",Sheet2!$L$13*7%)</f>
        <v/>
      </c>
      <c r="V206" s="933" t="str">
        <f>IF(V205="","",Sheet2!$L$13*7%)</f>
        <v/>
      </c>
      <c r="W206" s="933" t="str">
        <f>IF(W205="","",Sheet2!$L$13*7%)</f>
        <v/>
      </c>
      <c r="X206" s="933" t="str">
        <f>IF(X205="","",Sheet2!$L$13*7%)</f>
        <v/>
      </c>
      <c r="Y206" s="933" t="str">
        <f>IF(Y205="","",Sheet2!$L$13*7%)</f>
        <v/>
      </c>
      <c r="Z206" s="933" t="str">
        <f>IF(Z205="","",Sheet2!$L$13*7%)</f>
        <v/>
      </c>
      <c r="AA206" s="933" t="str">
        <f>IF(AA205="","",Sheet2!$L$13*7%)</f>
        <v/>
      </c>
      <c r="AB206" s="933" t="str">
        <f>IF(AB205="","",Sheet2!$L$13*7%)</f>
        <v/>
      </c>
      <c r="AC206" s="933" t="str">
        <f>IF(AC205="","",Sheet2!$L$13*7%)</f>
        <v/>
      </c>
      <c r="AD206" s="933" t="str">
        <f>IF(AD205="","",Sheet2!$L$13*7%)</f>
        <v/>
      </c>
      <c r="AE206" s="933" t="str">
        <f>IF(AE205="","",Sheet2!$L$13*7%)</f>
        <v/>
      </c>
      <c r="AF206" s="933" t="str">
        <f>IF(AF205="","",Sheet2!$L$13*7%)</f>
        <v/>
      </c>
      <c r="AG206" s="933" t="str">
        <f>IF(AG205="","",Sheet2!$L$13*7%)</f>
        <v/>
      </c>
      <c r="AH206" s="933" t="str">
        <f>IF(AH205="","",Sheet2!$L$13*7%)</f>
        <v/>
      </c>
      <c r="AI206" s="933" t="str">
        <f>IF(AI205="","",Sheet2!$L$13*7%)</f>
        <v/>
      </c>
      <c r="AJ206" s="933" t="str">
        <f>IF(AJ205="","",Sheet2!$L$13*7%)</f>
        <v/>
      </c>
      <c r="AK206" s="933" t="str">
        <f>IF(AK205="","",Sheet2!$L$13*7%)</f>
        <v/>
      </c>
      <c r="AL206" s="933" t="str">
        <f>IF(AL205="","",Sheet2!$L$13*7%)</f>
        <v/>
      </c>
      <c r="AM206" s="933" t="str">
        <f>IF(AM205="","",Sheet2!$L$13*7%)</f>
        <v/>
      </c>
      <c r="AN206" s="933" t="str">
        <f>IF(AN205="","",Sheet2!$L$13*7%)</f>
        <v/>
      </c>
      <c r="AO206" s="933" t="str">
        <f>IF(AO205="","",Sheet2!$L$13*7%)</f>
        <v/>
      </c>
      <c r="AP206" s="933" t="str">
        <f>IF(AP205="","",Sheet2!$L$13*7%)</f>
        <v/>
      </c>
      <c r="AQ206" s="933" t="str">
        <f>IF(AQ205="","",Sheet2!$L$13*7%)</f>
        <v/>
      </c>
      <c r="AR206" s="933" t="str">
        <f>IF(AR205="","",Sheet2!$L$13*7%)</f>
        <v/>
      </c>
      <c r="AS206" s="933" t="str">
        <f>IF(AS205="","",Sheet2!$L$13*7%)</f>
        <v/>
      </c>
      <c r="AT206" s="933"/>
      <c r="AU206" s="933" t="str">
        <f>IF(AU205="","",Sheet2!$L$13*7%)</f>
        <v/>
      </c>
      <c r="AV206" s="933" t="str">
        <f>IF(AV205="","",Sheet2!$L$13*7%)</f>
        <v/>
      </c>
      <c r="AW206" s="933" t="str">
        <f>IF(AW205="","",Sheet2!$L$13*7%)</f>
        <v/>
      </c>
      <c r="AX206" s="933" t="str">
        <f>IF(AX205="","",Sheet2!$L$13*7%)</f>
        <v/>
      </c>
      <c r="AY206" s="933" t="str">
        <f>IF(AY205="","",Sheet2!$L$13*7%)</f>
        <v/>
      </c>
      <c r="AZ206" s="933" t="str">
        <f>IF(AZ205="","",Sheet2!$L$13*7%)</f>
        <v/>
      </c>
      <c r="BA206" s="933" t="str">
        <f>IF(BA205="","",Sheet2!$L$13*7%)</f>
        <v/>
      </c>
      <c r="BB206" s="933" t="str">
        <f>IF(BB205="","",Sheet2!$L$13*7%)</f>
        <v/>
      </c>
      <c r="BC206" s="933" t="str">
        <f>IF(BC205="","",Sheet2!$L$13*7%)</f>
        <v/>
      </c>
      <c r="BD206" s="934" t="str">
        <f>IF(BD205="","",Sheet2!$L$13*7%)</f>
        <v/>
      </c>
    </row>
    <row r="207" spans="2:56" x14ac:dyDescent="0.2">
      <c r="B207" s="1282"/>
      <c r="C207" s="944" t="s">
        <v>232</v>
      </c>
      <c r="D207" s="936" t="str">
        <f t="shared" ref="D207:AI207" si="126">IF(D205="","",ABS(D205)-ABS(D206))</f>
        <v/>
      </c>
      <c r="E207" s="937" t="str">
        <f t="shared" si="126"/>
        <v/>
      </c>
      <c r="F207" s="937" t="str">
        <f t="shared" si="126"/>
        <v/>
      </c>
      <c r="G207" s="937" t="str">
        <f t="shared" si="126"/>
        <v/>
      </c>
      <c r="H207" s="937" t="str">
        <f t="shared" si="126"/>
        <v/>
      </c>
      <c r="I207" s="937" t="str">
        <f t="shared" si="126"/>
        <v/>
      </c>
      <c r="J207" s="937" t="str">
        <f t="shared" si="126"/>
        <v/>
      </c>
      <c r="K207" s="937" t="str">
        <f t="shared" si="126"/>
        <v/>
      </c>
      <c r="L207" s="937" t="str">
        <f t="shared" si="126"/>
        <v/>
      </c>
      <c r="M207" s="937" t="str">
        <f t="shared" si="126"/>
        <v/>
      </c>
      <c r="N207" s="937" t="str">
        <f t="shared" si="126"/>
        <v/>
      </c>
      <c r="O207" s="937" t="str">
        <f t="shared" si="126"/>
        <v/>
      </c>
      <c r="P207" s="937" t="str">
        <f t="shared" si="126"/>
        <v/>
      </c>
      <c r="Q207" s="937" t="str">
        <f t="shared" si="126"/>
        <v/>
      </c>
      <c r="R207" s="937" t="str">
        <f t="shared" si="126"/>
        <v/>
      </c>
      <c r="S207" s="937" t="str">
        <f t="shared" si="126"/>
        <v/>
      </c>
      <c r="T207" s="937" t="str">
        <f t="shared" si="126"/>
        <v/>
      </c>
      <c r="U207" s="937" t="str">
        <f t="shared" si="126"/>
        <v/>
      </c>
      <c r="V207" s="937" t="str">
        <f t="shared" si="126"/>
        <v/>
      </c>
      <c r="W207" s="937" t="str">
        <f t="shared" si="126"/>
        <v/>
      </c>
      <c r="X207" s="937" t="str">
        <f t="shared" si="126"/>
        <v/>
      </c>
      <c r="Y207" s="937" t="str">
        <f t="shared" si="126"/>
        <v/>
      </c>
      <c r="Z207" s="937" t="str">
        <f t="shared" si="126"/>
        <v/>
      </c>
      <c r="AA207" s="937" t="str">
        <f t="shared" si="126"/>
        <v/>
      </c>
      <c r="AB207" s="937" t="str">
        <f t="shared" si="126"/>
        <v/>
      </c>
      <c r="AC207" s="937" t="str">
        <f t="shared" si="126"/>
        <v/>
      </c>
      <c r="AD207" s="937" t="str">
        <f t="shared" si="126"/>
        <v/>
      </c>
      <c r="AE207" s="937" t="str">
        <f t="shared" si="126"/>
        <v/>
      </c>
      <c r="AF207" s="937" t="str">
        <f t="shared" si="126"/>
        <v/>
      </c>
      <c r="AG207" s="937" t="str">
        <f t="shared" si="126"/>
        <v/>
      </c>
      <c r="AH207" s="937" t="str">
        <f t="shared" si="126"/>
        <v/>
      </c>
      <c r="AI207" s="937" t="str">
        <f t="shared" si="126"/>
        <v/>
      </c>
      <c r="AJ207" s="937" t="str">
        <f t="shared" ref="AJ207:BD207" si="127">IF(AJ205="","",ABS(AJ205)-ABS(AJ206))</f>
        <v/>
      </c>
      <c r="AK207" s="937" t="str">
        <f t="shared" si="127"/>
        <v/>
      </c>
      <c r="AL207" s="937" t="str">
        <f t="shared" si="127"/>
        <v/>
      </c>
      <c r="AM207" s="937" t="str">
        <f t="shared" si="127"/>
        <v/>
      </c>
      <c r="AN207" s="937" t="str">
        <f t="shared" si="127"/>
        <v/>
      </c>
      <c r="AO207" s="937" t="str">
        <f t="shared" si="127"/>
        <v/>
      </c>
      <c r="AP207" s="937" t="str">
        <f t="shared" si="127"/>
        <v/>
      </c>
      <c r="AQ207" s="937" t="str">
        <f t="shared" si="127"/>
        <v/>
      </c>
      <c r="AR207" s="937" t="str">
        <f t="shared" si="127"/>
        <v/>
      </c>
      <c r="AS207" s="937" t="str">
        <f t="shared" si="127"/>
        <v/>
      </c>
      <c r="AT207" s="937"/>
      <c r="AU207" s="937" t="str">
        <f t="shared" si="127"/>
        <v/>
      </c>
      <c r="AV207" s="937" t="str">
        <f t="shared" si="127"/>
        <v/>
      </c>
      <c r="AW207" s="937" t="str">
        <f t="shared" si="127"/>
        <v/>
      </c>
      <c r="AX207" s="937" t="str">
        <f t="shared" si="127"/>
        <v/>
      </c>
      <c r="AY207" s="937" t="str">
        <f t="shared" si="127"/>
        <v/>
      </c>
      <c r="AZ207" s="937" t="str">
        <f t="shared" si="127"/>
        <v/>
      </c>
      <c r="BA207" s="937" t="str">
        <f t="shared" si="127"/>
        <v/>
      </c>
      <c r="BB207" s="937" t="str">
        <f t="shared" si="127"/>
        <v/>
      </c>
      <c r="BC207" s="937" t="str">
        <f t="shared" si="127"/>
        <v/>
      </c>
      <c r="BD207" s="938" t="str">
        <f t="shared" si="127"/>
        <v/>
      </c>
    </row>
    <row r="208" spans="2:56" ht="36" x14ac:dyDescent="0.2">
      <c r="B208" s="1281">
        <v>3</v>
      </c>
      <c r="C208" s="945" t="s">
        <v>230</v>
      </c>
      <c r="D208" s="928"/>
      <c r="E208" s="929"/>
      <c r="F208" s="929"/>
      <c r="G208" s="929"/>
      <c r="H208" s="929"/>
      <c r="I208" s="929"/>
      <c r="J208" s="929"/>
      <c r="K208" s="929"/>
      <c r="L208" s="929"/>
      <c r="M208" s="929"/>
      <c r="N208" s="929"/>
      <c r="O208" s="929"/>
      <c r="P208" s="929"/>
      <c r="Q208" s="929"/>
      <c r="R208" s="929"/>
      <c r="S208" s="929"/>
      <c r="T208" s="929"/>
      <c r="U208" s="929"/>
      <c r="V208" s="929"/>
      <c r="W208" s="929"/>
      <c r="X208" s="929"/>
      <c r="Y208" s="929"/>
      <c r="Z208" s="929"/>
      <c r="AA208" s="929"/>
      <c r="AB208" s="929"/>
      <c r="AC208" s="929"/>
      <c r="AD208" s="929"/>
      <c r="AE208" s="929"/>
      <c r="AF208" s="929"/>
      <c r="AG208" s="929"/>
      <c r="AH208" s="929"/>
      <c r="AI208" s="929"/>
      <c r="AJ208" s="929"/>
      <c r="AK208" s="929"/>
      <c r="AL208" s="929"/>
      <c r="AM208" s="929"/>
      <c r="AN208" s="929"/>
      <c r="AO208" s="929"/>
      <c r="AP208" s="929"/>
      <c r="AQ208" s="929"/>
      <c r="AR208" s="929"/>
      <c r="AS208" s="929"/>
      <c r="AT208" s="929"/>
      <c r="AU208" s="929"/>
      <c r="AV208" s="929"/>
      <c r="AW208" s="929"/>
      <c r="AX208" s="929"/>
      <c r="AY208" s="929"/>
      <c r="AZ208" s="929"/>
      <c r="BA208" s="929"/>
      <c r="BB208" s="929"/>
      <c r="BC208" s="929"/>
      <c r="BD208" s="930"/>
    </row>
    <row r="209" spans="2:56" ht="24" x14ac:dyDescent="0.2">
      <c r="B209" s="1282"/>
      <c r="C209" s="943" t="s">
        <v>231</v>
      </c>
      <c r="D209" s="932" t="str">
        <f>IF(D208="","",Sheet2!$L$14*7%)</f>
        <v/>
      </c>
      <c r="E209" s="933" t="str">
        <f>IF(E208="","",Sheet2!$L$14*7%)</f>
        <v/>
      </c>
      <c r="F209" s="933" t="str">
        <f>IF(F208="","",Sheet2!$L$14*7%)</f>
        <v/>
      </c>
      <c r="G209" s="933" t="str">
        <f>IF(G208="","",Sheet2!$L$14*7%)</f>
        <v/>
      </c>
      <c r="H209" s="933" t="str">
        <f>IF(H208="","",Sheet2!$L$14*7%)</f>
        <v/>
      </c>
      <c r="I209" s="933" t="str">
        <f>IF(I208="","",Sheet2!$L$14*7%)</f>
        <v/>
      </c>
      <c r="J209" s="933" t="str">
        <f>IF(J208="","",Sheet2!$L$14*7%)</f>
        <v/>
      </c>
      <c r="K209" s="933" t="str">
        <f>IF(K208="","",Sheet2!$L$14*7%)</f>
        <v/>
      </c>
      <c r="L209" s="933" t="str">
        <f>IF(L208="","",Sheet2!$L$14*7%)</f>
        <v/>
      </c>
      <c r="M209" s="933" t="str">
        <f>IF(M208="","",Sheet2!$L$14*7%)</f>
        <v/>
      </c>
      <c r="N209" s="933" t="str">
        <f>IF(N208="","",Sheet2!$L$14*7%)</f>
        <v/>
      </c>
      <c r="O209" s="933" t="str">
        <f>IF(O208="","",Sheet2!$L$14*7%)</f>
        <v/>
      </c>
      <c r="P209" s="933" t="str">
        <f>IF(P208="","",Sheet2!$L$14*7%)</f>
        <v/>
      </c>
      <c r="Q209" s="933" t="str">
        <f>IF(Q208="","",Sheet2!$L$14*7%)</f>
        <v/>
      </c>
      <c r="R209" s="933" t="str">
        <f>IF(R208="","",Sheet2!$L$14*7%)</f>
        <v/>
      </c>
      <c r="S209" s="933" t="str">
        <f>IF(S208="","",Sheet2!$L$14*7%)</f>
        <v/>
      </c>
      <c r="T209" s="933" t="str">
        <f>IF(T208="","",Sheet2!$L$14*7%)</f>
        <v/>
      </c>
      <c r="U209" s="933" t="str">
        <f>IF(U208="","",Sheet2!$L$14*7%)</f>
        <v/>
      </c>
      <c r="V209" s="933" t="str">
        <f>IF(V208="","",Sheet2!$L$14*7%)</f>
        <v/>
      </c>
      <c r="W209" s="933" t="str">
        <f>IF(W208="","",Sheet2!$L$14*7%)</f>
        <v/>
      </c>
      <c r="X209" s="933" t="str">
        <f>IF(X208="","",Sheet2!$L$14*7%)</f>
        <v/>
      </c>
      <c r="Y209" s="933" t="str">
        <f>IF(Y208="","",Sheet2!$L$14*7%)</f>
        <v/>
      </c>
      <c r="Z209" s="933" t="str">
        <f>IF(Z208="","",Sheet2!$L$14*7%)</f>
        <v/>
      </c>
      <c r="AA209" s="933" t="str">
        <f>IF(AA208="","",Sheet2!$L$14*7%)</f>
        <v/>
      </c>
      <c r="AB209" s="933" t="str">
        <f>IF(AB208="","",Sheet2!$L$14*7%)</f>
        <v/>
      </c>
      <c r="AC209" s="933" t="str">
        <f>IF(AC208="","",Sheet2!$L$14*7%)</f>
        <v/>
      </c>
      <c r="AD209" s="933" t="str">
        <f>IF(AD208="","",Sheet2!$L$14*7%)</f>
        <v/>
      </c>
      <c r="AE209" s="933" t="str">
        <f>IF(AE208="","",Sheet2!$L$14*7%)</f>
        <v/>
      </c>
      <c r="AF209" s="933" t="str">
        <f>IF(AF208="","",Sheet2!$L$14*7%)</f>
        <v/>
      </c>
      <c r="AG209" s="933" t="str">
        <f>IF(AG208="","",Sheet2!$L$14*7%)</f>
        <v/>
      </c>
      <c r="AH209" s="933" t="str">
        <f>IF(AH208="","",Sheet2!$L$14*7%)</f>
        <v/>
      </c>
      <c r="AI209" s="933" t="str">
        <f>IF(AI208="","",Sheet2!$L$14*7%)</f>
        <v/>
      </c>
      <c r="AJ209" s="933" t="str">
        <f>IF(AJ208="","",Sheet2!$L$14*7%)</f>
        <v/>
      </c>
      <c r="AK209" s="933" t="str">
        <f>IF(AK208="","",Sheet2!$L$14*7%)</f>
        <v/>
      </c>
      <c r="AL209" s="933" t="str">
        <f>IF(AL208="","",Sheet2!$L$14*7%)</f>
        <v/>
      </c>
      <c r="AM209" s="933" t="str">
        <f>IF(AM208="","",Sheet2!$L$14*7%)</f>
        <v/>
      </c>
      <c r="AN209" s="933" t="str">
        <f>IF(AN208="","",Sheet2!$L$14*7%)</f>
        <v/>
      </c>
      <c r="AO209" s="933" t="str">
        <f>IF(AO208="","",Sheet2!$L$14*7%)</f>
        <v/>
      </c>
      <c r="AP209" s="933" t="str">
        <f>IF(AP208="","",Sheet2!$L$14*7%)</f>
        <v/>
      </c>
      <c r="AQ209" s="933" t="str">
        <f>IF(AQ208="","",Sheet2!$L$14*7%)</f>
        <v/>
      </c>
      <c r="AR209" s="933" t="str">
        <f>IF(AR208="","",Sheet2!$L$14*7%)</f>
        <v/>
      </c>
      <c r="AS209" s="933" t="str">
        <f>IF(AS208="","",Sheet2!$L$14*7%)</f>
        <v/>
      </c>
      <c r="AT209" s="933"/>
      <c r="AU209" s="933" t="str">
        <f>IF(AU208="","",Sheet2!$L$14*7%)</f>
        <v/>
      </c>
      <c r="AV209" s="933" t="str">
        <f>IF(AV208="","",Sheet2!$L$14*7%)</f>
        <v/>
      </c>
      <c r="AW209" s="933" t="str">
        <f>IF(AW208="","",Sheet2!$L$14*7%)</f>
        <v/>
      </c>
      <c r="AX209" s="933" t="str">
        <f>IF(AX208="","",Sheet2!$L$14*7%)</f>
        <v/>
      </c>
      <c r="AY209" s="933" t="str">
        <f>IF(AY208="","",Sheet2!$L$14*7%)</f>
        <v/>
      </c>
      <c r="AZ209" s="933" t="str">
        <f>IF(AZ208="","",Sheet2!$L$14*7%)</f>
        <v/>
      </c>
      <c r="BA209" s="933" t="str">
        <f>IF(BA208="","",Sheet2!$L$14*7%)</f>
        <v/>
      </c>
      <c r="BB209" s="933" t="str">
        <f>IF(BB208="","",Sheet2!$L$14*7%)</f>
        <v/>
      </c>
      <c r="BC209" s="933" t="str">
        <f>IF(BC208="","",Sheet2!$L$14*7%)</f>
        <v/>
      </c>
      <c r="BD209" s="934" t="str">
        <f>IF(BD208="","",Sheet2!$L$14*7%)</f>
        <v/>
      </c>
    </row>
    <row r="210" spans="2:56" x14ac:dyDescent="0.2">
      <c r="B210" s="1283"/>
      <c r="C210" s="946" t="s">
        <v>232</v>
      </c>
      <c r="D210" s="936" t="str">
        <f t="shared" ref="D210:AI210" si="128">IF(D208="","",ABS(D208)-ABS(D209))</f>
        <v/>
      </c>
      <c r="E210" s="937" t="str">
        <f t="shared" si="128"/>
        <v/>
      </c>
      <c r="F210" s="937" t="str">
        <f t="shared" si="128"/>
        <v/>
      </c>
      <c r="G210" s="937" t="str">
        <f t="shared" si="128"/>
        <v/>
      </c>
      <c r="H210" s="937" t="str">
        <f t="shared" si="128"/>
        <v/>
      </c>
      <c r="I210" s="937" t="str">
        <f t="shared" si="128"/>
        <v/>
      </c>
      <c r="J210" s="937" t="str">
        <f t="shared" si="128"/>
        <v/>
      </c>
      <c r="K210" s="937" t="str">
        <f t="shared" si="128"/>
        <v/>
      </c>
      <c r="L210" s="937" t="str">
        <f t="shared" si="128"/>
        <v/>
      </c>
      <c r="M210" s="937" t="str">
        <f t="shared" si="128"/>
        <v/>
      </c>
      <c r="N210" s="937" t="str">
        <f t="shared" si="128"/>
        <v/>
      </c>
      <c r="O210" s="937" t="str">
        <f t="shared" si="128"/>
        <v/>
      </c>
      <c r="P210" s="937" t="str">
        <f t="shared" si="128"/>
        <v/>
      </c>
      <c r="Q210" s="937" t="str">
        <f t="shared" si="128"/>
        <v/>
      </c>
      <c r="R210" s="937" t="str">
        <f t="shared" si="128"/>
        <v/>
      </c>
      <c r="S210" s="937" t="str">
        <f t="shared" si="128"/>
        <v/>
      </c>
      <c r="T210" s="937" t="str">
        <f t="shared" si="128"/>
        <v/>
      </c>
      <c r="U210" s="937" t="str">
        <f t="shared" si="128"/>
        <v/>
      </c>
      <c r="V210" s="937" t="str">
        <f t="shared" si="128"/>
        <v/>
      </c>
      <c r="W210" s="937" t="str">
        <f t="shared" si="128"/>
        <v/>
      </c>
      <c r="X210" s="937" t="str">
        <f t="shared" si="128"/>
        <v/>
      </c>
      <c r="Y210" s="937" t="str">
        <f t="shared" si="128"/>
        <v/>
      </c>
      <c r="Z210" s="937" t="str">
        <f t="shared" si="128"/>
        <v/>
      </c>
      <c r="AA210" s="937" t="str">
        <f t="shared" si="128"/>
        <v/>
      </c>
      <c r="AB210" s="937" t="str">
        <f t="shared" si="128"/>
        <v/>
      </c>
      <c r="AC210" s="937" t="str">
        <f t="shared" si="128"/>
        <v/>
      </c>
      <c r="AD210" s="937" t="str">
        <f t="shared" si="128"/>
        <v/>
      </c>
      <c r="AE210" s="937" t="str">
        <f t="shared" si="128"/>
        <v/>
      </c>
      <c r="AF210" s="937" t="str">
        <f t="shared" si="128"/>
        <v/>
      </c>
      <c r="AG210" s="937" t="str">
        <f t="shared" si="128"/>
        <v/>
      </c>
      <c r="AH210" s="937" t="str">
        <f t="shared" si="128"/>
        <v/>
      </c>
      <c r="AI210" s="937" t="str">
        <f t="shared" si="128"/>
        <v/>
      </c>
      <c r="AJ210" s="937" t="str">
        <f t="shared" ref="AJ210:BD210" si="129">IF(AJ208="","",ABS(AJ208)-ABS(AJ209))</f>
        <v/>
      </c>
      <c r="AK210" s="937" t="str">
        <f t="shared" si="129"/>
        <v/>
      </c>
      <c r="AL210" s="937" t="str">
        <f t="shared" si="129"/>
        <v/>
      </c>
      <c r="AM210" s="937" t="str">
        <f t="shared" si="129"/>
        <v/>
      </c>
      <c r="AN210" s="937" t="str">
        <f t="shared" si="129"/>
        <v/>
      </c>
      <c r="AO210" s="937" t="str">
        <f t="shared" si="129"/>
        <v/>
      </c>
      <c r="AP210" s="937" t="str">
        <f t="shared" si="129"/>
        <v/>
      </c>
      <c r="AQ210" s="937" t="str">
        <f t="shared" si="129"/>
        <v/>
      </c>
      <c r="AR210" s="937" t="str">
        <f t="shared" si="129"/>
        <v/>
      </c>
      <c r="AS210" s="937" t="str">
        <f t="shared" si="129"/>
        <v/>
      </c>
      <c r="AT210" s="937"/>
      <c r="AU210" s="937" t="str">
        <f t="shared" si="129"/>
        <v/>
      </c>
      <c r="AV210" s="937" t="str">
        <f t="shared" si="129"/>
        <v/>
      </c>
      <c r="AW210" s="937" t="str">
        <f t="shared" si="129"/>
        <v/>
      </c>
      <c r="AX210" s="937" t="str">
        <f t="shared" si="129"/>
        <v/>
      </c>
      <c r="AY210" s="937" t="str">
        <f t="shared" si="129"/>
        <v/>
      </c>
      <c r="AZ210" s="937" t="str">
        <f t="shared" si="129"/>
        <v/>
      </c>
      <c r="BA210" s="937" t="str">
        <f t="shared" si="129"/>
        <v/>
      </c>
      <c r="BB210" s="937" t="str">
        <f t="shared" si="129"/>
        <v/>
      </c>
      <c r="BC210" s="937" t="str">
        <f t="shared" si="129"/>
        <v/>
      </c>
      <c r="BD210" s="938" t="str">
        <f t="shared" si="129"/>
        <v/>
      </c>
    </row>
    <row r="211" spans="2:56" ht="36" x14ac:dyDescent="0.2">
      <c r="B211" s="1282">
        <v>4</v>
      </c>
      <c r="C211" s="942" t="s">
        <v>230</v>
      </c>
      <c r="D211" s="928"/>
      <c r="E211" s="929"/>
      <c r="F211" s="929"/>
      <c r="G211" s="929"/>
      <c r="H211" s="929"/>
      <c r="I211" s="929"/>
      <c r="J211" s="929"/>
      <c r="K211" s="929"/>
      <c r="L211" s="929"/>
      <c r="M211" s="929"/>
      <c r="N211" s="929"/>
      <c r="O211" s="929"/>
      <c r="P211" s="929"/>
      <c r="Q211" s="929"/>
      <c r="R211" s="929"/>
      <c r="S211" s="929"/>
      <c r="T211" s="929"/>
      <c r="U211" s="929"/>
      <c r="V211" s="929"/>
      <c r="W211" s="929"/>
      <c r="X211" s="929"/>
      <c r="Y211" s="929"/>
      <c r="Z211" s="929"/>
      <c r="AA211" s="929"/>
      <c r="AB211" s="929"/>
      <c r="AC211" s="929"/>
      <c r="AD211" s="929"/>
      <c r="AE211" s="929"/>
      <c r="AF211" s="929"/>
      <c r="AG211" s="929"/>
      <c r="AH211" s="929"/>
      <c r="AI211" s="929"/>
      <c r="AJ211" s="929"/>
      <c r="AK211" s="929"/>
      <c r="AL211" s="929"/>
      <c r="AM211" s="929"/>
      <c r="AN211" s="929"/>
      <c r="AO211" s="929"/>
      <c r="AP211" s="929"/>
      <c r="AQ211" s="929"/>
      <c r="AR211" s="929"/>
      <c r="AS211" s="929"/>
      <c r="AT211" s="929"/>
      <c r="AU211" s="929"/>
      <c r="AV211" s="929"/>
      <c r="AW211" s="929"/>
      <c r="AX211" s="929"/>
      <c r="AY211" s="929"/>
      <c r="AZ211" s="929"/>
      <c r="BA211" s="929"/>
      <c r="BB211" s="929"/>
      <c r="BC211" s="929"/>
      <c r="BD211" s="930"/>
    </row>
    <row r="212" spans="2:56" ht="24" x14ac:dyDescent="0.2">
      <c r="B212" s="1282"/>
      <c r="C212" s="943" t="s">
        <v>231</v>
      </c>
      <c r="D212" s="932" t="str">
        <f>IF(D211="","",Sheet2!$L$15*7%)</f>
        <v/>
      </c>
      <c r="E212" s="933" t="str">
        <f>IF(E211="","",Sheet2!$L$15*7%)</f>
        <v/>
      </c>
      <c r="F212" s="933" t="str">
        <f>IF(F211="","",Sheet2!$L$15*7%)</f>
        <v/>
      </c>
      <c r="G212" s="933" t="str">
        <f>IF(G211="","",Sheet2!$L$15*7%)</f>
        <v/>
      </c>
      <c r="H212" s="933" t="str">
        <f>IF(H211="","",Sheet2!$L$15*7%)</f>
        <v/>
      </c>
      <c r="I212" s="933" t="str">
        <f>IF(I211="","",Sheet2!$L$15*7%)</f>
        <v/>
      </c>
      <c r="J212" s="933" t="str">
        <f>IF(J211="","",Sheet2!$L$15*7%)</f>
        <v/>
      </c>
      <c r="K212" s="933" t="str">
        <f>IF(K211="","",Sheet2!$L$15*7%)</f>
        <v/>
      </c>
      <c r="L212" s="933" t="str">
        <f>IF(L211="","",Sheet2!$L$15*7%)</f>
        <v/>
      </c>
      <c r="M212" s="933" t="str">
        <f>IF(M211="","",Sheet2!$L$15*7%)</f>
        <v/>
      </c>
      <c r="N212" s="933" t="str">
        <f>IF(N211="","",Sheet2!$L$15*7%)</f>
        <v/>
      </c>
      <c r="O212" s="933" t="str">
        <f>IF(O211="","",Sheet2!$L$15*7%)</f>
        <v/>
      </c>
      <c r="P212" s="933" t="str">
        <f>IF(P211="","",Sheet2!$L$15*7%)</f>
        <v/>
      </c>
      <c r="Q212" s="933" t="str">
        <f>IF(Q211="","",Sheet2!$L$15*7%)</f>
        <v/>
      </c>
      <c r="R212" s="933" t="str">
        <f>IF(R211="","",Sheet2!$L$15*7%)</f>
        <v/>
      </c>
      <c r="S212" s="933" t="str">
        <f>IF(S211="","",Sheet2!$L$15*7%)</f>
        <v/>
      </c>
      <c r="T212" s="933" t="str">
        <f>IF(T211="","",Sheet2!$L$15*7%)</f>
        <v/>
      </c>
      <c r="U212" s="933" t="str">
        <f>IF(U211="","",Sheet2!$L$15*7%)</f>
        <v/>
      </c>
      <c r="V212" s="933" t="str">
        <f>IF(V211="","",Sheet2!$L$15*7%)</f>
        <v/>
      </c>
      <c r="W212" s="933" t="str">
        <f>IF(W211="","",Sheet2!$L$15*7%)</f>
        <v/>
      </c>
      <c r="X212" s="933" t="str">
        <f>IF(X211="","",Sheet2!$L$15*7%)</f>
        <v/>
      </c>
      <c r="Y212" s="933" t="str">
        <f>IF(Y211="","",Sheet2!$L$15*7%)</f>
        <v/>
      </c>
      <c r="Z212" s="933" t="str">
        <f>IF(Z211="","",Sheet2!$L$15*7%)</f>
        <v/>
      </c>
      <c r="AA212" s="933" t="str">
        <f>IF(AA211="","",Sheet2!$L$15*7%)</f>
        <v/>
      </c>
      <c r="AB212" s="933" t="str">
        <f>IF(AB211="","",Sheet2!$L$15*7%)</f>
        <v/>
      </c>
      <c r="AC212" s="933" t="str">
        <f>IF(AC211="","",Sheet2!$L$15*7%)</f>
        <v/>
      </c>
      <c r="AD212" s="933" t="str">
        <f>IF(AD211="","",Sheet2!$L$15*7%)</f>
        <v/>
      </c>
      <c r="AE212" s="933" t="str">
        <f>IF(AE211="","",Sheet2!$L$15*7%)</f>
        <v/>
      </c>
      <c r="AF212" s="933" t="str">
        <f>IF(AF211="","",Sheet2!$L$15*7%)</f>
        <v/>
      </c>
      <c r="AG212" s="933" t="str">
        <f>IF(AG211="","",Sheet2!$L$15*7%)</f>
        <v/>
      </c>
      <c r="AH212" s="933" t="str">
        <f>IF(AH211="","",Sheet2!$L$15*7%)</f>
        <v/>
      </c>
      <c r="AI212" s="933" t="str">
        <f>IF(AI211="","",Sheet2!$L$15*7%)</f>
        <v/>
      </c>
      <c r="AJ212" s="933" t="str">
        <f>IF(AJ211="","",Sheet2!$L$15*7%)</f>
        <v/>
      </c>
      <c r="AK212" s="933" t="str">
        <f>IF(AK211="","",Sheet2!$L$15*7%)</f>
        <v/>
      </c>
      <c r="AL212" s="933" t="str">
        <f>IF(AL211="","",Sheet2!$L$15*7%)</f>
        <v/>
      </c>
      <c r="AM212" s="933" t="str">
        <f>IF(AM211="","",Sheet2!$L$15*7%)</f>
        <v/>
      </c>
      <c r="AN212" s="933" t="str">
        <f>IF(AN211="","",Sheet2!$L$15*7%)</f>
        <v/>
      </c>
      <c r="AO212" s="933" t="str">
        <f>IF(AO211="","",Sheet2!$L$15*7%)</f>
        <v/>
      </c>
      <c r="AP212" s="933" t="str">
        <f>IF(AP211="","",Sheet2!$L$15*7%)</f>
        <v/>
      </c>
      <c r="AQ212" s="933" t="str">
        <f>IF(AQ211="","",Sheet2!$L$15*7%)</f>
        <v/>
      </c>
      <c r="AR212" s="933" t="str">
        <f>IF(AR211="","",Sheet2!$L$15*7%)</f>
        <v/>
      </c>
      <c r="AS212" s="933" t="str">
        <f>IF(AS211="","",Sheet2!$L$15*7%)</f>
        <v/>
      </c>
      <c r="AT212" s="933"/>
      <c r="AU212" s="933" t="str">
        <f>IF(AU211="","",Sheet2!$L$15*7%)</f>
        <v/>
      </c>
      <c r="AV212" s="933" t="str">
        <f>IF(AV211="","",Sheet2!$L$15*7%)</f>
        <v/>
      </c>
      <c r="AW212" s="933" t="str">
        <f>IF(AW211="","",Sheet2!$L$15*7%)</f>
        <v/>
      </c>
      <c r="AX212" s="933" t="str">
        <f>IF(AX211="","",Sheet2!$L$15*7%)</f>
        <v/>
      </c>
      <c r="AY212" s="933" t="str">
        <f>IF(AY211="","",Sheet2!$L$15*7%)</f>
        <v/>
      </c>
      <c r="AZ212" s="933" t="str">
        <f>IF(AZ211="","",Sheet2!$L$15*7%)</f>
        <v/>
      </c>
      <c r="BA212" s="933" t="str">
        <f>IF(BA211="","",Sheet2!$L$15*7%)</f>
        <v/>
      </c>
      <c r="BB212" s="933" t="str">
        <f>IF(BB211="","",Sheet2!$L$15*7%)</f>
        <v/>
      </c>
      <c r="BC212" s="933" t="str">
        <f>IF(BC211="","",Sheet2!$L$15*7%)</f>
        <v/>
      </c>
      <c r="BD212" s="934" t="str">
        <f>IF(BD211="","",Sheet2!$L$15*7%)</f>
        <v/>
      </c>
    </row>
    <row r="213" spans="2:56" x14ac:dyDescent="0.2">
      <c r="B213" s="1282"/>
      <c r="C213" s="944" t="s">
        <v>232</v>
      </c>
      <c r="D213" s="936" t="str">
        <f t="shared" ref="D213:AI213" si="130">IF(D211="","",ABS(D211)-ABS(D212))</f>
        <v/>
      </c>
      <c r="E213" s="937" t="str">
        <f t="shared" si="130"/>
        <v/>
      </c>
      <c r="F213" s="937" t="str">
        <f t="shared" si="130"/>
        <v/>
      </c>
      <c r="G213" s="937" t="str">
        <f t="shared" si="130"/>
        <v/>
      </c>
      <c r="H213" s="937" t="str">
        <f t="shared" si="130"/>
        <v/>
      </c>
      <c r="I213" s="937" t="str">
        <f t="shared" si="130"/>
        <v/>
      </c>
      <c r="J213" s="937" t="str">
        <f t="shared" si="130"/>
        <v/>
      </c>
      <c r="K213" s="937" t="str">
        <f t="shared" si="130"/>
        <v/>
      </c>
      <c r="L213" s="937" t="str">
        <f t="shared" si="130"/>
        <v/>
      </c>
      <c r="M213" s="937" t="str">
        <f t="shared" si="130"/>
        <v/>
      </c>
      <c r="N213" s="937" t="str">
        <f t="shared" si="130"/>
        <v/>
      </c>
      <c r="O213" s="937" t="str">
        <f t="shared" si="130"/>
        <v/>
      </c>
      <c r="P213" s="937" t="str">
        <f t="shared" si="130"/>
        <v/>
      </c>
      <c r="Q213" s="937" t="str">
        <f t="shared" si="130"/>
        <v/>
      </c>
      <c r="R213" s="937" t="str">
        <f t="shared" si="130"/>
        <v/>
      </c>
      <c r="S213" s="937" t="str">
        <f t="shared" si="130"/>
        <v/>
      </c>
      <c r="T213" s="937" t="str">
        <f t="shared" si="130"/>
        <v/>
      </c>
      <c r="U213" s="937" t="str">
        <f t="shared" si="130"/>
        <v/>
      </c>
      <c r="V213" s="937" t="str">
        <f t="shared" si="130"/>
        <v/>
      </c>
      <c r="W213" s="937" t="str">
        <f t="shared" si="130"/>
        <v/>
      </c>
      <c r="X213" s="937" t="str">
        <f t="shared" si="130"/>
        <v/>
      </c>
      <c r="Y213" s="937" t="str">
        <f t="shared" si="130"/>
        <v/>
      </c>
      <c r="Z213" s="937" t="str">
        <f t="shared" si="130"/>
        <v/>
      </c>
      <c r="AA213" s="937" t="str">
        <f t="shared" si="130"/>
        <v/>
      </c>
      <c r="AB213" s="937" t="str">
        <f t="shared" si="130"/>
        <v/>
      </c>
      <c r="AC213" s="937" t="str">
        <f t="shared" si="130"/>
        <v/>
      </c>
      <c r="AD213" s="937" t="str">
        <f t="shared" si="130"/>
        <v/>
      </c>
      <c r="AE213" s="937" t="str">
        <f t="shared" si="130"/>
        <v/>
      </c>
      <c r="AF213" s="937" t="str">
        <f t="shared" si="130"/>
        <v/>
      </c>
      <c r="AG213" s="937" t="str">
        <f t="shared" si="130"/>
        <v/>
      </c>
      <c r="AH213" s="937" t="str">
        <f t="shared" si="130"/>
        <v/>
      </c>
      <c r="AI213" s="937" t="str">
        <f t="shared" si="130"/>
        <v/>
      </c>
      <c r="AJ213" s="937" t="str">
        <f t="shared" ref="AJ213:BD213" si="131">IF(AJ211="","",ABS(AJ211)-ABS(AJ212))</f>
        <v/>
      </c>
      <c r="AK213" s="937" t="str">
        <f t="shared" si="131"/>
        <v/>
      </c>
      <c r="AL213" s="937" t="str">
        <f t="shared" si="131"/>
        <v/>
      </c>
      <c r="AM213" s="937" t="str">
        <f t="shared" si="131"/>
        <v/>
      </c>
      <c r="AN213" s="937" t="str">
        <f t="shared" si="131"/>
        <v/>
      </c>
      <c r="AO213" s="937" t="str">
        <f t="shared" si="131"/>
        <v/>
      </c>
      <c r="AP213" s="937" t="str">
        <f t="shared" si="131"/>
        <v/>
      </c>
      <c r="AQ213" s="937" t="str">
        <f t="shared" si="131"/>
        <v/>
      </c>
      <c r="AR213" s="937" t="str">
        <f t="shared" si="131"/>
        <v/>
      </c>
      <c r="AS213" s="937" t="str">
        <f t="shared" si="131"/>
        <v/>
      </c>
      <c r="AT213" s="937"/>
      <c r="AU213" s="937" t="str">
        <f t="shared" si="131"/>
        <v/>
      </c>
      <c r="AV213" s="937" t="str">
        <f t="shared" si="131"/>
        <v/>
      </c>
      <c r="AW213" s="937" t="str">
        <f t="shared" si="131"/>
        <v/>
      </c>
      <c r="AX213" s="937" t="str">
        <f t="shared" si="131"/>
        <v/>
      </c>
      <c r="AY213" s="937" t="str">
        <f t="shared" si="131"/>
        <v/>
      </c>
      <c r="AZ213" s="937" t="str">
        <f t="shared" si="131"/>
        <v/>
      </c>
      <c r="BA213" s="937" t="str">
        <f t="shared" si="131"/>
        <v/>
      </c>
      <c r="BB213" s="937" t="str">
        <f t="shared" si="131"/>
        <v/>
      </c>
      <c r="BC213" s="937" t="str">
        <f t="shared" si="131"/>
        <v/>
      </c>
      <c r="BD213" s="938" t="str">
        <f t="shared" si="131"/>
        <v/>
      </c>
    </row>
    <row r="214" spans="2:56" ht="36" x14ac:dyDescent="0.2">
      <c r="B214" s="1281">
        <v>5</v>
      </c>
      <c r="C214" s="945" t="s">
        <v>230</v>
      </c>
      <c r="D214" s="928"/>
      <c r="E214" s="929"/>
      <c r="F214" s="929"/>
      <c r="G214" s="929"/>
      <c r="H214" s="929"/>
      <c r="I214" s="929"/>
      <c r="J214" s="929"/>
      <c r="K214" s="929"/>
      <c r="L214" s="929"/>
      <c r="M214" s="929"/>
      <c r="N214" s="929"/>
      <c r="O214" s="929"/>
      <c r="P214" s="929"/>
      <c r="Q214" s="929"/>
      <c r="R214" s="929"/>
      <c r="S214" s="929"/>
      <c r="T214" s="929"/>
      <c r="U214" s="929"/>
      <c r="V214" s="929"/>
      <c r="W214" s="929"/>
      <c r="X214" s="929"/>
      <c r="Y214" s="929"/>
      <c r="Z214" s="929"/>
      <c r="AA214" s="929"/>
      <c r="AB214" s="929"/>
      <c r="AC214" s="929"/>
      <c r="AD214" s="929"/>
      <c r="AE214" s="929"/>
      <c r="AF214" s="929"/>
      <c r="AG214" s="929"/>
      <c r="AH214" s="929"/>
      <c r="AI214" s="929"/>
      <c r="AJ214" s="929"/>
      <c r="AK214" s="929"/>
      <c r="AL214" s="929"/>
      <c r="AM214" s="929"/>
      <c r="AN214" s="929"/>
      <c r="AO214" s="929"/>
      <c r="AP214" s="929"/>
      <c r="AQ214" s="929"/>
      <c r="AR214" s="929"/>
      <c r="AS214" s="929"/>
      <c r="AT214" s="929"/>
      <c r="AU214" s="929"/>
      <c r="AV214" s="929"/>
      <c r="AW214" s="929"/>
      <c r="AX214" s="929"/>
      <c r="AY214" s="929"/>
      <c r="AZ214" s="929"/>
      <c r="BA214" s="929"/>
      <c r="BB214" s="929"/>
      <c r="BC214" s="929"/>
      <c r="BD214" s="930"/>
    </row>
    <row r="215" spans="2:56" ht="24" x14ac:dyDescent="0.2">
      <c r="B215" s="1282"/>
      <c r="C215" s="943" t="s">
        <v>231</v>
      </c>
      <c r="D215" s="932" t="str">
        <f>IF(D214="","",Sheet2!$L$16*7%)</f>
        <v/>
      </c>
      <c r="E215" s="933" t="str">
        <f>IF(E214="","",Sheet2!$L$16*7%)</f>
        <v/>
      </c>
      <c r="F215" s="933" t="str">
        <f>IF(F214="","",Sheet2!$L$16*7%)</f>
        <v/>
      </c>
      <c r="G215" s="933" t="str">
        <f>IF(G214="","",Sheet2!$L$16*7%)</f>
        <v/>
      </c>
      <c r="H215" s="933" t="str">
        <f>IF(H214="","",Sheet2!$L$16*7%)</f>
        <v/>
      </c>
      <c r="I215" s="933" t="str">
        <f>IF(I214="","",Sheet2!$L$16*7%)</f>
        <v/>
      </c>
      <c r="J215" s="933" t="str">
        <f>IF(J214="","",Sheet2!$L$16*7%)</f>
        <v/>
      </c>
      <c r="K215" s="933" t="str">
        <f>IF(K214="","",Sheet2!$L$16*7%)</f>
        <v/>
      </c>
      <c r="L215" s="933" t="str">
        <f>IF(L214="","",Sheet2!$L$16*7%)</f>
        <v/>
      </c>
      <c r="M215" s="933" t="str">
        <f>IF(M214="","",Sheet2!$L$16*7%)</f>
        <v/>
      </c>
      <c r="N215" s="933" t="str">
        <f>IF(N214="","",Sheet2!$L$16*7%)</f>
        <v/>
      </c>
      <c r="O215" s="933" t="str">
        <f>IF(O214="","",Sheet2!$L$16*7%)</f>
        <v/>
      </c>
      <c r="P215" s="933" t="str">
        <f>IF(P214="","",Sheet2!$L$16*7%)</f>
        <v/>
      </c>
      <c r="Q215" s="933" t="str">
        <f>IF(Q214="","",Sheet2!$L$16*7%)</f>
        <v/>
      </c>
      <c r="R215" s="933" t="str">
        <f>IF(R214="","",Sheet2!$L$16*7%)</f>
        <v/>
      </c>
      <c r="S215" s="933" t="str">
        <f>IF(S214="","",Sheet2!$L$16*7%)</f>
        <v/>
      </c>
      <c r="T215" s="933" t="str">
        <f>IF(T214="","",Sheet2!$L$16*7%)</f>
        <v/>
      </c>
      <c r="U215" s="933" t="str">
        <f>IF(U214="","",Sheet2!$L$16*7%)</f>
        <v/>
      </c>
      <c r="V215" s="933" t="str">
        <f>IF(V214="","",Sheet2!$L$16*7%)</f>
        <v/>
      </c>
      <c r="W215" s="933" t="str">
        <f>IF(W214="","",Sheet2!$L$16*7%)</f>
        <v/>
      </c>
      <c r="X215" s="933" t="str">
        <f>IF(X214="","",Sheet2!$L$16*7%)</f>
        <v/>
      </c>
      <c r="Y215" s="933" t="str">
        <f>IF(Y214="","",Sheet2!$L$16*7%)</f>
        <v/>
      </c>
      <c r="Z215" s="933" t="str">
        <f>IF(Z214="","",Sheet2!$L$16*7%)</f>
        <v/>
      </c>
      <c r="AA215" s="933" t="str">
        <f>IF(AA214="","",Sheet2!$L$16*7%)</f>
        <v/>
      </c>
      <c r="AB215" s="933" t="str">
        <f>IF(AB214="","",Sheet2!$L$16*7%)</f>
        <v/>
      </c>
      <c r="AC215" s="933" t="str">
        <f>IF(AC214="","",Sheet2!$L$16*7%)</f>
        <v/>
      </c>
      <c r="AD215" s="933" t="str">
        <f>IF(AD214="","",Sheet2!$L$16*7%)</f>
        <v/>
      </c>
      <c r="AE215" s="933" t="str">
        <f>IF(AE214="","",Sheet2!$L$16*7%)</f>
        <v/>
      </c>
      <c r="AF215" s="933" t="str">
        <f>IF(AF214="","",Sheet2!$L$16*7%)</f>
        <v/>
      </c>
      <c r="AG215" s="933" t="str">
        <f>IF(AG214="","",Sheet2!$L$16*7%)</f>
        <v/>
      </c>
      <c r="AH215" s="933" t="str">
        <f>IF(AH214="","",Sheet2!$L$16*7%)</f>
        <v/>
      </c>
      <c r="AI215" s="933" t="str">
        <f>IF(AI214="","",Sheet2!$L$16*7%)</f>
        <v/>
      </c>
      <c r="AJ215" s="933" t="str">
        <f>IF(AJ214="","",Sheet2!$L$16*7%)</f>
        <v/>
      </c>
      <c r="AK215" s="933" t="str">
        <f>IF(AK214="","",Sheet2!$L$16*7%)</f>
        <v/>
      </c>
      <c r="AL215" s="933" t="str">
        <f>IF(AL214="","",Sheet2!$L$16*7%)</f>
        <v/>
      </c>
      <c r="AM215" s="933" t="str">
        <f>IF(AM214="","",Sheet2!$L$16*7%)</f>
        <v/>
      </c>
      <c r="AN215" s="933" t="str">
        <f>IF(AN214="","",Sheet2!$L$16*7%)</f>
        <v/>
      </c>
      <c r="AO215" s="933" t="str">
        <f>IF(AO214="","",Sheet2!$L$16*7%)</f>
        <v/>
      </c>
      <c r="AP215" s="933" t="str">
        <f>IF(AP214="","",Sheet2!$L$16*7%)</f>
        <v/>
      </c>
      <c r="AQ215" s="933" t="str">
        <f>IF(AQ214="","",Sheet2!$L$16*7%)</f>
        <v/>
      </c>
      <c r="AR215" s="933" t="str">
        <f>IF(AR214="","",Sheet2!$L$16*7%)</f>
        <v/>
      </c>
      <c r="AS215" s="933" t="str">
        <f>IF(AS214="","",Sheet2!$L$16*7%)</f>
        <v/>
      </c>
      <c r="AT215" s="933"/>
      <c r="AU215" s="933" t="str">
        <f>IF(AU214="","",Sheet2!$L$16*7%)</f>
        <v/>
      </c>
      <c r="AV215" s="933" t="str">
        <f>IF(AV214="","",Sheet2!$L$16*7%)</f>
        <v/>
      </c>
      <c r="AW215" s="933" t="str">
        <f>IF(AW214="","",Sheet2!$L$16*7%)</f>
        <v/>
      </c>
      <c r="AX215" s="933" t="str">
        <f>IF(AX214="","",Sheet2!$L$16*7%)</f>
        <v/>
      </c>
      <c r="AY215" s="933" t="str">
        <f>IF(AY214="","",Sheet2!$L$16*7%)</f>
        <v/>
      </c>
      <c r="AZ215" s="933" t="str">
        <f>IF(AZ214="","",Sheet2!$L$16*7%)</f>
        <v/>
      </c>
      <c r="BA215" s="933" t="str">
        <f>IF(BA214="","",Sheet2!$L$16*7%)</f>
        <v/>
      </c>
      <c r="BB215" s="933" t="str">
        <f>IF(BB214="","",Sheet2!$L$16*7%)</f>
        <v/>
      </c>
      <c r="BC215" s="933" t="str">
        <f>IF(BC214="","",Sheet2!$L$16*7%)</f>
        <v/>
      </c>
      <c r="BD215" s="934" t="str">
        <f>IF(BD214="","",Sheet2!$L$16*7%)</f>
        <v/>
      </c>
    </row>
    <row r="216" spans="2:56" x14ac:dyDescent="0.2">
      <c r="B216" s="1283"/>
      <c r="C216" s="946" t="s">
        <v>232</v>
      </c>
      <c r="D216" s="936" t="str">
        <f t="shared" ref="D216:AI216" si="132">IF(D214="","",ABS(D214)-ABS(D215))</f>
        <v/>
      </c>
      <c r="E216" s="937" t="str">
        <f t="shared" si="132"/>
        <v/>
      </c>
      <c r="F216" s="937" t="str">
        <f t="shared" si="132"/>
        <v/>
      </c>
      <c r="G216" s="937" t="str">
        <f t="shared" si="132"/>
        <v/>
      </c>
      <c r="H216" s="937" t="str">
        <f t="shared" si="132"/>
        <v/>
      </c>
      <c r="I216" s="937" t="str">
        <f t="shared" si="132"/>
        <v/>
      </c>
      <c r="J216" s="937" t="str">
        <f t="shared" si="132"/>
        <v/>
      </c>
      <c r="K216" s="937" t="str">
        <f t="shared" si="132"/>
        <v/>
      </c>
      <c r="L216" s="937" t="str">
        <f t="shared" si="132"/>
        <v/>
      </c>
      <c r="M216" s="937" t="str">
        <f t="shared" si="132"/>
        <v/>
      </c>
      <c r="N216" s="937" t="str">
        <f t="shared" si="132"/>
        <v/>
      </c>
      <c r="O216" s="937" t="str">
        <f t="shared" si="132"/>
        <v/>
      </c>
      <c r="P216" s="937" t="str">
        <f t="shared" si="132"/>
        <v/>
      </c>
      <c r="Q216" s="937" t="str">
        <f t="shared" si="132"/>
        <v/>
      </c>
      <c r="R216" s="937" t="str">
        <f t="shared" si="132"/>
        <v/>
      </c>
      <c r="S216" s="937" t="str">
        <f t="shared" si="132"/>
        <v/>
      </c>
      <c r="T216" s="937" t="str">
        <f t="shared" si="132"/>
        <v/>
      </c>
      <c r="U216" s="937" t="str">
        <f t="shared" si="132"/>
        <v/>
      </c>
      <c r="V216" s="937" t="str">
        <f t="shared" si="132"/>
        <v/>
      </c>
      <c r="W216" s="937" t="str">
        <f t="shared" si="132"/>
        <v/>
      </c>
      <c r="X216" s="937" t="str">
        <f t="shared" si="132"/>
        <v/>
      </c>
      <c r="Y216" s="937" t="str">
        <f t="shared" si="132"/>
        <v/>
      </c>
      <c r="Z216" s="937" t="str">
        <f t="shared" si="132"/>
        <v/>
      </c>
      <c r="AA216" s="937" t="str">
        <f t="shared" si="132"/>
        <v/>
      </c>
      <c r="AB216" s="937" t="str">
        <f t="shared" si="132"/>
        <v/>
      </c>
      <c r="AC216" s="937" t="str">
        <f t="shared" si="132"/>
        <v/>
      </c>
      <c r="AD216" s="937" t="str">
        <f t="shared" si="132"/>
        <v/>
      </c>
      <c r="AE216" s="937" t="str">
        <f t="shared" si="132"/>
        <v/>
      </c>
      <c r="AF216" s="937" t="str">
        <f t="shared" si="132"/>
        <v/>
      </c>
      <c r="AG216" s="937" t="str">
        <f t="shared" si="132"/>
        <v/>
      </c>
      <c r="AH216" s="937" t="str">
        <f t="shared" si="132"/>
        <v/>
      </c>
      <c r="AI216" s="937" t="str">
        <f t="shared" si="132"/>
        <v/>
      </c>
      <c r="AJ216" s="937" t="str">
        <f t="shared" ref="AJ216:BD216" si="133">IF(AJ214="","",ABS(AJ214)-ABS(AJ215))</f>
        <v/>
      </c>
      <c r="AK216" s="937" t="str">
        <f t="shared" si="133"/>
        <v/>
      </c>
      <c r="AL216" s="937" t="str">
        <f t="shared" si="133"/>
        <v/>
      </c>
      <c r="AM216" s="937" t="str">
        <f t="shared" si="133"/>
        <v/>
      </c>
      <c r="AN216" s="937" t="str">
        <f t="shared" si="133"/>
        <v/>
      </c>
      <c r="AO216" s="937" t="str">
        <f t="shared" si="133"/>
        <v/>
      </c>
      <c r="AP216" s="937" t="str">
        <f t="shared" si="133"/>
        <v/>
      </c>
      <c r="AQ216" s="937" t="str">
        <f t="shared" si="133"/>
        <v/>
      </c>
      <c r="AR216" s="937" t="str">
        <f t="shared" si="133"/>
        <v/>
      </c>
      <c r="AS216" s="937" t="str">
        <f t="shared" si="133"/>
        <v/>
      </c>
      <c r="AT216" s="937"/>
      <c r="AU216" s="937" t="str">
        <f t="shared" si="133"/>
        <v/>
      </c>
      <c r="AV216" s="937" t="str">
        <f t="shared" si="133"/>
        <v/>
      </c>
      <c r="AW216" s="937" t="str">
        <f t="shared" si="133"/>
        <v/>
      </c>
      <c r="AX216" s="937" t="str">
        <f t="shared" si="133"/>
        <v/>
      </c>
      <c r="AY216" s="937" t="str">
        <f t="shared" si="133"/>
        <v/>
      </c>
      <c r="AZ216" s="937" t="str">
        <f t="shared" si="133"/>
        <v/>
      </c>
      <c r="BA216" s="937" t="str">
        <f t="shared" si="133"/>
        <v/>
      </c>
      <c r="BB216" s="937" t="str">
        <f t="shared" si="133"/>
        <v/>
      </c>
      <c r="BC216" s="937" t="str">
        <f t="shared" si="133"/>
        <v/>
      </c>
      <c r="BD216" s="938" t="str">
        <f t="shared" si="133"/>
        <v/>
      </c>
    </row>
    <row r="217" spans="2:56" ht="36" x14ac:dyDescent="0.2">
      <c r="B217" s="1282">
        <v>6</v>
      </c>
      <c r="C217" s="942" t="s">
        <v>230</v>
      </c>
      <c r="D217" s="928"/>
      <c r="E217" s="929"/>
      <c r="F217" s="929"/>
      <c r="G217" s="929"/>
      <c r="H217" s="929"/>
      <c r="I217" s="929"/>
      <c r="J217" s="929"/>
      <c r="K217" s="929"/>
      <c r="L217" s="929"/>
      <c r="M217" s="929"/>
      <c r="N217" s="929"/>
      <c r="O217" s="929"/>
      <c r="P217" s="929"/>
      <c r="Q217" s="929"/>
      <c r="R217" s="929"/>
      <c r="S217" s="929"/>
      <c r="T217" s="929"/>
      <c r="U217" s="929"/>
      <c r="V217" s="929"/>
      <c r="W217" s="929"/>
      <c r="X217" s="929"/>
      <c r="Y217" s="929"/>
      <c r="Z217" s="929"/>
      <c r="AA217" s="929"/>
      <c r="AB217" s="929"/>
      <c r="AC217" s="929"/>
      <c r="AD217" s="929"/>
      <c r="AE217" s="929"/>
      <c r="AF217" s="929"/>
      <c r="AG217" s="929"/>
      <c r="AH217" s="929"/>
      <c r="AI217" s="929"/>
      <c r="AJ217" s="929"/>
      <c r="AK217" s="929"/>
      <c r="AL217" s="929"/>
      <c r="AM217" s="929"/>
      <c r="AN217" s="929"/>
      <c r="AO217" s="929"/>
      <c r="AP217" s="929"/>
      <c r="AQ217" s="929"/>
      <c r="AR217" s="929"/>
      <c r="AS217" s="929"/>
      <c r="AT217" s="929"/>
      <c r="AU217" s="929"/>
      <c r="AV217" s="929"/>
      <c r="AW217" s="929"/>
      <c r="AX217" s="929"/>
      <c r="AY217" s="929"/>
      <c r="AZ217" s="929"/>
      <c r="BA217" s="929"/>
      <c r="BB217" s="929"/>
      <c r="BC217" s="929"/>
      <c r="BD217" s="930"/>
    </row>
    <row r="218" spans="2:56" ht="24" x14ac:dyDescent="0.2">
      <c r="B218" s="1282"/>
      <c r="C218" s="943" t="s">
        <v>231</v>
      </c>
      <c r="D218" s="932" t="str">
        <f>IF(D217="","",Sheet2!$L$17*7%)</f>
        <v/>
      </c>
      <c r="E218" s="933" t="str">
        <f>IF(E217="","",Sheet2!$L$17*7%)</f>
        <v/>
      </c>
      <c r="F218" s="933" t="str">
        <f>IF(F217="","",Sheet2!$L$17*7%)</f>
        <v/>
      </c>
      <c r="G218" s="933" t="str">
        <f>IF(G217="","",Sheet2!$L$17*7%)</f>
        <v/>
      </c>
      <c r="H218" s="933" t="str">
        <f>IF(H217="","",Sheet2!$L$17*7%)</f>
        <v/>
      </c>
      <c r="I218" s="933" t="str">
        <f>IF(I217="","",Sheet2!$L$17*7%)</f>
        <v/>
      </c>
      <c r="J218" s="933" t="str">
        <f>IF(J217="","",Sheet2!$L$17*7%)</f>
        <v/>
      </c>
      <c r="K218" s="933" t="str">
        <f>IF(K217="","",Sheet2!$L$17*7%)</f>
        <v/>
      </c>
      <c r="L218" s="933" t="str">
        <f>IF(L217="","",Sheet2!$L$17*7%)</f>
        <v/>
      </c>
      <c r="M218" s="933" t="str">
        <f>IF(M217="","",Sheet2!$L$17*7%)</f>
        <v/>
      </c>
      <c r="N218" s="933" t="str">
        <f>IF(N217="","",Sheet2!$L$17*7%)</f>
        <v/>
      </c>
      <c r="O218" s="933" t="str">
        <f>IF(O217="","",Sheet2!$L$17*7%)</f>
        <v/>
      </c>
      <c r="P218" s="933" t="str">
        <f>IF(P217="","",Sheet2!$L$17*7%)</f>
        <v/>
      </c>
      <c r="Q218" s="933" t="str">
        <f>IF(Q217="","",Sheet2!$L$17*7%)</f>
        <v/>
      </c>
      <c r="R218" s="933" t="str">
        <f>IF(R217="","",Sheet2!$L$17*7%)</f>
        <v/>
      </c>
      <c r="S218" s="933" t="str">
        <f>IF(S217="","",Sheet2!$L$17*7%)</f>
        <v/>
      </c>
      <c r="T218" s="933" t="str">
        <f>IF(T217="","",Sheet2!$L$17*7%)</f>
        <v/>
      </c>
      <c r="U218" s="933" t="str">
        <f>IF(U217="","",Sheet2!$L$17*7%)</f>
        <v/>
      </c>
      <c r="V218" s="933" t="str">
        <f>IF(V217="","",Sheet2!$L$17*7%)</f>
        <v/>
      </c>
      <c r="W218" s="933" t="str">
        <f>IF(W217="","",Sheet2!$L$17*7%)</f>
        <v/>
      </c>
      <c r="X218" s="933" t="str">
        <f>IF(X217="","",Sheet2!$L$17*7%)</f>
        <v/>
      </c>
      <c r="Y218" s="933" t="str">
        <f>IF(Y217="","",Sheet2!$L$17*7%)</f>
        <v/>
      </c>
      <c r="Z218" s="933" t="str">
        <f>IF(Z217="","",Sheet2!$L$17*7%)</f>
        <v/>
      </c>
      <c r="AA218" s="933" t="str">
        <f>IF(AA217="","",Sheet2!$L$17*7%)</f>
        <v/>
      </c>
      <c r="AB218" s="933" t="str">
        <f>IF(AB217="","",Sheet2!$L$17*7%)</f>
        <v/>
      </c>
      <c r="AC218" s="933" t="str">
        <f>IF(AC217="","",Sheet2!$L$17*7%)</f>
        <v/>
      </c>
      <c r="AD218" s="933" t="str">
        <f>IF(AD217="","",Sheet2!$L$17*7%)</f>
        <v/>
      </c>
      <c r="AE218" s="933" t="str">
        <f>IF(AE217="","",Sheet2!$L$17*7%)</f>
        <v/>
      </c>
      <c r="AF218" s="933" t="str">
        <f>IF(AF217="","",Sheet2!$L$17*7%)</f>
        <v/>
      </c>
      <c r="AG218" s="933" t="str">
        <f>IF(AG217="","",Sheet2!$L$17*7%)</f>
        <v/>
      </c>
      <c r="AH218" s="933" t="str">
        <f>IF(AH217="","",Sheet2!$L$17*7%)</f>
        <v/>
      </c>
      <c r="AI218" s="933" t="str">
        <f>IF(AI217="","",Sheet2!$L$17*7%)</f>
        <v/>
      </c>
      <c r="AJ218" s="933" t="str">
        <f>IF(AJ217="","",Sheet2!$L$17*7%)</f>
        <v/>
      </c>
      <c r="AK218" s="933" t="str">
        <f>IF(AK217="","",Sheet2!$L$17*7%)</f>
        <v/>
      </c>
      <c r="AL218" s="933" t="str">
        <f>IF(AL217="","",Sheet2!$L$17*7%)</f>
        <v/>
      </c>
      <c r="AM218" s="933" t="str">
        <f>IF(AM217="","",Sheet2!$L$17*7%)</f>
        <v/>
      </c>
      <c r="AN218" s="933" t="str">
        <f>IF(AN217="","",Sheet2!$L$17*7%)</f>
        <v/>
      </c>
      <c r="AO218" s="933" t="str">
        <f>IF(AO217="","",Sheet2!$L$17*7%)</f>
        <v/>
      </c>
      <c r="AP218" s="933" t="str">
        <f>IF(AP217="","",Sheet2!$L$17*7%)</f>
        <v/>
      </c>
      <c r="AQ218" s="933" t="str">
        <f>IF(AQ217="","",Sheet2!$L$17*7%)</f>
        <v/>
      </c>
      <c r="AR218" s="933" t="str">
        <f>IF(AR217="","",Sheet2!$L$17*7%)</f>
        <v/>
      </c>
      <c r="AS218" s="933" t="str">
        <f>IF(AS217="","",Sheet2!$L$17*7%)</f>
        <v/>
      </c>
      <c r="AT218" s="933"/>
      <c r="AU218" s="933" t="str">
        <f>IF(AU217="","",Sheet2!$L$17*7%)</f>
        <v/>
      </c>
      <c r="AV218" s="933" t="str">
        <f>IF(AV217="","",Sheet2!$L$17*7%)</f>
        <v/>
      </c>
      <c r="AW218" s="933" t="str">
        <f>IF(AW217="","",Sheet2!$L$17*7%)</f>
        <v/>
      </c>
      <c r="AX218" s="933" t="str">
        <f>IF(AX217="","",Sheet2!$L$17*7%)</f>
        <v/>
      </c>
      <c r="AY218" s="933" t="str">
        <f>IF(AY217="","",Sheet2!$L$17*7%)</f>
        <v/>
      </c>
      <c r="AZ218" s="933" t="str">
        <f>IF(AZ217="","",Sheet2!$L$17*7%)</f>
        <v/>
      </c>
      <c r="BA218" s="933" t="str">
        <f>IF(BA217="","",Sheet2!$L$17*7%)</f>
        <v/>
      </c>
      <c r="BB218" s="933" t="str">
        <f>IF(BB217="","",Sheet2!$L$17*7%)</f>
        <v/>
      </c>
      <c r="BC218" s="933" t="str">
        <f>IF(BC217="","",Sheet2!$L$17*7%)</f>
        <v/>
      </c>
      <c r="BD218" s="934" t="str">
        <f>IF(BD217="","",Sheet2!$L$17*7%)</f>
        <v/>
      </c>
    </row>
    <row r="219" spans="2:56" x14ac:dyDescent="0.2">
      <c r="B219" s="1282"/>
      <c r="C219" s="944" t="s">
        <v>232</v>
      </c>
      <c r="D219" s="936" t="str">
        <f t="shared" ref="D219:AI219" si="134">IF(D217="","",ABS(D217)-ABS(D218))</f>
        <v/>
      </c>
      <c r="E219" s="937" t="str">
        <f t="shared" si="134"/>
        <v/>
      </c>
      <c r="F219" s="937" t="str">
        <f t="shared" si="134"/>
        <v/>
      </c>
      <c r="G219" s="937" t="str">
        <f t="shared" si="134"/>
        <v/>
      </c>
      <c r="H219" s="937" t="str">
        <f t="shared" si="134"/>
        <v/>
      </c>
      <c r="I219" s="937" t="str">
        <f t="shared" si="134"/>
        <v/>
      </c>
      <c r="J219" s="937" t="str">
        <f t="shared" si="134"/>
        <v/>
      </c>
      <c r="K219" s="937" t="str">
        <f t="shared" si="134"/>
        <v/>
      </c>
      <c r="L219" s="937" t="str">
        <f t="shared" si="134"/>
        <v/>
      </c>
      <c r="M219" s="937" t="str">
        <f t="shared" si="134"/>
        <v/>
      </c>
      <c r="N219" s="937" t="str">
        <f t="shared" si="134"/>
        <v/>
      </c>
      <c r="O219" s="937" t="str">
        <f t="shared" si="134"/>
        <v/>
      </c>
      <c r="P219" s="937" t="str">
        <f t="shared" si="134"/>
        <v/>
      </c>
      <c r="Q219" s="937" t="str">
        <f t="shared" si="134"/>
        <v/>
      </c>
      <c r="R219" s="937" t="str">
        <f t="shared" si="134"/>
        <v/>
      </c>
      <c r="S219" s="937" t="str">
        <f t="shared" si="134"/>
        <v/>
      </c>
      <c r="T219" s="937" t="str">
        <f t="shared" si="134"/>
        <v/>
      </c>
      <c r="U219" s="937" t="str">
        <f t="shared" si="134"/>
        <v/>
      </c>
      <c r="V219" s="937" t="str">
        <f t="shared" si="134"/>
        <v/>
      </c>
      <c r="W219" s="937" t="str">
        <f t="shared" si="134"/>
        <v/>
      </c>
      <c r="X219" s="937" t="str">
        <f t="shared" si="134"/>
        <v/>
      </c>
      <c r="Y219" s="937" t="str">
        <f t="shared" si="134"/>
        <v/>
      </c>
      <c r="Z219" s="937" t="str">
        <f t="shared" si="134"/>
        <v/>
      </c>
      <c r="AA219" s="937" t="str">
        <f t="shared" si="134"/>
        <v/>
      </c>
      <c r="AB219" s="937" t="str">
        <f t="shared" si="134"/>
        <v/>
      </c>
      <c r="AC219" s="937" t="str">
        <f t="shared" si="134"/>
        <v/>
      </c>
      <c r="AD219" s="937" t="str">
        <f t="shared" si="134"/>
        <v/>
      </c>
      <c r="AE219" s="937" t="str">
        <f t="shared" si="134"/>
        <v/>
      </c>
      <c r="AF219" s="937" t="str">
        <f t="shared" si="134"/>
        <v/>
      </c>
      <c r="AG219" s="937" t="str">
        <f t="shared" si="134"/>
        <v/>
      </c>
      <c r="AH219" s="937" t="str">
        <f t="shared" si="134"/>
        <v/>
      </c>
      <c r="AI219" s="937" t="str">
        <f t="shared" si="134"/>
        <v/>
      </c>
      <c r="AJ219" s="937" t="str">
        <f t="shared" ref="AJ219:BD219" si="135">IF(AJ217="","",ABS(AJ217)-ABS(AJ218))</f>
        <v/>
      </c>
      <c r="AK219" s="937" t="str">
        <f t="shared" si="135"/>
        <v/>
      </c>
      <c r="AL219" s="937" t="str">
        <f t="shared" si="135"/>
        <v/>
      </c>
      <c r="AM219" s="937" t="str">
        <f t="shared" si="135"/>
        <v/>
      </c>
      <c r="AN219" s="937" t="str">
        <f t="shared" si="135"/>
        <v/>
      </c>
      <c r="AO219" s="937" t="str">
        <f t="shared" si="135"/>
        <v/>
      </c>
      <c r="AP219" s="937" t="str">
        <f t="shared" si="135"/>
        <v/>
      </c>
      <c r="AQ219" s="937" t="str">
        <f t="shared" si="135"/>
        <v/>
      </c>
      <c r="AR219" s="937" t="str">
        <f t="shared" si="135"/>
        <v/>
      </c>
      <c r="AS219" s="937" t="str">
        <f t="shared" si="135"/>
        <v/>
      </c>
      <c r="AT219" s="937"/>
      <c r="AU219" s="937" t="str">
        <f t="shared" si="135"/>
        <v/>
      </c>
      <c r="AV219" s="937" t="str">
        <f t="shared" si="135"/>
        <v/>
      </c>
      <c r="AW219" s="937" t="str">
        <f t="shared" si="135"/>
        <v/>
      </c>
      <c r="AX219" s="937" t="str">
        <f t="shared" si="135"/>
        <v/>
      </c>
      <c r="AY219" s="937" t="str">
        <f t="shared" si="135"/>
        <v/>
      </c>
      <c r="AZ219" s="937" t="str">
        <f t="shared" si="135"/>
        <v/>
      </c>
      <c r="BA219" s="937" t="str">
        <f t="shared" si="135"/>
        <v/>
      </c>
      <c r="BB219" s="937" t="str">
        <f t="shared" si="135"/>
        <v/>
      </c>
      <c r="BC219" s="937" t="str">
        <f t="shared" si="135"/>
        <v/>
      </c>
      <c r="BD219" s="938" t="str">
        <f t="shared" si="135"/>
        <v/>
      </c>
    </row>
    <row r="220" spans="2:56" ht="36" x14ac:dyDescent="0.2">
      <c r="B220" s="1281">
        <v>7</v>
      </c>
      <c r="C220" s="945" t="s">
        <v>230</v>
      </c>
      <c r="D220" s="928"/>
      <c r="E220" s="929"/>
      <c r="F220" s="929"/>
      <c r="G220" s="929"/>
      <c r="H220" s="929"/>
      <c r="I220" s="929"/>
      <c r="J220" s="929"/>
      <c r="K220" s="929"/>
      <c r="L220" s="929"/>
      <c r="M220" s="929"/>
      <c r="N220" s="929"/>
      <c r="O220" s="929"/>
      <c r="P220" s="929"/>
      <c r="Q220" s="929"/>
      <c r="R220" s="929"/>
      <c r="S220" s="929"/>
      <c r="T220" s="929"/>
      <c r="U220" s="929"/>
      <c r="V220" s="929"/>
      <c r="W220" s="929"/>
      <c r="X220" s="929"/>
      <c r="Y220" s="929"/>
      <c r="Z220" s="929"/>
      <c r="AA220" s="929"/>
      <c r="AB220" s="929"/>
      <c r="AC220" s="929"/>
      <c r="AD220" s="929"/>
      <c r="AE220" s="929"/>
      <c r="AF220" s="929"/>
      <c r="AG220" s="929"/>
      <c r="AH220" s="929"/>
      <c r="AI220" s="929"/>
      <c r="AJ220" s="929"/>
      <c r="AK220" s="929"/>
      <c r="AL220" s="929"/>
      <c r="AM220" s="929"/>
      <c r="AN220" s="929"/>
      <c r="AO220" s="929"/>
      <c r="AP220" s="929"/>
      <c r="AQ220" s="929"/>
      <c r="AR220" s="929"/>
      <c r="AS220" s="929"/>
      <c r="AT220" s="929"/>
      <c r="AU220" s="929"/>
      <c r="AV220" s="929"/>
      <c r="AW220" s="929"/>
      <c r="AX220" s="929"/>
      <c r="AY220" s="929"/>
      <c r="AZ220" s="929"/>
      <c r="BA220" s="929"/>
      <c r="BB220" s="929"/>
      <c r="BC220" s="929"/>
      <c r="BD220" s="930"/>
    </row>
    <row r="221" spans="2:56" ht="24" x14ac:dyDescent="0.2">
      <c r="B221" s="1282"/>
      <c r="C221" s="943" t="s">
        <v>231</v>
      </c>
      <c r="D221" s="932" t="str">
        <f>IF(D220="","",Sheet2!$L$18*7%)</f>
        <v/>
      </c>
      <c r="E221" s="933" t="str">
        <f>IF(E220="","",Sheet2!$L$18*7%)</f>
        <v/>
      </c>
      <c r="F221" s="933" t="str">
        <f>IF(F220="","",Sheet2!$L$18*7%)</f>
        <v/>
      </c>
      <c r="G221" s="933" t="str">
        <f>IF(G220="","",Sheet2!$L$18*7%)</f>
        <v/>
      </c>
      <c r="H221" s="933" t="str">
        <f>IF(H220="","",Sheet2!$L$18*7%)</f>
        <v/>
      </c>
      <c r="I221" s="933" t="str">
        <f>IF(I220="","",Sheet2!$L$18*7%)</f>
        <v/>
      </c>
      <c r="J221" s="933" t="str">
        <f>IF(J220="","",Sheet2!$L$18*7%)</f>
        <v/>
      </c>
      <c r="K221" s="933" t="str">
        <f>IF(K220="","",Sheet2!$L$18*7%)</f>
        <v/>
      </c>
      <c r="L221" s="933" t="str">
        <f>IF(L220="","",Sheet2!$L$18*7%)</f>
        <v/>
      </c>
      <c r="M221" s="933" t="str">
        <f>IF(M220="","",Sheet2!$L$18*7%)</f>
        <v/>
      </c>
      <c r="N221" s="933" t="str">
        <f>IF(N220="","",Sheet2!$L$18*7%)</f>
        <v/>
      </c>
      <c r="O221" s="933" t="str">
        <f>IF(O220="","",Sheet2!$L$18*7%)</f>
        <v/>
      </c>
      <c r="P221" s="933" t="str">
        <f>IF(P220="","",Sheet2!$L$18*7%)</f>
        <v/>
      </c>
      <c r="Q221" s="933" t="str">
        <f>IF(Q220="","",Sheet2!$L$18*7%)</f>
        <v/>
      </c>
      <c r="R221" s="933" t="str">
        <f>IF(R220="","",Sheet2!$L$18*7%)</f>
        <v/>
      </c>
      <c r="S221" s="933" t="str">
        <f>IF(S220="","",Sheet2!$L$18*7%)</f>
        <v/>
      </c>
      <c r="T221" s="933" t="str">
        <f>IF(T220="","",Sheet2!$L$18*7%)</f>
        <v/>
      </c>
      <c r="U221" s="933" t="str">
        <f>IF(U220="","",Sheet2!$L$18*7%)</f>
        <v/>
      </c>
      <c r="V221" s="933" t="str">
        <f>IF(V220="","",Sheet2!$L$18*7%)</f>
        <v/>
      </c>
      <c r="W221" s="933" t="str">
        <f>IF(W220="","",Sheet2!$L$18*7%)</f>
        <v/>
      </c>
      <c r="X221" s="933" t="str">
        <f>IF(X220="","",Sheet2!$L$18*7%)</f>
        <v/>
      </c>
      <c r="Y221" s="933" t="str">
        <f>IF(Y220="","",Sheet2!$L$18*7%)</f>
        <v/>
      </c>
      <c r="Z221" s="933" t="str">
        <f>IF(Z220="","",Sheet2!$L$18*7%)</f>
        <v/>
      </c>
      <c r="AA221" s="933" t="str">
        <f>IF(AA220="","",Sheet2!$L$18*7%)</f>
        <v/>
      </c>
      <c r="AB221" s="933" t="str">
        <f>IF(AB220="","",Sheet2!$L$18*7%)</f>
        <v/>
      </c>
      <c r="AC221" s="933" t="str">
        <f>IF(AC220="","",Sheet2!$L$18*7%)</f>
        <v/>
      </c>
      <c r="AD221" s="933" t="str">
        <f>IF(AD220="","",Sheet2!$L$18*7%)</f>
        <v/>
      </c>
      <c r="AE221" s="933" t="str">
        <f>IF(AE220="","",Sheet2!$L$18*7%)</f>
        <v/>
      </c>
      <c r="AF221" s="933" t="str">
        <f>IF(AF220="","",Sheet2!$L$18*7%)</f>
        <v/>
      </c>
      <c r="AG221" s="933" t="str">
        <f>IF(AG220="","",Sheet2!$L$18*7%)</f>
        <v/>
      </c>
      <c r="AH221" s="933" t="str">
        <f>IF(AH220="","",Sheet2!$L$18*7%)</f>
        <v/>
      </c>
      <c r="AI221" s="933" t="str">
        <f>IF(AI220="","",Sheet2!$L$18*7%)</f>
        <v/>
      </c>
      <c r="AJ221" s="933" t="str">
        <f>IF(AJ220="","",Sheet2!$L$18*7%)</f>
        <v/>
      </c>
      <c r="AK221" s="933" t="str">
        <f>IF(AK220="","",Sheet2!$L$18*7%)</f>
        <v/>
      </c>
      <c r="AL221" s="933" t="str">
        <f>IF(AL220="","",Sheet2!$L$18*7%)</f>
        <v/>
      </c>
      <c r="AM221" s="933" t="str">
        <f>IF(AM220="","",Sheet2!$L$18*7%)</f>
        <v/>
      </c>
      <c r="AN221" s="933" t="str">
        <f>IF(AN220="","",Sheet2!$L$18*7%)</f>
        <v/>
      </c>
      <c r="AO221" s="933" t="str">
        <f>IF(AO220="","",Sheet2!$L$18*7%)</f>
        <v/>
      </c>
      <c r="AP221" s="933" t="str">
        <f>IF(AP220="","",Sheet2!$L$18*7%)</f>
        <v/>
      </c>
      <c r="AQ221" s="933" t="str">
        <f>IF(AQ220="","",Sheet2!$L$18*7%)</f>
        <v/>
      </c>
      <c r="AR221" s="933" t="str">
        <f>IF(AR220="","",Sheet2!$L$18*7%)</f>
        <v/>
      </c>
      <c r="AS221" s="933" t="str">
        <f>IF(AS220="","",Sheet2!$L$18*7%)</f>
        <v/>
      </c>
      <c r="AT221" s="933"/>
      <c r="AU221" s="933" t="str">
        <f>IF(AU220="","",Sheet2!$L$18*7%)</f>
        <v/>
      </c>
      <c r="AV221" s="933" t="str">
        <f>IF(AV220="","",Sheet2!$L$18*7%)</f>
        <v/>
      </c>
      <c r="AW221" s="933" t="str">
        <f>IF(AW220="","",Sheet2!$L$18*7%)</f>
        <v/>
      </c>
      <c r="AX221" s="933" t="str">
        <f>IF(AX220="","",Sheet2!$L$18*7%)</f>
        <v/>
      </c>
      <c r="AY221" s="933" t="str">
        <f>IF(AY220="","",Sheet2!$L$18*7%)</f>
        <v/>
      </c>
      <c r="AZ221" s="933" t="str">
        <f>IF(AZ220="","",Sheet2!$L$18*7%)</f>
        <v/>
      </c>
      <c r="BA221" s="933" t="str">
        <f>IF(BA220="","",Sheet2!$L$18*7%)</f>
        <v/>
      </c>
      <c r="BB221" s="933" t="str">
        <f>IF(BB220="","",Sheet2!$L$18*7%)</f>
        <v/>
      </c>
      <c r="BC221" s="933" t="str">
        <f>IF(BC220="","",Sheet2!$L$18*7%)</f>
        <v/>
      </c>
      <c r="BD221" s="934" t="str">
        <f>IF(BD220="","",Sheet2!$L$18*7%)</f>
        <v/>
      </c>
    </row>
    <row r="222" spans="2:56" x14ac:dyDescent="0.2">
      <c r="B222" s="1283"/>
      <c r="C222" s="946" t="s">
        <v>232</v>
      </c>
      <c r="D222" s="936" t="str">
        <f t="shared" ref="D222:AI222" si="136">IF(D220="","",ABS(D220)-ABS(D221))</f>
        <v/>
      </c>
      <c r="E222" s="937" t="str">
        <f t="shared" si="136"/>
        <v/>
      </c>
      <c r="F222" s="937" t="str">
        <f t="shared" si="136"/>
        <v/>
      </c>
      <c r="G222" s="937" t="str">
        <f t="shared" si="136"/>
        <v/>
      </c>
      <c r="H222" s="937" t="str">
        <f t="shared" si="136"/>
        <v/>
      </c>
      <c r="I222" s="937" t="str">
        <f t="shared" si="136"/>
        <v/>
      </c>
      <c r="J222" s="937" t="str">
        <f t="shared" si="136"/>
        <v/>
      </c>
      <c r="K222" s="937" t="str">
        <f t="shared" si="136"/>
        <v/>
      </c>
      <c r="L222" s="937" t="str">
        <f t="shared" si="136"/>
        <v/>
      </c>
      <c r="M222" s="937" t="str">
        <f t="shared" si="136"/>
        <v/>
      </c>
      <c r="N222" s="937" t="str">
        <f t="shared" si="136"/>
        <v/>
      </c>
      <c r="O222" s="937" t="str">
        <f t="shared" si="136"/>
        <v/>
      </c>
      <c r="P222" s="937" t="str">
        <f t="shared" si="136"/>
        <v/>
      </c>
      <c r="Q222" s="937" t="str">
        <f t="shared" si="136"/>
        <v/>
      </c>
      <c r="R222" s="937" t="str">
        <f t="shared" si="136"/>
        <v/>
      </c>
      <c r="S222" s="937" t="str">
        <f t="shared" si="136"/>
        <v/>
      </c>
      <c r="T222" s="937" t="str">
        <f t="shared" si="136"/>
        <v/>
      </c>
      <c r="U222" s="937" t="str">
        <f t="shared" si="136"/>
        <v/>
      </c>
      <c r="V222" s="937" t="str">
        <f t="shared" si="136"/>
        <v/>
      </c>
      <c r="W222" s="937" t="str">
        <f t="shared" si="136"/>
        <v/>
      </c>
      <c r="X222" s="937" t="str">
        <f t="shared" si="136"/>
        <v/>
      </c>
      <c r="Y222" s="937" t="str">
        <f t="shared" si="136"/>
        <v/>
      </c>
      <c r="Z222" s="937" t="str">
        <f t="shared" si="136"/>
        <v/>
      </c>
      <c r="AA222" s="937" t="str">
        <f t="shared" si="136"/>
        <v/>
      </c>
      <c r="AB222" s="937" t="str">
        <f t="shared" si="136"/>
        <v/>
      </c>
      <c r="AC222" s="937" t="str">
        <f t="shared" si="136"/>
        <v/>
      </c>
      <c r="AD222" s="937" t="str">
        <f t="shared" si="136"/>
        <v/>
      </c>
      <c r="AE222" s="937" t="str">
        <f t="shared" si="136"/>
        <v/>
      </c>
      <c r="AF222" s="937" t="str">
        <f t="shared" si="136"/>
        <v/>
      </c>
      <c r="AG222" s="937" t="str">
        <f t="shared" si="136"/>
        <v/>
      </c>
      <c r="AH222" s="937" t="str">
        <f t="shared" si="136"/>
        <v/>
      </c>
      <c r="AI222" s="937" t="str">
        <f t="shared" si="136"/>
        <v/>
      </c>
      <c r="AJ222" s="937" t="str">
        <f t="shared" ref="AJ222:BD222" si="137">IF(AJ220="","",ABS(AJ220)-ABS(AJ221))</f>
        <v/>
      </c>
      <c r="AK222" s="937" t="str">
        <f t="shared" si="137"/>
        <v/>
      </c>
      <c r="AL222" s="937" t="str">
        <f t="shared" si="137"/>
        <v/>
      </c>
      <c r="AM222" s="937" t="str">
        <f t="shared" si="137"/>
        <v/>
      </c>
      <c r="AN222" s="937" t="str">
        <f t="shared" si="137"/>
        <v/>
      </c>
      <c r="AO222" s="937" t="str">
        <f t="shared" si="137"/>
        <v/>
      </c>
      <c r="AP222" s="937" t="str">
        <f t="shared" si="137"/>
        <v/>
      </c>
      <c r="AQ222" s="937" t="str">
        <f t="shared" si="137"/>
        <v/>
      </c>
      <c r="AR222" s="937" t="str">
        <f t="shared" si="137"/>
        <v/>
      </c>
      <c r="AS222" s="937" t="str">
        <f t="shared" si="137"/>
        <v/>
      </c>
      <c r="AT222" s="937"/>
      <c r="AU222" s="937" t="str">
        <f t="shared" si="137"/>
        <v/>
      </c>
      <c r="AV222" s="937" t="str">
        <f t="shared" si="137"/>
        <v/>
      </c>
      <c r="AW222" s="937" t="str">
        <f t="shared" si="137"/>
        <v/>
      </c>
      <c r="AX222" s="937" t="str">
        <f t="shared" si="137"/>
        <v/>
      </c>
      <c r="AY222" s="937" t="str">
        <f t="shared" si="137"/>
        <v/>
      </c>
      <c r="AZ222" s="937" t="str">
        <f t="shared" si="137"/>
        <v/>
      </c>
      <c r="BA222" s="937" t="str">
        <f t="shared" si="137"/>
        <v/>
      </c>
      <c r="BB222" s="937" t="str">
        <f t="shared" si="137"/>
        <v/>
      </c>
      <c r="BC222" s="937" t="str">
        <f t="shared" si="137"/>
        <v/>
      </c>
      <c r="BD222" s="938" t="str">
        <f t="shared" si="137"/>
        <v/>
      </c>
    </row>
    <row r="223" spans="2:56" ht="36" x14ac:dyDescent="0.2">
      <c r="B223" s="1282">
        <v>8</v>
      </c>
      <c r="C223" s="942" t="s">
        <v>230</v>
      </c>
      <c r="D223" s="928"/>
      <c r="E223" s="929"/>
      <c r="F223" s="929"/>
      <c r="G223" s="929"/>
      <c r="H223" s="929"/>
      <c r="I223" s="929"/>
      <c r="J223" s="929"/>
      <c r="K223" s="929"/>
      <c r="L223" s="929"/>
      <c r="M223" s="929"/>
      <c r="N223" s="929"/>
      <c r="O223" s="929"/>
      <c r="P223" s="929"/>
      <c r="Q223" s="929"/>
      <c r="R223" s="929"/>
      <c r="S223" s="929"/>
      <c r="T223" s="929"/>
      <c r="U223" s="929"/>
      <c r="V223" s="929"/>
      <c r="W223" s="929"/>
      <c r="X223" s="929"/>
      <c r="Y223" s="929"/>
      <c r="Z223" s="929"/>
      <c r="AA223" s="929"/>
      <c r="AB223" s="929"/>
      <c r="AC223" s="929"/>
      <c r="AD223" s="929"/>
      <c r="AE223" s="929"/>
      <c r="AF223" s="929"/>
      <c r="AG223" s="929"/>
      <c r="AH223" s="929"/>
      <c r="AI223" s="929"/>
      <c r="AJ223" s="929"/>
      <c r="AK223" s="929"/>
      <c r="AL223" s="929"/>
      <c r="AM223" s="929"/>
      <c r="AN223" s="929"/>
      <c r="AO223" s="929"/>
      <c r="AP223" s="929"/>
      <c r="AQ223" s="929"/>
      <c r="AR223" s="929"/>
      <c r="AS223" s="929"/>
      <c r="AT223" s="929"/>
      <c r="AU223" s="929"/>
      <c r="AV223" s="929"/>
      <c r="AW223" s="929"/>
      <c r="AX223" s="929"/>
      <c r="AY223" s="929"/>
      <c r="AZ223" s="929"/>
      <c r="BA223" s="929"/>
      <c r="BB223" s="929"/>
      <c r="BC223" s="929"/>
      <c r="BD223" s="930"/>
    </row>
    <row r="224" spans="2:56" ht="24" x14ac:dyDescent="0.2">
      <c r="B224" s="1282"/>
      <c r="C224" s="943" t="s">
        <v>231</v>
      </c>
      <c r="D224" s="932" t="str">
        <f>IF(D223="","",Sheet2!$L$19*7%)</f>
        <v/>
      </c>
      <c r="E224" s="933" t="str">
        <f>IF(E223="","",Sheet2!$L$19*7%)</f>
        <v/>
      </c>
      <c r="F224" s="933" t="str">
        <f>IF(F223="","",Sheet2!$L$19*7%)</f>
        <v/>
      </c>
      <c r="G224" s="933" t="str">
        <f>IF(G223="","",Sheet2!$L$19*7%)</f>
        <v/>
      </c>
      <c r="H224" s="933" t="str">
        <f>IF(H223="","",Sheet2!$L$19*7%)</f>
        <v/>
      </c>
      <c r="I224" s="933" t="str">
        <f>IF(I223="","",Sheet2!$L$19*7%)</f>
        <v/>
      </c>
      <c r="J224" s="933" t="str">
        <f>IF(J223="","",Sheet2!$L$19*7%)</f>
        <v/>
      </c>
      <c r="K224" s="933" t="str">
        <f>IF(K223="","",Sheet2!$L$19*7%)</f>
        <v/>
      </c>
      <c r="L224" s="933" t="str">
        <f>IF(L223="","",Sheet2!$L$19*7%)</f>
        <v/>
      </c>
      <c r="M224" s="933" t="str">
        <f>IF(M223="","",Sheet2!$L$19*7%)</f>
        <v/>
      </c>
      <c r="N224" s="933" t="str">
        <f>IF(N223="","",Sheet2!$L$19*7%)</f>
        <v/>
      </c>
      <c r="O224" s="933" t="str">
        <f>IF(O223="","",Sheet2!$L$19*7%)</f>
        <v/>
      </c>
      <c r="P224" s="933" t="str">
        <f>IF(P223="","",Sheet2!$L$19*7%)</f>
        <v/>
      </c>
      <c r="Q224" s="933" t="str">
        <f>IF(Q223="","",Sheet2!$L$19*7%)</f>
        <v/>
      </c>
      <c r="R224" s="933" t="str">
        <f>IF(R223="","",Sheet2!$L$19*7%)</f>
        <v/>
      </c>
      <c r="S224" s="933" t="str">
        <f>IF(S223="","",Sheet2!$L$19*7%)</f>
        <v/>
      </c>
      <c r="T224" s="933" t="str">
        <f>IF(T223="","",Sheet2!$L$19*7%)</f>
        <v/>
      </c>
      <c r="U224" s="933" t="str">
        <f>IF(U223="","",Sheet2!$L$19*7%)</f>
        <v/>
      </c>
      <c r="V224" s="933" t="str">
        <f>IF(V223="","",Sheet2!$L$19*7%)</f>
        <v/>
      </c>
      <c r="W224" s="933" t="str">
        <f>IF(W223="","",Sheet2!$L$19*7%)</f>
        <v/>
      </c>
      <c r="X224" s="933" t="str">
        <f>IF(X223="","",Sheet2!$L$19*7%)</f>
        <v/>
      </c>
      <c r="Y224" s="933" t="str">
        <f>IF(Y223="","",Sheet2!$L$19*7%)</f>
        <v/>
      </c>
      <c r="Z224" s="933" t="str">
        <f>IF(Z223="","",Sheet2!$L$19*7%)</f>
        <v/>
      </c>
      <c r="AA224" s="933" t="str">
        <f>IF(AA223="","",Sheet2!$L$19*7%)</f>
        <v/>
      </c>
      <c r="AB224" s="933" t="str">
        <f>IF(AB223="","",Sheet2!$L$19*7%)</f>
        <v/>
      </c>
      <c r="AC224" s="933" t="str">
        <f>IF(AC223="","",Sheet2!$L$19*7%)</f>
        <v/>
      </c>
      <c r="AD224" s="933" t="str">
        <f>IF(AD223="","",Sheet2!$L$19*7%)</f>
        <v/>
      </c>
      <c r="AE224" s="933" t="str">
        <f>IF(AE223="","",Sheet2!$L$19*7%)</f>
        <v/>
      </c>
      <c r="AF224" s="933" t="str">
        <f>IF(AF223="","",Sheet2!$L$19*7%)</f>
        <v/>
      </c>
      <c r="AG224" s="933" t="str">
        <f>IF(AG223="","",Sheet2!$L$19*7%)</f>
        <v/>
      </c>
      <c r="AH224" s="933" t="str">
        <f>IF(AH223="","",Sheet2!$L$19*7%)</f>
        <v/>
      </c>
      <c r="AI224" s="933" t="str">
        <f>IF(AI223="","",Sheet2!$L$19*7%)</f>
        <v/>
      </c>
      <c r="AJ224" s="933" t="str">
        <f>IF(AJ223="","",Sheet2!$L$19*7%)</f>
        <v/>
      </c>
      <c r="AK224" s="933" t="str">
        <f>IF(AK223="","",Sheet2!$L$19*7%)</f>
        <v/>
      </c>
      <c r="AL224" s="933" t="str">
        <f>IF(AL223="","",Sheet2!$L$19*7%)</f>
        <v/>
      </c>
      <c r="AM224" s="933" t="str">
        <f>IF(AM223="","",Sheet2!$L$19*7%)</f>
        <v/>
      </c>
      <c r="AN224" s="933" t="str">
        <f>IF(AN223="","",Sheet2!$L$19*7%)</f>
        <v/>
      </c>
      <c r="AO224" s="933" t="str">
        <f>IF(AO223="","",Sheet2!$L$19*7%)</f>
        <v/>
      </c>
      <c r="AP224" s="933" t="str">
        <f>IF(AP223="","",Sheet2!$L$19*7%)</f>
        <v/>
      </c>
      <c r="AQ224" s="933" t="str">
        <f>IF(AQ223="","",Sheet2!$L$19*7%)</f>
        <v/>
      </c>
      <c r="AR224" s="933" t="str">
        <f>IF(AR223="","",Sheet2!$L$19*7%)</f>
        <v/>
      </c>
      <c r="AS224" s="933" t="str">
        <f>IF(AS223="","",Sheet2!$L$19*7%)</f>
        <v/>
      </c>
      <c r="AT224" s="933"/>
      <c r="AU224" s="933" t="str">
        <f>IF(AU223="","",Sheet2!$L$19*7%)</f>
        <v/>
      </c>
      <c r="AV224" s="933" t="str">
        <f>IF(AV223="","",Sheet2!$L$19*7%)</f>
        <v/>
      </c>
      <c r="AW224" s="933" t="str">
        <f>IF(AW223="","",Sheet2!$L$19*7%)</f>
        <v/>
      </c>
      <c r="AX224" s="933" t="str">
        <f>IF(AX223="","",Sheet2!$L$19*7%)</f>
        <v/>
      </c>
      <c r="AY224" s="933" t="str">
        <f>IF(AY223="","",Sheet2!$L$19*7%)</f>
        <v/>
      </c>
      <c r="AZ224" s="933" t="str">
        <f>IF(AZ223="","",Sheet2!$L$19*7%)</f>
        <v/>
      </c>
      <c r="BA224" s="933" t="str">
        <f>IF(BA223="","",Sheet2!$L$19*7%)</f>
        <v/>
      </c>
      <c r="BB224" s="933" t="str">
        <f>IF(BB223="","",Sheet2!$L$19*7%)</f>
        <v/>
      </c>
      <c r="BC224" s="933" t="str">
        <f>IF(BC223="","",Sheet2!$L$19*7%)</f>
        <v/>
      </c>
      <c r="BD224" s="934" t="str">
        <f>IF(BD223="","",Sheet2!$L$19*7%)</f>
        <v/>
      </c>
    </row>
    <row r="225" spans="2:56" x14ac:dyDescent="0.2">
      <c r="B225" s="1282"/>
      <c r="C225" s="944" t="s">
        <v>232</v>
      </c>
      <c r="D225" s="936" t="str">
        <f t="shared" ref="D225:AI225" si="138">IF(D223="","",ABS(D223)-ABS(D224))</f>
        <v/>
      </c>
      <c r="E225" s="937" t="str">
        <f t="shared" si="138"/>
        <v/>
      </c>
      <c r="F225" s="937" t="str">
        <f t="shared" si="138"/>
        <v/>
      </c>
      <c r="G225" s="937" t="str">
        <f t="shared" si="138"/>
        <v/>
      </c>
      <c r="H225" s="937" t="str">
        <f t="shared" si="138"/>
        <v/>
      </c>
      <c r="I225" s="937" t="str">
        <f t="shared" si="138"/>
        <v/>
      </c>
      <c r="J225" s="937" t="str">
        <f t="shared" si="138"/>
        <v/>
      </c>
      <c r="K225" s="937" t="str">
        <f t="shared" si="138"/>
        <v/>
      </c>
      <c r="L225" s="937" t="str">
        <f t="shared" si="138"/>
        <v/>
      </c>
      <c r="M225" s="937" t="str">
        <f t="shared" si="138"/>
        <v/>
      </c>
      <c r="N225" s="937" t="str">
        <f t="shared" si="138"/>
        <v/>
      </c>
      <c r="O225" s="937" t="str">
        <f t="shared" si="138"/>
        <v/>
      </c>
      <c r="P225" s="937" t="str">
        <f t="shared" si="138"/>
        <v/>
      </c>
      <c r="Q225" s="937" t="str">
        <f t="shared" si="138"/>
        <v/>
      </c>
      <c r="R225" s="937" t="str">
        <f t="shared" si="138"/>
        <v/>
      </c>
      <c r="S225" s="937" t="str">
        <f t="shared" si="138"/>
        <v/>
      </c>
      <c r="T225" s="937" t="str">
        <f t="shared" si="138"/>
        <v/>
      </c>
      <c r="U225" s="937" t="str">
        <f t="shared" si="138"/>
        <v/>
      </c>
      <c r="V225" s="937" t="str">
        <f t="shared" si="138"/>
        <v/>
      </c>
      <c r="W225" s="937" t="str">
        <f t="shared" si="138"/>
        <v/>
      </c>
      <c r="X225" s="937" t="str">
        <f t="shared" si="138"/>
        <v/>
      </c>
      <c r="Y225" s="937" t="str">
        <f t="shared" si="138"/>
        <v/>
      </c>
      <c r="Z225" s="937" t="str">
        <f t="shared" si="138"/>
        <v/>
      </c>
      <c r="AA225" s="937" t="str">
        <f t="shared" si="138"/>
        <v/>
      </c>
      <c r="AB225" s="937" t="str">
        <f t="shared" si="138"/>
        <v/>
      </c>
      <c r="AC225" s="937" t="str">
        <f t="shared" si="138"/>
        <v/>
      </c>
      <c r="AD225" s="937" t="str">
        <f t="shared" si="138"/>
        <v/>
      </c>
      <c r="AE225" s="937" t="str">
        <f t="shared" si="138"/>
        <v/>
      </c>
      <c r="AF225" s="937" t="str">
        <f t="shared" si="138"/>
        <v/>
      </c>
      <c r="AG225" s="937" t="str">
        <f t="shared" si="138"/>
        <v/>
      </c>
      <c r="AH225" s="937" t="str">
        <f t="shared" si="138"/>
        <v/>
      </c>
      <c r="AI225" s="937" t="str">
        <f t="shared" si="138"/>
        <v/>
      </c>
      <c r="AJ225" s="937" t="str">
        <f t="shared" ref="AJ225:BD225" si="139">IF(AJ223="","",ABS(AJ223)-ABS(AJ224))</f>
        <v/>
      </c>
      <c r="AK225" s="937" t="str">
        <f t="shared" si="139"/>
        <v/>
      </c>
      <c r="AL225" s="937" t="str">
        <f t="shared" si="139"/>
        <v/>
      </c>
      <c r="AM225" s="937" t="str">
        <f t="shared" si="139"/>
        <v/>
      </c>
      <c r="AN225" s="937" t="str">
        <f t="shared" si="139"/>
        <v/>
      </c>
      <c r="AO225" s="937" t="str">
        <f t="shared" si="139"/>
        <v/>
      </c>
      <c r="AP225" s="937" t="str">
        <f t="shared" si="139"/>
        <v/>
      </c>
      <c r="AQ225" s="937" t="str">
        <f t="shared" si="139"/>
        <v/>
      </c>
      <c r="AR225" s="937" t="str">
        <f t="shared" si="139"/>
        <v/>
      </c>
      <c r="AS225" s="937" t="str">
        <f t="shared" si="139"/>
        <v/>
      </c>
      <c r="AT225" s="937"/>
      <c r="AU225" s="937" t="str">
        <f t="shared" si="139"/>
        <v/>
      </c>
      <c r="AV225" s="937" t="str">
        <f t="shared" si="139"/>
        <v/>
      </c>
      <c r="AW225" s="937" t="str">
        <f t="shared" si="139"/>
        <v/>
      </c>
      <c r="AX225" s="937" t="str">
        <f t="shared" si="139"/>
        <v/>
      </c>
      <c r="AY225" s="937" t="str">
        <f t="shared" si="139"/>
        <v/>
      </c>
      <c r="AZ225" s="937" t="str">
        <f t="shared" si="139"/>
        <v/>
      </c>
      <c r="BA225" s="937" t="str">
        <f t="shared" si="139"/>
        <v/>
      </c>
      <c r="BB225" s="937" t="str">
        <f t="shared" si="139"/>
        <v/>
      </c>
      <c r="BC225" s="937" t="str">
        <f t="shared" si="139"/>
        <v/>
      </c>
      <c r="BD225" s="938" t="str">
        <f t="shared" si="139"/>
        <v/>
      </c>
    </row>
    <row r="226" spans="2:56" ht="36" x14ac:dyDescent="0.2">
      <c r="B226" s="1281">
        <v>9</v>
      </c>
      <c r="C226" s="945" t="s">
        <v>230</v>
      </c>
      <c r="D226" s="928"/>
      <c r="E226" s="929"/>
      <c r="F226" s="929"/>
      <c r="G226" s="929"/>
      <c r="H226" s="929"/>
      <c r="I226" s="929"/>
      <c r="J226" s="929"/>
      <c r="K226" s="929"/>
      <c r="L226" s="929"/>
      <c r="M226" s="929"/>
      <c r="N226" s="929"/>
      <c r="O226" s="929"/>
      <c r="P226" s="929"/>
      <c r="Q226" s="929"/>
      <c r="R226" s="929"/>
      <c r="S226" s="929"/>
      <c r="T226" s="929"/>
      <c r="U226" s="929"/>
      <c r="V226" s="929"/>
      <c r="W226" s="929"/>
      <c r="X226" s="929"/>
      <c r="Y226" s="929"/>
      <c r="Z226" s="929"/>
      <c r="AA226" s="929"/>
      <c r="AB226" s="929"/>
      <c r="AC226" s="929"/>
      <c r="AD226" s="929"/>
      <c r="AE226" s="929"/>
      <c r="AF226" s="929"/>
      <c r="AG226" s="929"/>
      <c r="AH226" s="929"/>
      <c r="AI226" s="929"/>
      <c r="AJ226" s="929"/>
      <c r="AK226" s="929"/>
      <c r="AL226" s="929"/>
      <c r="AM226" s="929"/>
      <c r="AN226" s="929"/>
      <c r="AO226" s="929"/>
      <c r="AP226" s="929"/>
      <c r="AQ226" s="929"/>
      <c r="AR226" s="929"/>
      <c r="AS226" s="929"/>
      <c r="AT226" s="929"/>
      <c r="AU226" s="929"/>
      <c r="AV226" s="929"/>
      <c r="AW226" s="929"/>
      <c r="AX226" s="929"/>
      <c r="AY226" s="929"/>
      <c r="AZ226" s="929"/>
      <c r="BA226" s="929"/>
      <c r="BB226" s="929"/>
      <c r="BC226" s="929"/>
      <c r="BD226" s="930"/>
    </row>
    <row r="227" spans="2:56" ht="24" x14ac:dyDescent="0.2">
      <c r="B227" s="1282"/>
      <c r="C227" s="943" t="s">
        <v>231</v>
      </c>
      <c r="D227" s="932" t="str">
        <f>IF(D226="","",Sheet2!$L$20*7%)</f>
        <v/>
      </c>
      <c r="E227" s="933" t="str">
        <f>IF(E226="","",Sheet2!$L$20*7%)</f>
        <v/>
      </c>
      <c r="F227" s="933" t="str">
        <f>IF(F226="","",Sheet2!$L$20*7%)</f>
        <v/>
      </c>
      <c r="G227" s="933" t="str">
        <f>IF(G226="","",Sheet2!$L$20*7%)</f>
        <v/>
      </c>
      <c r="H227" s="933" t="str">
        <f>IF(H226="","",Sheet2!$L$20*7%)</f>
        <v/>
      </c>
      <c r="I227" s="933" t="str">
        <f>IF(I226="","",Sheet2!$L$20*7%)</f>
        <v/>
      </c>
      <c r="J227" s="933" t="str">
        <f>IF(J226="","",Sheet2!$L$20*7%)</f>
        <v/>
      </c>
      <c r="K227" s="933" t="str">
        <f>IF(K226="","",Sheet2!$L$20*7%)</f>
        <v/>
      </c>
      <c r="L227" s="933" t="str">
        <f>IF(L226="","",Sheet2!$L$20*7%)</f>
        <v/>
      </c>
      <c r="M227" s="933" t="str">
        <f>IF(M226="","",Sheet2!$L$20*7%)</f>
        <v/>
      </c>
      <c r="N227" s="933" t="str">
        <f>IF(N226="","",Sheet2!$L$20*7%)</f>
        <v/>
      </c>
      <c r="O227" s="933" t="str">
        <f>IF(O226="","",Sheet2!$L$20*7%)</f>
        <v/>
      </c>
      <c r="P227" s="933" t="str">
        <f>IF(P226="","",Sheet2!$L$20*7%)</f>
        <v/>
      </c>
      <c r="Q227" s="933" t="str">
        <f>IF(Q226="","",Sheet2!$L$20*7%)</f>
        <v/>
      </c>
      <c r="R227" s="933" t="str">
        <f>IF(R226="","",Sheet2!$L$20*7%)</f>
        <v/>
      </c>
      <c r="S227" s="933" t="str">
        <f>IF(S226="","",Sheet2!$L$20*7%)</f>
        <v/>
      </c>
      <c r="T227" s="933" t="str">
        <f>IF(T226="","",Sheet2!$L$20*7%)</f>
        <v/>
      </c>
      <c r="U227" s="933" t="str">
        <f>IF(U226="","",Sheet2!$L$20*7%)</f>
        <v/>
      </c>
      <c r="V227" s="933" t="str">
        <f>IF(V226="","",Sheet2!$L$20*7%)</f>
        <v/>
      </c>
      <c r="W227" s="933" t="str">
        <f>IF(W226="","",Sheet2!$L$20*7%)</f>
        <v/>
      </c>
      <c r="X227" s="933" t="str">
        <f>IF(X226="","",Sheet2!$L$20*7%)</f>
        <v/>
      </c>
      <c r="Y227" s="933" t="str">
        <f>IF(Y226="","",Sheet2!$L$20*7%)</f>
        <v/>
      </c>
      <c r="Z227" s="933" t="str">
        <f>IF(Z226="","",Sheet2!$L$20*7%)</f>
        <v/>
      </c>
      <c r="AA227" s="933" t="str">
        <f>IF(AA226="","",Sheet2!$L$20*7%)</f>
        <v/>
      </c>
      <c r="AB227" s="933" t="str">
        <f>IF(AB226="","",Sheet2!$L$20*7%)</f>
        <v/>
      </c>
      <c r="AC227" s="933" t="str">
        <f>IF(AC226="","",Sheet2!$L$20*7%)</f>
        <v/>
      </c>
      <c r="AD227" s="933" t="str">
        <f>IF(AD226="","",Sheet2!$L$20*7%)</f>
        <v/>
      </c>
      <c r="AE227" s="933" t="str">
        <f>IF(AE226="","",Sheet2!$L$20*7%)</f>
        <v/>
      </c>
      <c r="AF227" s="933" t="str">
        <f>IF(AF226="","",Sheet2!$L$20*7%)</f>
        <v/>
      </c>
      <c r="AG227" s="933" t="str">
        <f>IF(AG226="","",Sheet2!$L$20*7%)</f>
        <v/>
      </c>
      <c r="AH227" s="933" t="str">
        <f>IF(AH226="","",Sheet2!$L$20*7%)</f>
        <v/>
      </c>
      <c r="AI227" s="933" t="str">
        <f>IF(AI226="","",Sheet2!$L$20*7%)</f>
        <v/>
      </c>
      <c r="AJ227" s="933" t="str">
        <f>IF(AJ226="","",Sheet2!$L$20*7%)</f>
        <v/>
      </c>
      <c r="AK227" s="933" t="str">
        <f>IF(AK226="","",Sheet2!$L$20*7%)</f>
        <v/>
      </c>
      <c r="AL227" s="933" t="str">
        <f>IF(AL226="","",Sheet2!$L$20*7%)</f>
        <v/>
      </c>
      <c r="AM227" s="933" t="str">
        <f>IF(AM226="","",Sheet2!$L$20*7%)</f>
        <v/>
      </c>
      <c r="AN227" s="933" t="str">
        <f>IF(AN226="","",Sheet2!$L$20*7%)</f>
        <v/>
      </c>
      <c r="AO227" s="933" t="str">
        <f>IF(AO226="","",Sheet2!$L$20*7%)</f>
        <v/>
      </c>
      <c r="AP227" s="933" t="str">
        <f>IF(AP226="","",Sheet2!$L$20*7%)</f>
        <v/>
      </c>
      <c r="AQ227" s="933" t="str">
        <f>IF(AQ226="","",Sheet2!$L$20*7%)</f>
        <v/>
      </c>
      <c r="AR227" s="933" t="str">
        <f>IF(AR226="","",Sheet2!$L$20*7%)</f>
        <v/>
      </c>
      <c r="AS227" s="933" t="str">
        <f>IF(AS226="","",Sheet2!$L$20*7%)</f>
        <v/>
      </c>
      <c r="AT227" s="933"/>
      <c r="AU227" s="933" t="str">
        <f>IF(AU226="","",Sheet2!$L$20*7%)</f>
        <v/>
      </c>
      <c r="AV227" s="933" t="str">
        <f>IF(AV226="","",Sheet2!$L$20*7%)</f>
        <v/>
      </c>
      <c r="AW227" s="933" t="str">
        <f>IF(AW226="","",Sheet2!$L$20*7%)</f>
        <v/>
      </c>
      <c r="AX227" s="933" t="str">
        <f>IF(AX226="","",Sheet2!$L$20*7%)</f>
        <v/>
      </c>
      <c r="AY227" s="933" t="str">
        <f>IF(AY226="","",Sheet2!$L$20*7%)</f>
        <v/>
      </c>
      <c r="AZ227" s="933" t="str">
        <f>IF(AZ226="","",Sheet2!$L$20*7%)</f>
        <v/>
      </c>
      <c r="BA227" s="933" t="str">
        <f>IF(BA226="","",Sheet2!$L$20*7%)</f>
        <v/>
      </c>
      <c r="BB227" s="933" t="str">
        <f>IF(BB226="","",Sheet2!$L$20*7%)</f>
        <v/>
      </c>
      <c r="BC227" s="933" t="str">
        <f>IF(BC226="","",Sheet2!$L$20*7%)</f>
        <v/>
      </c>
      <c r="BD227" s="934" t="str">
        <f>IF(BD226="","",Sheet2!$L$20*7%)</f>
        <v/>
      </c>
    </row>
    <row r="228" spans="2:56" x14ac:dyDescent="0.2">
      <c r="B228" s="1283"/>
      <c r="C228" s="946" t="s">
        <v>232</v>
      </c>
      <c r="D228" s="936" t="str">
        <f t="shared" ref="D228:AI228" si="140">IF(D226="","",ABS(D226)-ABS(D227))</f>
        <v/>
      </c>
      <c r="E228" s="937" t="str">
        <f t="shared" si="140"/>
        <v/>
      </c>
      <c r="F228" s="937" t="str">
        <f t="shared" si="140"/>
        <v/>
      </c>
      <c r="G228" s="937" t="str">
        <f t="shared" si="140"/>
        <v/>
      </c>
      <c r="H228" s="937" t="str">
        <f t="shared" si="140"/>
        <v/>
      </c>
      <c r="I228" s="937" t="str">
        <f t="shared" si="140"/>
        <v/>
      </c>
      <c r="J228" s="937" t="str">
        <f t="shared" si="140"/>
        <v/>
      </c>
      <c r="K228" s="937" t="str">
        <f t="shared" si="140"/>
        <v/>
      </c>
      <c r="L228" s="937" t="str">
        <f t="shared" si="140"/>
        <v/>
      </c>
      <c r="M228" s="937" t="str">
        <f t="shared" si="140"/>
        <v/>
      </c>
      <c r="N228" s="937" t="str">
        <f t="shared" si="140"/>
        <v/>
      </c>
      <c r="O228" s="937" t="str">
        <f t="shared" si="140"/>
        <v/>
      </c>
      <c r="P228" s="937" t="str">
        <f t="shared" si="140"/>
        <v/>
      </c>
      <c r="Q228" s="937" t="str">
        <f t="shared" si="140"/>
        <v/>
      </c>
      <c r="R228" s="937" t="str">
        <f t="shared" si="140"/>
        <v/>
      </c>
      <c r="S228" s="937" t="str">
        <f t="shared" si="140"/>
        <v/>
      </c>
      <c r="T228" s="937" t="str">
        <f t="shared" si="140"/>
        <v/>
      </c>
      <c r="U228" s="937" t="str">
        <f t="shared" si="140"/>
        <v/>
      </c>
      <c r="V228" s="937" t="str">
        <f t="shared" si="140"/>
        <v/>
      </c>
      <c r="W228" s="937" t="str">
        <f t="shared" si="140"/>
        <v/>
      </c>
      <c r="X228" s="937" t="str">
        <f t="shared" si="140"/>
        <v/>
      </c>
      <c r="Y228" s="937" t="str">
        <f t="shared" si="140"/>
        <v/>
      </c>
      <c r="Z228" s="937" t="str">
        <f t="shared" si="140"/>
        <v/>
      </c>
      <c r="AA228" s="937" t="str">
        <f t="shared" si="140"/>
        <v/>
      </c>
      <c r="AB228" s="937" t="str">
        <f t="shared" si="140"/>
        <v/>
      </c>
      <c r="AC228" s="937" t="str">
        <f t="shared" si="140"/>
        <v/>
      </c>
      <c r="AD228" s="937" t="str">
        <f t="shared" si="140"/>
        <v/>
      </c>
      <c r="AE228" s="937" t="str">
        <f t="shared" si="140"/>
        <v/>
      </c>
      <c r="AF228" s="937" t="str">
        <f t="shared" si="140"/>
        <v/>
      </c>
      <c r="AG228" s="937" t="str">
        <f t="shared" si="140"/>
        <v/>
      </c>
      <c r="AH228" s="937" t="str">
        <f t="shared" si="140"/>
        <v/>
      </c>
      <c r="AI228" s="937" t="str">
        <f t="shared" si="140"/>
        <v/>
      </c>
      <c r="AJ228" s="937" t="str">
        <f t="shared" ref="AJ228:BD228" si="141">IF(AJ226="","",ABS(AJ226)-ABS(AJ227))</f>
        <v/>
      </c>
      <c r="AK228" s="937" t="str">
        <f t="shared" si="141"/>
        <v/>
      </c>
      <c r="AL228" s="937" t="str">
        <f t="shared" si="141"/>
        <v/>
      </c>
      <c r="AM228" s="937" t="str">
        <f t="shared" si="141"/>
        <v/>
      </c>
      <c r="AN228" s="937" t="str">
        <f t="shared" si="141"/>
        <v/>
      </c>
      <c r="AO228" s="937" t="str">
        <f t="shared" si="141"/>
        <v/>
      </c>
      <c r="AP228" s="937" t="str">
        <f t="shared" si="141"/>
        <v/>
      </c>
      <c r="AQ228" s="937" t="str">
        <f t="shared" si="141"/>
        <v/>
      </c>
      <c r="AR228" s="937" t="str">
        <f t="shared" si="141"/>
        <v/>
      </c>
      <c r="AS228" s="937" t="str">
        <f t="shared" si="141"/>
        <v/>
      </c>
      <c r="AT228" s="937"/>
      <c r="AU228" s="937" t="str">
        <f t="shared" si="141"/>
        <v/>
      </c>
      <c r="AV228" s="937" t="str">
        <f t="shared" si="141"/>
        <v/>
      </c>
      <c r="AW228" s="937" t="str">
        <f t="shared" si="141"/>
        <v/>
      </c>
      <c r="AX228" s="937" t="str">
        <f t="shared" si="141"/>
        <v/>
      </c>
      <c r="AY228" s="937" t="str">
        <f t="shared" si="141"/>
        <v/>
      </c>
      <c r="AZ228" s="937" t="str">
        <f t="shared" si="141"/>
        <v/>
      </c>
      <c r="BA228" s="937" t="str">
        <f t="shared" si="141"/>
        <v/>
      </c>
      <c r="BB228" s="937" t="str">
        <f t="shared" si="141"/>
        <v/>
      </c>
      <c r="BC228" s="937" t="str">
        <f t="shared" si="141"/>
        <v/>
      </c>
      <c r="BD228" s="938" t="str">
        <f t="shared" si="141"/>
        <v/>
      </c>
    </row>
    <row r="229" spans="2:56" ht="36" x14ac:dyDescent="0.2">
      <c r="B229" s="1282">
        <v>10</v>
      </c>
      <c r="C229" s="942" t="s">
        <v>230</v>
      </c>
      <c r="D229" s="928"/>
      <c r="E229" s="929"/>
      <c r="F229" s="929"/>
      <c r="G229" s="929"/>
      <c r="H229" s="929"/>
      <c r="I229" s="929"/>
      <c r="J229" s="929"/>
      <c r="K229" s="929"/>
      <c r="L229" s="929"/>
      <c r="M229" s="929"/>
      <c r="N229" s="929"/>
      <c r="O229" s="929"/>
      <c r="P229" s="929"/>
      <c r="Q229" s="929"/>
      <c r="R229" s="929"/>
      <c r="S229" s="929"/>
      <c r="T229" s="929"/>
      <c r="U229" s="929"/>
      <c r="V229" s="929"/>
      <c r="W229" s="929"/>
      <c r="X229" s="929"/>
      <c r="Y229" s="929"/>
      <c r="Z229" s="929"/>
      <c r="AA229" s="929"/>
      <c r="AB229" s="929"/>
      <c r="AC229" s="929"/>
      <c r="AD229" s="929"/>
      <c r="AE229" s="929"/>
      <c r="AF229" s="929"/>
      <c r="AG229" s="929"/>
      <c r="AH229" s="929"/>
      <c r="AI229" s="929"/>
      <c r="AJ229" s="929"/>
      <c r="AK229" s="929"/>
      <c r="AL229" s="929"/>
      <c r="AM229" s="929"/>
      <c r="AN229" s="929"/>
      <c r="AO229" s="929"/>
      <c r="AP229" s="929"/>
      <c r="AQ229" s="929"/>
      <c r="AR229" s="929"/>
      <c r="AS229" s="929"/>
      <c r="AT229" s="929"/>
      <c r="AU229" s="929"/>
      <c r="AV229" s="929"/>
      <c r="AW229" s="929"/>
      <c r="AX229" s="929"/>
      <c r="AY229" s="929"/>
      <c r="AZ229" s="929"/>
      <c r="BA229" s="929"/>
      <c r="BB229" s="929"/>
      <c r="BC229" s="929"/>
      <c r="BD229" s="930"/>
    </row>
    <row r="230" spans="2:56" ht="24" x14ac:dyDescent="0.2">
      <c r="B230" s="1282"/>
      <c r="C230" s="943" t="s">
        <v>231</v>
      </c>
      <c r="D230" s="932" t="str">
        <f>IF(D229="","",Sheet2!$L$21*7%)</f>
        <v/>
      </c>
      <c r="E230" s="933" t="str">
        <f>IF(E229="","",Sheet2!$L$21*7%)</f>
        <v/>
      </c>
      <c r="F230" s="933" t="str">
        <f>IF(F229="","",Sheet2!$L$21*7%)</f>
        <v/>
      </c>
      <c r="G230" s="933" t="str">
        <f>IF(G229="","",Sheet2!$L$21*7%)</f>
        <v/>
      </c>
      <c r="H230" s="933" t="str">
        <f>IF(H229="","",Sheet2!$L$21*7%)</f>
        <v/>
      </c>
      <c r="I230" s="933" t="str">
        <f>IF(I229="","",Sheet2!$L$21*7%)</f>
        <v/>
      </c>
      <c r="J230" s="933" t="str">
        <f>IF(J229="","",Sheet2!$L$21*7%)</f>
        <v/>
      </c>
      <c r="K230" s="933" t="str">
        <f>IF(K229="","",Sheet2!$L$21*7%)</f>
        <v/>
      </c>
      <c r="L230" s="933" t="str">
        <f>IF(L229="","",Sheet2!$L$21*7%)</f>
        <v/>
      </c>
      <c r="M230" s="933" t="str">
        <f>IF(M229="","",Sheet2!$L$21*7%)</f>
        <v/>
      </c>
      <c r="N230" s="933" t="str">
        <f>IF(N229="","",Sheet2!$L$21*7%)</f>
        <v/>
      </c>
      <c r="O230" s="933" t="str">
        <f>IF(O229="","",Sheet2!$L$21*7%)</f>
        <v/>
      </c>
      <c r="P230" s="933" t="str">
        <f>IF(P229="","",Sheet2!$L$21*7%)</f>
        <v/>
      </c>
      <c r="Q230" s="933" t="str">
        <f>IF(Q229="","",Sheet2!$L$21*7%)</f>
        <v/>
      </c>
      <c r="R230" s="933" t="str">
        <f>IF(R229="","",Sheet2!$L$21*7%)</f>
        <v/>
      </c>
      <c r="S230" s="933" t="str">
        <f>IF(S229="","",Sheet2!$L$21*7%)</f>
        <v/>
      </c>
      <c r="T230" s="933" t="str">
        <f>IF(T229="","",Sheet2!$L$21*7%)</f>
        <v/>
      </c>
      <c r="U230" s="933" t="str">
        <f>IF(U229="","",Sheet2!$L$21*7%)</f>
        <v/>
      </c>
      <c r="V230" s="933" t="str">
        <f>IF(V229="","",Sheet2!$L$21*7%)</f>
        <v/>
      </c>
      <c r="W230" s="933" t="str">
        <f>IF(W229="","",Sheet2!$L$21*7%)</f>
        <v/>
      </c>
      <c r="X230" s="933" t="str">
        <f>IF(X229="","",Sheet2!$L$21*7%)</f>
        <v/>
      </c>
      <c r="Y230" s="933" t="str">
        <f>IF(Y229="","",Sheet2!$L$21*7%)</f>
        <v/>
      </c>
      <c r="Z230" s="933" t="str">
        <f>IF(Z229="","",Sheet2!$L$21*7%)</f>
        <v/>
      </c>
      <c r="AA230" s="933" t="str">
        <f>IF(AA229="","",Sheet2!$L$21*7%)</f>
        <v/>
      </c>
      <c r="AB230" s="933" t="str">
        <f>IF(AB229="","",Sheet2!$L$21*7%)</f>
        <v/>
      </c>
      <c r="AC230" s="933" t="str">
        <f>IF(AC229="","",Sheet2!$L$21*7%)</f>
        <v/>
      </c>
      <c r="AD230" s="933" t="str">
        <f>IF(AD229="","",Sheet2!$L$21*7%)</f>
        <v/>
      </c>
      <c r="AE230" s="933" t="str">
        <f>IF(AE229="","",Sheet2!$L$21*7%)</f>
        <v/>
      </c>
      <c r="AF230" s="933" t="str">
        <f>IF(AF229="","",Sheet2!$L$21*7%)</f>
        <v/>
      </c>
      <c r="AG230" s="933" t="str">
        <f>IF(AG229="","",Sheet2!$L$21*7%)</f>
        <v/>
      </c>
      <c r="AH230" s="933" t="str">
        <f>IF(AH229="","",Sheet2!$L$21*7%)</f>
        <v/>
      </c>
      <c r="AI230" s="933" t="str">
        <f>IF(AI229="","",Sheet2!$L$21*7%)</f>
        <v/>
      </c>
      <c r="AJ230" s="933" t="str">
        <f>IF(AJ229="","",Sheet2!$L$21*7%)</f>
        <v/>
      </c>
      <c r="AK230" s="933" t="str">
        <f>IF(AK229="","",Sheet2!$L$21*7%)</f>
        <v/>
      </c>
      <c r="AL230" s="933" t="str">
        <f>IF(AL229="","",Sheet2!$L$21*7%)</f>
        <v/>
      </c>
      <c r="AM230" s="933" t="str">
        <f>IF(AM229="","",Sheet2!$L$21*7%)</f>
        <v/>
      </c>
      <c r="AN230" s="933" t="str">
        <f>IF(AN229="","",Sheet2!$L$21*7%)</f>
        <v/>
      </c>
      <c r="AO230" s="933" t="str">
        <f>IF(AO229="","",Sheet2!$L$21*7%)</f>
        <v/>
      </c>
      <c r="AP230" s="933" t="str">
        <f>IF(AP229="","",Sheet2!$L$21*7%)</f>
        <v/>
      </c>
      <c r="AQ230" s="933" t="str">
        <f>IF(AQ229="","",Sheet2!$L$21*7%)</f>
        <v/>
      </c>
      <c r="AR230" s="933" t="str">
        <f>IF(AR229="","",Sheet2!$L$21*7%)</f>
        <v/>
      </c>
      <c r="AS230" s="933" t="str">
        <f>IF(AS229="","",Sheet2!$L$21*7%)</f>
        <v/>
      </c>
      <c r="AT230" s="933"/>
      <c r="AU230" s="933" t="str">
        <f>IF(AU229="","",Sheet2!$L$21*7%)</f>
        <v/>
      </c>
      <c r="AV230" s="933" t="str">
        <f>IF(AV229="","",Sheet2!$L$21*7%)</f>
        <v/>
      </c>
      <c r="AW230" s="933" t="str">
        <f>IF(AW229="","",Sheet2!$L$21*7%)</f>
        <v/>
      </c>
      <c r="AX230" s="933" t="str">
        <f>IF(AX229="","",Sheet2!$L$21*7%)</f>
        <v/>
      </c>
      <c r="AY230" s="933" t="str">
        <f>IF(AY229="","",Sheet2!$L$21*7%)</f>
        <v/>
      </c>
      <c r="AZ230" s="933" t="str">
        <f>IF(AZ229="","",Sheet2!$L$21*7%)</f>
        <v/>
      </c>
      <c r="BA230" s="933" t="str">
        <f>IF(BA229="","",Sheet2!$L$21*7%)</f>
        <v/>
      </c>
      <c r="BB230" s="933" t="str">
        <f>IF(BB229="","",Sheet2!$L$21*7%)</f>
        <v/>
      </c>
      <c r="BC230" s="933" t="str">
        <f>IF(BC229="","",Sheet2!$L$21*7%)</f>
        <v/>
      </c>
      <c r="BD230" s="934" t="str">
        <f>IF(BD229="","",Sheet2!$L$21*7%)</f>
        <v/>
      </c>
    </row>
    <row r="231" spans="2:56" x14ac:dyDescent="0.2">
      <c r="B231" s="1282"/>
      <c r="C231" s="944" t="s">
        <v>232</v>
      </c>
      <c r="D231" s="936" t="str">
        <f t="shared" ref="D231:AI231" si="142">IF(D229="","",ABS(D229)-ABS(D230))</f>
        <v/>
      </c>
      <c r="E231" s="937" t="str">
        <f t="shared" si="142"/>
        <v/>
      </c>
      <c r="F231" s="937" t="str">
        <f t="shared" si="142"/>
        <v/>
      </c>
      <c r="G231" s="937" t="str">
        <f t="shared" si="142"/>
        <v/>
      </c>
      <c r="H231" s="937" t="str">
        <f t="shared" si="142"/>
        <v/>
      </c>
      <c r="I231" s="937" t="str">
        <f t="shared" si="142"/>
        <v/>
      </c>
      <c r="J231" s="937" t="str">
        <f t="shared" si="142"/>
        <v/>
      </c>
      <c r="K231" s="937" t="str">
        <f t="shared" si="142"/>
        <v/>
      </c>
      <c r="L231" s="937" t="str">
        <f t="shared" si="142"/>
        <v/>
      </c>
      <c r="M231" s="937" t="str">
        <f t="shared" si="142"/>
        <v/>
      </c>
      <c r="N231" s="937" t="str">
        <f t="shared" si="142"/>
        <v/>
      </c>
      <c r="O231" s="937" t="str">
        <f t="shared" si="142"/>
        <v/>
      </c>
      <c r="P231" s="937" t="str">
        <f t="shared" si="142"/>
        <v/>
      </c>
      <c r="Q231" s="937" t="str">
        <f t="shared" si="142"/>
        <v/>
      </c>
      <c r="R231" s="937" t="str">
        <f t="shared" si="142"/>
        <v/>
      </c>
      <c r="S231" s="937" t="str">
        <f t="shared" si="142"/>
        <v/>
      </c>
      <c r="T231" s="937" t="str">
        <f t="shared" si="142"/>
        <v/>
      </c>
      <c r="U231" s="937" t="str">
        <f t="shared" si="142"/>
        <v/>
      </c>
      <c r="V231" s="937" t="str">
        <f t="shared" si="142"/>
        <v/>
      </c>
      <c r="W231" s="937" t="str">
        <f t="shared" si="142"/>
        <v/>
      </c>
      <c r="X231" s="937" t="str">
        <f t="shared" si="142"/>
        <v/>
      </c>
      <c r="Y231" s="937" t="str">
        <f t="shared" si="142"/>
        <v/>
      </c>
      <c r="Z231" s="937" t="str">
        <f t="shared" si="142"/>
        <v/>
      </c>
      <c r="AA231" s="937" t="str">
        <f t="shared" si="142"/>
        <v/>
      </c>
      <c r="AB231" s="937" t="str">
        <f t="shared" si="142"/>
        <v/>
      </c>
      <c r="AC231" s="937" t="str">
        <f t="shared" si="142"/>
        <v/>
      </c>
      <c r="AD231" s="937" t="str">
        <f t="shared" si="142"/>
        <v/>
      </c>
      <c r="AE231" s="937" t="str">
        <f t="shared" si="142"/>
        <v/>
      </c>
      <c r="AF231" s="937" t="str">
        <f t="shared" si="142"/>
        <v/>
      </c>
      <c r="AG231" s="937" t="str">
        <f t="shared" si="142"/>
        <v/>
      </c>
      <c r="AH231" s="937" t="str">
        <f t="shared" si="142"/>
        <v/>
      </c>
      <c r="AI231" s="937" t="str">
        <f t="shared" si="142"/>
        <v/>
      </c>
      <c r="AJ231" s="937" t="str">
        <f t="shared" ref="AJ231:BD231" si="143">IF(AJ229="","",ABS(AJ229)-ABS(AJ230))</f>
        <v/>
      </c>
      <c r="AK231" s="937" t="str">
        <f t="shared" si="143"/>
        <v/>
      </c>
      <c r="AL231" s="937" t="str">
        <f t="shared" si="143"/>
        <v/>
      </c>
      <c r="AM231" s="937" t="str">
        <f t="shared" si="143"/>
        <v/>
      </c>
      <c r="AN231" s="937" t="str">
        <f t="shared" si="143"/>
        <v/>
      </c>
      <c r="AO231" s="937" t="str">
        <f t="shared" si="143"/>
        <v/>
      </c>
      <c r="AP231" s="937" t="str">
        <f t="shared" si="143"/>
        <v/>
      </c>
      <c r="AQ231" s="937" t="str">
        <f t="shared" si="143"/>
        <v/>
      </c>
      <c r="AR231" s="937" t="str">
        <f t="shared" si="143"/>
        <v/>
      </c>
      <c r="AS231" s="937" t="str">
        <f t="shared" si="143"/>
        <v/>
      </c>
      <c r="AT231" s="937"/>
      <c r="AU231" s="937" t="str">
        <f t="shared" si="143"/>
        <v/>
      </c>
      <c r="AV231" s="937" t="str">
        <f t="shared" si="143"/>
        <v/>
      </c>
      <c r="AW231" s="937" t="str">
        <f t="shared" si="143"/>
        <v/>
      </c>
      <c r="AX231" s="937" t="str">
        <f t="shared" si="143"/>
        <v/>
      </c>
      <c r="AY231" s="937" t="str">
        <f t="shared" si="143"/>
        <v/>
      </c>
      <c r="AZ231" s="937" t="str">
        <f t="shared" si="143"/>
        <v/>
      </c>
      <c r="BA231" s="937" t="str">
        <f t="shared" si="143"/>
        <v/>
      </c>
      <c r="BB231" s="937" t="str">
        <f t="shared" si="143"/>
        <v/>
      </c>
      <c r="BC231" s="937" t="str">
        <f t="shared" si="143"/>
        <v/>
      </c>
      <c r="BD231" s="938" t="str">
        <f t="shared" si="143"/>
        <v/>
      </c>
    </row>
    <row r="232" spans="2:56" ht="36" x14ac:dyDescent="0.2">
      <c r="B232" s="1281">
        <v>11</v>
      </c>
      <c r="C232" s="945" t="s">
        <v>230</v>
      </c>
      <c r="D232" s="928"/>
      <c r="E232" s="929"/>
      <c r="F232" s="929"/>
      <c r="G232" s="929"/>
      <c r="H232" s="929"/>
      <c r="I232" s="929"/>
      <c r="J232" s="929"/>
      <c r="K232" s="929"/>
      <c r="L232" s="929"/>
      <c r="M232" s="929"/>
      <c r="N232" s="929"/>
      <c r="O232" s="929"/>
      <c r="P232" s="929"/>
      <c r="Q232" s="929"/>
      <c r="R232" s="929"/>
      <c r="S232" s="929"/>
      <c r="T232" s="929"/>
      <c r="U232" s="929"/>
      <c r="V232" s="929"/>
      <c r="W232" s="929"/>
      <c r="X232" s="929"/>
      <c r="Y232" s="929"/>
      <c r="Z232" s="929"/>
      <c r="AA232" s="929"/>
      <c r="AB232" s="929"/>
      <c r="AC232" s="929"/>
      <c r="AD232" s="929"/>
      <c r="AE232" s="929"/>
      <c r="AF232" s="929"/>
      <c r="AG232" s="929"/>
      <c r="AH232" s="929"/>
      <c r="AI232" s="929"/>
      <c r="AJ232" s="929"/>
      <c r="AK232" s="929"/>
      <c r="AL232" s="929"/>
      <c r="AM232" s="929"/>
      <c r="AN232" s="929"/>
      <c r="AO232" s="929"/>
      <c r="AP232" s="929"/>
      <c r="AQ232" s="929"/>
      <c r="AR232" s="929"/>
      <c r="AS232" s="929"/>
      <c r="AT232" s="929"/>
      <c r="AU232" s="929"/>
      <c r="AV232" s="929"/>
      <c r="AW232" s="929"/>
      <c r="AX232" s="929"/>
      <c r="AY232" s="929"/>
      <c r="AZ232" s="929"/>
      <c r="BA232" s="929"/>
      <c r="BB232" s="929"/>
      <c r="BC232" s="929"/>
      <c r="BD232" s="930"/>
    </row>
    <row r="233" spans="2:56" ht="24" x14ac:dyDescent="0.2">
      <c r="B233" s="1282"/>
      <c r="C233" s="943" t="s">
        <v>231</v>
      </c>
      <c r="D233" s="932" t="str">
        <f>IF(D232="","",Sheet2!$L$22*7%)</f>
        <v/>
      </c>
      <c r="E233" s="933" t="str">
        <f>IF(E232="","",Sheet2!$L$22*7%)</f>
        <v/>
      </c>
      <c r="F233" s="933" t="str">
        <f>IF(F232="","",Sheet2!$L$22*7%)</f>
        <v/>
      </c>
      <c r="G233" s="933" t="str">
        <f>IF(G232="","",Sheet2!$L$22*7%)</f>
        <v/>
      </c>
      <c r="H233" s="933" t="str">
        <f>IF(H232="","",Sheet2!$L$22*7%)</f>
        <v/>
      </c>
      <c r="I233" s="933" t="str">
        <f>IF(I232="","",Sheet2!$L$22*7%)</f>
        <v/>
      </c>
      <c r="J233" s="933" t="str">
        <f>IF(J232="","",Sheet2!$L$22*7%)</f>
        <v/>
      </c>
      <c r="K233" s="933" t="str">
        <f>IF(K232="","",Sheet2!$L$22*7%)</f>
        <v/>
      </c>
      <c r="L233" s="933" t="str">
        <f>IF(L232="","",Sheet2!$L$22*7%)</f>
        <v/>
      </c>
      <c r="M233" s="933" t="str">
        <f>IF(M232="","",Sheet2!$L$22*7%)</f>
        <v/>
      </c>
      <c r="N233" s="933" t="str">
        <f>IF(N232="","",Sheet2!$L$22*7%)</f>
        <v/>
      </c>
      <c r="O233" s="933" t="str">
        <f>IF(O232="","",Sheet2!$L$22*7%)</f>
        <v/>
      </c>
      <c r="P233" s="933" t="str">
        <f>IF(P232="","",Sheet2!$L$22*7%)</f>
        <v/>
      </c>
      <c r="Q233" s="933" t="str">
        <f>IF(Q232="","",Sheet2!$L$22*7%)</f>
        <v/>
      </c>
      <c r="R233" s="933" t="str">
        <f>IF(R232="","",Sheet2!$L$22*7%)</f>
        <v/>
      </c>
      <c r="S233" s="933" t="str">
        <f>IF(S232="","",Sheet2!$L$22*7%)</f>
        <v/>
      </c>
      <c r="T233" s="933" t="str">
        <f>IF(T232="","",Sheet2!$L$22*7%)</f>
        <v/>
      </c>
      <c r="U233" s="933" t="str">
        <f>IF(U232="","",Sheet2!$L$22*7%)</f>
        <v/>
      </c>
      <c r="V233" s="933" t="str">
        <f>IF(V232="","",Sheet2!$L$22*7%)</f>
        <v/>
      </c>
      <c r="W233" s="933" t="str">
        <f>IF(W232="","",Sheet2!$L$22*7%)</f>
        <v/>
      </c>
      <c r="X233" s="933" t="str">
        <f>IF(X232="","",Sheet2!$L$22*7%)</f>
        <v/>
      </c>
      <c r="Y233" s="933" t="str">
        <f>IF(Y232="","",Sheet2!$L$22*7%)</f>
        <v/>
      </c>
      <c r="Z233" s="933" t="str">
        <f>IF(Z232="","",Sheet2!$L$22*7%)</f>
        <v/>
      </c>
      <c r="AA233" s="933" t="str">
        <f>IF(AA232="","",Sheet2!$L$22*7%)</f>
        <v/>
      </c>
      <c r="AB233" s="933" t="str">
        <f>IF(AB232="","",Sheet2!$L$22*7%)</f>
        <v/>
      </c>
      <c r="AC233" s="933" t="str">
        <f>IF(AC232="","",Sheet2!$L$22*7%)</f>
        <v/>
      </c>
      <c r="AD233" s="933" t="str">
        <f>IF(AD232="","",Sheet2!$L$22*7%)</f>
        <v/>
      </c>
      <c r="AE233" s="933" t="str">
        <f>IF(AE232="","",Sheet2!$L$22*7%)</f>
        <v/>
      </c>
      <c r="AF233" s="933" t="str">
        <f>IF(AF232="","",Sheet2!$L$22*7%)</f>
        <v/>
      </c>
      <c r="AG233" s="933" t="str">
        <f>IF(AG232="","",Sheet2!$L$22*7%)</f>
        <v/>
      </c>
      <c r="AH233" s="933" t="str">
        <f>IF(AH232="","",Sheet2!$L$22*7%)</f>
        <v/>
      </c>
      <c r="AI233" s="933" t="str">
        <f>IF(AI232="","",Sheet2!$L$22*7%)</f>
        <v/>
      </c>
      <c r="AJ233" s="933" t="str">
        <f>IF(AJ232="","",Sheet2!$L$22*7%)</f>
        <v/>
      </c>
      <c r="AK233" s="933" t="str">
        <f>IF(AK232="","",Sheet2!$L$22*7%)</f>
        <v/>
      </c>
      <c r="AL233" s="933" t="str">
        <f>IF(AL232="","",Sheet2!$L$22*7%)</f>
        <v/>
      </c>
      <c r="AM233" s="933" t="str">
        <f>IF(AM232="","",Sheet2!$L$22*7%)</f>
        <v/>
      </c>
      <c r="AN233" s="933" t="str">
        <f>IF(AN232="","",Sheet2!$L$22*7%)</f>
        <v/>
      </c>
      <c r="AO233" s="933" t="str">
        <f>IF(AO232="","",Sheet2!$L$22*7%)</f>
        <v/>
      </c>
      <c r="AP233" s="933" t="str">
        <f>IF(AP232="","",Sheet2!$L$22*7%)</f>
        <v/>
      </c>
      <c r="AQ233" s="933" t="str">
        <f>IF(AQ232="","",Sheet2!$L$22*7%)</f>
        <v/>
      </c>
      <c r="AR233" s="933" t="str">
        <f>IF(AR232="","",Sheet2!$L$22*7%)</f>
        <v/>
      </c>
      <c r="AS233" s="933" t="str">
        <f>IF(AS232="","",Sheet2!$L$22*7%)</f>
        <v/>
      </c>
      <c r="AT233" s="933"/>
      <c r="AU233" s="933" t="str">
        <f>IF(AU232="","",Sheet2!$L$22*7%)</f>
        <v/>
      </c>
      <c r="AV233" s="933" t="str">
        <f>IF(AV232="","",Sheet2!$L$22*7%)</f>
        <v/>
      </c>
      <c r="AW233" s="933" t="str">
        <f>IF(AW232="","",Sheet2!$L$22*7%)</f>
        <v/>
      </c>
      <c r="AX233" s="933" t="str">
        <f>IF(AX232="","",Sheet2!$L$22*7%)</f>
        <v/>
      </c>
      <c r="AY233" s="933" t="str">
        <f>IF(AY232="","",Sheet2!$L$22*7%)</f>
        <v/>
      </c>
      <c r="AZ233" s="933" t="str">
        <f>IF(AZ232="","",Sheet2!$L$22*7%)</f>
        <v/>
      </c>
      <c r="BA233" s="933" t="str">
        <f>IF(BA232="","",Sheet2!$L$22*7%)</f>
        <v/>
      </c>
      <c r="BB233" s="933" t="str">
        <f>IF(BB232="","",Sheet2!$L$22*7%)</f>
        <v/>
      </c>
      <c r="BC233" s="933" t="str">
        <f>IF(BC232="","",Sheet2!$L$22*7%)</f>
        <v/>
      </c>
      <c r="BD233" s="934" t="str">
        <f>IF(BD232="","",Sheet2!$L$22*7%)</f>
        <v/>
      </c>
    </row>
    <row r="234" spans="2:56" x14ac:dyDescent="0.2">
      <c r="B234" s="1283"/>
      <c r="C234" s="946" t="s">
        <v>232</v>
      </c>
      <c r="D234" s="936" t="str">
        <f t="shared" ref="D234:AI234" si="144">IF(D232="","",ABS(D232)-ABS(D233))</f>
        <v/>
      </c>
      <c r="E234" s="937" t="str">
        <f t="shared" si="144"/>
        <v/>
      </c>
      <c r="F234" s="937" t="str">
        <f t="shared" si="144"/>
        <v/>
      </c>
      <c r="G234" s="937" t="str">
        <f t="shared" si="144"/>
        <v/>
      </c>
      <c r="H234" s="937" t="str">
        <f t="shared" si="144"/>
        <v/>
      </c>
      <c r="I234" s="937" t="str">
        <f t="shared" si="144"/>
        <v/>
      </c>
      <c r="J234" s="937" t="str">
        <f t="shared" si="144"/>
        <v/>
      </c>
      <c r="K234" s="937" t="str">
        <f t="shared" si="144"/>
        <v/>
      </c>
      <c r="L234" s="937" t="str">
        <f t="shared" si="144"/>
        <v/>
      </c>
      <c r="M234" s="937" t="str">
        <f t="shared" si="144"/>
        <v/>
      </c>
      <c r="N234" s="937" t="str">
        <f t="shared" si="144"/>
        <v/>
      </c>
      <c r="O234" s="937" t="str">
        <f t="shared" si="144"/>
        <v/>
      </c>
      <c r="P234" s="937" t="str">
        <f t="shared" si="144"/>
        <v/>
      </c>
      <c r="Q234" s="937" t="str">
        <f t="shared" si="144"/>
        <v/>
      </c>
      <c r="R234" s="937" t="str">
        <f t="shared" si="144"/>
        <v/>
      </c>
      <c r="S234" s="937" t="str">
        <f t="shared" si="144"/>
        <v/>
      </c>
      <c r="T234" s="937" t="str">
        <f t="shared" si="144"/>
        <v/>
      </c>
      <c r="U234" s="937" t="str">
        <f t="shared" si="144"/>
        <v/>
      </c>
      <c r="V234" s="937" t="str">
        <f t="shared" si="144"/>
        <v/>
      </c>
      <c r="W234" s="937" t="str">
        <f t="shared" si="144"/>
        <v/>
      </c>
      <c r="X234" s="937" t="str">
        <f t="shared" si="144"/>
        <v/>
      </c>
      <c r="Y234" s="937" t="str">
        <f t="shared" si="144"/>
        <v/>
      </c>
      <c r="Z234" s="937" t="str">
        <f t="shared" si="144"/>
        <v/>
      </c>
      <c r="AA234" s="937" t="str">
        <f t="shared" si="144"/>
        <v/>
      </c>
      <c r="AB234" s="937" t="str">
        <f t="shared" si="144"/>
        <v/>
      </c>
      <c r="AC234" s="937" t="str">
        <f t="shared" si="144"/>
        <v/>
      </c>
      <c r="AD234" s="937" t="str">
        <f t="shared" si="144"/>
        <v/>
      </c>
      <c r="AE234" s="937" t="str">
        <f t="shared" si="144"/>
        <v/>
      </c>
      <c r="AF234" s="937" t="str">
        <f t="shared" si="144"/>
        <v/>
      </c>
      <c r="AG234" s="937" t="str">
        <f t="shared" si="144"/>
        <v/>
      </c>
      <c r="AH234" s="937" t="str">
        <f t="shared" si="144"/>
        <v/>
      </c>
      <c r="AI234" s="937" t="str">
        <f t="shared" si="144"/>
        <v/>
      </c>
      <c r="AJ234" s="937" t="str">
        <f t="shared" ref="AJ234:BD234" si="145">IF(AJ232="","",ABS(AJ232)-ABS(AJ233))</f>
        <v/>
      </c>
      <c r="AK234" s="937" t="str">
        <f t="shared" si="145"/>
        <v/>
      </c>
      <c r="AL234" s="937" t="str">
        <f t="shared" si="145"/>
        <v/>
      </c>
      <c r="AM234" s="937" t="str">
        <f t="shared" si="145"/>
        <v/>
      </c>
      <c r="AN234" s="937" t="str">
        <f t="shared" si="145"/>
        <v/>
      </c>
      <c r="AO234" s="937" t="str">
        <f t="shared" si="145"/>
        <v/>
      </c>
      <c r="AP234" s="937" t="str">
        <f t="shared" si="145"/>
        <v/>
      </c>
      <c r="AQ234" s="937" t="str">
        <f t="shared" si="145"/>
        <v/>
      </c>
      <c r="AR234" s="937" t="str">
        <f t="shared" si="145"/>
        <v/>
      </c>
      <c r="AS234" s="937" t="str">
        <f t="shared" si="145"/>
        <v/>
      </c>
      <c r="AT234" s="937"/>
      <c r="AU234" s="937" t="str">
        <f t="shared" si="145"/>
        <v/>
      </c>
      <c r="AV234" s="937" t="str">
        <f t="shared" si="145"/>
        <v/>
      </c>
      <c r="AW234" s="937" t="str">
        <f t="shared" si="145"/>
        <v/>
      </c>
      <c r="AX234" s="937" t="str">
        <f t="shared" si="145"/>
        <v/>
      </c>
      <c r="AY234" s="937" t="str">
        <f t="shared" si="145"/>
        <v/>
      </c>
      <c r="AZ234" s="937" t="str">
        <f t="shared" si="145"/>
        <v/>
      </c>
      <c r="BA234" s="937" t="str">
        <f t="shared" si="145"/>
        <v/>
      </c>
      <c r="BB234" s="937" t="str">
        <f t="shared" si="145"/>
        <v/>
      </c>
      <c r="BC234" s="937" t="str">
        <f t="shared" si="145"/>
        <v/>
      </c>
      <c r="BD234" s="938" t="str">
        <f t="shared" si="145"/>
        <v/>
      </c>
    </row>
    <row r="235" spans="2:56" ht="36" x14ac:dyDescent="0.2">
      <c r="B235" s="1282">
        <v>12</v>
      </c>
      <c r="C235" s="942" t="s">
        <v>230</v>
      </c>
      <c r="D235" s="928"/>
      <c r="E235" s="929"/>
      <c r="F235" s="929"/>
      <c r="G235" s="929"/>
      <c r="H235" s="929"/>
      <c r="I235" s="929"/>
      <c r="J235" s="929"/>
      <c r="K235" s="929"/>
      <c r="L235" s="929"/>
      <c r="M235" s="929"/>
      <c r="N235" s="929"/>
      <c r="O235" s="929"/>
      <c r="P235" s="929"/>
      <c r="Q235" s="929"/>
      <c r="R235" s="929"/>
      <c r="S235" s="929"/>
      <c r="T235" s="929"/>
      <c r="U235" s="929"/>
      <c r="V235" s="929"/>
      <c r="W235" s="929"/>
      <c r="X235" s="929"/>
      <c r="Y235" s="929"/>
      <c r="Z235" s="929"/>
      <c r="AA235" s="929"/>
      <c r="AB235" s="929"/>
      <c r="AC235" s="929"/>
      <c r="AD235" s="929"/>
      <c r="AE235" s="929"/>
      <c r="AF235" s="929"/>
      <c r="AG235" s="929"/>
      <c r="AH235" s="929"/>
      <c r="AI235" s="929"/>
      <c r="AJ235" s="929"/>
      <c r="AK235" s="929"/>
      <c r="AL235" s="929"/>
      <c r="AM235" s="929"/>
      <c r="AN235" s="929"/>
      <c r="AO235" s="929"/>
      <c r="AP235" s="929"/>
      <c r="AQ235" s="929"/>
      <c r="AR235" s="929"/>
      <c r="AS235" s="929"/>
      <c r="AT235" s="929"/>
      <c r="AU235" s="929"/>
      <c r="AV235" s="929"/>
      <c r="AW235" s="929"/>
      <c r="AX235" s="929"/>
      <c r="AY235" s="929"/>
      <c r="AZ235" s="929"/>
      <c r="BA235" s="929"/>
      <c r="BB235" s="929"/>
      <c r="BC235" s="929"/>
      <c r="BD235" s="930"/>
    </row>
    <row r="236" spans="2:56" ht="24" x14ac:dyDescent="0.2">
      <c r="B236" s="1282"/>
      <c r="C236" s="943" t="s">
        <v>231</v>
      </c>
      <c r="D236" s="932" t="str">
        <f>IF(D235="","",Sheet2!$L$23*7%)</f>
        <v/>
      </c>
      <c r="E236" s="933" t="str">
        <f>IF(E235="","",Sheet2!$L$23*7%)</f>
        <v/>
      </c>
      <c r="F236" s="933" t="str">
        <f>IF(F235="","",Sheet2!$L$23*7%)</f>
        <v/>
      </c>
      <c r="G236" s="933" t="str">
        <f>IF(G235="","",Sheet2!$L$23*7%)</f>
        <v/>
      </c>
      <c r="H236" s="933" t="str">
        <f>IF(H235="","",Sheet2!$L$23*7%)</f>
        <v/>
      </c>
      <c r="I236" s="933" t="str">
        <f>IF(I235="","",Sheet2!$L$23*7%)</f>
        <v/>
      </c>
      <c r="J236" s="933" t="str">
        <f>IF(J235="","",Sheet2!$L$23*7%)</f>
        <v/>
      </c>
      <c r="K236" s="933" t="str">
        <f>IF(K235="","",Sheet2!$L$23*7%)</f>
        <v/>
      </c>
      <c r="L236" s="933" t="str">
        <f>IF(L235="","",Sheet2!$L$23*7%)</f>
        <v/>
      </c>
      <c r="M236" s="933" t="str">
        <f>IF(M235="","",Sheet2!$L$23*7%)</f>
        <v/>
      </c>
      <c r="N236" s="933" t="str">
        <f>IF(N235="","",Sheet2!$L$23*7%)</f>
        <v/>
      </c>
      <c r="O236" s="933" t="str">
        <f>IF(O235="","",Sheet2!$L$23*7%)</f>
        <v/>
      </c>
      <c r="P236" s="933" t="str">
        <f>IF(P235="","",Sheet2!$L$23*7%)</f>
        <v/>
      </c>
      <c r="Q236" s="933" t="str">
        <f>IF(Q235="","",Sheet2!$L$23*7%)</f>
        <v/>
      </c>
      <c r="R236" s="933" t="str">
        <f>IF(R235="","",Sheet2!$L$23*7%)</f>
        <v/>
      </c>
      <c r="S236" s="933" t="str">
        <f>IF(S235="","",Sheet2!$L$23*7%)</f>
        <v/>
      </c>
      <c r="T236" s="933" t="str">
        <f>IF(T235="","",Sheet2!$L$23*7%)</f>
        <v/>
      </c>
      <c r="U236" s="933" t="str">
        <f>IF(U235="","",Sheet2!$L$23*7%)</f>
        <v/>
      </c>
      <c r="V236" s="933" t="str">
        <f>IF(V235="","",Sheet2!$L$23*7%)</f>
        <v/>
      </c>
      <c r="W236" s="933" t="str">
        <f>IF(W235="","",Sheet2!$L$23*7%)</f>
        <v/>
      </c>
      <c r="X236" s="933" t="str">
        <f>IF(X235="","",Sheet2!$L$23*7%)</f>
        <v/>
      </c>
      <c r="Y236" s="933" t="str">
        <f>IF(Y235="","",Sheet2!$L$23*7%)</f>
        <v/>
      </c>
      <c r="Z236" s="933" t="str">
        <f>IF(Z235="","",Sheet2!$L$23*7%)</f>
        <v/>
      </c>
      <c r="AA236" s="933" t="str">
        <f>IF(AA235="","",Sheet2!$L$23*7%)</f>
        <v/>
      </c>
      <c r="AB236" s="933" t="str">
        <f>IF(AB235="","",Sheet2!$L$23*7%)</f>
        <v/>
      </c>
      <c r="AC236" s="933" t="str">
        <f>IF(AC235="","",Sheet2!$L$23*7%)</f>
        <v/>
      </c>
      <c r="AD236" s="933" t="str">
        <f>IF(AD235="","",Sheet2!$L$23*7%)</f>
        <v/>
      </c>
      <c r="AE236" s="933" t="str">
        <f>IF(AE235="","",Sheet2!$L$23*7%)</f>
        <v/>
      </c>
      <c r="AF236" s="933" t="str">
        <f>IF(AF235="","",Sheet2!$L$23*7%)</f>
        <v/>
      </c>
      <c r="AG236" s="933" t="str">
        <f>IF(AG235="","",Sheet2!$L$23*7%)</f>
        <v/>
      </c>
      <c r="AH236" s="933" t="str">
        <f>IF(AH235="","",Sheet2!$L$23*7%)</f>
        <v/>
      </c>
      <c r="AI236" s="933" t="str">
        <f>IF(AI235="","",Sheet2!$L$23*7%)</f>
        <v/>
      </c>
      <c r="AJ236" s="933" t="str">
        <f>IF(AJ235="","",Sheet2!$L$23*7%)</f>
        <v/>
      </c>
      <c r="AK236" s="933" t="str">
        <f>IF(AK235="","",Sheet2!$L$23*7%)</f>
        <v/>
      </c>
      <c r="AL236" s="933" t="str">
        <f>IF(AL235="","",Sheet2!$L$23*7%)</f>
        <v/>
      </c>
      <c r="AM236" s="933" t="str">
        <f>IF(AM235="","",Sheet2!$L$23*7%)</f>
        <v/>
      </c>
      <c r="AN236" s="933" t="str">
        <f>IF(AN235="","",Sheet2!$L$23*7%)</f>
        <v/>
      </c>
      <c r="AO236" s="933" t="str">
        <f>IF(AO235="","",Sheet2!$L$23*7%)</f>
        <v/>
      </c>
      <c r="AP236" s="933" t="str">
        <f>IF(AP235="","",Sheet2!$L$23*7%)</f>
        <v/>
      </c>
      <c r="AQ236" s="933" t="str">
        <f>IF(AQ235="","",Sheet2!$L$23*7%)</f>
        <v/>
      </c>
      <c r="AR236" s="933" t="str">
        <f>IF(AR235="","",Sheet2!$L$23*7%)</f>
        <v/>
      </c>
      <c r="AS236" s="933" t="str">
        <f>IF(AS235="","",Sheet2!$L$23*7%)</f>
        <v/>
      </c>
      <c r="AT236" s="933"/>
      <c r="AU236" s="933" t="str">
        <f>IF(AU235="","",Sheet2!$L$23*7%)</f>
        <v/>
      </c>
      <c r="AV236" s="933" t="str">
        <f>IF(AV235="","",Sheet2!$L$23*7%)</f>
        <v/>
      </c>
      <c r="AW236" s="933" t="str">
        <f>IF(AW235="","",Sheet2!$L$23*7%)</f>
        <v/>
      </c>
      <c r="AX236" s="933" t="str">
        <f>IF(AX235="","",Sheet2!$L$23*7%)</f>
        <v/>
      </c>
      <c r="AY236" s="933" t="str">
        <f>IF(AY235="","",Sheet2!$L$23*7%)</f>
        <v/>
      </c>
      <c r="AZ236" s="933" t="str">
        <f>IF(AZ235="","",Sheet2!$L$23*7%)</f>
        <v/>
      </c>
      <c r="BA236" s="933" t="str">
        <f>IF(BA235="","",Sheet2!$L$23*7%)</f>
        <v/>
      </c>
      <c r="BB236" s="933" t="str">
        <f>IF(BB235="","",Sheet2!$L$23*7%)</f>
        <v/>
      </c>
      <c r="BC236" s="933" t="str">
        <f>IF(BC235="","",Sheet2!$L$23*7%)</f>
        <v/>
      </c>
      <c r="BD236" s="934" t="str">
        <f>IF(BD235="","",Sheet2!$L$23*7%)</f>
        <v/>
      </c>
    </row>
    <row r="237" spans="2:56" x14ac:dyDescent="0.2">
      <c r="B237" s="1282"/>
      <c r="C237" s="944" t="s">
        <v>232</v>
      </c>
      <c r="D237" s="936" t="str">
        <f t="shared" ref="D237:AI237" si="146">IF(D235="","",ABS(D235)-ABS(D236))</f>
        <v/>
      </c>
      <c r="E237" s="937" t="str">
        <f t="shared" si="146"/>
        <v/>
      </c>
      <c r="F237" s="937" t="str">
        <f t="shared" si="146"/>
        <v/>
      </c>
      <c r="G237" s="937" t="str">
        <f t="shared" si="146"/>
        <v/>
      </c>
      <c r="H237" s="937" t="str">
        <f t="shared" si="146"/>
        <v/>
      </c>
      <c r="I237" s="937" t="str">
        <f t="shared" si="146"/>
        <v/>
      </c>
      <c r="J237" s="937" t="str">
        <f t="shared" si="146"/>
        <v/>
      </c>
      <c r="K237" s="937" t="str">
        <f t="shared" si="146"/>
        <v/>
      </c>
      <c r="L237" s="937" t="str">
        <f t="shared" si="146"/>
        <v/>
      </c>
      <c r="M237" s="937" t="str">
        <f t="shared" si="146"/>
        <v/>
      </c>
      <c r="N237" s="937" t="str">
        <f t="shared" si="146"/>
        <v/>
      </c>
      <c r="O237" s="937" t="str">
        <f t="shared" si="146"/>
        <v/>
      </c>
      <c r="P237" s="937" t="str">
        <f t="shared" si="146"/>
        <v/>
      </c>
      <c r="Q237" s="937" t="str">
        <f t="shared" si="146"/>
        <v/>
      </c>
      <c r="R237" s="937" t="str">
        <f t="shared" si="146"/>
        <v/>
      </c>
      <c r="S237" s="937" t="str">
        <f t="shared" si="146"/>
        <v/>
      </c>
      <c r="T237" s="937" t="str">
        <f t="shared" si="146"/>
        <v/>
      </c>
      <c r="U237" s="937" t="str">
        <f t="shared" si="146"/>
        <v/>
      </c>
      <c r="V237" s="937" t="str">
        <f t="shared" si="146"/>
        <v/>
      </c>
      <c r="W237" s="937" t="str">
        <f t="shared" si="146"/>
        <v/>
      </c>
      <c r="X237" s="937" t="str">
        <f t="shared" si="146"/>
        <v/>
      </c>
      <c r="Y237" s="937" t="str">
        <f t="shared" si="146"/>
        <v/>
      </c>
      <c r="Z237" s="937" t="str">
        <f t="shared" si="146"/>
        <v/>
      </c>
      <c r="AA237" s="937" t="str">
        <f t="shared" si="146"/>
        <v/>
      </c>
      <c r="AB237" s="937" t="str">
        <f t="shared" si="146"/>
        <v/>
      </c>
      <c r="AC237" s="937" t="str">
        <f t="shared" si="146"/>
        <v/>
      </c>
      <c r="AD237" s="937" t="str">
        <f t="shared" si="146"/>
        <v/>
      </c>
      <c r="AE237" s="937" t="str">
        <f t="shared" si="146"/>
        <v/>
      </c>
      <c r="AF237" s="937" t="str">
        <f t="shared" si="146"/>
        <v/>
      </c>
      <c r="AG237" s="937" t="str">
        <f t="shared" si="146"/>
        <v/>
      </c>
      <c r="AH237" s="937" t="str">
        <f t="shared" si="146"/>
        <v/>
      </c>
      <c r="AI237" s="937" t="str">
        <f t="shared" si="146"/>
        <v/>
      </c>
      <c r="AJ237" s="937" t="str">
        <f t="shared" ref="AJ237:BD237" si="147">IF(AJ235="","",ABS(AJ235)-ABS(AJ236))</f>
        <v/>
      </c>
      <c r="AK237" s="937" t="str">
        <f t="shared" si="147"/>
        <v/>
      </c>
      <c r="AL237" s="937" t="str">
        <f t="shared" si="147"/>
        <v/>
      </c>
      <c r="AM237" s="937" t="str">
        <f t="shared" si="147"/>
        <v/>
      </c>
      <c r="AN237" s="937" t="str">
        <f t="shared" si="147"/>
        <v/>
      </c>
      <c r="AO237" s="937" t="str">
        <f t="shared" si="147"/>
        <v/>
      </c>
      <c r="AP237" s="937" t="str">
        <f t="shared" si="147"/>
        <v/>
      </c>
      <c r="AQ237" s="937" t="str">
        <f t="shared" si="147"/>
        <v/>
      </c>
      <c r="AR237" s="937" t="str">
        <f t="shared" si="147"/>
        <v/>
      </c>
      <c r="AS237" s="937" t="str">
        <f t="shared" si="147"/>
        <v/>
      </c>
      <c r="AT237" s="937"/>
      <c r="AU237" s="937" t="str">
        <f t="shared" si="147"/>
        <v/>
      </c>
      <c r="AV237" s="937" t="str">
        <f t="shared" si="147"/>
        <v/>
      </c>
      <c r="AW237" s="937" t="str">
        <f t="shared" si="147"/>
        <v/>
      </c>
      <c r="AX237" s="937" t="str">
        <f t="shared" si="147"/>
        <v/>
      </c>
      <c r="AY237" s="937" t="str">
        <f t="shared" si="147"/>
        <v/>
      </c>
      <c r="AZ237" s="937" t="str">
        <f t="shared" si="147"/>
        <v/>
      </c>
      <c r="BA237" s="937" t="str">
        <f t="shared" si="147"/>
        <v/>
      </c>
      <c r="BB237" s="937" t="str">
        <f t="shared" si="147"/>
        <v/>
      </c>
      <c r="BC237" s="937" t="str">
        <f t="shared" si="147"/>
        <v/>
      </c>
      <c r="BD237" s="938" t="str">
        <f t="shared" si="147"/>
        <v/>
      </c>
    </row>
    <row r="238" spans="2:56" ht="36" x14ac:dyDescent="0.2">
      <c r="B238" s="1281">
        <v>13</v>
      </c>
      <c r="C238" s="945" t="s">
        <v>230</v>
      </c>
      <c r="D238" s="928"/>
      <c r="E238" s="929"/>
      <c r="F238" s="929"/>
      <c r="G238" s="929"/>
      <c r="H238" s="929"/>
      <c r="I238" s="929"/>
      <c r="J238" s="929"/>
      <c r="K238" s="929"/>
      <c r="L238" s="929"/>
      <c r="M238" s="929"/>
      <c r="N238" s="929"/>
      <c r="O238" s="929"/>
      <c r="P238" s="929"/>
      <c r="Q238" s="929"/>
      <c r="R238" s="929"/>
      <c r="S238" s="929"/>
      <c r="T238" s="929"/>
      <c r="U238" s="929"/>
      <c r="V238" s="929"/>
      <c r="W238" s="929"/>
      <c r="X238" s="929"/>
      <c r="Y238" s="929"/>
      <c r="Z238" s="929"/>
      <c r="AA238" s="929"/>
      <c r="AB238" s="929"/>
      <c r="AC238" s="929"/>
      <c r="AD238" s="929"/>
      <c r="AE238" s="929"/>
      <c r="AF238" s="929"/>
      <c r="AG238" s="929"/>
      <c r="AH238" s="929"/>
      <c r="AI238" s="929"/>
      <c r="AJ238" s="929"/>
      <c r="AK238" s="929"/>
      <c r="AL238" s="929"/>
      <c r="AM238" s="929"/>
      <c r="AN238" s="929"/>
      <c r="AO238" s="929"/>
      <c r="AP238" s="929"/>
      <c r="AQ238" s="929"/>
      <c r="AR238" s="929"/>
      <c r="AS238" s="929"/>
      <c r="AT238" s="929"/>
      <c r="AU238" s="929"/>
      <c r="AV238" s="929"/>
      <c r="AW238" s="929"/>
      <c r="AX238" s="929"/>
      <c r="AY238" s="929"/>
      <c r="AZ238" s="929"/>
      <c r="BA238" s="929"/>
      <c r="BB238" s="929"/>
      <c r="BC238" s="929"/>
      <c r="BD238" s="930"/>
    </row>
    <row r="239" spans="2:56" ht="24" x14ac:dyDescent="0.2">
      <c r="B239" s="1282"/>
      <c r="C239" s="943" t="s">
        <v>231</v>
      </c>
      <c r="D239" s="932" t="str">
        <f>IF(D238="","",Sheet2!$L$24*7%)</f>
        <v/>
      </c>
      <c r="E239" s="933" t="str">
        <f>IF(E238="","",Sheet2!$L$24*7%)</f>
        <v/>
      </c>
      <c r="F239" s="933" t="str">
        <f>IF(F238="","",Sheet2!$L$24*7%)</f>
        <v/>
      </c>
      <c r="G239" s="933" t="str">
        <f>IF(G238="","",Sheet2!$L$24*7%)</f>
        <v/>
      </c>
      <c r="H239" s="933" t="str">
        <f>IF(H238="","",Sheet2!$L$24*7%)</f>
        <v/>
      </c>
      <c r="I239" s="933" t="str">
        <f>IF(I238="","",Sheet2!$L$24*7%)</f>
        <v/>
      </c>
      <c r="J239" s="933" t="str">
        <f>IF(J238="","",Sheet2!$L$24*7%)</f>
        <v/>
      </c>
      <c r="K239" s="933" t="str">
        <f>IF(K238="","",Sheet2!$L$24*7%)</f>
        <v/>
      </c>
      <c r="L239" s="933" t="str">
        <f>IF(L238="","",Sheet2!$L$24*7%)</f>
        <v/>
      </c>
      <c r="M239" s="933" t="str">
        <f>IF(M238="","",Sheet2!$L$24*7%)</f>
        <v/>
      </c>
      <c r="N239" s="933" t="str">
        <f>IF(N238="","",Sheet2!$L$24*7%)</f>
        <v/>
      </c>
      <c r="O239" s="933" t="str">
        <f>IF(O238="","",Sheet2!$L$24*7%)</f>
        <v/>
      </c>
      <c r="P239" s="933" t="str">
        <f>IF(P238="","",Sheet2!$L$24*7%)</f>
        <v/>
      </c>
      <c r="Q239" s="933" t="str">
        <f>IF(Q238="","",Sheet2!$L$24*7%)</f>
        <v/>
      </c>
      <c r="R239" s="933" t="str">
        <f>IF(R238="","",Sheet2!$L$24*7%)</f>
        <v/>
      </c>
      <c r="S239" s="933" t="str">
        <f>IF(S238="","",Sheet2!$L$24*7%)</f>
        <v/>
      </c>
      <c r="T239" s="933" t="str">
        <f>IF(T238="","",Sheet2!$L$24*7%)</f>
        <v/>
      </c>
      <c r="U239" s="933" t="str">
        <f>IF(U238="","",Sheet2!$L$24*7%)</f>
        <v/>
      </c>
      <c r="V239" s="933" t="str">
        <f>IF(V238="","",Sheet2!$L$24*7%)</f>
        <v/>
      </c>
      <c r="W239" s="933" t="str">
        <f>IF(W238="","",Sheet2!$L$24*7%)</f>
        <v/>
      </c>
      <c r="X239" s="933" t="str">
        <f>IF(X238="","",Sheet2!$L$24*7%)</f>
        <v/>
      </c>
      <c r="Y239" s="933" t="str">
        <f>IF(Y238="","",Sheet2!$L$24*7%)</f>
        <v/>
      </c>
      <c r="Z239" s="933" t="str">
        <f>IF(Z238="","",Sheet2!$L$24*7%)</f>
        <v/>
      </c>
      <c r="AA239" s="933" t="str">
        <f>IF(AA238="","",Sheet2!$L$24*7%)</f>
        <v/>
      </c>
      <c r="AB239" s="933" t="str">
        <f>IF(AB238="","",Sheet2!$L$24*7%)</f>
        <v/>
      </c>
      <c r="AC239" s="933" t="str">
        <f>IF(AC238="","",Sheet2!$L$24*7%)</f>
        <v/>
      </c>
      <c r="AD239" s="933" t="str">
        <f>IF(AD238="","",Sheet2!$L$24*7%)</f>
        <v/>
      </c>
      <c r="AE239" s="933" t="str">
        <f>IF(AE238="","",Sheet2!$L$24*7%)</f>
        <v/>
      </c>
      <c r="AF239" s="933" t="str">
        <f>IF(AF238="","",Sheet2!$L$24*7%)</f>
        <v/>
      </c>
      <c r="AG239" s="933" t="str">
        <f>IF(AG238="","",Sheet2!$L$24*7%)</f>
        <v/>
      </c>
      <c r="AH239" s="933" t="str">
        <f>IF(AH238="","",Sheet2!$L$24*7%)</f>
        <v/>
      </c>
      <c r="AI239" s="933" t="str">
        <f>IF(AI238="","",Sheet2!$L$24*7%)</f>
        <v/>
      </c>
      <c r="AJ239" s="933" t="str">
        <f>IF(AJ238="","",Sheet2!$L$24*7%)</f>
        <v/>
      </c>
      <c r="AK239" s="933" t="str">
        <f>IF(AK238="","",Sheet2!$L$24*7%)</f>
        <v/>
      </c>
      <c r="AL239" s="933" t="str">
        <f>IF(AL238="","",Sheet2!$L$24*7%)</f>
        <v/>
      </c>
      <c r="AM239" s="933" t="str">
        <f>IF(AM238="","",Sheet2!$L$24*7%)</f>
        <v/>
      </c>
      <c r="AN239" s="933" t="str">
        <f>IF(AN238="","",Sheet2!$L$24*7%)</f>
        <v/>
      </c>
      <c r="AO239" s="933" t="str">
        <f>IF(AO238="","",Sheet2!$L$24*7%)</f>
        <v/>
      </c>
      <c r="AP239" s="933" t="str">
        <f>IF(AP238="","",Sheet2!$L$24*7%)</f>
        <v/>
      </c>
      <c r="AQ239" s="933" t="str">
        <f>IF(AQ238="","",Sheet2!$L$24*7%)</f>
        <v/>
      </c>
      <c r="AR239" s="933" t="str">
        <f>IF(AR238="","",Sheet2!$L$24*7%)</f>
        <v/>
      </c>
      <c r="AS239" s="933" t="str">
        <f>IF(AS238="","",Sheet2!$L$24*7%)</f>
        <v/>
      </c>
      <c r="AT239" s="933"/>
      <c r="AU239" s="933" t="str">
        <f>IF(AU238="","",Sheet2!$L$24*7%)</f>
        <v/>
      </c>
      <c r="AV239" s="933" t="str">
        <f>IF(AV238="","",Sheet2!$L$24*7%)</f>
        <v/>
      </c>
      <c r="AW239" s="933" t="str">
        <f>IF(AW238="","",Sheet2!$L$24*7%)</f>
        <v/>
      </c>
      <c r="AX239" s="933" t="str">
        <f>IF(AX238="","",Sheet2!$L$24*7%)</f>
        <v/>
      </c>
      <c r="AY239" s="933" t="str">
        <f>IF(AY238="","",Sheet2!$L$24*7%)</f>
        <v/>
      </c>
      <c r="AZ239" s="933" t="str">
        <f>IF(AZ238="","",Sheet2!$L$24*7%)</f>
        <v/>
      </c>
      <c r="BA239" s="933" t="str">
        <f>IF(BA238="","",Sheet2!$L$24*7%)</f>
        <v/>
      </c>
      <c r="BB239" s="933" t="str">
        <f>IF(BB238="","",Sheet2!$L$24*7%)</f>
        <v/>
      </c>
      <c r="BC239" s="933" t="str">
        <f>IF(BC238="","",Sheet2!$L$24*7%)</f>
        <v/>
      </c>
      <c r="BD239" s="934" t="str">
        <f>IF(BD238="","",Sheet2!$L$24*7%)</f>
        <v/>
      </c>
    </row>
    <row r="240" spans="2:56" x14ac:dyDescent="0.2">
      <c r="B240" s="1283"/>
      <c r="C240" s="946" t="s">
        <v>232</v>
      </c>
      <c r="D240" s="936" t="str">
        <f t="shared" ref="D240:AI240" si="148">IF(D238="","",ABS(D238)-ABS(D239))</f>
        <v/>
      </c>
      <c r="E240" s="937" t="str">
        <f t="shared" si="148"/>
        <v/>
      </c>
      <c r="F240" s="937" t="str">
        <f t="shared" si="148"/>
        <v/>
      </c>
      <c r="G240" s="937" t="str">
        <f t="shared" si="148"/>
        <v/>
      </c>
      <c r="H240" s="937" t="str">
        <f t="shared" si="148"/>
        <v/>
      </c>
      <c r="I240" s="937" t="str">
        <f t="shared" si="148"/>
        <v/>
      </c>
      <c r="J240" s="937" t="str">
        <f t="shared" si="148"/>
        <v/>
      </c>
      <c r="K240" s="937" t="str">
        <f t="shared" si="148"/>
        <v/>
      </c>
      <c r="L240" s="937" t="str">
        <f t="shared" si="148"/>
        <v/>
      </c>
      <c r="M240" s="937" t="str">
        <f t="shared" si="148"/>
        <v/>
      </c>
      <c r="N240" s="937" t="str">
        <f t="shared" si="148"/>
        <v/>
      </c>
      <c r="O240" s="937" t="str">
        <f t="shared" si="148"/>
        <v/>
      </c>
      <c r="P240" s="937" t="str">
        <f t="shared" si="148"/>
        <v/>
      </c>
      <c r="Q240" s="937" t="str">
        <f t="shared" si="148"/>
        <v/>
      </c>
      <c r="R240" s="937" t="str">
        <f t="shared" si="148"/>
        <v/>
      </c>
      <c r="S240" s="937" t="str">
        <f t="shared" si="148"/>
        <v/>
      </c>
      <c r="T240" s="937" t="str">
        <f t="shared" si="148"/>
        <v/>
      </c>
      <c r="U240" s="937" t="str">
        <f t="shared" si="148"/>
        <v/>
      </c>
      <c r="V240" s="937" t="str">
        <f t="shared" si="148"/>
        <v/>
      </c>
      <c r="W240" s="937" t="str">
        <f t="shared" si="148"/>
        <v/>
      </c>
      <c r="X240" s="937" t="str">
        <f t="shared" si="148"/>
        <v/>
      </c>
      <c r="Y240" s="937" t="str">
        <f t="shared" si="148"/>
        <v/>
      </c>
      <c r="Z240" s="937" t="str">
        <f t="shared" si="148"/>
        <v/>
      </c>
      <c r="AA240" s="937" t="str">
        <f t="shared" si="148"/>
        <v/>
      </c>
      <c r="AB240" s="937" t="str">
        <f t="shared" si="148"/>
        <v/>
      </c>
      <c r="AC240" s="937" t="str">
        <f t="shared" si="148"/>
        <v/>
      </c>
      <c r="AD240" s="937" t="str">
        <f t="shared" si="148"/>
        <v/>
      </c>
      <c r="AE240" s="937" t="str">
        <f t="shared" si="148"/>
        <v/>
      </c>
      <c r="AF240" s="937" t="str">
        <f t="shared" si="148"/>
        <v/>
      </c>
      <c r="AG240" s="937" t="str">
        <f t="shared" si="148"/>
        <v/>
      </c>
      <c r="AH240" s="937" t="str">
        <f t="shared" si="148"/>
        <v/>
      </c>
      <c r="AI240" s="937" t="str">
        <f t="shared" si="148"/>
        <v/>
      </c>
      <c r="AJ240" s="937" t="str">
        <f t="shared" ref="AJ240:BD240" si="149">IF(AJ238="","",ABS(AJ238)-ABS(AJ239))</f>
        <v/>
      </c>
      <c r="AK240" s="937" t="str">
        <f t="shared" si="149"/>
        <v/>
      </c>
      <c r="AL240" s="937" t="str">
        <f t="shared" si="149"/>
        <v/>
      </c>
      <c r="AM240" s="937" t="str">
        <f t="shared" si="149"/>
        <v/>
      </c>
      <c r="AN240" s="937" t="str">
        <f t="shared" si="149"/>
        <v/>
      </c>
      <c r="AO240" s="937" t="str">
        <f t="shared" si="149"/>
        <v/>
      </c>
      <c r="AP240" s="937" t="str">
        <f t="shared" si="149"/>
        <v/>
      </c>
      <c r="AQ240" s="937" t="str">
        <f t="shared" si="149"/>
        <v/>
      </c>
      <c r="AR240" s="937" t="str">
        <f t="shared" si="149"/>
        <v/>
      </c>
      <c r="AS240" s="937" t="str">
        <f t="shared" si="149"/>
        <v/>
      </c>
      <c r="AT240" s="937"/>
      <c r="AU240" s="937" t="str">
        <f t="shared" si="149"/>
        <v/>
      </c>
      <c r="AV240" s="937" t="str">
        <f t="shared" si="149"/>
        <v/>
      </c>
      <c r="AW240" s="937" t="str">
        <f t="shared" si="149"/>
        <v/>
      </c>
      <c r="AX240" s="937" t="str">
        <f t="shared" si="149"/>
        <v/>
      </c>
      <c r="AY240" s="937" t="str">
        <f t="shared" si="149"/>
        <v/>
      </c>
      <c r="AZ240" s="937" t="str">
        <f t="shared" si="149"/>
        <v/>
      </c>
      <c r="BA240" s="937" t="str">
        <f t="shared" si="149"/>
        <v/>
      </c>
      <c r="BB240" s="937" t="str">
        <f t="shared" si="149"/>
        <v/>
      </c>
      <c r="BC240" s="937" t="str">
        <f t="shared" si="149"/>
        <v/>
      </c>
      <c r="BD240" s="938" t="str">
        <f t="shared" si="149"/>
        <v/>
      </c>
    </row>
    <row r="241" spans="2:56" ht="36" x14ac:dyDescent="0.2">
      <c r="B241" s="1282">
        <v>14</v>
      </c>
      <c r="C241" s="942" t="s">
        <v>230</v>
      </c>
      <c r="D241" s="928"/>
      <c r="E241" s="929"/>
      <c r="F241" s="929"/>
      <c r="G241" s="929"/>
      <c r="H241" s="929"/>
      <c r="I241" s="929"/>
      <c r="J241" s="929"/>
      <c r="K241" s="929"/>
      <c r="L241" s="929"/>
      <c r="M241" s="929"/>
      <c r="N241" s="929"/>
      <c r="O241" s="929"/>
      <c r="P241" s="929"/>
      <c r="Q241" s="929"/>
      <c r="R241" s="929"/>
      <c r="S241" s="929"/>
      <c r="T241" s="929"/>
      <c r="U241" s="929"/>
      <c r="V241" s="929"/>
      <c r="W241" s="929"/>
      <c r="X241" s="929"/>
      <c r="Y241" s="929"/>
      <c r="Z241" s="929"/>
      <c r="AA241" s="929"/>
      <c r="AB241" s="929"/>
      <c r="AC241" s="929"/>
      <c r="AD241" s="929"/>
      <c r="AE241" s="929"/>
      <c r="AF241" s="929"/>
      <c r="AG241" s="929"/>
      <c r="AH241" s="929"/>
      <c r="AI241" s="929"/>
      <c r="AJ241" s="929"/>
      <c r="AK241" s="929"/>
      <c r="AL241" s="929"/>
      <c r="AM241" s="929"/>
      <c r="AN241" s="929"/>
      <c r="AO241" s="929"/>
      <c r="AP241" s="929"/>
      <c r="AQ241" s="929"/>
      <c r="AR241" s="929"/>
      <c r="AS241" s="929"/>
      <c r="AT241" s="929"/>
      <c r="AU241" s="929"/>
      <c r="AV241" s="929"/>
      <c r="AW241" s="929"/>
      <c r="AX241" s="929"/>
      <c r="AY241" s="929"/>
      <c r="AZ241" s="929"/>
      <c r="BA241" s="929"/>
      <c r="BB241" s="929"/>
      <c r="BC241" s="929"/>
      <c r="BD241" s="930"/>
    </row>
    <row r="242" spans="2:56" ht="24" x14ac:dyDescent="0.2">
      <c r="B242" s="1282"/>
      <c r="C242" s="943" t="s">
        <v>231</v>
      </c>
      <c r="D242" s="932" t="str">
        <f>IF(D241="","",Sheet2!$L$25*7%)</f>
        <v/>
      </c>
      <c r="E242" s="933" t="str">
        <f>IF(E241="","",Sheet2!$L$25*7%)</f>
        <v/>
      </c>
      <c r="F242" s="933" t="str">
        <f>IF(F241="","",Sheet2!$L$25*7%)</f>
        <v/>
      </c>
      <c r="G242" s="933" t="str">
        <f>IF(G241="","",Sheet2!$L$25*7%)</f>
        <v/>
      </c>
      <c r="H242" s="933" t="str">
        <f>IF(H241="","",Sheet2!$L$25*7%)</f>
        <v/>
      </c>
      <c r="I242" s="933" t="str">
        <f>IF(I241="","",Sheet2!$L$25*7%)</f>
        <v/>
      </c>
      <c r="J242" s="933" t="str">
        <f>IF(J241="","",Sheet2!$L$25*7%)</f>
        <v/>
      </c>
      <c r="K242" s="933" t="str">
        <f>IF(K241="","",Sheet2!$L$25*7%)</f>
        <v/>
      </c>
      <c r="L242" s="933" t="str">
        <f>IF(L241="","",Sheet2!$L$25*7%)</f>
        <v/>
      </c>
      <c r="M242" s="933" t="str">
        <f>IF(M241="","",Sheet2!$L$25*7%)</f>
        <v/>
      </c>
      <c r="N242" s="933" t="str">
        <f>IF(N241="","",Sheet2!$L$25*7%)</f>
        <v/>
      </c>
      <c r="O242" s="933" t="str">
        <f>IF(O241="","",Sheet2!$L$25*7%)</f>
        <v/>
      </c>
      <c r="P242" s="933" t="str">
        <f>IF(P241="","",Sheet2!$L$25*7%)</f>
        <v/>
      </c>
      <c r="Q242" s="933" t="str">
        <f>IF(Q241="","",Sheet2!$L$25*7%)</f>
        <v/>
      </c>
      <c r="R242" s="933" t="str">
        <f>IF(R241="","",Sheet2!$L$25*7%)</f>
        <v/>
      </c>
      <c r="S242" s="933" t="str">
        <f>IF(S241="","",Sheet2!$L$25*7%)</f>
        <v/>
      </c>
      <c r="T242" s="933" t="str">
        <f>IF(T241="","",Sheet2!$L$25*7%)</f>
        <v/>
      </c>
      <c r="U242" s="933" t="str">
        <f>IF(U241="","",Sheet2!$L$25*7%)</f>
        <v/>
      </c>
      <c r="V242" s="933" t="str">
        <f>IF(V241="","",Sheet2!$L$25*7%)</f>
        <v/>
      </c>
      <c r="W242" s="933" t="str">
        <f>IF(W241="","",Sheet2!$L$25*7%)</f>
        <v/>
      </c>
      <c r="X242" s="933" t="str">
        <f>IF(X241="","",Sheet2!$L$25*7%)</f>
        <v/>
      </c>
      <c r="Y242" s="933" t="str">
        <f>IF(Y241="","",Sheet2!$L$25*7%)</f>
        <v/>
      </c>
      <c r="Z242" s="933" t="str">
        <f>IF(Z241="","",Sheet2!$L$25*7%)</f>
        <v/>
      </c>
      <c r="AA242" s="933" t="str">
        <f>IF(AA241="","",Sheet2!$L$25*7%)</f>
        <v/>
      </c>
      <c r="AB242" s="933" t="str">
        <f>IF(AB241="","",Sheet2!$L$25*7%)</f>
        <v/>
      </c>
      <c r="AC242" s="933" t="str">
        <f>IF(AC241="","",Sheet2!$L$25*7%)</f>
        <v/>
      </c>
      <c r="AD242" s="933" t="str">
        <f>IF(AD241="","",Sheet2!$L$25*7%)</f>
        <v/>
      </c>
      <c r="AE242" s="933" t="str">
        <f>IF(AE241="","",Sheet2!$L$25*7%)</f>
        <v/>
      </c>
      <c r="AF242" s="933" t="str">
        <f>IF(AF241="","",Sheet2!$L$25*7%)</f>
        <v/>
      </c>
      <c r="AG242" s="933" t="str">
        <f>IF(AG241="","",Sheet2!$L$25*7%)</f>
        <v/>
      </c>
      <c r="AH242" s="933" t="str">
        <f>IF(AH241="","",Sheet2!$L$25*7%)</f>
        <v/>
      </c>
      <c r="AI242" s="933" t="str">
        <f>IF(AI241="","",Sheet2!$L$25*7%)</f>
        <v/>
      </c>
      <c r="AJ242" s="933" t="str">
        <f>IF(AJ241="","",Sheet2!$L$25*7%)</f>
        <v/>
      </c>
      <c r="AK242" s="933" t="str">
        <f>IF(AK241="","",Sheet2!$L$25*7%)</f>
        <v/>
      </c>
      <c r="AL242" s="933" t="str">
        <f>IF(AL241="","",Sheet2!$L$25*7%)</f>
        <v/>
      </c>
      <c r="AM242" s="933" t="str">
        <f>IF(AM241="","",Sheet2!$L$25*7%)</f>
        <v/>
      </c>
      <c r="AN242" s="933" t="str">
        <f>IF(AN241="","",Sheet2!$L$25*7%)</f>
        <v/>
      </c>
      <c r="AO242" s="933" t="str">
        <f>IF(AO241="","",Sheet2!$L$25*7%)</f>
        <v/>
      </c>
      <c r="AP242" s="933" t="str">
        <f>IF(AP241="","",Sheet2!$L$25*7%)</f>
        <v/>
      </c>
      <c r="AQ242" s="933" t="str">
        <f>IF(AQ241="","",Sheet2!$L$25*7%)</f>
        <v/>
      </c>
      <c r="AR242" s="933" t="str">
        <f>IF(AR241="","",Sheet2!$L$25*7%)</f>
        <v/>
      </c>
      <c r="AS242" s="933" t="str">
        <f>IF(AS241="","",Sheet2!$L$25*7%)</f>
        <v/>
      </c>
      <c r="AT242" s="933"/>
      <c r="AU242" s="933" t="str">
        <f>IF(AU241="","",Sheet2!$L$25*7%)</f>
        <v/>
      </c>
      <c r="AV242" s="933" t="str">
        <f>IF(AV241="","",Sheet2!$L$25*7%)</f>
        <v/>
      </c>
      <c r="AW242" s="933" t="str">
        <f>IF(AW241="","",Sheet2!$L$25*7%)</f>
        <v/>
      </c>
      <c r="AX242" s="933" t="str">
        <f>IF(AX241="","",Sheet2!$L$25*7%)</f>
        <v/>
      </c>
      <c r="AY242" s="933" t="str">
        <f>IF(AY241="","",Sheet2!$L$25*7%)</f>
        <v/>
      </c>
      <c r="AZ242" s="933" t="str">
        <f>IF(AZ241="","",Sheet2!$L$25*7%)</f>
        <v/>
      </c>
      <c r="BA242" s="933" t="str">
        <f>IF(BA241="","",Sheet2!$L$25*7%)</f>
        <v/>
      </c>
      <c r="BB242" s="933" t="str">
        <f>IF(BB241="","",Sheet2!$L$25*7%)</f>
        <v/>
      </c>
      <c r="BC242" s="933" t="str">
        <f>IF(BC241="","",Sheet2!$L$25*7%)</f>
        <v/>
      </c>
      <c r="BD242" s="934" t="str">
        <f>IF(BD241="","",Sheet2!$L$25*7%)</f>
        <v/>
      </c>
    </row>
    <row r="243" spans="2:56" x14ac:dyDescent="0.2">
      <c r="B243" s="1282"/>
      <c r="C243" s="944" t="s">
        <v>232</v>
      </c>
      <c r="D243" s="936" t="str">
        <f t="shared" ref="D243:AI243" si="150">IF(D241="","",ABS(D241)-ABS(D242))</f>
        <v/>
      </c>
      <c r="E243" s="937" t="str">
        <f t="shared" si="150"/>
        <v/>
      </c>
      <c r="F243" s="937" t="str">
        <f t="shared" si="150"/>
        <v/>
      </c>
      <c r="G243" s="937" t="str">
        <f t="shared" si="150"/>
        <v/>
      </c>
      <c r="H243" s="937" t="str">
        <f t="shared" si="150"/>
        <v/>
      </c>
      <c r="I243" s="937" t="str">
        <f t="shared" si="150"/>
        <v/>
      </c>
      <c r="J243" s="937" t="str">
        <f t="shared" si="150"/>
        <v/>
      </c>
      <c r="K243" s="937" t="str">
        <f t="shared" si="150"/>
        <v/>
      </c>
      <c r="L243" s="937" t="str">
        <f t="shared" si="150"/>
        <v/>
      </c>
      <c r="M243" s="937" t="str">
        <f t="shared" si="150"/>
        <v/>
      </c>
      <c r="N243" s="937" t="str">
        <f t="shared" si="150"/>
        <v/>
      </c>
      <c r="O243" s="937" t="str">
        <f t="shared" si="150"/>
        <v/>
      </c>
      <c r="P243" s="937" t="str">
        <f t="shared" si="150"/>
        <v/>
      </c>
      <c r="Q243" s="937" t="str">
        <f t="shared" si="150"/>
        <v/>
      </c>
      <c r="R243" s="937" t="str">
        <f t="shared" si="150"/>
        <v/>
      </c>
      <c r="S243" s="937" t="str">
        <f t="shared" si="150"/>
        <v/>
      </c>
      <c r="T243" s="937" t="str">
        <f t="shared" si="150"/>
        <v/>
      </c>
      <c r="U243" s="937" t="str">
        <f t="shared" si="150"/>
        <v/>
      </c>
      <c r="V243" s="937" t="str">
        <f t="shared" si="150"/>
        <v/>
      </c>
      <c r="W243" s="937" t="str">
        <f t="shared" si="150"/>
        <v/>
      </c>
      <c r="X243" s="937" t="str">
        <f t="shared" si="150"/>
        <v/>
      </c>
      <c r="Y243" s="937" t="str">
        <f t="shared" si="150"/>
        <v/>
      </c>
      <c r="Z243" s="937" t="str">
        <f t="shared" si="150"/>
        <v/>
      </c>
      <c r="AA243" s="937" t="str">
        <f t="shared" si="150"/>
        <v/>
      </c>
      <c r="AB243" s="937" t="str">
        <f t="shared" si="150"/>
        <v/>
      </c>
      <c r="AC243" s="937" t="str">
        <f t="shared" si="150"/>
        <v/>
      </c>
      <c r="AD243" s="937" t="str">
        <f t="shared" si="150"/>
        <v/>
      </c>
      <c r="AE243" s="937" t="str">
        <f t="shared" si="150"/>
        <v/>
      </c>
      <c r="AF243" s="937" t="str">
        <f t="shared" si="150"/>
        <v/>
      </c>
      <c r="AG243" s="937" t="str">
        <f t="shared" si="150"/>
        <v/>
      </c>
      <c r="AH243" s="937" t="str">
        <f t="shared" si="150"/>
        <v/>
      </c>
      <c r="AI243" s="937" t="str">
        <f t="shared" si="150"/>
        <v/>
      </c>
      <c r="AJ243" s="937" t="str">
        <f t="shared" ref="AJ243:BD243" si="151">IF(AJ241="","",ABS(AJ241)-ABS(AJ242))</f>
        <v/>
      </c>
      <c r="AK243" s="937" t="str">
        <f t="shared" si="151"/>
        <v/>
      </c>
      <c r="AL243" s="937" t="str">
        <f t="shared" si="151"/>
        <v/>
      </c>
      <c r="AM243" s="937" t="str">
        <f t="shared" si="151"/>
        <v/>
      </c>
      <c r="AN243" s="937" t="str">
        <f t="shared" si="151"/>
        <v/>
      </c>
      <c r="AO243" s="937" t="str">
        <f t="shared" si="151"/>
        <v/>
      </c>
      <c r="AP243" s="937" t="str">
        <f t="shared" si="151"/>
        <v/>
      </c>
      <c r="AQ243" s="937" t="str">
        <f t="shared" si="151"/>
        <v/>
      </c>
      <c r="AR243" s="937" t="str">
        <f t="shared" si="151"/>
        <v/>
      </c>
      <c r="AS243" s="937" t="str">
        <f t="shared" si="151"/>
        <v/>
      </c>
      <c r="AT243" s="937"/>
      <c r="AU243" s="937" t="str">
        <f t="shared" si="151"/>
        <v/>
      </c>
      <c r="AV243" s="937" t="str">
        <f t="shared" si="151"/>
        <v/>
      </c>
      <c r="AW243" s="937" t="str">
        <f t="shared" si="151"/>
        <v/>
      </c>
      <c r="AX243" s="937" t="str">
        <f t="shared" si="151"/>
        <v/>
      </c>
      <c r="AY243" s="937" t="str">
        <f t="shared" si="151"/>
        <v/>
      </c>
      <c r="AZ243" s="937" t="str">
        <f t="shared" si="151"/>
        <v/>
      </c>
      <c r="BA243" s="937" t="str">
        <f t="shared" si="151"/>
        <v/>
      </c>
      <c r="BB243" s="937" t="str">
        <f t="shared" si="151"/>
        <v/>
      </c>
      <c r="BC243" s="937" t="str">
        <f t="shared" si="151"/>
        <v/>
      </c>
      <c r="BD243" s="938" t="str">
        <f t="shared" si="151"/>
        <v/>
      </c>
    </row>
    <row r="244" spans="2:56" ht="35.25" customHeight="1" x14ac:dyDescent="0.2">
      <c r="B244" s="1281">
        <v>15</v>
      </c>
      <c r="C244" s="945" t="s">
        <v>230</v>
      </c>
      <c r="D244" s="928"/>
      <c r="E244" s="929"/>
      <c r="F244" s="929"/>
      <c r="G244" s="929"/>
      <c r="H244" s="929"/>
      <c r="I244" s="929"/>
      <c r="J244" s="929"/>
      <c r="K244" s="929"/>
      <c r="L244" s="929"/>
      <c r="M244" s="929"/>
      <c r="N244" s="929"/>
      <c r="O244" s="929"/>
      <c r="P244" s="929"/>
      <c r="Q244" s="929"/>
      <c r="R244" s="929"/>
      <c r="S244" s="929"/>
      <c r="T244" s="929"/>
      <c r="U244" s="929"/>
      <c r="V244" s="929"/>
      <c r="W244" s="929"/>
      <c r="X244" s="929"/>
      <c r="Y244" s="929"/>
      <c r="Z244" s="929"/>
      <c r="AA244" s="929"/>
      <c r="AB244" s="929"/>
      <c r="AC244" s="929"/>
      <c r="AD244" s="929"/>
      <c r="AE244" s="929"/>
      <c r="AF244" s="929"/>
      <c r="AG244" s="929"/>
      <c r="AH244" s="929"/>
      <c r="AI244" s="929"/>
      <c r="AJ244" s="929"/>
      <c r="AK244" s="929"/>
      <c r="AL244" s="929"/>
      <c r="AM244" s="929"/>
      <c r="AN244" s="929"/>
      <c r="AO244" s="929"/>
      <c r="AP244" s="929"/>
      <c r="AQ244" s="929"/>
      <c r="AR244" s="929"/>
      <c r="AS244" s="929"/>
      <c r="AT244" s="929"/>
      <c r="AU244" s="929"/>
      <c r="AV244" s="929"/>
      <c r="AW244" s="929"/>
      <c r="AX244" s="929"/>
      <c r="AY244" s="929"/>
      <c r="AZ244" s="929"/>
      <c r="BA244" s="929"/>
      <c r="BB244" s="929"/>
      <c r="BC244" s="929"/>
      <c r="BD244" s="930"/>
    </row>
    <row r="245" spans="2:56" ht="24" x14ac:dyDescent="0.2">
      <c r="B245" s="1282"/>
      <c r="C245" s="943" t="s">
        <v>231</v>
      </c>
      <c r="D245" s="932" t="str">
        <f>IF(D244="","",Sheet2!$L$26*7%)</f>
        <v/>
      </c>
      <c r="E245" s="933" t="str">
        <f>IF(E244="","",Sheet2!$L$26*7%)</f>
        <v/>
      </c>
      <c r="F245" s="933" t="str">
        <f>IF(F244="","",Sheet2!$L$26*7%)</f>
        <v/>
      </c>
      <c r="G245" s="933" t="str">
        <f>IF(G244="","",Sheet2!$L$26*7%)</f>
        <v/>
      </c>
      <c r="H245" s="933" t="str">
        <f>IF(H244="","",Sheet2!$L$26*7%)</f>
        <v/>
      </c>
      <c r="I245" s="933" t="str">
        <f>IF(I244="","",Sheet2!$L$26*7%)</f>
        <v/>
      </c>
      <c r="J245" s="933" t="str">
        <f>IF(J244="","",Sheet2!$L$26*7%)</f>
        <v/>
      </c>
      <c r="K245" s="933" t="str">
        <f>IF(K244="","",Sheet2!$L$26*7%)</f>
        <v/>
      </c>
      <c r="L245" s="933" t="str">
        <f>IF(L244="","",Sheet2!$L$26*7%)</f>
        <v/>
      </c>
      <c r="M245" s="933" t="str">
        <f>IF(M244="","",Sheet2!$L$26*7%)</f>
        <v/>
      </c>
      <c r="N245" s="933" t="str">
        <f>IF(N244="","",Sheet2!$L$26*7%)</f>
        <v/>
      </c>
      <c r="O245" s="933" t="str">
        <f>IF(O244="","",Sheet2!$L$26*7%)</f>
        <v/>
      </c>
      <c r="P245" s="933" t="str">
        <f>IF(P244="","",Sheet2!$L$26*7%)</f>
        <v/>
      </c>
      <c r="Q245" s="933" t="str">
        <f>IF(Q244="","",Sheet2!$L$26*7%)</f>
        <v/>
      </c>
      <c r="R245" s="933" t="str">
        <f>IF(R244="","",Sheet2!$L$26*7%)</f>
        <v/>
      </c>
      <c r="S245" s="933" t="str">
        <f>IF(S244="","",Sheet2!$L$26*7%)</f>
        <v/>
      </c>
      <c r="T245" s="933" t="str">
        <f>IF(T244="","",Sheet2!$L$26*7%)</f>
        <v/>
      </c>
      <c r="U245" s="933" t="str">
        <f>IF(U244="","",Sheet2!$L$26*7%)</f>
        <v/>
      </c>
      <c r="V245" s="933" t="str">
        <f>IF(V244="","",Sheet2!$L$26*7%)</f>
        <v/>
      </c>
      <c r="W245" s="933" t="str">
        <f>IF(W244="","",Sheet2!$L$26*7%)</f>
        <v/>
      </c>
      <c r="X245" s="933" t="str">
        <f>IF(X244="","",Sheet2!$L$26*7%)</f>
        <v/>
      </c>
      <c r="Y245" s="933" t="str">
        <f>IF(Y244="","",Sheet2!$L$26*7%)</f>
        <v/>
      </c>
      <c r="Z245" s="933" t="str">
        <f>IF(Z244="","",Sheet2!$L$26*7%)</f>
        <v/>
      </c>
      <c r="AA245" s="933" t="str">
        <f>IF(AA244="","",Sheet2!$L$26*7%)</f>
        <v/>
      </c>
      <c r="AB245" s="933" t="str">
        <f>IF(AB244="","",Sheet2!$L$26*7%)</f>
        <v/>
      </c>
      <c r="AC245" s="933" t="str">
        <f>IF(AC244="","",Sheet2!$L$26*7%)</f>
        <v/>
      </c>
      <c r="AD245" s="933" t="str">
        <f>IF(AD244="","",Sheet2!$L$26*7%)</f>
        <v/>
      </c>
      <c r="AE245" s="933" t="str">
        <f>IF(AE244="","",Sheet2!$L$26*7%)</f>
        <v/>
      </c>
      <c r="AF245" s="933" t="str">
        <f>IF(AF244="","",Sheet2!$L$26*7%)</f>
        <v/>
      </c>
      <c r="AG245" s="933" t="str">
        <f>IF(AG244="","",Sheet2!$L$26*7%)</f>
        <v/>
      </c>
      <c r="AH245" s="933" t="str">
        <f>IF(AH244="","",Sheet2!$L$26*7%)</f>
        <v/>
      </c>
      <c r="AI245" s="933" t="str">
        <f>IF(AI244="","",Sheet2!$L$26*7%)</f>
        <v/>
      </c>
      <c r="AJ245" s="933" t="str">
        <f>IF(AJ244="","",Sheet2!$L$26*7%)</f>
        <v/>
      </c>
      <c r="AK245" s="933" t="str">
        <f>IF(AK244="","",Sheet2!$L$26*7%)</f>
        <v/>
      </c>
      <c r="AL245" s="933" t="str">
        <f>IF(AL244="","",Sheet2!$L$26*7%)</f>
        <v/>
      </c>
      <c r="AM245" s="933" t="str">
        <f>IF(AM244="","",Sheet2!$L$26*7%)</f>
        <v/>
      </c>
      <c r="AN245" s="933" t="str">
        <f>IF(AN244="","",Sheet2!$L$26*7%)</f>
        <v/>
      </c>
      <c r="AO245" s="933" t="str">
        <f>IF(AO244="","",Sheet2!$L$26*7%)</f>
        <v/>
      </c>
      <c r="AP245" s="933" t="str">
        <f>IF(AP244="","",Sheet2!$L$26*7%)</f>
        <v/>
      </c>
      <c r="AQ245" s="933" t="str">
        <f>IF(AQ244="","",Sheet2!$L$26*7%)</f>
        <v/>
      </c>
      <c r="AR245" s="933" t="str">
        <f>IF(AR244="","",Sheet2!$L$26*7%)</f>
        <v/>
      </c>
      <c r="AS245" s="933" t="str">
        <f>IF(AS244="","",Sheet2!$L$26*7%)</f>
        <v/>
      </c>
      <c r="AT245" s="933"/>
      <c r="AU245" s="933" t="str">
        <f>IF(AU244="","",Sheet2!$L$26*7%)</f>
        <v/>
      </c>
      <c r="AV245" s="933" t="str">
        <f>IF(AV244="","",Sheet2!$L$26*7%)</f>
        <v/>
      </c>
      <c r="AW245" s="933" t="str">
        <f>IF(AW244="","",Sheet2!$L$26*7%)</f>
        <v/>
      </c>
      <c r="AX245" s="933" t="str">
        <f>IF(AX244="","",Sheet2!$L$26*7%)</f>
        <v/>
      </c>
      <c r="AY245" s="933" t="str">
        <f>IF(AY244="","",Sheet2!$L$26*7%)</f>
        <v/>
      </c>
      <c r="AZ245" s="933" t="str">
        <f>IF(AZ244="","",Sheet2!$L$26*7%)</f>
        <v/>
      </c>
      <c r="BA245" s="933" t="str">
        <f>IF(BA244="","",Sheet2!$L$26*7%)</f>
        <v/>
      </c>
      <c r="BB245" s="933" t="str">
        <f>IF(BB244="","",Sheet2!$L$26*7%)</f>
        <v/>
      </c>
      <c r="BC245" s="933" t="str">
        <f>IF(BC244="","",Sheet2!$L$26*7%)</f>
        <v/>
      </c>
      <c r="BD245" s="934" t="str">
        <f>IF(BD244="","",Sheet2!$L$26*7%)</f>
        <v/>
      </c>
    </row>
    <row r="246" spans="2:56" x14ac:dyDescent="0.2">
      <c r="B246" s="1283"/>
      <c r="C246" s="946" t="s">
        <v>232</v>
      </c>
      <c r="D246" s="936" t="str">
        <f t="shared" ref="D246:AI246" si="152">IF(D244="","",ABS(D244)-ABS(D245))</f>
        <v/>
      </c>
      <c r="E246" s="937" t="str">
        <f t="shared" si="152"/>
        <v/>
      </c>
      <c r="F246" s="937" t="str">
        <f t="shared" si="152"/>
        <v/>
      </c>
      <c r="G246" s="937" t="str">
        <f t="shared" si="152"/>
        <v/>
      </c>
      <c r="H246" s="937" t="str">
        <f t="shared" si="152"/>
        <v/>
      </c>
      <c r="I246" s="937" t="str">
        <f t="shared" si="152"/>
        <v/>
      </c>
      <c r="J246" s="937" t="str">
        <f t="shared" si="152"/>
        <v/>
      </c>
      <c r="K246" s="937" t="str">
        <f t="shared" si="152"/>
        <v/>
      </c>
      <c r="L246" s="937" t="str">
        <f t="shared" si="152"/>
        <v/>
      </c>
      <c r="M246" s="937" t="str">
        <f t="shared" si="152"/>
        <v/>
      </c>
      <c r="N246" s="937" t="str">
        <f t="shared" si="152"/>
        <v/>
      </c>
      <c r="O246" s="937" t="str">
        <f t="shared" si="152"/>
        <v/>
      </c>
      <c r="P246" s="937" t="str">
        <f t="shared" si="152"/>
        <v/>
      </c>
      <c r="Q246" s="937" t="str">
        <f t="shared" si="152"/>
        <v/>
      </c>
      <c r="R246" s="937" t="str">
        <f t="shared" si="152"/>
        <v/>
      </c>
      <c r="S246" s="937" t="str">
        <f t="shared" si="152"/>
        <v/>
      </c>
      <c r="T246" s="937" t="str">
        <f t="shared" si="152"/>
        <v/>
      </c>
      <c r="U246" s="937" t="str">
        <f t="shared" si="152"/>
        <v/>
      </c>
      <c r="V246" s="937" t="str">
        <f t="shared" si="152"/>
        <v/>
      </c>
      <c r="W246" s="937" t="str">
        <f t="shared" si="152"/>
        <v/>
      </c>
      <c r="X246" s="937" t="str">
        <f t="shared" si="152"/>
        <v/>
      </c>
      <c r="Y246" s="937" t="str">
        <f t="shared" si="152"/>
        <v/>
      </c>
      <c r="Z246" s="937" t="str">
        <f t="shared" si="152"/>
        <v/>
      </c>
      <c r="AA246" s="937" t="str">
        <f t="shared" si="152"/>
        <v/>
      </c>
      <c r="AB246" s="937" t="str">
        <f t="shared" si="152"/>
        <v/>
      </c>
      <c r="AC246" s="937" t="str">
        <f t="shared" si="152"/>
        <v/>
      </c>
      <c r="AD246" s="937" t="str">
        <f t="shared" si="152"/>
        <v/>
      </c>
      <c r="AE246" s="937" t="str">
        <f t="shared" si="152"/>
        <v/>
      </c>
      <c r="AF246" s="937" t="str">
        <f t="shared" si="152"/>
        <v/>
      </c>
      <c r="AG246" s="937" t="str">
        <f t="shared" si="152"/>
        <v/>
      </c>
      <c r="AH246" s="937" t="str">
        <f t="shared" si="152"/>
        <v/>
      </c>
      <c r="AI246" s="937" t="str">
        <f t="shared" si="152"/>
        <v/>
      </c>
      <c r="AJ246" s="937" t="str">
        <f t="shared" ref="AJ246:BD246" si="153">IF(AJ244="","",ABS(AJ244)-ABS(AJ245))</f>
        <v/>
      </c>
      <c r="AK246" s="937" t="str">
        <f t="shared" si="153"/>
        <v/>
      </c>
      <c r="AL246" s="937" t="str">
        <f t="shared" si="153"/>
        <v/>
      </c>
      <c r="AM246" s="937" t="str">
        <f t="shared" si="153"/>
        <v/>
      </c>
      <c r="AN246" s="937" t="str">
        <f t="shared" si="153"/>
        <v/>
      </c>
      <c r="AO246" s="937" t="str">
        <f t="shared" si="153"/>
        <v/>
      </c>
      <c r="AP246" s="937" t="str">
        <f t="shared" si="153"/>
        <v/>
      </c>
      <c r="AQ246" s="937" t="str">
        <f t="shared" si="153"/>
        <v/>
      </c>
      <c r="AR246" s="937" t="str">
        <f t="shared" si="153"/>
        <v/>
      </c>
      <c r="AS246" s="937" t="str">
        <f t="shared" si="153"/>
        <v/>
      </c>
      <c r="AT246" s="937"/>
      <c r="AU246" s="937" t="str">
        <f t="shared" si="153"/>
        <v/>
      </c>
      <c r="AV246" s="937" t="str">
        <f t="shared" si="153"/>
        <v/>
      </c>
      <c r="AW246" s="937" t="str">
        <f t="shared" si="153"/>
        <v/>
      </c>
      <c r="AX246" s="937" t="str">
        <f t="shared" si="153"/>
        <v/>
      </c>
      <c r="AY246" s="937" t="str">
        <f t="shared" si="153"/>
        <v/>
      </c>
      <c r="AZ246" s="937" t="str">
        <f t="shared" si="153"/>
        <v/>
      </c>
      <c r="BA246" s="937" t="str">
        <f t="shared" si="153"/>
        <v/>
      </c>
      <c r="BB246" s="937" t="str">
        <f t="shared" si="153"/>
        <v/>
      </c>
      <c r="BC246" s="937" t="str">
        <f t="shared" si="153"/>
        <v/>
      </c>
      <c r="BD246" s="938" t="str">
        <f t="shared" si="153"/>
        <v/>
      </c>
    </row>
    <row r="247" spans="2:56" ht="36" x14ac:dyDescent="0.2">
      <c r="B247" s="1282">
        <v>16</v>
      </c>
      <c r="C247" s="942" t="s">
        <v>230</v>
      </c>
      <c r="D247" s="928"/>
      <c r="E247" s="929"/>
      <c r="F247" s="929"/>
      <c r="G247" s="929"/>
      <c r="H247" s="929"/>
      <c r="I247" s="929"/>
      <c r="J247" s="929"/>
      <c r="K247" s="929"/>
      <c r="L247" s="929"/>
      <c r="M247" s="929"/>
      <c r="N247" s="929"/>
      <c r="O247" s="929"/>
      <c r="P247" s="929"/>
      <c r="Q247" s="929"/>
      <c r="R247" s="929"/>
      <c r="S247" s="929"/>
      <c r="T247" s="929"/>
      <c r="U247" s="929"/>
      <c r="V247" s="929"/>
      <c r="W247" s="929"/>
      <c r="X247" s="929"/>
      <c r="Y247" s="929"/>
      <c r="Z247" s="929"/>
      <c r="AA247" s="929"/>
      <c r="AB247" s="929"/>
      <c r="AC247" s="929"/>
      <c r="AD247" s="929"/>
      <c r="AE247" s="929"/>
      <c r="AF247" s="929"/>
      <c r="AG247" s="929"/>
      <c r="AH247" s="929"/>
      <c r="AI247" s="929"/>
      <c r="AJ247" s="929"/>
      <c r="AK247" s="929"/>
      <c r="AL247" s="929"/>
      <c r="AM247" s="929"/>
      <c r="AN247" s="929"/>
      <c r="AO247" s="929"/>
      <c r="AP247" s="929"/>
      <c r="AQ247" s="929"/>
      <c r="AR247" s="929"/>
      <c r="AS247" s="929"/>
      <c r="AT247" s="929"/>
      <c r="AU247" s="929"/>
      <c r="AV247" s="929"/>
      <c r="AW247" s="929"/>
      <c r="AX247" s="929"/>
      <c r="AY247" s="929"/>
      <c r="AZ247" s="929"/>
      <c r="BA247" s="929"/>
      <c r="BB247" s="929"/>
      <c r="BC247" s="929"/>
      <c r="BD247" s="930"/>
    </row>
    <row r="248" spans="2:56" ht="24" x14ac:dyDescent="0.2">
      <c r="B248" s="1282"/>
      <c r="C248" s="943" t="s">
        <v>231</v>
      </c>
      <c r="D248" s="932" t="str">
        <f>IF(D247="","",Sheet2!$L$27*7%)</f>
        <v/>
      </c>
      <c r="E248" s="933" t="str">
        <f>IF(E247="","",Sheet2!$L$27*7%)</f>
        <v/>
      </c>
      <c r="F248" s="933" t="str">
        <f>IF(F247="","",Sheet2!$L$27*7%)</f>
        <v/>
      </c>
      <c r="G248" s="933" t="str">
        <f>IF(G247="","",Sheet2!$L$27*7%)</f>
        <v/>
      </c>
      <c r="H248" s="933" t="str">
        <f>IF(H247="","",Sheet2!$L$27*7%)</f>
        <v/>
      </c>
      <c r="I248" s="933" t="str">
        <f>IF(I247="","",Sheet2!$L$27*7%)</f>
        <v/>
      </c>
      <c r="J248" s="933" t="str">
        <f>IF(J247="","",Sheet2!$L$27*7%)</f>
        <v/>
      </c>
      <c r="K248" s="933" t="str">
        <f>IF(K247="","",Sheet2!$L$27*7%)</f>
        <v/>
      </c>
      <c r="L248" s="933" t="str">
        <f>IF(L247="","",Sheet2!$L$27*7%)</f>
        <v/>
      </c>
      <c r="M248" s="933" t="str">
        <f>IF(M247="","",Sheet2!$L$27*7%)</f>
        <v/>
      </c>
      <c r="N248" s="933" t="str">
        <f>IF(N247="","",Sheet2!$L$27*7%)</f>
        <v/>
      </c>
      <c r="O248" s="933" t="str">
        <f>IF(O247="","",Sheet2!$L$27*7%)</f>
        <v/>
      </c>
      <c r="P248" s="933" t="str">
        <f>IF(P247="","",Sheet2!$L$27*7%)</f>
        <v/>
      </c>
      <c r="Q248" s="933" t="str">
        <f>IF(Q247="","",Sheet2!$L$27*7%)</f>
        <v/>
      </c>
      <c r="R248" s="933" t="str">
        <f>IF(R247="","",Sheet2!$L$27*7%)</f>
        <v/>
      </c>
      <c r="S248" s="933" t="str">
        <f>IF(S247="","",Sheet2!$L$27*7%)</f>
        <v/>
      </c>
      <c r="T248" s="933" t="str">
        <f>IF(T247="","",Sheet2!$L$27*7%)</f>
        <v/>
      </c>
      <c r="U248" s="933" t="str">
        <f>IF(U247="","",Sheet2!$L$27*7%)</f>
        <v/>
      </c>
      <c r="V248" s="933" t="str">
        <f>IF(V247="","",Sheet2!$L$27*7%)</f>
        <v/>
      </c>
      <c r="W248" s="933" t="str">
        <f>IF(W247="","",Sheet2!$L$27*7%)</f>
        <v/>
      </c>
      <c r="X248" s="933" t="str">
        <f>IF(X247="","",Sheet2!$L$27*7%)</f>
        <v/>
      </c>
      <c r="Y248" s="933" t="str">
        <f>IF(Y247="","",Sheet2!$L$27*7%)</f>
        <v/>
      </c>
      <c r="Z248" s="933" t="str">
        <f>IF(Z247="","",Sheet2!$L$27*7%)</f>
        <v/>
      </c>
      <c r="AA248" s="933" t="str">
        <f>IF(AA247="","",Sheet2!$L$27*7%)</f>
        <v/>
      </c>
      <c r="AB248" s="933" t="str">
        <f>IF(AB247="","",Sheet2!$L$27*7%)</f>
        <v/>
      </c>
      <c r="AC248" s="933" t="str">
        <f>IF(AC247="","",Sheet2!$L$27*7%)</f>
        <v/>
      </c>
      <c r="AD248" s="933" t="str">
        <f>IF(AD247="","",Sheet2!$L$27*7%)</f>
        <v/>
      </c>
      <c r="AE248" s="933" t="str">
        <f>IF(AE247="","",Sheet2!$L$27*7%)</f>
        <v/>
      </c>
      <c r="AF248" s="933" t="str">
        <f>IF(AF247="","",Sheet2!$L$27*7%)</f>
        <v/>
      </c>
      <c r="AG248" s="933" t="str">
        <f>IF(AG247="","",Sheet2!$L$27*7%)</f>
        <v/>
      </c>
      <c r="AH248" s="933" t="str">
        <f>IF(AH247="","",Sheet2!$L$27*7%)</f>
        <v/>
      </c>
      <c r="AI248" s="933" t="str">
        <f>IF(AI247="","",Sheet2!$L$27*7%)</f>
        <v/>
      </c>
      <c r="AJ248" s="933" t="str">
        <f>IF(AJ247="","",Sheet2!$L$27*7%)</f>
        <v/>
      </c>
      <c r="AK248" s="933" t="str">
        <f>IF(AK247="","",Sheet2!$L$27*7%)</f>
        <v/>
      </c>
      <c r="AL248" s="933" t="str">
        <f>IF(AL247="","",Sheet2!$L$27*7%)</f>
        <v/>
      </c>
      <c r="AM248" s="933" t="str">
        <f>IF(AM247="","",Sheet2!$L$27*7%)</f>
        <v/>
      </c>
      <c r="AN248" s="933" t="str">
        <f>IF(AN247="","",Sheet2!$L$27*7%)</f>
        <v/>
      </c>
      <c r="AO248" s="933" t="str">
        <f>IF(AO247="","",Sheet2!$L$27*7%)</f>
        <v/>
      </c>
      <c r="AP248" s="933" t="str">
        <f>IF(AP247="","",Sheet2!$L$27*7%)</f>
        <v/>
      </c>
      <c r="AQ248" s="933" t="str">
        <f>IF(AQ247="","",Sheet2!$L$27*7%)</f>
        <v/>
      </c>
      <c r="AR248" s="933" t="str">
        <f>IF(AR247="","",Sheet2!$L$27*7%)</f>
        <v/>
      </c>
      <c r="AS248" s="933" t="str">
        <f>IF(AS247="","",Sheet2!$L$27*7%)</f>
        <v/>
      </c>
      <c r="AT248" s="933"/>
      <c r="AU248" s="933" t="str">
        <f>IF(AU247="","",Sheet2!$L$27*7%)</f>
        <v/>
      </c>
      <c r="AV248" s="933" t="str">
        <f>IF(AV247="","",Sheet2!$L$27*7%)</f>
        <v/>
      </c>
      <c r="AW248" s="933" t="str">
        <f>IF(AW247="","",Sheet2!$L$27*7%)</f>
        <v/>
      </c>
      <c r="AX248" s="933" t="str">
        <f>IF(AX247="","",Sheet2!$L$27*7%)</f>
        <v/>
      </c>
      <c r="AY248" s="933" t="str">
        <f>IF(AY247="","",Sheet2!$L$27*7%)</f>
        <v/>
      </c>
      <c r="AZ248" s="933" t="str">
        <f>IF(AZ247="","",Sheet2!$L$27*7%)</f>
        <v/>
      </c>
      <c r="BA248" s="933" t="str">
        <f>IF(BA247="","",Sheet2!$L$27*7%)</f>
        <v/>
      </c>
      <c r="BB248" s="933" t="str">
        <f>IF(BB247="","",Sheet2!$L$27*7%)</f>
        <v/>
      </c>
      <c r="BC248" s="933" t="str">
        <f>IF(BC247="","",Sheet2!$L$27*7%)</f>
        <v/>
      </c>
      <c r="BD248" s="934" t="str">
        <f>IF(BD247="","",Sheet2!$L$27*7%)</f>
        <v/>
      </c>
    </row>
    <row r="249" spans="2:56" x14ac:dyDescent="0.2">
      <c r="B249" s="1282"/>
      <c r="C249" s="944" t="s">
        <v>232</v>
      </c>
      <c r="D249" s="936" t="str">
        <f t="shared" ref="D249:AI249" si="154">IF(D247="","",ABS(D247)-ABS(D248))</f>
        <v/>
      </c>
      <c r="E249" s="937" t="str">
        <f t="shared" si="154"/>
        <v/>
      </c>
      <c r="F249" s="937" t="str">
        <f t="shared" si="154"/>
        <v/>
      </c>
      <c r="G249" s="937" t="str">
        <f t="shared" si="154"/>
        <v/>
      </c>
      <c r="H249" s="937" t="str">
        <f t="shared" si="154"/>
        <v/>
      </c>
      <c r="I249" s="937" t="str">
        <f t="shared" si="154"/>
        <v/>
      </c>
      <c r="J249" s="937" t="str">
        <f t="shared" si="154"/>
        <v/>
      </c>
      <c r="K249" s="937" t="str">
        <f t="shared" si="154"/>
        <v/>
      </c>
      <c r="L249" s="937" t="str">
        <f t="shared" si="154"/>
        <v/>
      </c>
      <c r="M249" s="937" t="str">
        <f t="shared" si="154"/>
        <v/>
      </c>
      <c r="N249" s="937" t="str">
        <f t="shared" si="154"/>
        <v/>
      </c>
      <c r="O249" s="937" t="str">
        <f t="shared" si="154"/>
        <v/>
      </c>
      <c r="P249" s="937" t="str">
        <f t="shared" si="154"/>
        <v/>
      </c>
      <c r="Q249" s="937" t="str">
        <f t="shared" si="154"/>
        <v/>
      </c>
      <c r="R249" s="937" t="str">
        <f t="shared" si="154"/>
        <v/>
      </c>
      <c r="S249" s="937" t="str">
        <f t="shared" si="154"/>
        <v/>
      </c>
      <c r="T249" s="937" t="str">
        <f t="shared" si="154"/>
        <v/>
      </c>
      <c r="U249" s="937" t="str">
        <f t="shared" si="154"/>
        <v/>
      </c>
      <c r="V249" s="937" t="str">
        <f t="shared" si="154"/>
        <v/>
      </c>
      <c r="W249" s="937" t="str">
        <f t="shared" si="154"/>
        <v/>
      </c>
      <c r="X249" s="937" t="str">
        <f t="shared" si="154"/>
        <v/>
      </c>
      <c r="Y249" s="937" t="str">
        <f t="shared" si="154"/>
        <v/>
      </c>
      <c r="Z249" s="937" t="str">
        <f t="shared" si="154"/>
        <v/>
      </c>
      <c r="AA249" s="937" t="str">
        <f t="shared" si="154"/>
        <v/>
      </c>
      <c r="AB249" s="937" t="str">
        <f t="shared" si="154"/>
        <v/>
      </c>
      <c r="AC249" s="937" t="str">
        <f t="shared" si="154"/>
        <v/>
      </c>
      <c r="AD249" s="937" t="str">
        <f t="shared" si="154"/>
        <v/>
      </c>
      <c r="AE249" s="937" t="str">
        <f t="shared" si="154"/>
        <v/>
      </c>
      <c r="AF249" s="937" t="str">
        <f t="shared" si="154"/>
        <v/>
      </c>
      <c r="AG249" s="937" t="str">
        <f t="shared" si="154"/>
        <v/>
      </c>
      <c r="AH249" s="937" t="str">
        <f t="shared" si="154"/>
        <v/>
      </c>
      <c r="AI249" s="937" t="str">
        <f t="shared" si="154"/>
        <v/>
      </c>
      <c r="AJ249" s="937" t="str">
        <f t="shared" ref="AJ249:BD249" si="155">IF(AJ247="","",ABS(AJ247)-ABS(AJ248))</f>
        <v/>
      </c>
      <c r="AK249" s="937" t="str">
        <f t="shared" si="155"/>
        <v/>
      </c>
      <c r="AL249" s="937" t="str">
        <f t="shared" si="155"/>
        <v/>
      </c>
      <c r="AM249" s="937" t="str">
        <f t="shared" si="155"/>
        <v/>
      </c>
      <c r="AN249" s="937" t="str">
        <f t="shared" si="155"/>
        <v/>
      </c>
      <c r="AO249" s="937" t="str">
        <f t="shared" si="155"/>
        <v/>
      </c>
      <c r="AP249" s="937" t="str">
        <f t="shared" si="155"/>
        <v/>
      </c>
      <c r="AQ249" s="937" t="str">
        <f t="shared" si="155"/>
        <v/>
      </c>
      <c r="AR249" s="937" t="str">
        <f t="shared" si="155"/>
        <v/>
      </c>
      <c r="AS249" s="937" t="str">
        <f t="shared" si="155"/>
        <v/>
      </c>
      <c r="AT249" s="937"/>
      <c r="AU249" s="937" t="str">
        <f t="shared" si="155"/>
        <v/>
      </c>
      <c r="AV249" s="937" t="str">
        <f t="shared" si="155"/>
        <v/>
      </c>
      <c r="AW249" s="937" t="str">
        <f t="shared" si="155"/>
        <v/>
      </c>
      <c r="AX249" s="937" t="str">
        <f t="shared" si="155"/>
        <v/>
      </c>
      <c r="AY249" s="937" t="str">
        <f t="shared" si="155"/>
        <v/>
      </c>
      <c r="AZ249" s="937" t="str">
        <f t="shared" si="155"/>
        <v/>
      </c>
      <c r="BA249" s="937" t="str">
        <f t="shared" si="155"/>
        <v/>
      </c>
      <c r="BB249" s="937" t="str">
        <f t="shared" si="155"/>
        <v/>
      </c>
      <c r="BC249" s="937" t="str">
        <f t="shared" si="155"/>
        <v/>
      </c>
      <c r="BD249" s="938" t="str">
        <f t="shared" si="155"/>
        <v/>
      </c>
    </row>
    <row r="250" spans="2:56" ht="36" x14ac:dyDescent="0.2">
      <c r="B250" s="1281">
        <v>17</v>
      </c>
      <c r="C250" s="945" t="s">
        <v>230</v>
      </c>
      <c r="D250" s="928"/>
      <c r="E250" s="929"/>
      <c r="F250" s="929"/>
      <c r="G250" s="929"/>
      <c r="H250" s="929"/>
      <c r="I250" s="929"/>
      <c r="J250" s="929"/>
      <c r="K250" s="929"/>
      <c r="L250" s="929"/>
      <c r="M250" s="929"/>
      <c r="N250" s="929"/>
      <c r="O250" s="929"/>
      <c r="P250" s="929"/>
      <c r="Q250" s="929"/>
      <c r="R250" s="929"/>
      <c r="S250" s="929"/>
      <c r="T250" s="929"/>
      <c r="U250" s="929"/>
      <c r="V250" s="929"/>
      <c r="W250" s="929"/>
      <c r="X250" s="929"/>
      <c r="Y250" s="929"/>
      <c r="Z250" s="929"/>
      <c r="AA250" s="929"/>
      <c r="AB250" s="929"/>
      <c r="AC250" s="929"/>
      <c r="AD250" s="929"/>
      <c r="AE250" s="929"/>
      <c r="AF250" s="929"/>
      <c r="AG250" s="929"/>
      <c r="AH250" s="929"/>
      <c r="AI250" s="929"/>
      <c r="AJ250" s="929"/>
      <c r="AK250" s="929"/>
      <c r="AL250" s="929"/>
      <c r="AM250" s="929"/>
      <c r="AN250" s="929"/>
      <c r="AO250" s="929"/>
      <c r="AP250" s="929"/>
      <c r="AQ250" s="929"/>
      <c r="AR250" s="929"/>
      <c r="AS250" s="929"/>
      <c r="AT250" s="929"/>
      <c r="AU250" s="929"/>
      <c r="AV250" s="929"/>
      <c r="AW250" s="929"/>
      <c r="AX250" s="929"/>
      <c r="AY250" s="929"/>
      <c r="AZ250" s="929"/>
      <c r="BA250" s="929"/>
      <c r="BB250" s="929"/>
      <c r="BC250" s="929"/>
      <c r="BD250" s="930"/>
    </row>
    <row r="251" spans="2:56" ht="24" x14ac:dyDescent="0.2">
      <c r="B251" s="1282"/>
      <c r="C251" s="943" t="s">
        <v>231</v>
      </c>
      <c r="D251" s="932" t="str">
        <f>IF(D250="","",Sheet2!$L$28*7%)</f>
        <v/>
      </c>
      <c r="E251" s="933" t="str">
        <f>IF(E250="","",Sheet2!$L$28*7%)</f>
        <v/>
      </c>
      <c r="F251" s="933" t="str">
        <f>IF(F250="","",Sheet2!$L$28*7%)</f>
        <v/>
      </c>
      <c r="G251" s="933" t="str">
        <f>IF(G250="","",Sheet2!$L$28*7%)</f>
        <v/>
      </c>
      <c r="H251" s="933" t="str">
        <f>IF(H250="","",Sheet2!$L$28*7%)</f>
        <v/>
      </c>
      <c r="I251" s="933" t="str">
        <f>IF(I250="","",Sheet2!$L$28*7%)</f>
        <v/>
      </c>
      <c r="J251" s="933" t="str">
        <f>IF(J250="","",Sheet2!$L$28*7%)</f>
        <v/>
      </c>
      <c r="K251" s="933" t="str">
        <f>IF(K250="","",Sheet2!$L$28*7%)</f>
        <v/>
      </c>
      <c r="L251" s="933" t="str">
        <f>IF(L250="","",Sheet2!$L$28*7%)</f>
        <v/>
      </c>
      <c r="M251" s="933" t="str">
        <f>IF(M250="","",Sheet2!$L$28*7%)</f>
        <v/>
      </c>
      <c r="N251" s="933" t="str">
        <f>IF(N250="","",Sheet2!$L$28*7%)</f>
        <v/>
      </c>
      <c r="O251" s="933" t="str">
        <f>IF(O250="","",Sheet2!$L$28*7%)</f>
        <v/>
      </c>
      <c r="P251" s="933" t="str">
        <f>IF(P250="","",Sheet2!$L$28*7%)</f>
        <v/>
      </c>
      <c r="Q251" s="933" t="str">
        <f>IF(Q250="","",Sheet2!$L$28*7%)</f>
        <v/>
      </c>
      <c r="R251" s="933" t="str">
        <f>IF(R250="","",Sheet2!$L$28*7%)</f>
        <v/>
      </c>
      <c r="S251" s="933" t="str">
        <f>IF(S250="","",Sheet2!$L$28*7%)</f>
        <v/>
      </c>
      <c r="T251" s="933" t="str">
        <f>IF(T250="","",Sheet2!$L$28*7%)</f>
        <v/>
      </c>
      <c r="U251" s="933" t="str">
        <f>IF(U250="","",Sheet2!$L$28*7%)</f>
        <v/>
      </c>
      <c r="V251" s="933" t="str">
        <f>IF(V250="","",Sheet2!$L$28*7%)</f>
        <v/>
      </c>
      <c r="W251" s="933" t="str">
        <f>IF(W250="","",Sheet2!$L$28*7%)</f>
        <v/>
      </c>
      <c r="X251" s="933" t="str">
        <f>IF(X250="","",Sheet2!$L$28*7%)</f>
        <v/>
      </c>
      <c r="Y251" s="933" t="str">
        <f>IF(Y250="","",Sheet2!$L$28*7%)</f>
        <v/>
      </c>
      <c r="Z251" s="933" t="str">
        <f>IF(Z250="","",Sheet2!$L$28*7%)</f>
        <v/>
      </c>
      <c r="AA251" s="933" t="str">
        <f>IF(AA250="","",Sheet2!$L$28*7%)</f>
        <v/>
      </c>
      <c r="AB251" s="933" t="str">
        <f>IF(AB250="","",Sheet2!$L$28*7%)</f>
        <v/>
      </c>
      <c r="AC251" s="933" t="str">
        <f>IF(AC250="","",Sheet2!$L$28*7%)</f>
        <v/>
      </c>
      <c r="AD251" s="933" t="str">
        <f>IF(AD250="","",Sheet2!$L$28*7%)</f>
        <v/>
      </c>
      <c r="AE251" s="933" t="str">
        <f>IF(AE250="","",Sheet2!$L$28*7%)</f>
        <v/>
      </c>
      <c r="AF251" s="933" t="str">
        <f>IF(AF250="","",Sheet2!$L$28*7%)</f>
        <v/>
      </c>
      <c r="AG251" s="933" t="str">
        <f>IF(AG250="","",Sheet2!$L$28*7%)</f>
        <v/>
      </c>
      <c r="AH251" s="933" t="str">
        <f>IF(AH250="","",Sheet2!$L$28*7%)</f>
        <v/>
      </c>
      <c r="AI251" s="933" t="str">
        <f>IF(AI250="","",Sheet2!$L$28*7%)</f>
        <v/>
      </c>
      <c r="AJ251" s="933" t="str">
        <f>IF(AJ250="","",Sheet2!$L$28*7%)</f>
        <v/>
      </c>
      <c r="AK251" s="933" t="str">
        <f>IF(AK250="","",Sheet2!$L$28*7%)</f>
        <v/>
      </c>
      <c r="AL251" s="933" t="str">
        <f>IF(AL250="","",Sheet2!$L$28*7%)</f>
        <v/>
      </c>
      <c r="AM251" s="933" t="str">
        <f>IF(AM250="","",Sheet2!$L$28*7%)</f>
        <v/>
      </c>
      <c r="AN251" s="933" t="str">
        <f>IF(AN250="","",Sheet2!$L$28*7%)</f>
        <v/>
      </c>
      <c r="AO251" s="933" t="str">
        <f>IF(AO250="","",Sheet2!$L$28*7%)</f>
        <v/>
      </c>
      <c r="AP251" s="933" t="str">
        <f>IF(AP250="","",Sheet2!$L$28*7%)</f>
        <v/>
      </c>
      <c r="AQ251" s="933" t="str">
        <f>IF(AQ250="","",Sheet2!$L$28*7%)</f>
        <v/>
      </c>
      <c r="AR251" s="933" t="str">
        <f>IF(AR250="","",Sheet2!$L$28*7%)</f>
        <v/>
      </c>
      <c r="AS251" s="933" t="str">
        <f>IF(AS250="","",Sheet2!$L$28*7%)</f>
        <v/>
      </c>
      <c r="AT251" s="933"/>
      <c r="AU251" s="933" t="str">
        <f>IF(AU250="","",Sheet2!$L$28*7%)</f>
        <v/>
      </c>
      <c r="AV251" s="933" t="str">
        <f>IF(AV250="","",Sheet2!$L$28*7%)</f>
        <v/>
      </c>
      <c r="AW251" s="933" t="str">
        <f>IF(AW250="","",Sheet2!$L$28*7%)</f>
        <v/>
      </c>
      <c r="AX251" s="933" t="str">
        <f>IF(AX250="","",Sheet2!$L$28*7%)</f>
        <v/>
      </c>
      <c r="AY251" s="933" t="str">
        <f>IF(AY250="","",Sheet2!$L$28*7%)</f>
        <v/>
      </c>
      <c r="AZ251" s="933" t="str">
        <f>IF(AZ250="","",Sheet2!$L$28*7%)</f>
        <v/>
      </c>
      <c r="BA251" s="933" t="str">
        <f>IF(BA250="","",Sheet2!$L$28*7%)</f>
        <v/>
      </c>
      <c r="BB251" s="933" t="str">
        <f>IF(BB250="","",Sheet2!$L$28*7%)</f>
        <v/>
      </c>
      <c r="BC251" s="933" t="str">
        <f>IF(BC250="","",Sheet2!$L$28*7%)</f>
        <v/>
      </c>
      <c r="BD251" s="934" t="str">
        <f>IF(BD250="","",Sheet2!$L$28*7%)</f>
        <v/>
      </c>
    </row>
    <row r="252" spans="2:56" x14ac:dyDescent="0.2">
      <c r="B252" s="1283"/>
      <c r="C252" s="946" t="s">
        <v>232</v>
      </c>
      <c r="D252" s="936" t="str">
        <f t="shared" ref="D252:AI252" si="156">IF(D250="","",ABS(D250)-ABS(D251))</f>
        <v/>
      </c>
      <c r="E252" s="937" t="str">
        <f t="shared" si="156"/>
        <v/>
      </c>
      <c r="F252" s="937" t="str">
        <f t="shared" si="156"/>
        <v/>
      </c>
      <c r="G252" s="937" t="str">
        <f t="shared" si="156"/>
        <v/>
      </c>
      <c r="H252" s="937" t="str">
        <f t="shared" si="156"/>
        <v/>
      </c>
      <c r="I252" s="937" t="str">
        <f t="shared" si="156"/>
        <v/>
      </c>
      <c r="J252" s="937" t="str">
        <f t="shared" si="156"/>
        <v/>
      </c>
      <c r="K252" s="937" t="str">
        <f t="shared" si="156"/>
        <v/>
      </c>
      <c r="L252" s="937" t="str">
        <f t="shared" si="156"/>
        <v/>
      </c>
      <c r="M252" s="937" t="str">
        <f t="shared" si="156"/>
        <v/>
      </c>
      <c r="N252" s="937" t="str">
        <f t="shared" si="156"/>
        <v/>
      </c>
      <c r="O252" s="937" t="str">
        <f t="shared" si="156"/>
        <v/>
      </c>
      <c r="P252" s="937" t="str">
        <f t="shared" si="156"/>
        <v/>
      </c>
      <c r="Q252" s="937" t="str">
        <f t="shared" si="156"/>
        <v/>
      </c>
      <c r="R252" s="937" t="str">
        <f t="shared" si="156"/>
        <v/>
      </c>
      <c r="S252" s="937" t="str">
        <f t="shared" si="156"/>
        <v/>
      </c>
      <c r="T252" s="937" t="str">
        <f t="shared" si="156"/>
        <v/>
      </c>
      <c r="U252" s="937" t="str">
        <f t="shared" si="156"/>
        <v/>
      </c>
      <c r="V252" s="937" t="str">
        <f t="shared" si="156"/>
        <v/>
      </c>
      <c r="W252" s="937" t="str">
        <f t="shared" si="156"/>
        <v/>
      </c>
      <c r="X252" s="937" t="str">
        <f t="shared" si="156"/>
        <v/>
      </c>
      <c r="Y252" s="937" t="str">
        <f t="shared" si="156"/>
        <v/>
      </c>
      <c r="Z252" s="937" t="str">
        <f t="shared" si="156"/>
        <v/>
      </c>
      <c r="AA252" s="937" t="str">
        <f t="shared" si="156"/>
        <v/>
      </c>
      <c r="AB252" s="937" t="str">
        <f t="shared" si="156"/>
        <v/>
      </c>
      <c r="AC252" s="937" t="str">
        <f t="shared" si="156"/>
        <v/>
      </c>
      <c r="AD252" s="937" t="str">
        <f t="shared" si="156"/>
        <v/>
      </c>
      <c r="AE252" s="937" t="str">
        <f t="shared" si="156"/>
        <v/>
      </c>
      <c r="AF252" s="937" t="str">
        <f t="shared" si="156"/>
        <v/>
      </c>
      <c r="AG252" s="937" t="str">
        <f t="shared" si="156"/>
        <v/>
      </c>
      <c r="AH252" s="937" t="str">
        <f t="shared" si="156"/>
        <v/>
      </c>
      <c r="AI252" s="937" t="str">
        <f t="shared" si="156"/>
        <v/>
      </c>
      <c r="AJ252" s="937" t="str">
        <f t="shared" ref="AJ252:BD252" si="157">IF(AJ250="","",ABS(AJ250)-ABS(AJ251))</f>
        <v/>
      </c>
      <c r="AK252" s="937" t="str">
        <f t="shared" si="157"/>
        <v/>
      </c>
      <c r="AL252" s="937" t="str">
        <f t="shared" si="157"/>
        <v/>
      </c>
      <c r="AM252" s="937" t="str">
        <f t="shared" si="157"/>
        <v/>
      </c>
      <c r="AN252" s="937" t="str">
        <f t="shared" si="157"/>
        <v/>
      </c>
      <c r="AO252" s="937" t="str">
        <f t="shared" si="157"/>
        <v/>
      </c>
      <c r="AP252" s="937" t="str">
        <f t="shared" si="157"/>
        <v/>
      </c>
      <c r="AQ252" s="937" t="str">
        <f t="shared" si="157"/>
        <v/>
      </c>
      <c r="AR252" s="937" t="str">
        <f t="shared" si="157"/>
        <v/>
      </c>
      <c r="AS252" s="937" t="str">
        <f t="shared" si="157"/>
        <v/>
      </c>
      <c r="AT252" s="937"/>
      <c r="AU252" s="937" t="str">
        <f t="shared" si="157"/>
        <v/>
      </c>
      <c r="AV252" s="937" t="str">
        <f t="shared" si="157"/>
        <v/>
      </c>
      <c r="AW252" s="937" t="str">
        <f t="shared" si="157"/>
        <v/>
      </c>
      <c r="AX252" s="937" t="str">
        <f t="shared" si="157"/>
        <v/>
      </c>
      <c r="AY252" s="937" t="str">
        <f t="shared" si="157"/>
        <v/>
      </c>
      <c r="AZ252" s="937" t="str">
        <f t="shared" si="157"/>
        <v/>
      </c>
      <c r="BA252" s="937" t="str">
        <f t="shared" si="157"/>
        <v/>
      </c>
      <c r="BB252" s="937" t="str">
        <f t="shared" si="157"/>
        <v/>
      </c>
      <c r="BC252" s="937" t="str">
        <f t="shared" si="157"/>
        <v/>
      </c>
      <c r="BD252" s="938" t="str">
        <f t="shared" si="157"/>
        <v/>
      </c>
    </row>
    <row r="253" spans="2:56" ht="36" x14ac:dyDescent="0.2">
      <c r="B253" s="1282">
        <v>18</v>
      </c>
      <c r="C253" s="942" t="s">
        <v>230</v>
      </c>
      <c r="D253" s="928"/>
      <c r="E253" s="929"/>
      <c r="F253" s="929"/>
      <c r="G253" s="929"/>
      <c r="H253" s="929"/>
      <c r="I253" s="929"/>
      <c r="J253" s="929"/>
      <c r="K253" s="929"/>
      <c r="L253" s="929"/>
      <c r="M253" s="929"/>
      <c r="N253" s="929"/>
      <c r="O253" s="929"/>
      <c r="P253" s="929"/>
      <c r="Q253" s="929"/>
      <c r="R253" s="929"/>
      <c r="S253" s="929"/>
      <c r="T253" s="929"/>
      <c r="U253" s="929"/>
      <c r="V253" s="929"/>
      <c r="W253" s="929"/>
      <c r="X253" s="929"/>
      <c r="Y253" s="929"/>
      <c r="Z253" s="929"/>
      <c r="AA253" s="929"/>
      <c r="AB253" s="929"/>
      <c r="AC253" s="929"/>
      <c r="AD253" s="929"/>
      <c r="AE253" s="929"/>
      <c r="AF253" s="929"/>
      <c r="AG253" s="929"/>
      <c r="AH253" s="929"/>
      <c r="AI253" s="929"/>
      <c r="AJ253" s="929"/>
      <c r="AK253" s="929"/>
      <c r="AL253" s="929"/>
      <c r="AM253" s="929"/>
      <c r="AN253" s="929"/>
      <c r="AO253" s="929"/>
      <c r="AP253" s="929"/>
      <c r="AQ253" s="929"/>
      <c r="AR253" s="929"/>
      <c r="AS253" s="929"/>
      <c r="AT253" s="929"/>
      <c r="AU253" s="929"/>
      <c r="AV253" s="929"/>
      <c r="AW253" s="929"/>
      <c r="AX253" s="929"/>
      <c r="AY253" s="929"/>
      <c r="AZ253" s="929"/>
      <c r="BA253" s="929"/>
      <c r="BB253" s="929"/>
      <c r="BC253" s="929"/>
      <c r="BD253" s="930"/>
    </row>
    <row r="254" spans="2:56" ht="24" x14ac:dyDescent="0.2">
      <c r="B254" s="1282"/>
      <c r="C254" s="943" t="s">
        <v>231</v>
      </c>
      <c r="D254" s="932" t="str">
        <f>IF(D253="","",Sheet2!$L$29*7%)</f>
        <v/>
      </c>
      <c r="E254" s="933" t="str">
        <f>IF(E253="","",Sheet2!$L$29*7%)</f>
        <v/>
      </c>
      <c r="F254" s="933" t="str">
        <f>IF(F253="","",Sheet2!$L$29*7%)</f>
        <v/>
      </c>
      <c r="G254" s="933" t="str">
        <f>IF(G253="","",Sheet2!$L$29*7%)</f>
        <v/>
      </c>
      <c r="H254" s="933" t="str">
        <f>IF(H253="","",Sheet2!$L$29*7%)</f>
        <v/>
      </c>
      <c r="I254" s="933" t="str">
        <f>IF(I253="","",Sheet2!$L$29*7%)</f>
        <v/>
      </c>
      <c r="J254" s="933" t="str">
        <f>IF(J253="","",Sheet2!$L$29*7%)</f>
        <v/>
      </c>
      <c r="K254" s="933" t="str">
        <f>IF(K253="","",Sheet2!$L$29*7%)</f>
        <v/>
      </c>
      <c r="L254" s="933" t="str">
        <f>IF(L253="","",Sheet2!$L$29*7%)</f>
        <v/>
      </c>
      <c r="M254" s="933" t="str">
        <f>IF(M253="","",Sheet2!$L$29*7%)</f>
        <v/>
      </c>
      <c r="N254" s="933" t="str">
        <f>IF(N253="","",Sheet2!$L$29*7%)</f>
        <v/>
      </c>
      <c r="O254" s="933" t="str">
        <f>IF(O253="","",Sheet2!$L$29*7%)</f>
        <v/>
      </c>
      <c r="P254" s="933" t="str">
        <f>IF(P253="","",Sheet2!$L$29*7%)</f>
        <v/>
      </c>
      <c r="Q254" s="933" t="str">
        <f>IF(Q253="","",Sheet2!$L$29*7%)</f>
        <v/>
      </c>
      <c r="R254" s="933" t="str">
        <f>IF(R253="","",Sheet2!$L$29*7%)</f>
        <v/>
      </c>
      <c r="S254" s="933" t="str">
        <f>IF(S253="","",Sheet2!$L$29*7%)</f>
        <v/>
      </c>
      <c r="T254" s="933" t="str">
        <f>IF(T253="","",Sheet2!$L$29*7%)</f>
        <v/>
      </c>
      <c r="U254" s="933" t="str">
        <f>IF(U253="","",Sheet2!$L$29*7%)</f>
        <v/>
      </c>
      <c r="V254" s="933" t="str">
        <f>IF(V253="","",Sheet2!$L$29*7%)</f>
        <v/>
      </c>
      <c r="W254" s="933" t="str">
        <f>IF(W253="","",Sheet2!$L$29*7%)</f>
        <v/>
      </c>
      <c r="X254" s="933" t="str">
        <f>IF(X253="","",Sheet2!$L$29*7%)</f>
        <v/>
      </c>
      <c r="Y254" s="933" t="str">
        <f>IF(Y253="","",Sheet2!$L$29*7%)</f>
        <v/>
      </c>
      <c r="Z254" s="933" t="str">
        <f>IF(Z253="","",Sheet2!$L$29*7%)</f>
        <v/>
      </c>
      <c r="AA254" s="933" t="str">
        <f>IF(AA253="","",Sheet2!$L$29*7%)</f>
        <v/>
      </c>
      <c r="AB254" s="933" t="str">
        <f>IF(AB253="","",Sheet2!$L$29*7%)</f>
        <v/>
      </c>
      <c r="AC254" s="933" t="str">
        <f>IF(AC253="","",Sheet2!$L$29*7%)</f>
        <v/>
      </c>
      <c r="AD254" s="933" t="str">
        <f>IF(AD253="","",Sheet2!$L$29*7%)</f>
        <v/>
      </c>
      <c r="AE254" s="933" t="str">
        <f>IF(AE253="","",Sheet2!$L$29*7%)</f>
        <v/>
      </c>
      <c r="AF254" s="933" t="str">
        <f>IF(AF253="","",Sheet2!$L$29*7%)</f>
        <v/>
      </c>
      <c r="AG254" s="933" t="str">
        <f>IF(AG253="","",Sheet2!$L$29*7%)</f>
        <v/>
      </c>
      <c r="AH254" s="933" t="str">
        <f>IF(AH253="","",Sheet2!$L$29*7%)</f>
        <v/>
      </c>
      <c r="AI254" s="933" t="str">
        <f>IF(AI253="","",Sheet2!$L$29*7%)</f>
        <v/>
      </c>
      <c r="AJ254" s="933" t="str">
        <f>IF(AJ253="","",Sheet2!$L$29*7%)</f>
        <v/>
      </c>
      <c r="AK254" s="933" t="str">
        <f>IF(AK253="","",Sheet2!$L$29*7%)</f>
        <v/>
      </c>
      <c r="AL254" s="933" t="str">
        <f>IF(AL253="","",Sheet2!$L$29*7%)</f>
        <v/>
      </c>
      <c r="AM254" s="933" t="str">
        <f>IF(AM253="","",Sheet2!$L$29*7%)</f>
        <v/>
      </c>
      <c r="AN254" s="933" t="str">
        <f>IF(AN253="","",Sheet2!$L$29*7%)</f>
        <v/>
      </c>
      <c r="AO254" s="933" t="str">
        <f>IF(AO253="","",Sheet2!$L$29*7%)</f>
        <v/>
      </c>
      <c r="AP254" s="933" t="str">
        <f>IF(AP253="","",Sheet2!$L$29*7%)</f>
        <v/>
      </c>
      <c r="AQ254" s="933" t="str">
        <f>IF(AQ253="","",Sheet2!$L$29*7%)</f>
        <v/>
      </c>
      <c r="AR254" s="933" t="str">
        <f>IF(AR253="","",Sheet2!$L$29*7%)</f>
        <v/>
      </c>
      <c r="AS254" s="933" t="str">
        <f>IF(AS253="","",Sheet2!$L$29*7%)</f>
        <v/>
      </c>
      <c r="AT254" s="933"/>
      <c r="AU254" s="933" t="str">
        <f>IF(AU253="","",Sheet2!$L$29*7%)</f>
        <v/>
      </c>
      <c r="AV254" s="933" t="str">
        <f>IF(AV253="","",Sheet2!$L$29*7%)</f>
        <v/>
      </c>
      <c r="AW254" s="933" t="str">
        <f>IF(AW253="","",Sheet2!$L$29*7%)</f>
        <v/>
      </c>
      <c r="AX254" s="933" t="str">
        <f>IF(AX253="","",Sheet2!$L$29*7%)</f>
        <v/>
      </c>
      <c r="AY254" s="933" t="str">
        <f>IF(AY253="","",Sheet2!$L$29*7%)</f>
        <v/>
      </c>
      <c r="AZ254" s="933" t="str">
        <f>IF(AZ253="","",Sheet2!$L$29*7%)</f>
        <v/>
      </c>
      <c r="BA254" s="933" t="str">
        <f>IF(BA253="","",Sheet2!$L$29*7%)</f>
        <v/>
      </c>
      <c r="BB254" s="933" t="str">
        <f>IF(BB253="","",Sheet2!$L$29*7%)</f>
        <v/>
      </c>
      <c r="BC254" s="933" t="str">
        <f>IF(BC253="","",Sheet2!$L$29*7%)</f>
        <v/>
      </c>
      <c r="BD254" s="934" t="str">
        <f>IF(BD253="","",Sheet2!$L$29*7%)</f>
        <v/>
      </c>
    </row>
    <row r="255" spans="2:56" x14ac:dyDescent="0.2">
      <c r="B255" s="1282"/>
      <c r="C255" s="944" t="s">
        <v>232</v>
      </c>
      <c r="D255" s="936" t="str">
        <f t="shared" ref="D255:AI255" si="158">IF(D253="","",ABS(D253)-ABS(D254))</f>
        <v/>
      </c>
      <c r="E255" s="937" t="str">
        <f t="shared" si="158"/>
        <v/>
      </c>
      <c r="F255" s="937" t="str">
        <f t="shared" si="158"/>
        <v/>
      </c>
      <c r="G255" s="937" t="str">
        <f t="shared" si="158"/>
        <v/>
      </c>
      <c r="H255" s="937" t="str">
        <f t="shared" si="158"/>
        <v/>
      </c>
      <c r="I255" s="937" t="str">
        <f t="shared" si="158"/>
        <v/>
      </c>
      <c r="J255" s="937" t="str">
        <f t="shared" si="158"/>
        <v/>
      </c>
      <c r="K255" s="937" t="str">
        <f t="shared" si="158"/>
        <v/>
      </c>
      <c r="L255" s="937" t="str">
        <f t="shared" si="158"/>
        <v/>
      </c>
      <c r="M255" s="937" t="str">
        <f t="shared" si="158"/>
        <v/>
      </c>
      <c r="N255" s="937" t="str">
        <f t="shared" si="158"/>
        <v/>
      </c>
      <c r="O255" s="937" t="str">
        <f t="shared" si="158"/>
        <v/>
      </c>
      <c r="P255" s="937" t="str">
        <f t="shared" si="158"/>
        <v/>
      </c>
      <c r="Q255" s="937" t="str">
        <f t="shared" si="158"/>
        <v/>
      </c>
      <c r="R255" s="937" t="str">
        <f t="shared" si="158"/>
        <v/>
      </c>
      <c r="S255" s="937" t="str">
        <f t="shared" si="158"/>
        <v/>
      </c>
      <c r="T255" s="937" t="str">
        <f t="shared" si="158"/>
        <v/>
      </c>
      <c r="U255" s="937" t="str">
        <f t="shared" si="158"/>
        <v/>
      </c>
      <c r="V255" s="937" t="str">
        <f t="shared" si="158"/>
        <v/>
      </c>
      <c r="W255" s="937" t="str">
        <f t="shared" si="158"/>
        <v/>
      </c>
      <c r="X255" s="937" t="str">
        <f t="shared" si="158"/>
        <v/>
      </c>
      <c r="Y255" s="937" t="str">
        <f t="shared" si="158"/>
        <v/>
      </c>
      <c r="Z255" s="937" t="str">
        <f t="shared" si="158"/>
        <v/>
      </c>
      <c r="AA255" s="937" t="str">
        <f t="shared" si="158"/>
        <v/>
      </c>
      <c r="AB255" s="937" t="str">
        <f t="shared" si="158"/>
        <v/>
      </c>
      <c r="AC255" s="937" t="str">
        <f t="shared" si="158"/>
        <v/>
      </c>
      <c r="AD255" s="937" t="str">
        <f t="shared" si="158"/>
        <v/>
      </c>
      <c r="AE255" s="937" t="str">
        <f t="shared" si="158"/>
        <v/>
      </c>
      <c r="AF255" s="937" t="str">
        <f t="shared" si="158"/>
        <v/>
      </c>
      <c r="AG255" s="937" t="str">
        <f t="shared" si="158"/>
        <v/>
      </c>
      <c r="AH255" s="937" t="str">
        <f t="shared" si="158"/>
        <v/>
      </c>
      <c r="AI255" s="937" t="str">
        <f t="shared" si="158"/>
        <v/>
      </c>
      <c r="AJ255" s="937" t="str">
        <f t="shared" ref="AJ255:BD255" si="159">IF(AJ253="","",ABS(AJ253)-ABS(AJ254))</f>
        <v/>
      </c>
      <c r="AK255" s="937" t="str">
        <f t="shared" si="159"/>
        <v/>
      </c>
      <c r="AL255" s="937" t="str">
        <f t="shared" si="159"/>
        <v/>
      </c>
      <c r="AM255" s="937" t="str">
        <f t="shared" si="159"/>
        <v/>
      </c>
      <c r="AN255" s="937" t="str">
        <f t="shared" si="159"/>
        <v/>
      </c>
      <c r="AO255" s="937" t="str">
        <f t="shared" si="159"/>
        <v/>
      </c>
      <c r="AP255" s="937" t="str">
        <f t="shared" si="159"/>
        <v/>
      </c>
      <c r="AQ255" s="937" t="str">
        <f t="shared" si="159"/>
        <v/>
      </c>
      <c r="AR255" s="937" t="str">
        <f t="shared" si="159"/>
        <v/>
      </c>
      <c r="AS255" s="937" t="str">
        <f t="shared" si="159"/>
        <v/>
      </c>
      <c r="AT255" s="937"/>
      <c r="AU255" s="937" t="str">
        <f t="shared" si="159"/>
        <v/>
      </c>
      <c r="AV255" s="937" t="str">
        <f t="shared" si="159"/>
        <v/>
      </c>
      <c r="AW255" s="937" t="str">
        <f t="shared" si="159"/>
        <v/>
      </c>
      <c r="AX255" s="937" t="str">
        <f t="shared" si="159"/>
        <v/>
      </c>
      <c r="AY255" s="937" t="str">
        <f t="shared" si="159"/>
        <v/>
      </c>
      <c r="AZ255" s="937" t="str">
        <f t="shared" si="159"/>
        <v/>
      </c>
      <c r="BA255" s="937" t="str">
        <f t="shared" si="159"/>
        <v/>
      </c>
      <c r="BB255" s="937" t="str">
        <f t="shared" si="159"/>
        <v/>
      </c>
      <c r="BC255" s="937" t="str">
        <f t="shared" si="159"/>
        <v/>
      </c>
      <c r="BD255" s="938" t="str">
        <f t="shared" si="159"/>
        <v/>
      </c>
    </row>
    <row r="256" spans="2:56" ht="36" x14ac:dyDescent="0.2">
      <c r="B256" s="1281">
        <v>19</v>
      </c>
      <c r="C256" s="945" t="s">
        <v>230</v>
      </c>
      <c r="D256" s="928"/>
      <c r="E256" s="929"/>
      <c r="F256" s="929"/>
      <c r="G256" s="929"/>
      <c r="H256" s="929"/>
      <c r="I256" s="929"/>
      <c r="J256" s="929"/>
      <c r="K256" s="929"/>
      <c r="L256" s="929"/>
      <c r="M256" s="929"/>
      <c r="N256" s="929"/>
      <c r="O256" s="929"/>
      <c r="P256" s="929"/>
      <c r="Q256" s="929"/>
      <c r="R256" s="929"/>
      <c r="S256" s="929"/>
      <c r="T256" s="929"/>
      <c r="U256" s="929"/>
      <c r="V256" s="929"/>
      <c r="W256" s="929"/>
      <c r="X256" s="929"/>
      <c r="Y256" s="929"/>
      <c r="Z256" s="929"/>
      <c r="AA256" s="929"/>
      <c r="AB256" s="929"/>
      <c r="AC256" s="929"/>
      <c r="AD256" s="929"/>
      <c r="AE256" s="929"/>
      <c r="AF256" s="929"/>
      <c r="AG256" s="929"/>
      <c r="AH256" s="929"/>
      <c r="AI256" s="929"/>
      <c r="AJ256" s="929"/>
      <c r="AK256" s="929"/>
      <c r="AL256" s="929"/>
      <c r="AM256" s="929"/>
      <c r="AN256" s="929"/>
      <c r="AO256" s="929"/>
      <c r="AP256" s="929"/>
      <c r="AQ256" s="929"/>
      <c r="AR256" s="929"/>
      <c r="AS256" s="929"/>
      <c r="AT256" s="929"/>
      <c r="AU256" s="929"/>
      <c r="AV256" s="929"/>
      <c r="AW256" s="929"/>
      <c r="AX256" s="929"/>
      <c r="AY256" s="929"/>
      <c r="AZ256" s="929"/>
      <c r="BA256" s="929"/>
      <c r="BB256" s="929"/>
      <c r="BC256" s="929"/>
      <c r="BD256" s="930"/>
    </row>
    <row r="257" spans="2:56" ht="24" x14ac:dyDescent="0.2">
      <c r="B257" s="1282"/>
      <c r="C257" s="943" t="s">
        <v>231</v>
      </c>
      <c r="D257" s="932" t="str">
        <f>IF(D256="","",Sheet2!$L$30*7%)</f>
        <v/>
      </c>
      <c r="E257" s="933" t="str">
        <f>IF(E256="","",Sheet2!$L$30*7%)</f>
        <v/>
      </c>
      <c r="F257" s="933" t="str">
        <f>IF(F256="","",Sheet2!$L$30*7%)</f>
        <v/>
      </c>
      <c r="G257" s="933" t="str">
        <f>IF(G256="","",Sheet2!$L$30*7%)</f>
        <v/>
      </c>
      <c r="H257" s="933" t="str">
        <f>IF(H256="","",Sheet2!$L$30*7%)</f>
        <v/>
      </c>
      <c r="I257" s="933" t="str">
        <f>IF(I256="","",Sheet2!$L$30*7%)</f>
        <v/>
      </c>
      <c r="J257" s="933" t="str">
        <f>IF(J256="","",Sheet2!$L$30*7%)</f>
        <v/>
      </c>
      <c r="K257" s="933" t="str">
        <f>IF(K256="","",Sheet2!$L$30*7%)</f>
        <v/>
      </c>
      <c r="L257" s="933" t="str">
        <f>IF(L256="","",Sheet2!$L$30*7%)</f>
        <v/>
      </c>
      <c r="M257" s="933" t="str">
        <f>IF(M256="","",Sheet2!$L$30*7%)</f>
        <v/>
      </c>
      <c r="N257" s="933" t="str">
        <f>IF(N256="","",Sheet2!$L$30*7%)</f>
        <v/>
      </c>
      <c r="O257" s="933" t="str">
        <f>IF(O256="","",Sheet2!$L$30*7%)</f>
        <v/>
      </c>
      <c r="P257" s="933" t="str">
        <f>IF(P256="","",Sheet2!$L$30*7%)</f>
        <v/>
      </c>
      <c r="Q257" s="933" t="str">
        <f>IF(Q256="","",Sheet2!$L$30*7%)</f>
        <v/>
      </c>
      <c r="R257" s="933" t="str">
        <f>IF(R256="","",Sheet2!$L$30*7%)</f>
        <v/>
      </c>
      <c r="S257" s="933" t="str">
        <f>IF(S256="","",Sheet2!$L$30*7%)</f>
        <v/>
      </c>
      <c r="T257" s="933" t="str">
        <f>IF(T256="","",Sheet2!$L$30*7%)</f>
        <v/>
      </c>
      <c r="U257" s="933" t="str">
        <f>IF(U256="","",Sheet2!$L$30*7%)</f>
        <v/>
      </c>
      <c r="V257" s="933" t="str">
        <f>IF(V256="","",Sheet2!$L$30*7%)</f>
        <v/>
      </c>
      <c r="W257" s="933" t="str">
        <f>IF(W256="","",Sheet2!$L$30*7%)</f>
        <v/>
      </c>
      <c r="X257" s="933" t="str">
        <f>IF(X256="","",Sheet2!$L$30*7%)</f>
        <v/>
      </c>
      <c r="Y257" s="933" t="str">
        <f>IF(Y256="","",Sheet2!$L$30*7%)</f>
        <v/>
      </c>
      <c r="Z257" s="933" t="str">
        <f>IF(Z256="","",Sheet2!$L$30*7%)</f>
        <v/>
      </c>
      <c r="AA257" s="933" t="str">
        <f>IF(AA256="","",Sheet2!$L$30*7%)</f>
        <v/>
      </c>
      <c r="AB257" s="933" t="str">
        <f>IF(AB256="","",Sheet2!$L$30*7%)</f>
        <v/>
      </c>
      <c r="AC257" s="933" t="str">
        <f>IF(AC256="","",Sheet2!$L$30*7%)</f>
        <v/>
      </c>
      <c r="AD257" s="933" t="str">
        <f>IF(AD256="","",Sheet2!$L$30*7%)</f>
        <v/>
      </c>
      <c r="AE257" s="933" t="str">
        <f>IF(AE256="","",Sheet2!$L$30*7%)</f>
        <v/>
      </c>
      <c r="AF257" s="933" t="str">
        <f>IF(AF256="","",Sheet2!$L$30*7%)</f>
        <v/>
      </c>
      <c r="AG257" s="933" t="str">
        <f>IF(AG256="","",Sheet2!$L$30*7%)</f>
        <v/>
      </c>
      <c r="AH257" s="933" t="str">
        <f>IF(AH256="","",Sheet2!$L$30*7%)</f>
        <v/>
      </c>
      <c r="AI257" s="933" t="str">
        <f>IF(AI256="","",Sheet2!$L$30*7%)</f>
        <v/>
      </c>
      <c r="AJ257" s="933" t="str">
        <f>IF(AJ256="","",Sheet2!$L$30*7%)</f>
        <v/>
      </c>
      <c r="AK257" s="933" t="str">
        <f>IF(AK256="","",Sheet2!$L$30*7%)</f>
        <v/>
      </c>
      <c r="AL257" s="933" t="str">
        <f>IF(AL256="","",Sheet2!$L$30*7%)</f>
        <v/>
      </c>
      <c r="AM257" s="933" t="str">
        <f>IF(AM256="","",Sheet2!$L$30*7%)</f>
        <v/>
      </c>
      <c r="AN257" s="933" t="str">
        <f>IF(AN256="","",Sheet2!$L$30*7%)</f>
        <v/>
      </c>
      <c r="AO257" s="933" t="str">
        <f>IF(AO256="","",Sheet2!$L$30*7%)</f>
        <v/>
      </c>
      <c r="AP257" s="933" t="str">
        <f>IF(AP256="","",Sheet2!$L$30*7%)</f>
        <v/>
      </c>
      <c r="AQ257" s="933" t="str">
        <f>IF(AQ256="","",Sheet2!$L$30*7%)</f>
        <v/>
      </c>
      <c r="AR257" s="933" t="str">
        <f>IF(AR256="","",Sheet2!$L$30*7%)</f>
        <v/>
      </c>
      <c r="AS257" s="933" t="str">
        <f>IF(AS256="","",Sheet2!$L$30*7%)</f>
        <v/>
      </c>
      <c r="AT257" s="933"/>
      <c r="AU257" s="933" t="str">
        <f>IF(AU256="","",Sheet2!$L$30*7%)</f>
        <v/>
      </c>
      <c r="AV257" s="933" t="str">
        <f>IF(AV256="","",Sheet2!$L$30*7%)</f>
        <v/>
      </c>
      <c r="AW257" s="933" t="str">
        <f>IF(AW256="","",Sheet2!$L$30*7%)</f>
        <v/>
      </c>
      <c r="AX257" s="933" t="str">
        <f>IF(AX256="","",Sheet2!$L$30*7%)</f>
        <v/>
      </c>
      <c r="AY257" s="933" t="str">
        <f>IF(AY256="","",Sheet2!$L$30*7%)</f>
        <v/>
      </c>
      <c r="AZ257" s="933" t="str">
        <f>IF(AZ256="","",Sheet2!$L$30*7%)</f>
        <v/>
      </c>
      <c r="BA257" s="933" t="str">
        <f>IF(BA256="","",Sheet2!$L$30*7%)</f>
        <v/>
      </c>
      <c r="BB257" s="933" t="str">
        <f>IF(BB256="","",Sheet2!$L$30*7%)</f>
        <v/>
      </c>
      <c r="BC257" s="933" t="str">
        <f>IF(BC256="","",Sheet2!$L$30*7%)</f>
        <v/>
      </c>
      <c r="BD257" s="934" t="str">
        <f>IF(BD256="","",Sheet2!$L$30*7%)</f>
        <v/>
      </c>
    </row>
    <row r="258" spans="2:56" x14ac:dyDescent="0.2">
      <c r="B258" s="1283"/>
      <c r="C258" s="946" t="s">
        <v>232</v>
      </c>
      <c r="D258" s="936" t="str">
        <f t="shared" ref="D258:AI258" si="160">IF(D256="","",ABS(D256)-ABS(D257))</f>
        <v/>
      </c>
      <c r="E258" s="937" t="str">
        <f t="shared" si="160"/>
        <v/>
      </c>
      <c r="F258" s="937" t="str">
        <f t="shared" si="160"/>
        <v/>
      </c>
      <c r="G258" s="937" t="str">
        <f t="shared" si="160"/>
        <v/>
      </c>
      <c r="H258" s="937" t="str">
        <f t="shared" si="160"/>
        <v/>
      </c>
      <c r="I258" s="937" t="str">
        <f t="shared" si="160"/>
        <v/>
      </c>
      <c r="J258" s="937" t="str">
        <f t="shared" si="160"/>
        <v/>
      </c>
      <c r="K258" s="937" t="str">
        <f t="shared" si="160"/>
        <v/>
      </c>
      <c r="L258" s="937" t="str">
        <f t="shared" si="160"/>
        <v/>
      </c>
      <c r="M258" s="937" t="str">
        <f t="shared" si="160"/>
        <v/>
      </c>
      <c r="N258" s="937" t="str">
        <f t="shared" si="160"/>
        <v/>
      </c>
      <c r="O258" s="937" t="str">
        <f t="shared" si="160"/>
        <v/>
      </c>
      <c r="P258" s="937" t="str">
        <f t="shared" si="160"/>
        <v/>
      </c>
      <c r="Q258" s="937" t="str">
        <f t="shared" si="160"/>
        <v/>
      </c>
      <c r="R258" s="937" t="str">
        <f t="shared" si="160"/>
        <v/>
      </c>
      <c r="S258" s="937" t="str">
        <f t="shared" si="160"/>
        <v/>
      </c>
      <c r="T258" s="937" t="str">
        <f t="shared" si="160"/>
        <v/>
      </c>
      <c r="U258" s="937" t="str">
        <f t="shared" si="160"/>
        <v/>
      </c>
      <c r="V258" s="937" t="str">
        <f t="shared" si="160"/>
        <v/>
      </c>
      <c r="W258" s="937" t="str">
        <f t="shared" si="160"/>
        <v/>
      </c>
      <c r="X258" s="937" t="str">
        <f t="shared" si="160"/>
        <v/>
      </c>
      <c r="Y258" s="937" t="str">
        <f t="shared" si="160"/>
        <v/>
      </c>
      <c r="Z258" s="937" t="str">
        <f t="shared" si="160"/>
        <v/>
      </c>
      <c r="AA258" s="937" t="str">
        <f t="shared" si="160"/>
        <v/>
      </c>
      <c r="AB258" s="937" t="str">
        <f t="shared" si="160"/>
        <v/>
      </c>
      <c r="AC258" s="937" t="str">
        <f t="shared" si="160"/>
        <v/>
      </c>
      <c r="AD258" s="937" t="str">
        <f t="shared" si="160"/>
        <v/>
      </c>
      <c r="AE258" s="937" t="str">
        <f t="shared" si="160"/>
        <v/>
      </c>
      <c r="AF258" s="937" t="str">
        <f t="shared" si="160"/>
        <v/>
      </c>
      <c r="AG258" s="937" t="str">
        <f t="shared" si="160"/>
        <v/>
      </c>
      <c r="AH258" s="937" t="str">
        <f t="shared" si="160"/>
        <v/>
      </c>
      <c r="AI258" s="937" t="str">
        <f t="shared" si="160"/>
        <v/>
      </c>
      <c r="AJ258" s="937" t="str">
        <f t="shared" ref="AJ258:BD258" si="161">IF(AJ256="","",ABS(AJ256)-ABS(AJ257))</f>
        <v/>
      </c>
      <c r="AK258" s="937" t="str">
        <f t="shared" si="161"/>
        <v/>
      </c>
      <c r="AL258" s="937" t="str">
        <f t="shared" si="161"/>
        <v/>
      </c>
      <c r="AM258" s="937" t="str">
        <f t="shared" si="161"/>
        <v/>
      </c>
      <c r="AN258" s="937" t="str">
        <f t="shared" si="161"/>
        <v/>
      </c>
      <c r="AO258" s="937" t="str">
        <f t="shared" si="161"/>
        <v/>
      </c>
      <c r="AP258" s="937" t="str">
        <f t="shared" si="161"/>
        <v/>
      </c>
      <c r="AQ258" s="937" t="str">
        <f t="shared" si="161"/>
        <v/>
      </c>
      <c r="AR258" s="937" t="str">
        <f t="shared" si="161"/>
        <v/>
      </c>
      <c r="AS258" s="937" t="str">
        <f t="shared" si="161"/>
        <v/>
      </c>
      <c r="AT258" s="937"/>
      <c r="AU258" s="937" t="str">
        <f t="shared" si="161"/>
        <v/>
      </c>
      <c r="AV258" s="937" t="str">
        <f t="shared" si="161"/>
        <v/>
      </c>
      <c r="AW258" s="937" t="str">
        <f t="shared" si="161"/>
        <v/>
      </c>
      <c r="AX258" s="937" t="str">
        <f t="shared" si="161"/>
        <v/>
      </c>
      <c r="AY258" s="937" t="str">
        <f t="shared" si="161"/>
        <v/>
      </c>
      <c r="AZ258" s="937" t="str">
        <f t="shared" si="161"/>
        <v/>
      </c>
      <c r="BA258" s="937" t="str">
        <f t="shared" si="161"/>
        <v/>
      </c>
      <c r="BB258" s="937" t="str">
        <f t="shared" si="161"/>
        <v/>
      </c>
      <c r="BC258" s="937" t="str">
        <f t="shared" si="161"/>
        <v/>
      </c>
      <c r="BD258" s="938" t="str">
        <f t="shared" si="161"/>
        <v/>
      </c>
    </row>
    <row r="259" spans="2:56" ht="36" x14ac:dyDescent="0.2">
      <c r="B259" s="1282">
        <v>20</v>
      </c>
      <c r="C259" s="942" t="s">
        <v>230</v>
      </c>
      <c r="D259" s="928"/>
      <c r="E259" s="929"/>
      <c r="F259" s="929"/>
      <c r="G259" s="929"/>
      <c r="H259" s="929"/>
      <c r="I259" s="929"/>
      <c r="J259" s="929"/>
      <c r="K259" s="929"/>
      <c r="L259" s="929"/>
      <c r="M259" s="929"/>
      <c r="N259" s="929"/>
      <c r="O259" s="929"/>
      <c r="P259" s="929"/>
      <c r="Q259" s="929"/>
      <c r="R259" s="929"/>
      <c r="S259" s="929"/>
      <c r="T259" s="929"/>
      <c r="U259" s="929"/>
      <c r="V259" s="929"/>
      <c r="W259" s="929"/>
      <c r="X259" s="929"/>
      <c r="Y259" s="929"/>
      <c r="Z259" s="929"/>
      <c r="AA259" s="929"/>
      <c r="AB259" s="929"/>
      <c r="AC259" s="929"/>
      <c r="AD259" s="929"/>
      <c r="AE259" s="929"/>
      <c r="AF259" s="929"/>
      <c r="AG259" s="929"/>
      <c r="AH259" s="929"/>
      <c r="AI259" s="929"/>
      <c r="AJ259" s="929"/>
      <c r="AK259" s="929"/>
      <c r="AL259" s="929"/>
      <c r="AM259" s="929"/>
      <c r="AN259" s="929"/>
      <c r="AO259" s="929"/>
      <c r="AP259" s="929"/>
      <c r="AQ259" s="929"/>
      <c r="AR259" s="929"/>
      <c r="AS259" s="929"/>
      <c r="AT259" s="929"/>
      <c r="AU259" s="929"/>
      <c r="AV259" s="929"/>
      <c r="AW259" s="929"/>
      <c r="AX259" s="929"/>
      <c r="AY259" s="929"/>
      <c r="AZ259" s="929"/>
      <c r="BA259" s="929"/>
      <c r="BB259" s="929"/>
      <c r="BC259" s="929"/>
      <c r="BD259" s="930"/>
    </row>
    <row r="260" spans="2:56" ht="24" x14ac:dyDescent="0.2">
      <c r="B260" s="1282"/>
      <c r="C260" s="943" t="s">
        <v>231</v>
      </c>
      <c r="D260" s="932" t="str">
        <f>IF(D259="","",Sheet2!$L$31*7%)</f>
        <v/>
      </c>
      <c r="E260" s="933" t="str">
        <f>IF(E259="","",Sheet2!$L$31*7%)</f>
        <v/>
      </c>
      <c r="F260" s="933" t="str">
        <f>IF(F259="","",Sheet2!$L$31*7%)</f>
        <v/>
      </c>
      <c r="G260" s="933" t="str">
        <f>IF(G259="","",Sheet2!$L$31*7%)</f>
        <v/>
      </c>
      <c r="H260" s="933" t="str">
        <f>IF(H259="","",Sheet2!$L$31*7%)</f>
        <v/>
      </c>
      <c r="I260" s="933" t="str">
        <f>IF(I259="","",Sheet2!$L$31*7%)</f>
        <v/>
      </c>
      <c r="J260" s="933" t="str">
        <f>IF(J259="","",Sheet2!$L$31*7%)</f>
        <v/>
      </c>
      <c r="K260" s="933" t="str">
        <f>IF(K259="","",Sheet2!$L$31*7%)</f>
        <v/>
      </c>
      <c r="L260" s="933" t="str">
        <f>IF(L259="","",Sheet2!$L$31*7%)</f>
        <v/>
      </c>
      <c r="M260" s="933" t="str">
        <f>IF(M259="","",Sheet2!$L$31*7%)</f>
        <v/>
      </c>
      <c r="N260" s="933" t="str">
        <f>IF(N259="","",Sheet2!$L$31*7%)</f>
        <v/>
      </c>
      <c r="O260" s="933" t="str">
        <f>IF(O259="","",Sheet2!$L$31*7%)</f>
        <v/>
      </c>
      <c r="P260" s="933" t="str">
        <f>IF(P259="","",Sheet2!$L$31*7%)</f>
        <v/>
      </c>
      <c r="Q260" s="933" t="str">
        <f>IF(Q259="","",Sheet2!$L$31*7%)</f>
        <v/>
      </c>
      <c r="R260" s="933" t="str">
        <f>IF(R259="","",Sheet2!$L$31*7%)</f>
        <v/>
      </c>
      <c r="S260" s="933" t="str">
        <f>IF(S259="","",Sheet2!$L$31*7%)</f>
        <v/>
      </c>
      <c r="T260" s="933" t="str">
        <f>IF(T259="","",Sheet2!$L$31*7%)</f>
        <v/>
      </c>
      <c r="U260" s="933" t="str">
        <f>IF(U259="","",Sheet2!$L$31*7%)</f>
        <v/>
      </c>
      <c r="V260" s="933" t="str">
        <f>IF(V259="","",Sheet2!$L$31*7%)</f>
        <v/>
      </c>
      <c r="W260" s="933" t="str">
        <f>IF(W259="","",Sheet2!$L$31*7%)</f>
        <v/>
      </c>
      <c r="X260" s="933" t="str">
        <f>IF(X259="","",Sheet2!$L$31*7%)</f>
        <v/>
      </c>
      <c r="Y260" s="933" t="str">
        <f>IF(Y259="","",Sheet2!$L$31*7%)</f>
        <v/>
      </c>
      <c r="Z260" s="933" t="str">
        <f>IF(Z259="","",Sheet2!$L$31*7%)</f>
        <v/>
      </c>
      <c r="AA260" s="933" t="str">
        <f>IF(AA259="","",Sheet2!$L$31*7%)</f>
        <v/>
      </c>
      <c r="AB260" s="933" t="str">
        <f>IF(AB259="","",Sheet2!$L$31*7%)</f>
        <v/>
      </c>
      <c r="AC260" s="933" t="str">
        <f>IF(AC259="","",Sheet2!$L$31*7%)</f>
        <v/>
      </c>
      <c r="AD260" s="933" t="str">
        <f>IF(AD259="","",Sheet2!$L$31*7%)</f>
        <v/>
      </c>
      <c r="AE260" s="933" t="str">
        <f>IF(AE259="","",Sheet2!$L$31*7%)</f>
        <v/>
      </c>
      <c r="AF260" s="933" t="str">
        <f>IF(AF259="","",Sheet2!$L$31*7%)</f>
        <v/>
      </c>
      <c r="AG260" s="933" t="str">
        <f>IF(AG259="","",Sheet2!$L$31*7%)</f>
        <v/>
      </c>
      <c r="AH260" s="933" t="str">
        <f>IF(AH259="","",Sheet2!$L$31*7%)</f>
        <v/>
      </c>
      <c r="AI260" s="933" t="str">
        <f>IF(AI259="","",Sheet2!$L$31*7%)</f>
        <v/>
      </c>
      <c r="AJ260" s="933" t="str">
        <f>IF(AJ259="","",Sheet2!$L$31*7%)</f>
        <v/>
      </c>
      <c r="AK260" s="933" t="str">
        <f>IF(AK259="","",Sheet2!$L$31*7%)</f>
        <v/>
      </c>
      <c r="AL260" s="933" t="str">
        <f>IF(AL259="","",Sheet2!$L$31*7%)</f>
        <v/>
      </c>
      <c r="AM260" s="933" t="str">
        <f>IF(AM259="","",Sheet2!$L$31*7%)</f>
        <v/>
      </c>
      <c r="AN260" s="933" t="str">
        <f>IF(AN259="","",Sheet2!$L$31*7%)</f>
        <v/>
      </c>
      <c r="AO260" s="933" t="str">
        <f>IF(AO259="","",Sheet2!$L$31*7%)</f>
        <v/>
      </c>
      <c r="AP260" s="933" t="str">
        <f>IF(AP259="","",Sheet2!$L$31*7%)</f>
        <v/>
      </c>
      <c r="AQ260" s="933" t="str">
        <f>IF(AQ259="","",Sheet2!$L$31*7%)</f>
        <v/>
      </c>
      <c r="AR260" s="933" t="str">
        <f>IF(AR259="","",Sheet2!$L$31*7%)</f>
        <v/>
      </c>
      <c r="AS260" s="933" t="str">
        <f>IF(AS259="","",Sheet2!$L$31*7%)</f>
        <v/>
      </c>
      <c r="AT260" s="933"/>
      <c r="AU260" s="933" t="str">
        <f>IF(AU259="","",Sheet2!$L$31*7%)</f>
        <v/>
      </c>
      <c r="AV260" s="933" t="str">
        <f>IF(AV259="","",Sheet2!$L$31*7%)</f>
        <v/>
      </c>
      <c r="AW260" s="933" t="str">
        <f>IF(AW259="","",Sheet2!$L$31*7%)</f>
        <v/>
      </c>
      <c r="AX260" s="933" t="str">
        <f>IF(AX259="","",Sheet2!$L$31*7%)</f>
        <v/>
      </c>
      <c r="AY260" s="933" t="str">
        <f>IF(AY259="","",Sheet2!$L$31*7%)</f>
        <v/>
      </c>
      <c r="AZ260" s="933" t="str">
        <f>IF(AZ259="","",Sheet2!$L$31*7%)</f>
        <v/>
      </c>
      <c r="BA260" s="933" t="str">
        <f>IF(BA259="","",Sheet2!$L$31*7%)</f>
        <v/>
      </c>
      <c r="BB260" s="933" t="str">
        <f>IF(BB259="","",Sheet2!$L$31*7%)</f>
        <v/>
      </c>
      <c r="BC260" s="933" t="str">
        <f>IF(BC259="","",Sheet2!$L$31*7%)</f>
        <v/>
      </c>
      <c r="BD260" s="934" t="str">
        <f>IF(BD259="","",Sheet2!$L$31*7%)</f>
        <v/>
      </c>
    </row>
    <row r="261" spans="2:56" x14ac:dyDescent="0.2">
      <c r="B261" s="1282"/>
      <c r="C261" s="944" t="s">
        <v>232</v>
      </c>
      <c r="D261" s="936" t="str">
        <f t="shared" ref="D261:AI261" si="162">IF(D259="","",ABS(D259)-ABS(D260))</f>
        <v/>
      </c>
      <c r="E261" s="937" t="str">
        <f t="shared" si="162"/>
        <v/>
      </c>
      <c r="F261" s="937" t="str">
        <f t="shared" si="162"/>
        <v/>
      </c>
      <c r="G261" s="937" t="str">
        <f t="shared" si="162"/>
        <v/>
      </c>
      <c r="H261" s="937" t="str">
        <f t="shared" si="162"/>
        <v/>
      </c>
      <c r="I261" s="937" t="str">
        <f t="shared" si="162"/>
        <v/>
      </c>
      <c r="J261" s="937" t="str">
        <f t="shared" si="162"/>
        <v/>
      </c>
      <c r="K261" s="937" t="str">
        <f t="shared" si="162"/>
        <v/>
      </c>
      <c r="L261" s="937" t="str">
        <f t="shared" si="162"/>
        <v/>
      </c>
      <c r="M261" s="937" t="str">
        <f t="shared" si="162"/>
        <v/>
      </c>
      <c r="N261" s="937" t="str">
        <f t="shared" si="162"/>
        <v/>
      </c>
      <c r="O261" s="937" t="str">
        <f t="shared" si="162"/>
        <v/>
      </c>
      <c r="P261" s="937" t="str">
        <f t="shared" si="162"/>
        <v/>
      </c>
      <c r="Q261" s="937" t="str">
        <f t="shared" si="162"/>
        <v/>
      </c>
      <c r="R261" s="937" t="str">
        <f t="shared" si="162"/>
        <v/>
      </c>
      <c r="S261" s="937" t="str">
        <f t="shared" si="162"/>
        <v/>
      </c>
      <c r="T261" s="937" t="str">
        <f t="shared" si="162"/>
        <v/>
      </c>
      <c r="U261" s="937" t="str">
        <f t="shared" si="162"/>
        <v/>
      </c>
      <c r="V261" s="937" t="str">
        <f t="shared" si="162"/>
        <v/>
      </c>
      <c r="W261" s="937" t="str">
        <f t="shared" si="162"/>
        <v/>
      </c>
      <c r="X261" s="937" t="str">
        <f t="shared" si="162"/>
        <v/>
      </c>
      <c r="Y261" s="937" t="str">
        <f t="shared" si="162"/>
        <v/>
      </c>
      <c r="Z261" s="937" t="str">
        <f t="shared" si="162"/>
        <v/>
      </c>
      <c r="AA261" s="937" t="str">
        <f t="shared" si="162"/>
        <v/>
      </c>
      <c r="AB261" s="937" t="str">
        <f t="shared" si="162"/>
        <v/>
      </c>
      <c r="AC261" s="937" t="str">
        <f t="shared" si="162"/>
        <v/>
      </c>
      <c r="AD261" s="937" t="str">
        <f t="shared" si="162"/>
        <v/>
      </c>
      <c r="AE261" s="937" t="str">
        <f t="shared" si="162"/>
        <v/>
      </c>
      <c r="AF261" s="937" t="str">
        <f t="shared" si="162"/>
        <v/>
      </c>
      <c r="AG261" s="937" t="str">
        <f t="shared" si="162"/>
        <v/>
      </c>
      <c r="AH261" s="937" t="str">
        <f t="shared" si="162"/>
        <v/>
      </c>
      <c r="AI261" s="937" t="str">
        <f t="shared" si="162"/>
        <v/>
      </c>
      <c r="AJ261" s="937" t="str">
        <f t="shared" ref="AJ261:BD261" si="163">IF(AJ259="","",ABS(AJ259)-ABS(AJ260))</f>
        <v/>
      </c>
      <c r="AK261" s="937" t="str">
        <f t="shared" si="163"/>
        <v/>
      </c>
      <c r="AL261" s="937" t="str">
        <f t="shared" si="163"/>
        <v/>
      </c>
      <c r="AM261" s="937" t="str">
        <f t="shared" si="163"/>
        <v/>
      </c>
      <c r="AN261" s="937" t="str">
        <f t="shared" si="163"/>
        <v/>
      </c>
      <c r="AO261" s="937" t="str">
        <f t="shared" si="163"/>
        <v/>
      </c>
      <c r="AP261" s="937" t="str">
        <f t="shared" si="163"/>
        <v/>
      </c>
      <c r="AQ261" s="937" t="str">
        <f t="shared" si="163"/>
        <v/>
      </c>
      <c r="AR261" s="937" t="str">
        <f t="shared" si="163"/>
        <v/>
      </c>
      <c r="AS261" s="937" t="str">
        <f t="shared" si="163"/>
        <v/>
      </c>
      <c r="AT261" s="937"/>
      <c r="AU261" s="937" t="str">
        <f t="shared" si="163"/>
        <v/>
      </c>
      <c r="AV261" s="937" t="str">
        <f t="shared" si="163"/>
        <v/>
      </c>
      <c r="AW261" s="937" t="str">
        <f t="shared" si="163"/>
        <v/>
      </c>
      <c r="AX261" s="937" t="str">
        <f t="shared" si="163"/>
        <v/>
      </c>
      <c r="AY261" s="937" t="str">
        <f t="shared" si="163"/>
        <v/>
      </c>
      <c r="AZ261" s="937" t="str">
        <f t="shared" si="163"/>
        <v/>
      </c>
      <c r="BA261" s="937" t="str">
        <f t="shared" si="163"/>
        <v/>
      </c>
      <c r="BB261" s="937" t="str">
        <f t="shared" si="163"/>
        <v/>
      </c>
      <c r="BC261" s="937" t="str">
        <f t="shared" si="163"/>
        <v/>
      </c>
      <c r="BD261" s="938" t="str">
        <f t="shared" si="163"/>
        <v/>
      </c>
    </row>
    <row r="262" spans="2:56" ht="36" x14ac:dyDescent="0.2">
      <c r="B262" s="1281">
        <v>21</v>
      </c>
      <c r="C262" s="945" t="s">
        <v>230</v>
      </c>
      <c r="D262" s="928"/>
      <c r="E262" s="929"/>
      <c r="F262" s="929"/>
      <c r="G262" s="929"/>
      <c r="H262" s="929"/>
      <c r="I262" s="929"/>
      <c r="J262" s="929"/>
      <c r="K262" s="929"/>
      <c r="L262" s="929"/>
      <c r="M262" s="929"/>
      <c r="N262" s="929"/>
      <c r="O262" s="929"/>
      <c r="P262" s="929"/>
      <c r="Q262" s="929"/>
      <c r="R262" s="929"/>
      <c r="S262" s="929"/>
      <c r="T262" s="929"/>
      <c r="U262" s="929"/>
      <c r="V262" s="929"/>
      <c r="W262" s="929"/>
      <c r="X262" s="929"/>
      <c r="Y262" s="929"/>
      <c r="Z262" s="929"/>
      <c r="AA262" s="929"/>
      <c r="AB262" s="929"/>
      <c r="AC262" s="929"/>
      <c r="AD262" s="929"/>
      <c r="AE262" s="929"/>
      <c r="AF262" s="929"/>
      <c r="AG262" s="929"/>
      <c r="AH262" s="929"/>
      <c r="AI262" s="929"/>
      <c r="AJ262" s="929"/>
      <c r="AK262" s="929"/>
      <c r="AL262" s="929"/>
      <c r="AM262" s="929"/>
      <c r="AN262" s="929"/>
      <c r="AO262" s="929"/>
      <c r="AP262" s="929"/>
      <c r="AQ262" s="929"/>
      <c r="AR262" s="929"/>
      <c r="AS262" s="929"/>
      <c r="AT262" s="929"/>
      <c r="AU262" s="929"/>
      <c r="AV262" s="929"/>
      <c r="AW262" s="929"/>
      <c r="AX262" s="929"/>
      <c r="AY262" s="929"/>
      <c r="AZ262" s="929"/>
      <c r="BA262" s="929"/>
      <c r="BB262" s="929"/>
      <c r="BC262" s="929"/>
      <c r="BD262" s="930"/>
    </row>
    <row r="263" spans="2:56" ht="24" x14ac:dyDescent="0.2">
      <c r="B263" s="1282"/>
      <c r="C263" s="943" t="s">
        <v>231</v>
      </c>
      <c r="D263" s="932" t="str">
        <f>IF(D262="","",Sheet2!$L$32*7%)</f>
        <v/>
      </c>
      <c r="E263" s="933" t="str">
        <f>IF(E262="","",Sheet2!$L$32*7%)</f>
        <v/>
      </c>
      <c r="F263" s="933" t="str">
        <f>IF(F262="","",Sheet2!$L$32*7%)</f>
        <v/>
      </c>
      <c r="G263" s="933" t="str">
        <f>IF(G262="","",Sheet2!$L$32*7%)</f>
        <v/>
      </c>
      <c r="H263" s="933" t="str">
        <f>IF(H262="","",Sheet2!$L$32*7%)</f>
        <v/>
      </c>
      <c r="I263" s="933" t="str">
        <f>IF(I262="","",Sheet2!$L$32*7%)</f>
        <v/>
      </c>
      <c r="J263" s="933" t="str">
        <f>IF(J262="","",Sheet2!$L$32*7%)</f>
        <v/>
      </c>
      <c r="K263" s="933" t="str">
        <f>IF(K262="","",Sheet2!$L$32*7%)</f>
        <v/>
      </c>
      <c r="L263" s="933" t="str">
        <f>IF(L262="","",Sheet2!$L$32*7%)</f>
        <v/>
      </c>
      <c r="M263" s="933" t="str">
        <f>IF(M262="","",Sheet2!$L$32*7%)</f>
        <v/>
      </c>
      <c r="N263" s="933" t="str">
        <f>IF(N262="","",Sheet2!$L$32*7%)</f>
        <v/>
      </c>
      <c r="O263" s="933" t="str">
        <f>IF(O262="","",Sheet2!$L$32*7%)</f>
        <v/>
      </c>
      <c r="P263" s="933" t="str">
        <f>IF(P262="","",Sheet2!$L$32*7%)</f>
        <v/>
      </c>
      <c r="Q263" s="933" t="str">
        <f>IF(Q262="","",Sheet2!$L$32*7%)</f>
        <v/>
      </c>
      <c r="R263" s="933" t="str">
        <f>IF(R262="","",Sheet2!$L$32*7%)</f>
        <v/>
      </c>
      <c r="S263" s="933" t="str">
        <f>IF(S262="","",Sheet2!$L$32*7%)</f>
        <v/>
      </c>
      <c r="T263" s="933" t="str">
        <f>IF(T262="","",Sheet2!$L$32*7%)</f>
        <v/>
      </c>
      <c r="U263" s="933" t="str">
        <f>IF(U262="","",Sheet2!$L$32*7%)</f>
        <v/>
      </c>
      <c r="V263" s="933" t="str">
        <f>IF(V262="","",Sheet2!$L$32*7%)</f>
        <v/>
      </c>
      <c r="W263" s="933" t="str">
        <f>IF(W262="","",Sheet2!$L$32*7%)</f>
        <v/>
      </c>
      <c r="X263" s="933" t="str">
        <f>IF(X262="","",Sheet2!$L$32*7%)</f>
        <v/>
      </c>
      <c r="Y263" s="933" t="str">
        <f>IF(Y262="","",Sheet2!$L$32*7%)</f>
        <v/>
      </c>
      <c r="Z263" s="933" t="str">
        <f>IF(Z262="","",Sheet2!$L$32*7%)</f>
        <v/>
      </c>
      <c r="AA263" s="933" t="str">
        <f>IF(AA262="","",Sheet2!$L$32*7%)</f>
        <v/>
      </c>
      <c r="AB263" s="933" t="str">
        <f>IF(AB262="","",Sheet2!$L$32*7%)</f>
        <v/>
      </c>
      <c r="AC263" s="933" t="str">
        <f>IF(AC262="","",Sheet2!$L$32*7%)</f>
        <v/>
      </c>
      <c r="AD263" s="933" t="str">
        <f>IF(AD262="","",Sheet2!$L$32*7%)</f>
        <v/>
      </c>
      <c r="AE263" s="933" t="str">
        <f>IF(AE262="","",Sheet2!$L$32*7%)</f>
        <v/>
      </c>
      <c r="AF263" s="933" t="str">
        <f>IF(AF262="","",Sheet2!$L$32*7%)</f>
        <v/>
      </c>
      <c r="AG263" s="933" t="str">
        <f>IF(AG262="","",Sheet2!$L$32*7%)</f>
        <v/>
      </c>
      <c r="AH263" s="933" t="str">
        <f>IF(AH262="","",Sheet2!$L$32*7%)</f>
        <v/>
      </c>
      <c r="AI263" s="933" t="str">
        <f>IF(AI262="","",Sheet2!$L$32*7%)</f>
        <v/>
      </c>
      <c r="AJ263" s="933" t="str">
        <f>IF(AJ262="","",Sheet2!$L$32*7%)</f>
        <v/>
      </c>
      <c r="AK263" s="933" t="str">
        <f>IF(AK262="","",Sheet2!$L$32*7%)</f>
        <v/>
      </c>
      <c r="AL263" s="933" t="str">
        <f>IF(AL262="","",Sheet2!$L$32*7%)</f>
        <v/>
      </c>
      <c r="AM263" s="933" t="str">
        <f>IF(AM262="","",Sheet2!$L$32*7%)</f>
        <v/>
      </c>
      <c r="AN263" s="933" t="str">
        <f>IF(AN262="","",Sheet2!$L$32*7%)</f>
        <v/>
      </c>
      <c r="AO263" s="933" t="str">
        <f>IF(AO262="","",Sheet2!$L$32*7%)</f>
        <v/>
      </c>
      <c r="AP263" s="933" t="str">
        <f>IF(AP262="","",Sheet2!$L$32*7%)</f>
        <v/>
      </c>
      <c r="AQ263" s="933" t="str">
        <f>IF(AQ262="","",Sheet2!$L$32*7%)</f>
        <v/>
      </c>
      <c r="AR263" s="933" t="str">
        <f>IF(AR262="","",Sheet2!$L$32*7%)</f>
        <v/>
      </c>
      <c r="AS263" s="933" t="str">
        <f>IF(AS262="","",Sheet2!$L$32*7%)</f>
        <v/>
      </c>
      <c r="AT263" s="933"/>
      <c r="AU263" s="933" t="str">
        <f>IF(AU262="","",Sheet2!$L$32*7%)</f>
        <v/>
      </c>
      <c r="AV263" s="933" t="str">
        <f>IF(AV262="","",Sheet2!$L$32*7%)</f>
        <v/>
      </c>
      <c r="AW263" s="933" t="str">
        <f>IF(AW262="","",Sheet2!$L$32*7%)</f>
        <v/>
      </c>
      <c r="AX263" s="933" t="str">
        <f>IF(AX262="","",Sheet2!$L$32*7%)</f>
        <v/>
      </c>
      <c r="AY263" s="933" t="str">
        <f>IF(AY262="","",Sheet2!$L$32*7%)</f>
        <v/>
      </c>
      <c r="AZ263" s="933" t="str">
        <f>IF(AZ262="","",Sheet2!$L$32*7%)</f>
        <v/>
      </c>
      <c r="BA263" s="933" t="str">
        <f>IF(BA262="","",Sheet2!$L$32*7%)</f>
        <v/>
      </c>
      <c r="BB263" s="933" t="str">
        <f>IF(BB262="","",Sheet2!$L$32*7%)</f>
        <v/>
      </c>
      <c r="BC263" s="933" t="str">
        <f>IF(BC262="","",Sheet2!$L$32*7%)</f>
        <v/>
      </c>
      <c r="BD263" s="934" t="str">
        <f>IF(BD262="","",Sheet2!$L$32*7%)</f>
        <v/>
      </c>
    </row>
    <row r="264" spans="2:56" x14ac:dyDescent="0.2">
      <c r="B264" s="1283"/>
      <c r="C264" s="946" t="s">
        <v>232</v>
      </c>
      <c r="D264" s="936" t="str">
        <f t="shared" ref="D264:AI264" si="164">IF(D262="","",ABS(D262)-ABS(D263))</f>
        <v/>
      </c>
      <c r="E264" s="937" t="str">
        <f t="shared" si="164"/>
        <v/>
      </c>
      <c r="F264" s="937" t="str">
        <f t="shared" si="164"/>
        <v/>
      </c>
      <c r="G264" s="937" t="str">
        <f t="shared" si="164"/>
        <v/>
      </c>
      <c r="H264" s="937" t="str">
        <f t="shared" si="164"/>
        <v/>
      </c>
      <c r="I264" s="937" t="str">
        <f t="shared" si="164"/>
        <v/>
      </c>
      <c r="J264" s="937" t="str">
        <f t="shared" si="164"/>
        <v/>
      </c>
      <c r="K264" s="937" t="str">
        <f t="shared" si="164"/>
        <v/>
      </c>
      <c r="L264" s="937" t="str">
        <f t="shared" si="164"/>
        <v/>
      </c>
      <c r="M264" s="937" t="str">
        <f t="shared" si="164"/>
        <v/>
      </c>
      <c r="N264" s="937" t="str">
        <f t="shared" si="164"/>
        <v/>
      </c>
      <c r="O264" s="937" t="str">
        <f t="shared" si="164"/>
        <v/>
      </c>
      <c r="P264" s="937" t="str">
        <f t="shared" si="164"/>
        <v/>
      </c>
      <c r="Q264" s="937" t="str">
        <f t="shared" si="164"/>
        <v/>
      </c>
      <c r="R264" s="937" t="str">
        <f t="shared" si="164"/>
        <v/>
      </c>
      <c r="S264" s="937" t="str">
        <f t="shared" si="164"/>
        <v/>
      </c>
      <c r="T264" s="937" t="str">
        <f t="shared" si="164"/>
        <v/>
      </c>
      <c r="U264" s="937" t="str">
        <f t="shared" si="164"/>
        <v/>
      </c>
      <c r="V264" s="937" t="str">
        <f t="shared" si="164"/>
        <v/>
      </c>
      <c r="W264" s="937" t="str">
        <f t="shared" si="164"/>
        <v/>
      </c>
      <c r="X264" s="937" t="str">
        <f t="shared" si="164"/>
        <v/>
      </c>
      <c r="Y264" s="937" t="str">
        <f t="shared" si="164"/>
        <v/>
      </c>
      <c r="Z264" s="937" t="str">
        <f t="shared" si="164"/>
        <v/>
      </c>
      <c r="AA264" s="937" t="str">
        <f t="shared" si="164"/>
        <v/>
      </c>
      <c r="AB264" s="937" t="str">
        <f t="shared" si="164"/>
        <v/>
      </c>
      <c r="AC264" s="937" t="str">
        <f t="shared" si="164"/>
        <v/>
      </c>
      <c r="AD264" s="937" t="str">
        <f t="shared" si="164"/>
        <v/>
      </c>
      <c r="AE264" s="937" t="str">
        <f t="shared" si="164"/>
        <v/>
      </c>
      <c r="AF264" s="937" t="str">
        <f t="shared" si="164"/>
        <v/>
      </c>
      <c r="AG264" s="937" t="str">
        <f t="shared" si="164"/>
        <v/>
      </c>
      <c r="AH264" s="937" t="str">
        <f t="shared" si="164"/>
        <v/>
      </c>
      <c r="AI264" s="937" t="str">
        <f t="shared" si="164"/>
        <v/>
      </c>
      <c r="AJ264" s="937" t="str">
        <f t="shared" ref="AJ264:BD264" si="165">IF(AJ262="","",ABS(AJ262)-ABS(AJ263))</f>
        <v/>
      </c>
      <c r="AK264" s="937" t="str">
        <f t="shared" si="165"/>
        <v/>
      </c>
      <c r="AL264" s="937" t="str">
        <f t="shared" si="165"/>
        <v/>
      </c>
      <c r="AM264" s="937" t="str">
        <f t="shared" si="165"/>
        <v/>
      </c>
      <c r="AN264" s="937" t="str">
        <f t="shared" si="165"/>
        <v/>
      </c>
      <c r="AO264" s="937" t="str">
        <f t="shared" si="165"/>
        <v/>
      </c>
      <c r="AP264" s="937" t="str">
        <f t="shared" si="165"/>
        <v/>
      </c>
      <c r="AQ264" s="937" t="str">
        <f t="shared" si="165"/>
        <v/>
      </c>
      <c r="AR264" s="937" t="str">
        <f t="shared" si="165"/>
        <v/>
      </c>
      <c r="AS264" s="937" t="str">
        <f t="shared" si="165"/>
        <v/>
      </c>
      <c r="AT264" s="937"/>
      <c r="AU264" s="937" t="str">
        <f t="shared" si="165"/>
        <v/>
      </c>
      <c r="AV264" s="937" t="str">
        <f t="shared" si="165"/>
        <v/>
      </c>
      <c r="AW264" s="937" t="str">
        <f t="shared" si="165"/>
        <v/>
      </c>
      <c r="AX264" s="937" t="str">
        <f t="shared" si="165"/>
        <v/>
      </c>
      <c r="AY264" s="937" t="str">
        <f t="shared" si="165"/>
        <v/>
      </c>
      <c r="AZ264" s="937" t="str">
        <f t="shared" si="165"/>
        <v/>
      </c>
      <c r="BA264" s="937" t="str">
        <f t="shared" si="165"/>
        <v/>
      </c>
      <c r="BB264" s="937" t="str">
        <f t="shared" si="165"/>
        <v/>
      </c>
      <c r="BC264" s="937" t="str">
        <f t="shared" si="165"/>
        <v/>
      </c>
      <c r="BD264" s="938" t="str">
        <f t="shared" si="165"/>
        <v/>
      </c>
    </row>
    <row r="265" spans="2:56" ht="36" x14ac:dyDescent="0.2">
      <c r="B265" s="1282">
        <v>22</v>
      </c>
      <c r="C265" s="942" t="s">
        <v>230</v>
      </c>
      <c r="D265" s="928"/>
      <c r="E265" s="929"/>
      <c r="F265" s="929"/>
      <c r="G265" s="929"/>
      <c r="H265" s="929"/>
      <c r="I265" s="929"/>
      <c r="J265" s="929"/>
      <c r="K265" s="929"/>
      <c r="L265" s="929"/>
      <c r="M265" s="929"/>
      <c r="N265" s="929"/>
      <c r="O265" s="929"/>
      <c r="P265" s="929"/>
      <c r="Q265" s="929"/>
      <c r="R265" s="929"/>
      <c r="S265" s="929"/>
      <c r="T265" s="929"/>
      <c r="U265" s="929"/>
      <c r="V265" s="929"/>
      <c r="W265" s="929"/>
      <c r="X265" s="929"/>
      <c r="Y265" s="929"/>
      <c r="Z265" s="929"/>
      <c r="AA265" s="929"/>
      <c r="AB265" s="929"/>
      <c r="AC265" s="929"/>
      <c r="AD265" s="929"/>
      <c r="AE265" s="929"/>
      <c r="AF265" s="929"/>
      <c r="AG265" s="929"/>
      <c r="AH265" s="929"/>
      <c r="AI265" s="929"/>
      <c r="AJ265" s="929"/>
      <c r="AK265" s="929"/>
      <c r="AL265" s="929"/>
      <c r="AM265" s="929"/>
      <c r="AN265" s="929"/>
      <c r="AO265" s="929"/>
      <c r="AP265" s="929"/>
      <c r="AQ265" s="929"/>
      <c r="AR265" s="929"/>
      <c r="AS265" s="929"/>
      <c r="AT265" s="929"/>
      <c r="AU265" s="929"/>
      <c r="AV265" s="929"/>
      <c r="AW265" s="929"/>
      <c r="AX265" s="929"/>
      <c r="AY265" s="929"/>
      <c r="AZ265" s="929"/>
      <c r="BA265" s="929"/>
      <c r="BB265" s="929"/>
      <c r="BC265" s="929"/>
      <c r="BD265" s="930"/>
    </row>
    <row r="266" spans="2:56" ht="24" x14ac:dyDescent="0.2">
      <c r="B266" s="1282"/>
      <c r="C266" s="943" t="s">
        <v>231</v>
      </c>
      <c r="D266" s="932" t="str">
        <f>IF(D265="","",Sheet2!$L$33*7%)</f>
        <v/>
      </c>
      <c r="E266" s="933" t="str">
        <f>IF(E265="","",Sheet2!$L$33*7%)</f>
        <v/>
      </c>
      <c r="F266" s="933" t="str">
        <f>IF(F265="","",Sheet2!$L$33*7%)</f>
        <v/>
      </c>
      <c r="G266" s="933" t="str">
        <f>IF(G265="","",Sheet2!$L$33*7%)</f>
        <v/>
      </c>
      <c r="H266" s="933" t="str">
        <f>IF(H265="","",Sheet2!$L$33*7%)</f>
        <v/>
      </c>
      <c r="I266" s="933" t="str">
        <f>IF(I265="","",Sheet2!$L$33*7%)</f>
        <v/>
      </c>
      <c r="J266" s="933" t="str">
        <f>IF(J265="","",Sheet2!$L$33*7%)</f>
        <v/>
      </c>
      <c r="K266" s="933" t="str">
        <f>IF(K265="","",Sheet2!$L$33*7%)</f>
        <v/>
      </c>
      <c r="L266" s="933" t="str">
        <f>IF(L265="","",Sheet2!$L$33*7%)</f>
        <v/>
      </c>
      <c r="M266" s="933" t="str">
        <f>IF(M265="","",Sheet2!$L$33*7%)</f>
        <v/>
      </c>
      <c r="N266" s="933" t="str">
        <f>IF(N265="","",Sheet2!$L$33*7%)</f>
        <v/>
      </c>
      <c r="O266" s="933" t="str">
        <f>IF(O265="","",Sheet2!$L$33*7%)</f>
        <v/>
      </c>
      <c r="P266" s="933" t="str">
        <f>IF(P265="","",Sheet2!$L$33*7%)</f>
        <v/>
      </c>
      <c r="Q266" s="933" t="str">
        <f>IF(Q265="","",Sheet2!$L$33*7%)</f>
        <v/>
      </c>
      <c r="R266" s="933" t="str">
        <f>IF(R265="","",Sheet2!$L$33*7%)</f>
        <v/>
      </c>
      <c r="S266" s="933" t="str">
        <f>IF(S265="","",Sheet2!$L$33*7%)</f>
        <v/>
      </c>
      <c r="T266" s="933" t="str">
        <f>IF(T265="","",Sheet2!$L$33*7%)</f>
        <v/>
      </c>
      <c r="U266" s="933" t="str">
        <f>IF(U265="","",Sheet2!$L$33*7%)</f>
        <v/>
      </c>
      <c r="V266" s="933" t="str">
        <f>IF(V265="","",Sheet2!$L$33*7%)</f>
        <v/>
      </c>
      <c r="W266" s="933" t="str">
        <f>IF(W265="","",Sheet2!$L$33*7%)</f>
        <v/>
      </c>
      <c r="X266" s="933" t="str">
        <f>IF(X265="","",Sheet2!$L$33*7%)</f>
        <v/>
      </c>
      <c r="Y266" s="933" t="str">
        <f>IF(Y265="","",Sheet2!$L$33*7%)</f>
        <v/>
      </c>
      <c r="Z266" s="933" t="str">
        <f>IF(Z265="","",Sheet2!$L$33*7%)</f>
        <v/>
      </c>
      <c r="AA266" s="933" t="str">
        <f>IF(AA265="","",Sheet2!$L$33*7%)</f>
        <v/>
      </c>
      <c r="AB266" s="933" t="str">
        <f>IF(AB265="","",Sheet2!$L$33*7%)</f>
        <v/>
      </c>
      <c r="AC266" s="933" t="str">
        <f>IF(AC265="","",Sheet2!$L$33*7%)</f>
        <v/>
      </c>
      <c r="AD266" s="933" t="str">
        <f>IF(AD265="","",Sheet2!$L$33*7%)</f>
        <v/>
      </c>
      <c r="AE266" s="933" t="str">
        <f>IF(AE265="","",Sheet2!$L$33*7%)</f>
        <v/>
      </c>
      <c r="AF266" s="933" t="str">
        <f>IF(AF265="","",Sheet2!$L$33*7%)</f>
        <v/>
      </c>
      <c r="AG266" s="933" t="str">
        <f>IF(AG265="","",Sheet2!$L$33*7%)</f>
        <v/>
      </c>
      <c r="AH266" s="933" t="str">
        <f>IF(AH265="","",Sheet2!$L$33*7%)</f>
        <v/>
      </c>
      <c r="AI266" s="933" t="str">
        <f>IF(AI265="","",Sheet2!$L$33*7%)</f>
        <v/>
      </c>
      <c r="AJ266" s="933" t="str">
        <f>IF(AJ265="","",Sheet2!$L$33*7%)</f>
        <v/>
      </c>
      <c r="AK266" s="933" t="str">
        <f>IF(AK265="","",Sheet2!$L$33*7%)</f>
        <v/>
      </c>
      <c r="AL266" s="933" t="str">
        <f>IF(AL265="","",Sheet2!$L$33*7%)</f>
        <v/>
      </c>
      <c r="AM266" s="933" t="str">
        <f>IF(AM265="","",Sheet2!$L$33*7%)</f>
        <v/>
      </c>
      <c r="AN266" s="933" t="str">
        <f>IF(AN265="","",Sheet2!$L$33*7%)</f>
        <v/>
      </c>
      <c r="AO266" s="933" t="str">
        <f>IF(AO265="","",Sheet2!$L$33*7%)</f>
        <v/>
      </c>
      <c r="AP266" s="933" t="str">
        <f>IF(AP265="","",Sheet2!$L$33*7%)</f>
        <v/>
      </c>
      <c r="AQ266" s="933" t="str">
        <f>IF(AQ265="","",Sheet2!$L$33*7%)</f>
        <v/>
      </c>
      <c r="AR266" s="933" t="str">
        <f>IF(AR265="","",Sheet2!$L$33*7%)</f>
        <v/>
      </c>
      <c r="AS266" s="933" t="str">
        <f>IF(AS265="","",Sheet2!$L$33*7%)</f>
        <v/>
      </c>
      <c r="AT266" s="933"/>
      <c r="AU266" s="933" t="str">
        <f>IF(AU265="","",Sheet2!$L$33*7%)</f>
        <v/>
      </c>
      <c r="AV266" s="933" t="str">
        <f>IF(AV265="","",Sheet2!$L$33*7%)</f>
        <v/>
      </c>
      <c r="AW266" s="933" t="str">
        <f>IF(AW265="","",Sheet2!$L$33*7%)</f>
        <v/>
      </c>
      <c r="AX266" s="933" t="str">
        <f>IF(AX265="","",Sheet2!$L$33*7%)</f>
        <v/>
      </c>
      <c r="AY266" s="933" t="str">
        <f>IF(AY265="","",Sheet2!$L$33*7%)</f>
        <v/>
      </c>
      <c r="AZ266" s="933" t="str">
        <f>IF(AZ265="","",Sheet2!$L$33*7%)</f>
        <v/>
      </c>
      <c r="BA266" s="933" t="str">
        <f>IF(BA265="","",Sheet2!$L$33*7%)</f>
        <v/>
      </c>
      <c r="BB266" s="933" t="str">
        <f>IF(BB265="","",Sheet2!$L$33*7%)</f>
        <v/>
      </c>
      <c r="BC266" s="933" t="str">
        <f>IF(BC265="","",Sheet2!$L$33*7%)</f>
        <v/>
      </c>
      <c r="BD266" s="934" t="str">
        <f>IF(BD265="","",Sheet2!$L$33*7%)</f>
        <v/>
      </c>
    </row>
    <row r="267" spans="2:56" x14ac:dyDescent="0.2">
      <c r="B267" s="1282"/>
      <c r="C267" s="944" t="s">
        <v>232</v>
      </c>
      <c r="D267" s="936" t="str">
        <f t="shared" ref="D267:AI267" si="166">IF(D265="","",ABS(D265)-ABS(D266))</f>
        <v/>
      </c>
      <c r="E267" s="937" t="str">
        <f t="shared" si="166"/>
        <v/>
      </c>
      <c r="F267" s="937" t="str">
        <f t="shared" si="166"/>
        <v/>
      </c>
      <c r="G267" s="937" t="str">
        <f t="shared" si="166"/>
        <v/>
      </c>
      <c r="H267" s="937" t="str">
        <f t="shared" si="166"/>
        <v/>
      </c>
      <c r="I267" s="937" t="str">
        <f t="shared" si="166"/>
        <v/>
      </c>
      <c r="J267" s="937" t="str">
        <f t="shared" si="166"/>
        <v/>
      </c>
      <c r="K267" s="937" t="str">
        <f t="shared" si="166"/>
        <v/>
      </c>
      <c r="L267" s="937" t="str">
        <f t="shared" si="166"/>
        <v/>
      </c>
      <c r="M267" s="937" t="str">
        <f t="shared" si="166"/>
        <v/>
      </c>
      <c r="N267" s="937" t="str">
        <f t="shared" si="166"/>
        <v/>
      </c>
      <c r="O267" s="937" t="str">
        <f t="shared" si="166"/>
        <v/>
      </c>
      <c r="P267" s="937" t="str">
        <f t="shared" si="166"/>
        <v/>
      </c>
      <c r="Q267" s="937" t="str">
        <f t="shared" si="166"/>
        <v/>
      </c>
      <c r="R267" s="937" t="str">
        <f t="shared" si="166"/>
        <v/>
      </c>
      <c r="S267" s="937" t="str">
        <f t="shared" si="166"/>
        <v/>
      </c>
      <c r="T267" s="937" t="str">
        <f t="shared" si="166"/>
        <v/>
      </c>
      <c r="U267" s="937" t="str">
        <f t="shared" si="166"/>
        <v/>
      </c>
      <c r="V267" s="937" t="str">
        <f t="shared" si="166"/>
        <v/>
      </c>
      <c r="W267" s="937" t="str">
        <f t="shared" si="166"/>
        <v/>
      </c>
      <c r="X267" s="937" t="str">
        <f t="shared" si="166"/>
        <v/>
      </c>
      <c r="Y267" s="937" t="str">
        <f t="shared" si="166"/>
        <v/>
      </c>
      <c r="Z267" s="937" t="str">
        <f t="shared" si="166"/>
        <v/>
      </c>
      <c r="AA267" s="937" t="str">
        <f t="shared" si="166"/>
        <v/>
      </c>
      <c r="AB267" s="937" t="str">
        <f t="shared" si="166"/>
        <v/>
      </c>
      <c r="AC267" s="937" t="str">
        <f t="shared" si="166"/>
        <v/>
      </c>
      <c r="AD267" s="937" t="str">
        <f t="shared" si="166"/>
        <v/>
      </c>
      <c r="AE267" s="937" t="str">
        <f t="shared" si="166"/>
        <v/>
      </c>
      <c r="AF267" s="937" t="str">
        <f t="shared" si="166"/>
        <v/>
      </c>
      <c r="AG267" s="937" t="str">
        <f t="shared" si="166"/>
        <v/>
      </c>
      <c r="AH267" s="937" t="str">
        <f t="shared" si="166"/>
        <v/>
      </c>
      <c r="AI267" s="937" t="str">
        <f t="shared" si="166"/>
        <v/>
      </c>
      <c r="AJ267" s="937" t="str">
        <f t="shared" ref="AJ267:BD267" si="167">IF(AJ265="","",ABS(AJ265)-ABS(AJ266))</f>
        <v/>
      </c>
      <c r="AK267" s="937" t="str">
        <f t="shared" si="167"/>
        <v/>
      </c>
      <c r="AL267" s="937" t="str">
        <f t="shared" si="167"/>
        <v/>
      </c>
      <c r="AM267" s="937" t="str">
        <f t="shared" si="167"/>
        <v/>
      </c>
      <c r="AN267" s="937" t="str">
        <f t="shared" si="167"/>
        <v/>
      </c>
      <c r="AO267" s="937" t="str">
        <f t="shared" si="167"/>
        <v/>
      </c>
      <c r="AP267" s="937" t="str">
        <f t="shared" si="167"/>
        <v/>
      </c>
      <c r="AQ267" s="937" t="str">
        <f t="shared" si="167"/>
        <v/>
      </c>
      <c r="AR267" s="937" t="str">
        <f t="shared" si="167"/>
        <v/>
      </c>
      <c r="AS267" s="937" t="str">
        <f t="shared" si="167"/>
        <v/>
      </c>
      <c r="AT267" s="937"/>
      <c r="AU267" s="937" t="str">
        <f t="shared" si="167"/>
        <v/>
      </c>
      <c r="AV267" s="937" t="str">
        <f t="shared" si="167"/>
        <v/>
      </c>
      <c r="AW267" s="937" t="str">
        <f t="shared" si="167"/>
        <v/>
      </c>
      <c r="AX267" s="937" t="str">
        <f t="shared" si="167"/>
        <v/>
      </c>
      <c r="AY267" s="937" t="str">
        <f t="shared" si="167"/>
        <v/>
      </c>
      <c r="AZ267" s="937" t="str">
        <f t="shared" si="167"/>
        <v/>
      </c>
      <c r="BA267" s="937" t="str">
        <f t="shared" si="167"/>
        <v/>
      </c>
      <c r="BB267" s="937" t="str">
        <f t="shared" si="167"/>
        <v/>
      </c>
      <c r="BC267" s="937" t="str">
        <f t="shared" si="167"/>
        <v/>
      </c>
      <c r="BD267" s="938" t="str">
        <f t="shared" si="167"/>
        <v/>
      </c>
    </row>
    <row r="268" spans="2:56" ht="36" x14ac:dyDescent="0.2">
      <c r="B268" s="1281">
        <v>23</v>
      </c>
      <c r="C268" s="945" t="s">
        <v>230</v>
      </c>
      <c r="D268" s="928"/>
      <c r="E268" s="929"/>
      <c r="F268" s="929"/>
      <c r="G268" s="929"/>
      <c r="H268" s="929"/>
      <c r="I268" s="929"/>
      <c r="J268" s="929"/>
      <c r="K268" s="929"/>
      <c r="L268" s="929"/>
      <c r="M268" s="929"/>
      <c r="N268" s="929"/>
      <c r="O268" s="929"/>
      <c r="P268" s="929"/>
      <c r="Q268" s="929"/>
      <c r="R268" s="929"/>
      <c r="S268" s="929"/>
      <c r="T268" s="929"/>
      <c r="U268" s="929"/>
      <c r="V268" s="929"/>
      <c r="W268" s="929"/>
      <c r="X268" s="929"/>
      <c r="Y268" s="929"/>
      <c r="Z268" s="929"/>
      <c r="AA268" s="929"/>
      <c r="AB268" s="929"/>
      <c r="AC268" s="929"/>
      <c r="AD268" s="929"/>
      <c r="AE268" s="929"/>
      <c r="AF268" s="929"/>
      <c r="AG268" s="929"/>
      <c r="AH268" s="929"/>
      <c r="AI268" s="929"/>
      <c r="AJ268" s="929"/>
      <c r="AK268" s="929"/>
      <c r="AL268" s="929"/>
      <c r="AM268" s="929"/>
      <c r="AN268" s="929"/>
      <c r="AO268" s="929"/>
      <c r="AP268" s="929"/>
      <c r="AQ268" s="929"/>
      <c r="AR268" s="929"/>
      <c r="AS268" s="929"/>
      <c r="AT268" s="929"/>
      <c r="AU268" s="929"/>
      <c r="AV268" s="929"/>
      <c r="AW268" s="929"/>
      <c r="AX268" s="929"/>
      <c r="AY268" s="929"/>
      <c r="AZ268" s="929"/>
      <c r="BA268" s="929"/>
      <c r="BB268" s="929"/>
      <c r="BC268" s="929"/>
      <c r="BD268" s="930"/>
    </row>
    <row r="269" spans="2:56" ht="24" x14ac:dyDescent="0.2">
      <c r="B269" s="1282"/>
      <c r="C269" s="943" t="s">
        <v>231</v>
      </c>
      <c r="D269" s="932" t="str">
        <f>IF(D268="","",Sheet2!$L$34*7%)</f>
        <v/>
      </c>
      <c r="E269" s="933" t="str">
        <f>IF(E268="","",Sheet2!$L$34*7%)</f>
        <v/>
      </c>
      <c r="F269" s="933" t="str">
        <f>IF(F268="","",Sheet2!$L$34*7%)</f>
        <v/>
      </c>
      <c r="G269" s="933" t="str">
        <f>IF(G268="","",Sheet2!$L$34*7%)</f>
        <v/>
      </c>
      <c r="H269" s="933" t="str">
        <f>IF(H268="","",Sheet2!$L$34*7%)</f>
        <v/>
      </c>
      <c r="I269" s="933" t="str">
        <f>IF(I268="","",Sheet2!$L$34*7%)</f>
        <v/>
      </c>
      <c r="J269" s="933" t="str">
        <f>IF(J268="","",Sheet2!$L$34*7%)</f>
        <v/>
      </c>
      <c r="K269" s="933" t="str">
        <f>IF(K268="","",Sheet2!$L$34*7%)</f>
        <v/>
      </c>
      <c r="L269" s="933" t="str">
        <f>IF(L268="","",Sheet2!$L$34*7%)</f>
        <v/>
      </c>
      <c r="M269" s="933" t="str">
        <f>IF(M268="","",Sheet2!$L$34*7%)</f>
        <v/>
      </c>
      <c r="N269" s="933" t="str">
        <f>IF(N268="","",Sheet2!$L$34*7%)</f>
        <v/>
      </c>
      <c r="O269" s="933" t="str">
        <f>IF(O268="","",Sheet2!$L$34*7%)</f>
        <v/>
      </c>
      <c r="P269" s="933" t="str">
        <f>IF(P268="","",Sheet2!$L$34*7%)</f>
        <v/>
      </c>
      <c r="Q269" s="933" t="str">
        <f>IF(Q268="","",Sheet2!$L$34*7%)</f>
        <v/>
      </c>
      <c r="R269" s="933" t="str">
        <f>IF(R268="","",Sheet2!$L$34*7%)</f>
        <v/>
      </c>
      <c r="S269" s="933" t="str">
        <f>IF(S268="","",Sheet2!$L$34*7%)</f>
        <v/>
      </c>
      <c r="T269" s="933" t="str">
        <f>IF(T268="","",Sheet2!$L$34*7%)</f>
        <v/>
      </c>
      <c r="U269" s="933" t="str">
        <f>IF(U268="","",Sheet2!$L$34*7%)</f>
        <v/>
      </c>
      <c r="V269" s="933" t="str">
        <f>IF(V268="","",Sheet2!$L$34*7%)</f>
        <v/>
      </c>
      <c r="W269" s="933" t="str">
        <f>IF(W268="","",Sheet2!$L$34*7%)</f>
        <v/>
      </c>
      <c r="X269" s="933" t="str">
        <f>IF(X268="","",Sheet2!$L$34*7%)</f>
        <v/>
      </c>
      <c r="Y269" s="933" t="str">
        <f>IF(Y268="","",Sheet2!$L$34*7%)</f>
        <v/>
      </c>
      <c r="Z269" s="933" t="str">
        <f>IF(Z268="","",Sheet2!$L$34*7%)</f>
        <v/>
      </c>
      <c r="AA269" s="933" t="str">
        <f>IF(AA268="","",Sheet2!$L$34*7%)</f>
        <v/>
      </c>
      <c r="AB269" s="933" t="str">
        <f>IF(AB268="","",Sheet2!$L$34*7%)</f>
        <v/>
      </c>
      <c r="AC269" s="933" t="str">
        <f>IF(AC268="","",Sheet2!$L$34*7%)</f>
        <v/>
      </c>
      <c r="AD269" s="933" t="str">
        <f>IF(AD268="","",Sheet2!$L$34*7%)</f>
        <v/>
      </c>
      <c r="AE269" s="933" t="str">
        <f>IF(AE268="","",Sheet2!$L$34*7%)</f>
        <v/>
      </c>
      <c r="AF269" s="933" t="str">
        <f>IF(AF268="","",Sheet2!$L$34*7%)</f>
        <v/>
      </c>
      <c r="AG269" s="933" t="str">
        <f>IF(AG268="","",Sheet2!$L$34*7%)</f>
        <v/>
      </c>
      <c r="AH269" s="933" t="str">
        <f>IF(AH268="","",Sheet2!$L$34*7%)</f>
        <v/>
      </c>
      <c r="AI269" s="933" t="str">
        <f>IF(AI268="","",Sheet2!$L$34*7%)</f>
        <v/>
      </c>
      <c r="AJ269" s="933" t="str">
        <f>IF(AJ268="","",Sheet2!$L$34*7%)</f>
        <v/>
      </c>
      <c r="AK269" s="933" t="str">
        <f>IF(AK268="","",Sheet2!$L$34*7%)</f>
        <v/>
      </c>
      <c r="AL269" s="933" t="str">
        <f>IF(AL268="","",Sheet2!$L$34*7%)</f>
        <v/>
      </c>
      <c r="AM269" s="933" t="str">
        <f>IF(AM268="","",Sheet2!$L$34*7%)</f>
        <v/>
      </c>
      <c r="AN269" s="933" t="str">
        <f>IF(AN268="","",Sheet2!$L$34*7%)</f>
        <v/>
      </c>
      <c r="AO269" s="933" t="str">
        <f>IF(AO268="","",Sheet2!$L$34*7%)</f>
        <v/>
      </c>
      <c r="AP269" s="933" t="str">
        <f>IF(AP268="","",Sheet2!$L$34*7%)</f>
        <v/>
      </c>
      <c r="AQ269" s="933" t="str">
        <f>IF(AQ268="","",Sheet2!$L$34*7%)</f>
        <v/>
      </c>
      <c r="AR269" s="933" t="str">
        <f>IF(AR268="","",Sheet2!$L$34*7%)</f>
        <v/>
      </c>
      <c r="AS269" s="933" t="str">
        <f>IF(AS268="","",Sheet2!$L$34*7%)</f>
        <v/>
      </c>
      <c r="AT269" s="933"/>
      <c r="AU269" s="933" t="str">
        <f>IF(AU268="","",Sheet2!$L$34*7%)</f>
        <v/>
      </c>
      <c r="AV269" s="933" t="str">
        <f>IF(AV268="","",Sheet2!$L$34*7%)</f>
        <v/>
      </c>
      <c r="AW269" s="933" t="str">
        <f>IF(AW268="","",Sheet2!$L$34*7%)</f>
        <v/>
      </c>
      <c r="AX269" s="933" t="str">
        <f>IF(AX268="","",Sheet2!$L$34*7%)</f>
        <v/>
      </c>
      <c r="AY269" s="933" t="str">
        <f>IF(AY268="","",Sheet2!$L$34*7%)</f>
        <v/>
      </c>
      <c r="AZ269" s="933" t="str">
        <f>IF(AZ268="","",Sheet2!$L$34*7%)</f>
        <v/>
      </c>
      <c r="BA269" s="933" t="str">
        <f>IF(BA268="","",Sheet2!$L$34*7%)</f>
        <v/>
      </c>
      <c r="BB269" s="933" t="str">
        <f>IF(BB268="","",Sheet2!$L$34*7%)</f>
        <v/>
      </c>
      <c r="BC269" s="933" t="str">
        <f>IF(BC268="","",Sheet2!$L$34*7%)</f>
        <v/>
      </c>
      <c r="BD269" s="934" t="str">
        <f>IF(BD268="","",Sheet2!$L$34*7%)</f>
        <v/>
      </c>
    </row>
    <row r="270" spans="2:56" x14ac:dyDescent="0.2">
      <c r="B270" s="1283"/>
      <c r="C270" s="946" t="s">
        <v>232</v>
      </c>
      <c r="D270" s="936" t="str">
        <f t="shared" ref="D270:AI270" si="168">IF(D268="","",ABS(D268)-ABS(D269))</f>
        <v/>
      </c>
      <c r="E270" s="937" t="str">
        <f t="shared" si="168"/>
        <v/>
      </c>
      <c r="F270" s="937" t="str">
        <f t="shared" si="168"/>
        <v/>
      </c>
      <c r="G270" s="937" t="str">
        <f t="shared" si="168"/>
        <v/>
      </c>
      <c r="H270" s="937" t="str">
        <f t="shared" si="168"/>
        <v/>
      </c>
      <c r="I270" s="937" t="str">
        <f t="shared" si="168"/>
        <v/>
      </c>
      <c r="J270" s="937" t="str">
        <f t="shared" si="168"/>
        <v/>
      </c>
      <c r="K270" s="937" t="str">
        <f t="shared" si="168"/>
        <v/>
      </c>
      <c r="L270" s="937" t="str">
        <f t="shared" si="168"/>
        <v/>
      </c>
      <c r="M270" s="937" t="str">
        <f t="shared" si="168"/>
        <v/>
      </c>
      <c r="N270" s="937" t="str">
        <f t="shared" si="168"/>
        <v/>
      </c>
      <c r="O270" s="937" t="str">
        <f t="shared" si="168"/>
        <v/>
      </c>
      <c r="P270" s="937" t="str">
        <f t="shared" si="168"/>
        <v/>
      </c>
      <c r="Q270" s="937" t="str">
        <f t="shared" si="168"/>
        <v/>
      </c>
      <c r="R270" s="937" t="str">
        <f t="shared" si="168"/>
        <v/>
      </c>
      <c r="S270" s="937" t="str">
        <f t="shared" si="168"/>
        <v/>
      </c>
      <c r="T270" s="937" t="str">
        <f t="shared" si="168"/>
        <v/>
      </c>
      <c r="U270" s="937" t="str">
        <f t="shared" si="168"/>
        <v/>
      </c>
      <c r="V270" s="937" t="str">
        <f t="shared" si="168"/>
        <v/>
      </c>
      <c r="W270" s="937" t="str">
        <f t="shared" si="168"/>
        <v/>
      </c>
      <c r="X270" s="937" t="str">
        <f t="shared" si="168"/>
        <v/>
      </c>
      <c r="Y270" s="937" t="str">
        <f t="shared" si="168"/>
        <v/>
      </c>
      <c r="Z270" s="937" t="str">
        <f t="shared" si="168"/>
        <v/>
      </c>
      <c r="AA270" s="937" t="str">
        <f t="shared" si="168"/>
        <v/>
      </c>
      <c r="AB270" s="937" t="str">
        <f t="shared" si="168"/>
        <v/>
      </c>
      <c r="AC270" s="937" t="str">
        <f t="shared" si="168"/>
        <v/>
      </c>
      <c r="AD270" s="937" t="str">
        <f t="shared" si="168"/>
        <v/>
      </c>
      <c r="AE270" s="937" t="str">
        <f t="shared" si="168"/>
        <v/>
      </c>
      <c r="AF270" s="937" t="str">
        <f t="shared" si="168"/>
        <v/>
      </c>
      <c r="AG270" s="937" t="str">
        <f t="shared" si="168"/>
        <v/>
      </c>
      <c r="AH270" s="937" t="str">
        <f t="shared" si="168"/>
        <v/>
      </c>
      <c r="AI270" s="937" t="str">
        <f t="shared" si="168"/>
        <v/>
      </c>
      <c r="AJ270" s="937" t="str">
        <f t="shared" ref="AJ270:BD270" si="169">IF(AJ268="","",ABS(AJ268)-ABS(AJ269))</f>
        <v/>
      </c>
      <c r="AK270" s="937" t="str">
        <f t="shared" si="169"/>
        <v/>
      </c>
      <c r="AL270" s="937" t="str">
        <f t="shared" si="169"/>
        <v/>
      </c>
      <c r="AM270" s="937" t="str">
        <f t="shared" si="169"/>
        <v/>
      </c>
      <c r="AN270" s="937" t="str">
        <f t="shared" si="169"/>
        <v/>
      </c>
      <c r="AO270" s="937" t="str">
        <f t="shared" si="169"/>
        <v/>
      </c>
      <c r="AP270" s="937" t="str">
        <f t="shared" si="169"/>
        <v/>
      </c>
      <c r="AQ270" s="937" t="str">
        <f t="shared" si="169"/>
        <v/>
      </c>
      <c r="AR270" s="937" t="str">
        <f t="shared" si="169"/>
        <v/>
      </c>
      <c r="AS270" s="937" t="str">
        <f t="shared" si="169"/>
        <v/>
      </c>
      <c r="AT270" s="937"/>
      <c r="AU270" s="937" t="str">
        <f t="shared" si="169"/>
        <v/>
      </c>
      <c r="AV270" s="937" t="str">
        <f t="shared" si="169"/>
        <v/>
      </c>
      <c r="AW270" s="937" t="str">
        <f t="shared" si="169"/>
        <v/>
      </c>
      <c r="AX270" s="937" t="str">
        <f t="shared" si="169"/>
        <v/>
      </c>
      <c r="AY270" s="937" t="str">
        <f t="shared" si="169"/>
        <v/>
      </c>
      <c r="AZ270" s="937" t="str">
        <f t="shared" si="169"/>
        <v/>
      </c>
      <c r="BA270" s="937" t="str">
        <f t="shared" si="169"/>
        <v/>
      </c>
      <c r="BB270" s="937" t="str">
        <f t="shared" si="169"/>
        <v/>
      </c>
      <c r="BC270" s="937" t="str">
        <f t="shared" si="169"/>
        <v/>
      </c>
      <c r="BD270" s="938" t="str">
        <f t="shared" si="169"/>
        <v/>
      </c>
    </row>
    <row r="271" spans="2:56" ht="36" x14ac:dyDescent="0.2">
      <c r="B271" s="1282">
        <v>24</v>
      </c>
      <c r="C271" s="942" t="s">
        <v>230</v>
      </c>
      <c r="D271" s="928"/>
      <c r="E271" s="929"/>
      <c r="F271" s="929"/>
      <c r="G271" s="929"/>
      <c r="H271" s="929"/>
      <c r="I271" s="929"/>
      <c r="J271" s="929"/>
      <c r="K271" s="929"/>
      <c r="L271" s="929"/>
      <c r="M271" s="929"/>
      <c r="N271" s="929"/>
      <c r="O271" s="929"/>
      <c r="P271" s="929"/>
      <c r="Q271" s="929"/>
      <c r="R271" s="929"/>
      <c r="S271" s="929"/>
      <c r="T271" s="929"/>
      <c r="U271" s="929"/>
      <c r="V271" s="929"/>
      <c r="W271" s="929"/>
      <c r="X271" s="929"/>
      <c r="Y271" s="929"/>
      <c r="Z271" s="929"/>
      <c r="AA271" s="929"/>
      <c r="AB271" s="929"/>
      <c r="AC271" s="929"/>
      <c r="AD271" s="929"/>
      <c r="AE271" s="929"/>
      <c r="AF271" s="929"/>
      <c r="AG271" s="929"/>
      <c r="AH271" s="929"/>
      <c r="AI271" s="929"/>
      <c r="AJ271" s="929"/>
      <c r="AK271" s="929"/>
      <c r="AL271" s="929"/>
      <c r="AM271" s="929"/>
      <c r="AN271" s="929"/>
      <c r="AO271" s="929"/>
      <c r="AP271" s="929"/>
      <c r="AQ271" s="929"/>
      <c r="AR271" s="929"/>
      <c r="AS271" s="929"/>
      <c r="AT271" s="929"/>
      <c r="AU271" s="929"/>
      <c r="AV271" s="929"/>
      <c r="AW271" s="929"/>
      <c r="AX271" s="929"/>
      <c r="AY271" s="929"/>
      <c r="AZ271" s="929"/>
      <c r="BA271" s="929"/>
      <c r="BB271" s="929"/>
      <c r="BC271" s="929"/>
      <c r="BD271" s="930"/>
    </row>
    <row r="272" spans="2:56" ht="24" x14ac:dyDescent="0.2">
      <c r="B272" s="1282"/>
      <c r="C272" s="943" t="s">
        <v>231</v>
      </c>
      <c r="D272" s="932" t="str">
        <f>IF(D271="","",Sheet2!$L$35*7%)</f>
        <v/>
      </c>
      <c r="E272" s="933" t="str">
        <f>IF(E271="","",Sheet2!$L$35*7%)</f>
        <v/>
      </c>
      <c r="F272" s="933" t="str">
        <f>IF(F271="","",Sheet2!$L$35*7%)</f>
        <v/>
      </c>
      <c r="G272" s="933" t="str">
        <f>IF(G271="","",Sheet2!$L$35*7%)</f>
        <v/>
      </c>
      <c r="H272" s="933" t="str">
        <f>IF(H271="","",Sheet2!$L$35*7%)</f>
        <v/>
      </c>
      <c r="I272" s="933" t="str">
        <f>IF(I271="","",Sheet2!$L$35*7%)</f>
        <v/>
      </c>
      <c r="J272" s="933" t="str">
        <f>IF(J271="","",Sheet2!$L$35*7%)</f>
        <v/>
      </c>
      <c r="K272" s="933" t="str">
        <f>IF(K271="","",Sheet2!$L$35*7%)</f>
        <v/>
      </c>
      <c r="L272" s="933" t="str">
        <f>IF(L271="","",Sheet2!$L$35*7%)</f>
        <v/>
      </c>
      <c r="M272" s="933" t="str">
        <f>IF(M271="","",Sheet2!$L$35*7%)</f>
        <v/>
      </c>
      <c r="N272" s="933" t="str">
        <f>IF(N271="","",Sheet2!$L$35*7%)</f>
        <v/>
      </c>
      <c r="O272" s="933" t="str">
        <f>IF(O271="","",Sheet2!$L$35*7%)</f>
        <v/>
      </c>
      <c r="P272" s="933" t="str">
        <f>IF(P271="","",Sheet2!$L$35*7%)</f>
        <v/>
      </c>
      <c r="Q272" s="933" t="str">
        <f>IF(Q271="","",Sheet2!$L$35*7%)</f>
        <v/>
      </c>
      <c r="R272" s="933" t="str">
        <f>IF(R271="","",Sheet2!$L$35*7%)</f>
        <v/>
      </c>
      <c r="S272" s="933" t="str">
        <f>IF(S271="","",Sheet2!$L$35*7%)</f>
        <v/>
      </c>
      <c r="T272" s="933" t="str">
        <f>IF(T271="","",Sheet2!$L$35*7%)</f>
        <v/>
      </c>
      <c r="U272" s="933" t="str">
        <f>IF(U271="","",Sheet2!$L$35*7%)</f>
        <v/>
      </c>
      <c r="V272" s="933" t="str">
        <f>IF(V271="","",Sheet2!$L$35*7%)</f>
        <v/>
      </c>
      <c r="W272" s="933" t="str">
        <f>IF(W271="","",Sheet2!$L$35*7%)</f>
        <v/>
      </c>
      <c r="X272" s="933" t="str">
        <f>IF(X271="","",Sheet2!$L$35*7%)</f>
        <v/>
      </c>
      <c r="Y272" s="933" t="str">
        <f>IF(Y271="","",Sheet2!$L$35*7%)</f>
        <v/>
      </c>
      <c r="Z272" s="933" t="str">
        <f>IF(Z271="","",Sheet2!$L$35*7%)</f>
        <v/>
      </c>
      <c r="AA272" s="933" t="str">
        <f>IF(AA271="","",Sheet2!$L$35*7%)</f>
        <v/>
      </c>
      <c r="AB272" s="933" t="str">
        <f>IF(AB271="","",Sheet2!$L$35*7%)</f>
        <v/>
      </c>
      <c r="AC272" s="933" t="str">
        <f>IF(AC271="","",Sheet2!$L$35*7%)</f>
        <v/>
      </c>
      <c r="AD272" s="933" t="str">
        <f>IF(AD271="","",Sheet2!$L$35*7%)</f>
        <v/>
      </c>
      <c r="AE272" s="933" t="str">
        <f>IF(AE271="","",Sheet2!$L$35*7%)</f>
        <v/>
      </c>
      <c r="AF272" s="933" t="str">
        <f>IF(AF271="","",Sheet2!$L$35*7%)</f>
        <v/>
      </c>
      <c r="AG272" s="933" t="str">
        <f>IF(AG271="","",Sheet2!$L$35*7%)</f>
        <v/>
      </c>
      <c r="AH272" s="933" t="str">
        <f>IF(AH271="","",Sheet2!$L$35*7%)</f>
        <v/>
      </c>
      <c r="AI272" s="933" t="str">
        <f>IF(AI271="","",Sheet2!$L$35*7%)</f>
        <v/>
      </c>
      <c r="AJ272" s="933" t="str">
        <f>IF(AJ271="","",Sheet2!$L$35*7%)</f>
        <v/>
      </c>
      <c r="AK272" s="933" t="str">
        <f>IF(AK271="","",Sheet2!$L$35*7%)</f>
        <v/>
      </c>
      <c r="AL272" s="933" t="str">
        <f>IF(AL271="","",Sheet2!$L$35*7%)</f>
        <v/>
      </c>
      <c r="AM272" s="933" t="str">
        <f>IF(AM271="","",Sheet2!$L$35*7%)</f>
        <v/>
      </c>
      <c r="AN272" s="933" t="str">
        <f>IF(AN271="","",Sheet2!$L$35*7%)</f>
        <v/>
      </c>
      <c r="AO272" s="933" t="str">
        <f>IF(AO271="","",Sheet2!$L$35*7%)</f>
        <v/>
      </c>
      <c r="AP272" s="933" t="str">
        <f>IF(AP271="","",Sheet2!$L$35*7%)</f>
        <v/>
      </c>
      <c r="AQ272" s="933" t="str">
        <f>IF(AQ271="","",Sheet2!$L$35*7%)</f>
        <v/>
      </c>
      <c r="AR272" s="933" t="str">
        <f>IF(AR271="","",Sheet2!$L$35*7%)</f>
        <v/>
      </c>
      <c r="AS272" s="933" t="str">
        <f>IF(AS271="","",Sheet2!$L$35*7%)</f>
        <v/>
      </c>
      <c r="AT272" s="933"/>
      <c r="AU272" s="933" t="str">
        <f>IF(AU271="","",Sheet2!$L$35*7%)</f>
        <v/>
      </c>
      <c r="AV272" s="933" t="str">
        <f>IF(AV271="","",Sheet2!$L$35*7%)</f>
        <v/>
      </c>
      <c r="AW272" s="933" t="str">
        <f>IF(AW271="","",Sheet2!$L$35*7%)</f>
        <v/>
      </c>
      <c r="AX272" s="933" t="str">
        <f>IF(AX271="","",Sheet2!$L$35*7%)</f>
        <v/>
      </c>
      <c r="AY272" s="933" t="str">
        <f>IF(AY271="","",Sheet2!$L$35*7%)</f>
        <v/>
      </c>
      <c r="AZ272" s="933" t="str">
        <f>IF(AZ271="","",Sheet2!$L$35*7%)</f>
        <v/>
      </c>
      <c r="BA272" s="933" t="str">
        <f>IF(BA271="","",Sheet2!$L$35*7%)</f>
        <v/>
      </c>
      <c r="BB272" s="933" t="str">
        <f>IF(BB271="","",Sheet2!$L$35*7%)</f>
        <v/>
      </c>
      <c r="BC272" s="933" t="str">
        <f>IF(BC271="","",Sheet2!$L$35*7%)</f>
        <v/>
      </c>
      <c r="BD272" s="934" t="str">
        <f>IF(BD271="","",Sheet2!$L$35*7%)</f>
        <v/>
      </c>
    </row>
    <row r="273" spans="2:56" x14ac:dyDescent="0.2">
      <c r="B273" s="1282"/>
      <c r="C273" s="944" t="s">
        <v>232</v>
      </c>
      <c r="D273" s="936" t="str">
        <f t="shared" ref="D273:AI273" si="170">IF(D271="","",ABS(D271)-ABS(D272))</f>
        <v/>
      </c>
      <c r="E273" s="937" t="str">
        <f t="shared" si="170"/>
        <v/>
      </c>
      <c r="F273" s="937" t="str">
        <f t="shared" si="170"/>
        <v/>
      </c>
      <c r="G273" s="937" t="str">
        <f t="shared" si="170"/>
        <v/>
      </c>
      <c r="H273" s="937" t="str">
        <f t="shared" si="170"/>
        <v/>
      </c>
      <c r="I273" s="937" t="str">
        <f t="shared" si="170"/>
        <v/>
      </c>
      <c r="J273" s="937" t="str">
        <f t="shared" si="170"/>
        <v/>
      </c>
      <c r="K273" s="937" t="str">
        <f t="shared" si="170"/>
        <v/>
      </c>
      <c r="L273" s="937" t="str">
        <f t="shared" si="170"/>
        <v/>
      </c>
      <c r="M273" s="937" t="str">
        <f t="shared" si="170"/>
        <v/>
      </c>
      <c r="N273" s="937" t="str">
        <f t="shared" si="170"/>
        <v/>
      </c>
      <c r="O273" s="937" t="str">
        <f t="shared" si="170"/>
        <v/>
      </c>
      <c r="P273" s="937" t="str">
        <f t="shared" si="170"/>
        <v/>
      </c>
      <c r="Q273" s="937" t="str">
        <f t="shared" si="170"/>
        <v/>
      </c>
      <c r="R273" s="937" t="str">
        <f t="shared" si="170"/>
        <v/>
      </c>
      <c r="S273" s="937" t="str">
        <f t="shared" si="170"/>
        <v/>
      </c>
      <c r="T273" s="937" t="str">
        <f t="shared" si="170"/>
        <v/>
      </c>
      <c r="U273" s="937" t="str">
        <f t="shared" si="170"/>
        <v/>
      </c>
      <c r="V273" s="937" t="str">
        <f t="shared" si="170"/>
        <v/>
      </c>
      <c r="W273" s="937" t="str">
        <f t="shared" si="170"/>
        <v/>
      </c>
      <c r="X273" s="937" t="str">
        <f t="shared" si="170"/>
        <v/>
      </c>
      <c r="Y273" s="937" t="str">
        <f t="shared" si="170"/>
        <v/>
      </c>
      <c r="Z273" s="937" t="str">
        <f t="shared" si="170"/>
        <v/>
      </c>
      <c r="AA273" s="937" t="str">
        <f t="shared" si="170"/>
        <v/>
      </c>
      <c r="AB273" s="937" t="str">
        <f t="shared" si="170"/>
        <v/>
      </c>
      <c r="AC273" s="937" t="str">
        <f t="shared" si="170"/>
        <v/>
      </c>
      <c r="AD273" s="937" t="str">
        <f t="shared" si="170"/>
        <v/>
      </c>
      <c r="AE273" s="937" t="str">
        <f t="shared" si="170"/>
        <v/>
      </c>
      <c r="AF273" s="937" t="str">
        <f t="shared" si="170"/>
        <v/>
      </c>
      <c r="AG273" s="937" t="str">
        <f t="shared" si="170"/>
        <v/>
      </c>
      <c r="AH273" s="937" t="str">
        <f t="shared" si="170"/>
        <v/>
      </c>
      <c r="AI273" s="937" t="str">
        <f t="shared" si="170"/>
        <v/>
      </c>
      <c r="AJ273" s="937" t="str">
        <f t="shared" ref="AJ273:BD273" si="171">IF(AJ271="","",ABS(AJ271)-ABS(AJ272))</f>
        <v/>
      </c>
      <c r="AK273" s="937" t="str">
        <f t="shared" si="171"/>
        <v/>
      </c>
      <c r="AL273" s="937" t="str">
        <f t="shared" si="171"/>
        <v/>
      </c>
      <c r="AM273" s="937" t="str">
        <f t="shared" si="171"/>
        <v/>
      </c>
      <c r="AN273" s="937" t="str">
        <f t="shared" si="171"/>
        <v/>
      </c>
      <c r="AO273" s="937" t="str">
        <f t="shared" si="171"/>
        <v/>
      </c>
      <c r="AP273" s="937" t="str">
        <f t="shared" si="171"/>
        <v/>
      </c>
      <c r="AQ273" s="937" t="str">
        <f t="shared" si="171"/>
        <v/>
      </c>
      <c r="AR273" s="937" t="str">
        <f t="shared" si="171"/>
        <v/>
      </c>
      <c r="AS273" s="937" t="str">
        <f t="shared" si="171"/>
        <v/>
      </c>
      <c r="AT273" s="937"/>
      <c r="AU273" s="937" t="str">
        <f t="shared" si="171"/>
        <v/>
      </c>
      <c r="AV273" s="937" t="str">
        <f t="shared" si="171"/>
        <v/>
      </c>
      <c r="AW273" s="937" t="str">
        <f t="shared" si="171"/>
        <v/>
      </c>
      <c r="AX273" s="937" t="str">
        <f t="shared" si="171"/>
        <v/>
      </c>
      <c r="AY273" s="937" t="str">
        <f t="shared" si="171"/>
        <v/>
      </c>
      <c r="AZ273" s="937" t="str">
        <f t="shared" si="171"/>
        <v/>
      </c>
      <c r="BA273" s="937" t="str">
        <f t="shared" si="171"/>
        <v/>
      </c>
      <c r="BB273" s="937" t="str">
        <f t="shared" si="171"/>
        <v/>
      </c>
      <c r="BC273" s="937" t="str">
        <f t="shared" si="171"/>
        <v/>
      </c>
      <c r="BD273" s="938" t="str">
        <f t="shared" si="171"/>
        <v/>
      </c>
    </row>
    <row r="274" spans="2:56" ht="36" x14ac:dyDescent="0.2">
      <c r="B274" s="1281">
        <v>25</v>
      </c>
      <c r="C274" s="945" t="s">
        <v>230</v>
      </c>
      <c r="D274" s="928"/>
      <c r="E274" s="929"/>
      <c r="F274" s="929"/>
      <c r="G274" s="929"/>
      <c r="H274" s="929"/>
      <c r="I274" s="929"/>
      <c r="J274" s="929"/>
      <c r="K274" s="929"/>
      <c r="L274" s="929"/>
      <c r="M274" s="929"/>
      <c r="N274" s="929"/>
      <c r="O274" s="929"/>
      <c r="P274" s="929"/>
      <c r="Q274" s="929"/>
      <c r="R274" s="929"/>
      <c r="S274" s="929"/>
      <c r="T274" s="929"/>
      <c r="U274" s="929"/>
      <c r="V274" s="929"/>
      <c r="W274" s="929"/>
      <c r="X274" s="929"/>
      <c r="Y274" s="929"/>
      <c r="Z274" s="929"/>
      <c r="AA274" s="929"/>
      <c r="AB274" s="929"/>
      <c r="AC274" s="929"/>
      <c r="AD274" s="929"/>
      <c r="AE274" s="929"/>
      <c r="AF274" s="929"/>
      <c r="AG274" s="929"/>
      <c r="AH274" s="929"/>
      <c r="AI274" s="929"/>
      <c r="AJ274" s="929"/>
      <c r="AK274" s="929"/>
      <c r="AL274" s="929"/>
      <c r="AM274" s="929"/>
      <c r="AN274" s="929"/>
      <c r="AO274" s="929"/>
      <c r="AP274" s="929"/>
      <c r="AQ274" s="929"/>
      <c r="AR274" s="929"/>
      <c r="AS274" s="929"/>
      <c r="AT274" s="929"/>
      <c r="AU274" s="929"/>
      <c r="AV274" s="929"/>
      <c r="AW274" s="929"/>
      <c r="AX274" s="929"/>
      <c r="AY274" s="929"/>
      <c r="AZ274" s="929"/>
      <c r="BA274" s="929"/>
      <c r="BB274" s="929"/>
      <c r="BC274" s="929"/>
      <c r="BD274" s="930"/>
    </row>
    <row r="275" spans="2:56" ht="24" x14ac:dyDescent="0.2">
      <c r="B275" s="1282"/>
      <c r="C275" s="943" t="s">
        <v>231</v>
      </c>
      <c r="D275" s="932" t="str">
        <f>IF(D274="","",Sheet2!$L$36*7%)</f>
        <v/>
      </c>
      <c r="E275" s="933" t="str">
        <f>IF(E274="","",Sheet2!$L$36*7%)</f>
        <v/>
      </c>
      <c r="F275" s="933" t="str">
        <f>IF(F274="","",Sheet2!$L$36*7%)</f>
        <v/>
      </c>
      <c r="G275" s="933" t="str">
        <f>IF(G274="","",Sheet2!$L$36*7%)</f>
        <v/>
      </c>
      <c r="H275" s="933" t="str">
        <f>IF(H274="","",Sheet2!$L$36*7%)</f>
        <v/>
      </c>
      <c r="I275" s="933" t="str">
        <f>IF(I274="","",Sheet2!$L$36*7%)</f>
        <v/>
      </c>
      <c r="J275" s="933" t="str">
        <f>IF(J274="","",Sheet2!$L$36*7%)</f>
        <v/>
      </c>
      <c r="K275" s="933" t="str">
        <f>IF(K274="","",Sheet2!$L$36*7%)</f>
        <v/>
      </c>
      <c r="L275" s="933" t="str">
        <f>IF(L274="","",Sheet2!$L$36*7%)</f>
        <v/>
      </c>
      <c r="M275" s="933" t="str">
        <f>IF(M274="","",Sheet2!$L$36*7%)</f>
        <v/>
      </c>
      <c r="N275" s="933" t="str">
        <f>IF(N274="","",Sheet2!$L$36*7%)</f>
        <v/>
      </c>
      <c r="O275" s="933" t="str">
        <f>IF(O274="","",Sheet2!$L$36*7%)</f>
        <v/>
      </c>
      <c r="P275" s="933" t="str">
        <f>IF(P274="","",Sheet2!$L$36*7%)</f>
        <v/>
      </c>
      <c r="Q275" s="933" t="str">
        <f>IF(Q274="","",Sheet2!$L$36*7%)</f>
        <v/>
      </c>
      <c r="R275" s="933" t="str">
        <f>IF(R274="","",Sheet2!$L$36*7%)</f>
        <v/>
      </c>
      <c r="S275" s="933" t="str">
        <f>IF(S274="","",Sheet2!$L$36*7%)</f>
        <v/>
      </c>
      <c r="T275" s="933" t="str">
        <f>IF(T274="","",Sheet2!$L$36*7%)</f>
        <v/>
      </c>
      <c r="U275" s="933" t="str">
        <f>IF(U274="","",Sheet2!$L$36*7%)</f>
        <v/>
      </c>
      <c r="V275" s="933" t="str">
        <f>IF(V274="","",Sheet2!$L$36*7%)</f>
        <v/>
      </c>
      <c r="W275" s="933" t="str">
        <f>IF(W274="","",Sheet2!$L$36*7%)</f>
        <v/>
      </c>
      <c r="X275" s="933" t="str">
        <f>IF(X274="","",Sheet2!$L$36*7%)</f>
        <v/>
      </c>
      <c r="Y275" s="933" t="str">
        <f>IF(Y274="","",Sheet2!$L$36*7%)</f>
        <v/>
      </c>
      <c r="Z275" s="933" t="str">
        <f>IF(Z274="","",Sheet2!$L$36*7%)</f>
        <v/>
      </c>
      <c r="AA275" s="933" t="str">
        <f>IF(AA274="","",Sheet2!$L$36*7%)</f>
        <v/>
      </c>
      <c r="AB275" s="933" t="str">
        <f>IF(AB274="","",Sheet2!$L$36*7%)</f>
        <v/>
      </c>
      <c r="AC275" s="933" t="str">
        <f>IF(AC274="","",Sheet2!$L$36*7%)</f>
        <v/>
      </c>
      <c r="AD275" s="933" t="str">
        <f>IF(AD274="","",Sheet2!$L$36*7%)</f>
        <v/>
      </c>
      <c r="AE275" s="933" t="str">
        <f>IF(AE274="","",Sheet2!$L$36*7%)</f>
        <v/>
      </c>
      <c r="AF275" s="933" t="str">
        <f>IF(AF274="","",Sheet2!$L$36*7%)</f>
        <v/>
      </c>
      <c r="AG275" s="933" t="str">
        <f>IF(AG274="","",Sheet2!$L$36*7%)</f>
        <v/>
      </c>
      <c r="AH275" s="933" t="str">
        <f>IF(AH274="","",Sheet2!$L$36*7%)</f>
        <v/>
      </c>
      <c r="AI275" s="933" t="str">
        <f>IF(AI274="","",Sheet2!$L$36*7%)</f>
        <v/>
      </c>
      <c r="AJ275" s="933" t="str">
        <f>IF(AJ274="","",Sheet2!$L$36*7%)</f>
        <v/>
      </c>
      <c r="AK275" s="933" t="str">
        <f>IF(AK274="","",Sheet2!$L$36*7%)</f>
        <v/>
      </c>
      <c r="AL275" s="933" t="str">
        <f>IF(AL274="","",Sheet2!$L$36*7%)</f>
        <v/>
      </c>
      <c r="AM275" s="933" t="str">
        <f>IF(AM274="","",Sheet2!$L$36*7%)</f>
        <v/>
      </c>
      <c r="AN275" s="933" t="str">
        <f>IF(AN274="","",Sheet2!$L$36*7%)</f>
        <v/>
      </c>
      <c r="AO275" s="933" t="str">
        <f>IF(AO274="","",Sheet2!$L$36*7%)</f>
        <v/>
      </c>
      <c r="AP275" s="933" t="str">
        <f>IF(AP274="","",Sheet2!$L$36*7%)</f>
        <v/>
      </c>
      <c r="AQ275" s="933" t="str">
        <f>IF(AQ274="","",Sheet2!$L$36*7%)</f>
        <v/>
      </c>
      <c r="AR275" s="933" t="str">
        <f>IF(AR274="","",Sheet2!$L$36*7%)</f>
        <v/>
      </c>
      <c r="AS275" s="933" t="str">
        <f>IF(AS274="","",Sheet2!$L$36*7%)</f>
        <v/>
      </c>
      <c r="AT275" s="933"/>
      <c r="AU275" s="933" t="str">
        <f>IF(AU274="","",Sheet2!$L$36*7%)</f>
        <v/>
      </c>
      <c r="AV275" s="933" t="str">
        <f>IF(AV274="","",Sheet2!$L$36*7%)</f>
        <v/>
      </c>
      <c r="AW275" s="933" t="str">
        <f>IF(AW274="","",Sheet2!$L$36*7%)</f>
        <v/>
      </c>
      <c r="AX275" s="933" t="str">
        <f>IF(AX274="","",Sheet2!$L$36*7%)</f>
        <v/>
      </c>
      <c r="AY275" s="933" t="str">
        <f>IF(AY274="","",Sheet2!$L$36*7%)</f>
        <v/>
      </c>
      <c r="AZ275" s="933" t="str">
        <f>IF(AZ274="","",Sheet2!$L$36*7%)</f>
        <v/>
      </c>
      <c r="BA275" s="933" t="str">
        <f>IF(BA274="","",Sheet2!$L$36*7%)</f>
        <v/>
      </c>
      <c r="BB275" s="933" t="str">
        <f>IF(BB274="","",Sheet2!$L$36*7%)</f>
        <v/>
      </c>
      <c r="BC275" s="933" t="str">
        <f>IF(BC274="","",Sheet2!$L$36*7%)</f>
        <v/>
      </c>
      <c r="BD275" s="934" t="str">
        <f>IF(BD274="","",Sheet2!$L$36*7%)</f>
        <v/>
      </c>
    </row>
    <row r="276" spans="2:56" x14ac:dyDescent="0.2">
      <c r="B276" s="1283"/>
      <c r="C276" s="946" t="s">
        <v>232</v>
      </c>
      <c r="D276" s="936" t="str">
        <f t="shared" ref="D276:AI276" si="172">IF(D274="","",ABS(D274)-ABS(D275))</f>
        <v/>
      </c>
      <c r="E276" s="937" t="str">
        <f t="shared" si="172"/>
        <v/>
      </c>
      <c r="F276" s="937" t="str">
        <f t="shared" si="172"/>
        <v/>
      </c>
      <c r="G276" s="937" t="str">
        <f t="shared" si="172"/>
        <v/>
      </c>
      <c r="H276" s="937" t="str">
        <f t="shared" si="172"/>
        <v/>
      </c>
      <c r="I276" s="937" t="str">
        <f t="shared" si="172"/>
        <v/>
      </c>
      <c r="J276" s="937" t="str">
        <f t="shared" si="172"/>
        <v/>
      </c>
      <c r="K276" s="937" t="str">
        <f t="shared" si="172"/>
        <v/>
      </c>
      <c r="L276" s="937" t="str">
        <f t="shared" si="172"/>
        <v/>
      </c>
      <c r="M276" s="937" t="str">
        <f t="shared" si="172"/>
        <v/>
      </c>
      <c r="N276" s="937" t="str">
        <f t="shared" si="172"/>
        <v/>
      </c>
      <c r="O276" s="937" t="str">
        <f t="shared" si="172"/>
        <v/>
      </c>
      <c r="P276" s="937" t="str">
        <f t="shared" si="172"/>
        <v/>
      </c>
      <c r="Q276" s="937" t="str">
        <f t="shared" si="172"/>
        <v/>
      </c>
      <c r="R276" s="937" t="str">
        <f t="shared" si="172"/>
        <v/>
      </c>
      <c r="S276" s="937" t="str">
        <f t="shared" si="172"/>
        <v/>
      </c>
      <c r="T276" s="937" t="str">
        <f t="shared" si="172"/>
        <v/>
      </c>
      <c r="U276" s="937" t="str">
        <f t="shared" si="172"/>
        <v/>
      </c>
      <c r="V276" s="937" t="str">
        <f t="shared" si="172"/>
        <v/>
      </c>
      <c r="W276" s="937" t="str">
        <f t="shared" si="172"/>
        <v/>
      </c>
      <c r="X276" s="937" t="str">
        <f t="shared" si="172"/>
        <v/>
      </c>
      <c r="Y276" s="937" t="str">
        <f t="shared" si="172"/>
        <v/>
      </c>
      <c r="Z276" s="937" t="str">
        <f t="shared" si="172"/>
        <v/>
      </c>
      <c r="AA276" s="937" t="str">
        <f t="shared" si="172"/>
        <v/>
      </c>
      <c r="AB276" s="937" t="str">
        <f t="shared" si="172"/>
        <v/>
      </c>
      <c r="AC276" s="937" t="str">
        <f t="shared" si="172"/>
        <v/>
      </c>
      <c r="AD276" s="937" t="str">
        <f t="shared" si="172"/>
        <v/>
      </c>
      <c r="AE276" s="937" t="str">
        <f t="shared" si="172"/>
        <v/>
      </c>
      <c r="AF276" s="937" t="str">
        <f t="shared" si="172"/>
        <v/>
      </c>
      <c r="AG276" s="937" t="str">
        <f t="shared" si="172"/>
        <v/>
      </c>
      <c r="AH276" s="937" t="str">
        <f t="shared" si="172"/>
        <v/>
      </c>
      <c r="AI276" s="937" t="str">
        <f t="shared" si="172"/>
        <v/>
      </c>
      <c r="AJ276" s="937" t="str">
        <f t="shared" ref="AJ276:BD276" si="173">IF(AJ274="","",ABS(AJ274)-ABS(AJ275))</f>
        <v/>
      </c>
      <c r="AK276" s="937" t="str">
        <f t="shared" si="173"/>
        <v/>
      </c>
      <c r="AL276" s="937" t="str">
        <f t="shared" si="173"/>
        <v/>
      </c>
      <c r="AM276" s="937" t="str">
        <f t="shared" si="173"/>
        <v/>
      </c>
      <c r="AN276" s="937" t="str">
        <f t="shared" si="173"/>
        <v/>
      </c>
      <c r="AO276" s="937" t="str">
        <f t="shared" si="173"/>
        <v/>
      </c>
      <c r="AP276" s="937" t="str">
        <f t="shared" si="173"/>
        <v/>
      </c>
      <c r="AQ276" s="937" t="str">
        <f t="shared" si="173"/>
        <v/>
      </c>
      <c r="AR276" s="937" t="str">
        <f t="shared" si="173"/>
        <v/>
      </c>
      <c r="AS276" s="937" t="str">
        <f t="shared" si="173"/>
        <v/>
      </c>
      <c r="AT276" s="937"/>
      <c r="AU276" s="937" t="str">
        <f t="shared" si="173"/>
        <v/>
      </c>
      <c r="AV276" s="937" t="str">
        <f t="shared" si="173"/>
        <v/>
      </c>
      <c r="AW276" s="937" t="str">
        <f t="shared" si="173"/>
        <v/>
      </c>
      <c r="AX276" s="937" t="str">
        <f t="shared" si="173"/>
        <v/>
      </c>
      <c r="AY276" s="937" t="str">
        <f t="shared" si="173"/>
        <v/>
      </c>
      <c r="AZ276" s="937" t="str">
        <f t="shared" si="173"/>
        <v/>
      </c>
      <c r="BA276" s="937" t="str">
        <f t="shared" si="173"/>
        <v/>
      </c>
      <c r="BB276" s="937" t="str">
        <f t="shared" si="173"/>
        <v/>
      </c>
      <c r="BC276" s="937" t="str">
        <f t="shared" si="173"/>
        <v/>
      </c>
      <c r="BD276" s="938" t="str">
        <f t="shared" si="173"/>
        <v/>
      </c>
    </row>
    <row r="277" spans="2:56" ht="36" x14ac:dyDescent="0.2">
      <c r="B277" s="1282">
        <v>26</v>
      </c>
      <c r="C277" s="942" t="s">
        <v>230</v>
      </c>
      <c r="D277" s="928"/>
      <c r="E277" s="929"/>
      <c r="F277" s="929"/>
      <c r="G277" s="929"/>
      <c r="H277" s="929"/>
      <c r="I277" s="929"/>
      <c r="J277" s="929"/>
      <c r="K277" s="929"/>
      <c r="L277" s="929"/>
      <c r="M277" s="929"/>
      <c r="N277" s="929"/>
      <c r="O277" s="929"/>
      <c r="P277" s="929"/>
      <c r="Q277" s="929"/>
      <c r="R277" s="929"/>
      <c r="S277" s="929"/>
      <c r="T277" s="929"/>
      <c r="U277" s="929"/>
      <c r="V277" s="929"/>
      <c r="W277" s="929"/>
      <c r="X277" s="929"/>
      <c r="Y277" s="929"/>
      <c r="Z277" s="929"/>
      <c r="AA277" s="929"/>
      <c r="AB277" s="929"/>
      <c r="AC277" s="929"/>
      <c r="AD277" s="929"/>
      <c r="AE277" s="929"/>
      <c r="AF277" s="929"/>
      <c r="AG277" s="929"/>
      <c r="AH277" s="929"/>
      <c r="AI277" s="929"/>
      <c r="AJ277" s="929"/>
      <c r="AK277" s="929"/>
      <c r="AL277" s="929"/>
      <c r="AM277" s="929"/>
      <c r="AN277" s="929"/>
      <c r="AO277" s="929"/>
      <c r="AP277" s="929"/>
      <c r="AQ277" s="929"/>
      <c r="AR277" s="929"/>
      <c r="AS277" s="929"/>
      <c r="AT277" s="929"/>
      <c r="AU277" s="929"/>
      <c r="AV277" s="929"/>
      <c r="AW277" s="929"/>
      <c r="AX277" s="929"/>
      <c r="AY277" s="929"/>
      <c r="AZ277" s="929"/>
      <c r="BA277" s="929"/>
      <c r="BB277" s="929"/>
      <c r="BC277" s="929"/>
      <c r="BD277" s="930"/>
    </row>
    <row r="278" spans="2:56" ht="24" x14ac:dyDescent="0.2">
      <c r="B278" s="1282"/>
      <c r="C278" s="943" t="s">
        <v>231</v>
      </c>
      <c r="D278" s="932" t="str">
        <f>IF(D277="","",Sheet2!$L$37*7%)</f>
        <v/>
      </c>
      <c r="E278" s="933" t="str">
        <f>IF(E277="","",Sheet2!$L$37*7%)</f>
        <v/>
      </c>
      <c r="F278" s="933" t="str">
        <f>IF(F277="","",Sheet2!$L$37*7%)</f>
        <v/>
      </c>
      <c r="G278" s="933" t="str">
        <f>IF(G277="","",Sheet2!$L$37*7%)</f>
        <v/>
      </c>
      <c r="H278" s="933" t="str">
        <f>IF(H277="","",Sheet2!$L$37*7%)</f>
        <v/>
      </c>
      <c r="I278" s="933" t="str">
        <f>IF(I277="","",Sheet2!$L$37*7%)</f>
        <v/>
      </c>
      <c r="J278" s="933" t="str">
        <f>IF(J277="","",Sheet2!$L$37*7%)</f>
        <v/>
      </c>
      <c r="K278" s="933" t="str">
        <f>IF(K277="","",Sheet2!$L$37*7%)</f>
        <v/>
      </c>
      <c r="L278" s="933" t="str">
        <f>IF(L277="","",Sheet2!$L$37*7%)</f>
        <v/>
      </c>
      <c r="M278" s="933" t="str">
        <f>IF(M277="","",Sheet2!$L$37*7%)</f>
        <v/>
      </c>
      <c r="N278" s="933" t="str">
        <f>IF(N277="","",Sheet2!$L$37*7%)</f>
        <v/>
      </c>
      <c r="O278" s="933" t="str">
        <f>IF(O277="","",Sheet2!$L$37*7%)</f>
        <v/>
      </c>
      <c r="P278" s="933" t="str">
        <f>IF(P277="","",Sheet2!$L$37*7%)</f>
        <v/>
      </c>
      <c r="Q278" s="933" t="str">
        <f>IF(Q277="","",Sheet2!$L$37*7%)</f>
        <v/>
      </c>
      <c r="R278" s="933" t="str">
        <f>IF(R277="","",Sheet2!$L$37*7%)</f>
        <v/>
      </c>
      <c r="S278" s="933" t="str">
        <f>IF(S277="","",Sheet2!$L$37*7%)</f>
        <v/>
      </c>
      <c r="T278" s="933" t="str">
        <f>IF(T277="","",Sheet2!$L$37*7%)</f>
        <v/>
      </c>
      <c r="U278" s="933" t="str">
        <f>IF(U277="","",Sheet2!$L$37*7%)</f>
        <v/>
      </c>
      <c r="V278" s="933" t="str">
        <f>IF(V277="","",Sheet2!$L$37*7%)</f>
        <v/>
      </c>
      <c r="W278" s="933" t="str">
        <f>IF(W277="","",Sheet2!$L$37*7%)</f>
        <v/>
      </c>
      <c r="X278" s="933" t="str">
        <f>IF(X277="","",Sheet2!$L$37*7%)</f>
        <v/>
      </c>
      <c r="Y278" s="933" t="str">
        <f>IF(Y277="","",Sheet2!$L$37*7%)</f>
        <v/>
      </c>
      <c r="Z278" s="933" t="str">
        <f>IF(Z277="","",Sheet2!$L$37*7%)</f>
        <v/>
      </c>
      <c r="AA278" s="933" t="str">
        <f>IF(AA277="","",Sheet2!$L$37*7%)</f>
        <v/>
      </c>
      <c r="AB278" s="933" t="str">
        <f>IF(AB277="","",Sheet2!$L$37*7%)</f>
        <v/>
      </c>
      <c r="AC278" s="933" t="str">
        <f>IF(AC277="","",Sheet2!$L$37*7%)</f>
        <v/>
      </c>
      <c r="AD278" s="933" t="str">
        <f>IF(AD277="","",Sheet2!$L$37*7%)</f>
        <v/>
      </c>
      <c r="AE278" s="933" t="str">
        <f>IF(AE277="","",Sheet2!$L$37*7%)</f>
        <v/>
      </c>
      <c r="AF278" s="933" t="str">
        <f>IF(AF277="","",Sheet2!$L$37*7%)</f>
        <v/>
      </c>
      <c r="AG278" s="933" t="str">
        <f>IF(AG277="","",Sheet2!$L$37*7%)</f>
        <v/>
      </c>
      <c r="AH278" s="933" t="str">
        <f>IF(AH277="","",Sheet2!$L$37*7%)</f>
        <v/>
      </c>
      <c r="AI278" s="933" t="str">
        <f>IF(AI277="","",Sheet2!$L$37*7%)</f>
        <v/>
      </c>
      <c r="AJ278" s="933" t="str">
        <f>IF(AJ277="","",Sheet2!$L$37*7%)</f>
        <v/>
      </c>
      <c r="AK278" s="933" t="str">
        <f>IF(AK277="","",Sheet2!$L$37*7%)</f>
        <v/>
      </c>
      <c r="AL278" s="933" t="str">
        <f>IF(AL277="","",Sheet2!$L$37*7%)</f>
        <v/>
      </c>
      <c r="AM278" s="933" t="str">
        <f>IF(AM277="","",Sheet2!$L$37*7%)</f>
        <v/>
      </c>
      <c r="AN278" s="933" t="str">
        <f>IF(AN277="","",Sheet2!$L$37*7%)</f>
        <v/>
      </c>
      <c r="AO278" s="933" t="str">
        <f>IF(AO277="","",Sheet2!$L$37*7%)</f>
        <v/>
      </c>
      <c r="AP278" s="933" t="str">
        <f>IF(AP277="","",Sheet2!$L$37*7%)</f>
        <v/>
      </c>
      <c r="AQ278" s="933" t="str">
        <f>IF(AQ277="","",Sheet2!$L$37*7%)</f>
        <v/>
      </c>
      <c r="AR278" s="933" t="str">
        <f>IF(AR277="","",Sheet2!$L$37*7%)</f>
        <v/>
      </c>
      <c r="AS278" s="933" t="str">
        <f>IF(AS277="","",Sheet2!$L$37*7%)</f>
        <v/>
      </c>
      <c r="AT278" s="933"/>
      <c r="AU278" s="933" t="str">
        <f>IF(AU277="","",Sheet2!$L$37*7%)</f>
        <v/>
      </c>
      <c r="AV278" s="933" t="str">
        <f>IF(AV277="","",Sheet2!$L$37*7%)</f>
        <v/>
      </c>
      <c r="AW278" s="933" t="str">
        <f>IF(AW277="","",Sheet2!$L$37*7%)</f>
        <v/>
      </c>
      <c r="AX278" s="933" t="str">
        <f>IF(AX277="","",Sheet2!$L$37*7%)</f>
        <v/>
      </c>
      <c r="AY278" s="933" t="str">
        <f>IF(AY277="","",Sheet2!$L$37*7%)</f>
        <v/>
      </c>
      <c r="AZ278" s="933" t="str">
        <f>IF(AZ277="","",Sheet2!$L$37*7%)</f>
        <v/>
      </c>
      <c r="BA278" s="933" t="str">
        <f>IF(BA277="","",Sheet2!$L$37*7%)</f>
        <v/>
      </c>
      <c r="BB278" s="933" t="str">
        <f>IF(BB277="","",Sheet2!$L$37*7%)</f>
        <v/>
      </c>
      <c r="BC278" s="933" t="str">
        <f>IF(BC277="","",Sheet2!$L$37*7%)</f>
        <v/>
      </c>
      <c r="BD278" s="934" t="str">
        <f>IF(BD277="","",Sheet2!$L$37*7%)</f>
        <v/>
      </c>
    </row>
    <row r="279" spans="2:56" x14ac:dyDescent="0.2">
      <c r="B279" s="1282"/>
      <c r="C279" s="944" t="s">
        <v>232</v>
      </c>
      <c r="D279" s="936" t="str">
        <f t="shared" ref="D279:AI279" si="174">IF(D277="","",ABS(D277)-ABS(D278))</f>
        <v/>
      </c>
      <c r="E279" s="937" t="str">
        <f t="shared" si="174"/>
        <v/>
      </c>
      <c r="F279" s="937" t="str">
        <f t="shared" si="174"/>
        <v/>
      </c>
      <c r="G279" s="937" t="str">
        <f t="shared" si="174"/>
        <v/>
      </c>
      <c r="H279" s="937" t="str">
        <f t="shared" si="174"/>
        <v/>
      </c>
      <c r="I279" s="937" t="str">
        <f t="shared" si="174"/>
        <v/>
      </c>
      <c r="J279" s="937" t="str">
        <f t="shared" si="174"/>
        <v/>
      </c>
      <c r="K279" s="937" t="str">
        <f t="shared" si="174"/>
        <v/>
      </c>
      <c r="L279" s="937" t="str">
        <f t="shared" si="174"/>
        <v/>
      </c>
      <c r="M279" s="937" t="str">
        <f t="shared" si="174"/>
        <v/>
      </c>
      <c r="N279" s="937" t="str">
        <f t="shared" si="174"/>
        <v/>
      </c>
      <c r="O279" s="937" t="str">
        <f t="shared" si="174"/>
        <v/>
      </c>
      <c r="P279" s="937" t="str">
        <f t="shared" si="174"/>
        <v/>
      </c>
      <c r="Q279" s="937" t="str">
        <f t="shared" si="174"/>
        <v/>
      </c>
      <c r="R279" s="937" t="str">
        <f t="shared" si="174"/>
        <v/>
      </c>
      <c r="S279" s="937" t="str">
        <f t="shared" si="174"/>
        <v/>
      </c>
      <c r="T279" s="937" t="str">
        <f t="shared" si="174"/>
        <v/>
      </c>
      <c r="U279" s="937" t="str">
        <f t="shared" si="174"/>
        <v/>
      </c>
      <c r="V279" s="937" t="str">
        <f t="shared" si="174"/>
        <v/>
      </c>
      <c r="W279" s="937" t="str">
        <f t="shared" si="174"/>
        <v/>
      </c>
      <c r="X279" s="937" t="str">
        <f t="shared" si="174"/>
        <v/>
      </c>
      <c r="Y279" s="937" t="str">
        <f t="shared" si="174"/>
        <v/>
      </c>
      <c r="Z279" s="937" t="str">
        <f t="shared" si="174"/>
        <v/>
      </c>
      <c r="AA279" s="937" t="str">
        <f t="shared" si="174"/>
        <v/>
      </c>
      <c r="AB279" s="937" t="str">
        <f t="shared" si="174"/>
        <v/>
      </c>
      <c r="AC279" s="937" t="str">
        <f t="shared" si="174"/>
        <v/>
      </c>
      <c r="AD279" s="937" t="str">
        <f t="shared" si="174"/>
        <v/>
      </c>
      <c r="AE279" s="937" t="str">
        <f t="shared" si="174"/>
        <v/>
      </c>
      <c r="AF279" s="937" t="str">
        <f t="shared" si="174"/>
        <v/>
      </c>
      <c r="AG279" s="937" t="str">
        <f t="shared" si="174"/>
        <v/>
      </c>
      <c r="AH279" s="937" t="str">
        <f t="shared" si="174"/>
        <v/>
      </c>
      <c r="AI279" s="937" t="str">
        <f t="shared" si="174"/>
        <v/>
      </c>
      <c r="AJ279" s="937" t="str">
        <f t="shared" ref="AJ279:BD279" si="175">IF(AJ277="","",ABS(AJ277)-ABS(AJ278))</f>
        <v/>
      </c>
      <c r="AK279" s="937" t="str">
        <f t="shared" si="175"/>
        <v/>
      </c>
      <c r="AL279" s="937" t="str">
        <f t="shared" si="175"/>
        <v/>
      </c>
      <c r="AM279" s="937" t="str">
        <f t="shared" si="175"/>
        <v/>
      </c>
      <c r="AN279" s="937" t="str">
        <f t="shared" si="175"/>
        <v/>
      </c>
      <c r="AO279" s="937" t="str">
        <f t="shared" si="175"/>
        <v/>
      </c>
      <c r="AP279" s="937" t="str">
        <f t="shared" si="175"/>
        <v/>
      </c>
      <c r="AQ279" s="937" t="str">
        <f t="shared" si="175"/>
        <v/>
      </c>
      <c r="AR279" s="937" t="str">
        <f t="shared" si="175"/>
        <v/>
      </c>
      <c r="AS279" s="937" t="str">
        <f t="shared" si="175"/>
        <v/>
      </c>
      <c r="AT279" s="937"/>
      <c r="AU279" s="937" t="str">
        <f t="shared" si="175"/>
        <v/>
      </c>
      <c r="AV279" s="937" t="str">
        <f t="shared" si="175"/>
        <v/>
      </c>
      <c r="AW279" s="937" t="str">
        <f t="shared" si="175"/>
        <v/>
      </c>
      <c r="AX279" s="937" t="str">
        <f t="shared" si="175"/>
        <v/>
      </c>
      <c r="AY279" s="937" t="str">
        <f t="shared" si="175"/>
        <v/>
      </c>
      <c r="AZ279" s="937" t="str">
        <f t="shared" si="175"/>
        <v/>
      </c>
      <c r="BA279" s="937" t="str">
        <f t="shared" si="175"/>
        <v/>
      </c>
      <c r="BB279" s="937" t="str">
        <f t="shared" si="175"/>
        <v/>
      </c>
      <c r="BC279" s="937" t="str">
        <f t="shared" si="175"/>
        <v/>
      </c>
      <c r="BD279" s="938" t="str">
        <f t="shared" si="175"/>
        <v/>
      </c>
    </row>
    <row r="280" spans="2:56" ht="36" x14ac:dyDescent="0.2">
      <c r="B280" s="1281">
        <v>27</v>
      </c>
      <c r="C280" s="945" t="s">
        <v>230</v>
      </c>
      <c r="D280" s="928"/>
      <c r="E280" s="929"/>
      <c r="F280" s="929"/>
      <c r="G280" s="929"/>
      <c r="H280" s="929"/>
      <c r="I280" s="929"/>
      <c r="J280" s="929"/>
      <c r="K280" s="929"/>
      <c r="L280" s="929"/>
      <c r="M280" s="929"/>
      <c r="N280" s="929"/>
      <c r="O280" s="929"/>
      <c r="P280" s="929"/>
      <c r="Q280" s="929"/>
      <c r="R280" s="929"/>
      <c r="S280" s="929"/>
      <c r="T280" s="929"/>
      <c r="U280" s="929"/>
      <c r="V280" s="929"/>
      <c r="W280" s="929"/>
      <c r="X280" s="929"/>
      <c r="Y280" s="929"/>
      <c r="Z280" s="929"/>
      <c r="AA280" s="929"/>
      <c r="AB280" s="929"/>
      <c r="AC280" s="929"/>
      <c r="AD280" s="929"/>
      <c r="AE280" s="929"/>
      <c r="AF280" s="929"/>
      <c r="AG280" s="929"/>
      <c r="AH280" s="929"/>
      <c r="AI280" s="929"/>
      <c r="AJ280" s="929"/>
      <c r="AK280" s="929"/>
      <c r="AL280" s="929"/>
      <c r="AM280" s="929"/>
      <c r="AN280" s="929"/>
      <c r="AO280" s="929"/>
      <c r="AP280" s="929"/>
      <c r="AQ280" s="929"/>
      <c r="AR280" s="929"/>
      <c r="AS280" s="929"/>
      <c r="AT280" s="929"/>
      <c r="AU280" s="929"/>
      <c r="AV280" s="929"/>
      <c r="AW280" s="929"/>
      <c r="AX280" s="929"/>
      <c r="AY280" s="929"/>
      <c r="AZ280" s="929"/>
      <c r="BA280" s="929"/>
      <c r="BB280" s="929"/>
      <c r="BC280" s="929"/>
      <c r="BD280" s="930"/>
    </row>
    <row r="281" spans="2:56" ht="24" x14ac:dyDescent="0.2">
      <c r="B281" s="1282"/>
      <c r="C281" s="943" t="s">
        <v>231</v>
      </c>
      <c r="D281" s="932" t="str">
        <f>IF(D280="","",Sheet2!$L$38*7%)</f>
        <v/>
      </c>
      <c r="E281" s="933" t="str">
        <f>IF(E280="","",Sheet2!$L$38*7%)</f>
        <v/>
      </c>
      <c r="F281" s="933" t="str">
        <f>IF(F280="","",Sheet2!$L$38*7%)</f>
        <v/>
      </c>
      <c r="G281" s="933" t="str">
        <f>IF(G280="","",Sheet2!$L$38*7%)</f>
        <v/>
      </c>
      <c r="H281" s="933" t="str">
        <f>IF(H280="","",Sheet2!$L$38*7%)</f>
        <v/>
      </c>
      <c r="I281" s="933" t="str">
        <f>IF(I280="","",Sheet2!$L$38*7%)</f>
        <v/>
      </c>
      <c r="J281" s="933" t="str">
        <f>IF(J280="","",Sheet2!$L$38*7%)</f>
        <v/>
      </c>
      <c r="K281" s="933" t="str">
        <f>IF(K280="","",Sheet2!$L$38*7%)</f>
        <v/>
      </c>
      <c r="L281" s="933" t="str">
        <f>IF(L280="","",Sheet2!$L$38*7%)</f>
        <v/>
      </c>
      <c r="M281" s="933" t="str">
        <f>IF(M280="","",Sheet2!$L$38*7%)</f>
        <v/>
      </c>
      <c r="N281" s="933" t="str">
        <f>IF(N280="","",Sheet2!$L$38*7%)</f>
        <v/>
      </c>
      <c r="O281" s="933" t="str">
        <f>IF(O280="","",Sheet2!$L$38*7%)</f>
        <v/>
      </c>
      <c r="P281" s="933" t="str">
        <f>IF(P280="","",Sheet2!$L$38*7%)</f>
        <v/>
      </c>
      <c r="Q281" s="933" t="str">
        <f>IF(Q280="","",Sheet2!$L$38*7%)</f>
        <v/>
      </c>
      <c r="R281" s="933" t="str">
        <f>IF(R280="","",Sheet2!$L$38*7%)</f>
        <v/>
      </c>
      <c r="S281" s="933" t="str">
        <f>IF(S280="","",Sheet2!$L$38*7%)</f>
        <v/>
      </c>
      <c r="T281" s="933" t="str">
        <f>IF(T280="","",Sheet2!$L$38*7%)</f>
        <v/>
      </c>
      <c r="U281" s="933" t="str">
        <f>IF(U280="","",Sheet2!$L$38*7%)</f>
        <v/>
      </c>
      <c r="V281" s="933" t="str">
        <f>IF(V280="","",Sheet2!$L$38*7%)</f>
        <v/>
      </c>
      <c r="W281" s="933" t="str">
        <f>IF(W280="","",Sheet2!$L$38*7%)</f>
        <v/>
      </c>
      <c r="X281" s="933" t="str">
        <f>IF(X280="","",Sheet2!$L$38*7%)</f>
        <v/>
      </c>
      <c r="Y281" s="933" t="str">
        <f>IF(Y280="","",Sheet2!$L$38*7%)</f>
        <v/>
      </c>
      <c r="Z281" s="933" t="str">
        <f>IF(Z280="","",Sheet2!$L$38*7%)</f>
        <v/>
      </c>
      <c r="AA281" s="933" t="str">
        <f>IF(AA280="","",Sheet2!$L$38*7%)</f>
        <v/>
      </c>
      <c r="AB281" s="933" t="str">
        <f>IF(AB280="","",Sheet2!$L$38*7%)</f>
        <v/>
      </c>
      <c r="AC281" s="933" t="str">
        <f>IF(AC280="","",Sheet2!$L$38*7%)</f>
        <v/>
      </c>
      <c r="AD281" s="933" t="str">
        <f>IF(AD280="","",Sheet2!$L$38*7%)</f>
        <v/>
      </c>
      <c r="AE281" s="933" t="str">
        <f>IF(AE280="","",Sheet2!$L$38*7%)</f>
        <v/>
      </c>
      <c r="AF281" s="933" t="str">
        <f>IF(AF280="","",Sheet2!$L$38*7%)</f>
        <v/>
      </c>
      <c r="AG281" s="933" t="str">
        <f>IF(AG280="","",Sheet2!$L$38*7%)</f>
        <v/>
      </c>
      <c r="AH281" s="933" t="str">
        <f>IF(AH280="","",Sheet2!$L$38*7%)</f>
        <v/>
      </c>
      <c r="AI281" s="933" t="str">
        <f>IF(AI280="","",Sheet2!$L$38*7%)</f>
        <v/>
      </c>
      <c r="AJ281" s="933" t="str">
        <f>IF(AJ280="","",Sheet2!$L$38*7%)</f>
        <v/>
      </c>
      <c r="AK281" s="933" t="str">
        <f>IF(AK280="","",Sheet2!$L$38*7%)</f>
        <v/>
      </c>
      <c r="AL281" s="933" t="str">
        <f>IF(AL280="","",Sheet2!$L$38*7%)</f>
        <v/>
      </c>
      <c r="AM281" s="933" t="str">
        <f>IF(AM280="","",Sheet2!$L$38*7%)</f>
        <v/>
      </c>
      <c r="AN281" s="933" t="str">
        <f>IF(AN280="","",Sheet2!$L$38*7%)</f>
        <v/>
      </c>
      <c r="AO281" s="933" t="str">
        <f>IF(AO280="","",Sheet2!$L$38*7%)</f>
        <v/>
      </c>
      <c r="AP281" s="933" t="str">
        <f>IF(AP280="","",Sheet2!$L$38*7%)</f>
        <v/>
      </c>
      <c r="AQ281" s="933" t="str">
        <f>IF(AQ280="","",Sheet2!$L$38*7%)</f>
        <v/>
      </c>
      <c r="AR281" s="933" t="str">
        <f>IF(AR280="","",Sheet2!$L$38*7%)</f>
        <v/>
      </c>
      <c r="AS281" s="933" t="str">
        <f>IF(AS280="","",Sheet2!$L$38*7%)</f>
        <v/>
      </c>
      <c r="AT281" s="933"/>
      <c r="AU281" s="933" t="str">
        <f>IF(AU280="","",Sheet2!$L$38*7%)</f>
        <v/>
      </c>
      <c r="AV281" s="933" t="str">
        <f>IF(AV280="","",Sheet2!$L$38*7%)</f>
        <v/>
      </c>
      <c r="AW281" s="933" t="str">
        <f>IF(AW280="","",Sheet2!$L$38*7%)</f>
        <v/>
      </c>
      <c r="AX281" s="933" t="str">
        <f>IF(AX280="","",Sheet2!$L$38*7%)</f>
        <v/>
      </c>
      <c r="AY281" s="933" t="str">
        <f>IF(AY280="","",Sheet2!$L$38*7%)</f>
        <v/>
      </c>
      <c r="AZ281" s="933" t="str">
        <f>IF(AZ280="","",Sheet2!$L$38*7%)</f>
        <v/>
      </c>
      <c r="BA281" s="933" t="str">
        <f>IF(BA280="","",Sheet2!$L$38*7%)</f>
        <v/>
      </c>
      <c r="BB281" s="933" t="str">
        <f>IF(BB280="","",Sheet2!$L$38*7%)</f>
        <v/>
      </c>
      <c r="BC281" s="933" t="str">
        <f>IF(BC280="","",Sheet2!$L$38*7%)</f>
        <v/>
      </c>
      <c r="BD281" s="934" t="str">
        <f>IF(BD280="","",Sheet2!$L$38*7%)</f>
        <v/>
      </c>
    </row>
    <row r="282" spans="2:56" x14ac:dyDescent="0.2">
      <c r="B282" s="1283"/>
      <c r="C282" s="946" t="s">
        <v>232</v>
      </c>
      <c r="D282" s="936" t="str">
        <f t="shared" ref="D282:AI282" si="176">IF(D280="","",ABS(D280)-ABS(D281))</f>
        <v/>
      </c>
      <c r="E282" s="937" t="str">
        <f t="shared" si="176"/>
        <v/>
      </c>
      <c r="F282" s="937" t="str">
        <f t="shared" si="176"/>
        <v/>
      </c>
      <c r="G282" s="937" t="str">
        <f t="shared" si="176"/>
        <v/>
      </c>
      <c r="H282" s="937" t="str">
        <f t="shared" si="176"/>
        <v/>
      </c>
      <c r="I282" s="937" t="str">
        <f t="shared" si="176"/>
        <v/>
      </c>
      <c r="J282" s="937" t="str">
        <f t="shared" si="176"/>
        <v/>
      </c>
      <c r="K282" s="937" t="str">
        <f t="shared" si="176"/>
        <v/>
      </c>
      <c r="L282" s="937" t="str">
        <f t="shared" si="176"/>
        <v/>
      </c>
      <c r="M282" s="937" t="str">
        <f t="shared" si="176"/>
        <v/>
      </c>
      <c r="N282" s="937" t="str">
        <f t="shared" si="176"/>
        <v/>
      </c>
      <c r="O282" s="937" t="str">
        <f t="shared" si="176"/>
        <v/>
      </c>
      <c r="P282" s="937" t="str">
        <f t="shared" si="176"/>
        <v/>
      </c>
      <c r="Q282" s="937" t="str">
        <f t="shared" si="176"/>
        <v/>
      </c>
      <c r="R282" s="937" t="str">
        <f t="shared" si="176"/>
        <v/>
      </c>
      <c r="S282" s="937" t="str">
        <f t="shared" si="176"/>
        <v/>
      </c>
      <c r="T282" s="937" t="str">
        <f t="shared" si="176"/>
        <v/>
      </c>
      <c r="U282" s="937" t="str">
        <f t="shared" si="176"/>
        <v/>
      </c>
      <c r="V282" s="937" t="str">
        <f t="shared" si="176"/>
        <v/>
      </c>
      <c r="W282" s="937" t="str">
        <f t="shared" si="176"/>
        <v/>
      </c>
      <c r="X282" s="937" t="str">
        <f t="shared" si="176"/>
        <v/>
      </c>
      <c r="Y282" s="937" t="str">
        <f t="shared" si="176"/>
        <v/>
      </c>
      <c r="Z282" s="937" t="str">
        <f t="shared" si="176"/>
        <v/>
      </c>
      <c r="AA282" s="937" t="str">
        <f t="shared" si="176"/>
        <v/>
      </c>
      <c r="AB282" s="937" t="str">
        <f t="shared" si="176"/>
        <v/>
      </c>
      <c r="AC282" s="937" t="str">
        <f t="shared" si="176"/>
        <v/>
      </c>
      <c r="AD282" s="937" t="str">
        <f t="shared" si="176"/>
        <v/>
      </c>
      <c r="AE282" s="937" t="str">
        <f t="shared" si="176"/>
        <v/>
      </c>
      <c r="AF282" s="937" t="str">
        <f t="shared" si="176"/>
        <v/>
      </c>
      <c r="AG282" s="937" t="str">
        <f t="shared" si="176"/>
        <v/>
      </c>
      <c r="AH282" s="937" t="str">
        <f t="shared" si="176"/>
        <v/>
      </c>
      <c r="AI282" s="937" t="str">
        <f t="shared" si="176"/>
        <v/>
      </c>
      <c r="AJ282" s="937" t="str">
        <f t="shared" ref="AJ282:BD282" si="177">IF(AJ280="","",ABS(AJ280)-ABS(AJ281))</f>
        <v/>
      </c>
      <c r="AK282" s="937" t="str">
        <f t="shared" si="177"/>
        <v/>
      </c>
      <c r="AL282" s="937" t="str">
        <f t="shared" si="177"/>
        <v/>
      </c>
      <c r="AM282" s="937" t="str">
        <f t="shared" si="177"/>
        <v/>
      </c>
      <c r="AN282" s="937" t="str">
        <f t="shared" si="177"/>
        <v/>
      </c>
      <c r="AO282" s="937" t="str">
        <f t="shared" si="177"/>
        <v/>
      </c>
      <c r="AP282" s="937" t="str">
        <f t="shared" si="177"/>
        <v/>
      </c>
      <c r="AQ282" s="937" t="str">
        <f t="shared" si="177"/>
        <v/>
      </c>
      <c r="AR282" s="937" t="str">
        <f t="shared" si="177"/>
        <v/>
      </c>
      <c r="AS282" s="937" t="str">
        <f t="shared" si="177"/>
        <v/>
      </c>
      <c r="AT282" s="937"/>
      <c r="AU282" s="937" t="str">
        <f t="shared" si="177"/>
        <v/>
      </c>
      <c r="AV282" s="937" t="str">
        <f t="shared" si="177"/>
        <v/>
      </c>
      <c r="AW282" s="937" t="str">
        <f t="shared" si="177"/>
        <v/>
      </c>
      <c r="AX282" s="937" t="str">
        <f t="shared" si="177"/>
        <v/>
      </c>
      <c r="AY282" s="937" t="str">
        <f t="shared" si="177"/>
        <v/>
      </c>
      <c r="AZ282" s="937" t="str">
        <f t="shared" si="177"/>
        <v/>
      </c>
      <c r="BA282" s="937" t="str">
        <f t="shared" si="177"/>
        <v/>
      </c>
      <c r="BB282" s="937" t="str">
        <f t="shared" si="177"/>
        <v/>
      </c>
      <c r="BC282" s="937" t="str">
        <f t="shared" si="177"/>
        <v/>
      </c>
      <c r="BD282" s="938" t="str">
        <f t="shared" si="177"/>
        <v/>
      </c>
    </row>
    <row r="283" spans="2:56" ht="36" x14ac:dyDescent="0.2">
      <c r="B283" s="1282">
        <v>28</v>
      </c>
      <c r="C283" s="942" t="s">
        <v>230</v>
      </c>
      <c r="D283" s="928"/>
      <c r="E283" s="929"/>
      <c r="F283" s="929"/>
      <c r="G283" s="929"/>
      <c r="H283" s="929"/>
      <c r="I283" s="929"/>
      <c r="J283" s="929"/>
      <c r="K283" s="929"/>
      <c r="L283" s="929"/>
      <c r="M283" s="929"/>
      <c r="N283" s="929"/>
      <c r="O283" s="929"/>
      <c r="P283" s="929"/>
      <c r="Q283" s="929"/>
      <c r="R283" s="929"/>
      <c r="S283" s="929"/>
      <c r="T283" s="929"/>
      <c r="U283" s="929"/>
      <c r="V283" s="929"/>
      <c r="W283" s="929"/>
      <c r="X283" s="929"/>
      <c r="Y283" s="929"/>
      <c r="Z283" s="929"/>
      <c r="AA283" s="929"/>
      <c r="AB283" s="929"/>
      <c r="AC283" s="929"/>
      <c r="AD283" s="929"/>
      <c r="AE283" s="929"/>
      <c r="AF283" s="929"/>
      <c r="AG283" s="929"/>
      <c r="AH283" s="929"/>
      <c r="AI283" s="929"/>
      <c r="AJ283" s="929"/>
      <c r="AK283" s="929"/>
      <c r="AL283" s="929"/>
      <c r="AM283" s="929"/>
      <c r="AN283" s="929"/>
      <c r="AO283" s="929"/>
      <c r="AP283" s="929"/>
      <c r="AQ283" s="929"/>
      <c r="AR283" s="929"/>
      <c r="AS283" s="929"/>
      <c r="AT283" s="929"/>
      <c r="AU283" s="929"/>
      <c r="AV283" s="929"/>
      <c r="AW283" s="929"/>
      <c r="AX283" s="929"/>
      <c r="AY283" s="929"/>
      <c r="AZ283" s="929"/>
      <c r="BA283" s="929"/>
      <c r="BB283" s="929"/>
      <c r="BC283" s="929"/>
      <c r="BD283" s="930"/>
    </row>
    <row r="284" spans="2:56" ht="24" x14ac:dyDescent="0.2">
      <c r="B284" s="1282"/>
      <c r="C284" s="943" t="s">
        <v>231</v>
      </c>
      <c r="D284" s="932" t="str">
        <f>IF(D283="","",Sheet2!$L$39*7%)</f>
        <v/>
      </c>
      <c r="E284" s="933" t="str">
        <f>IF(E283="","",Sheet2!$L$39*7%)</f>
        <v/>
      </c>
      <c r="F284" s="933" t="str">
        <f>IF(F283="","",Sheet2!$L$39*7%)</f>
        <v/>
      </c>
      <c r="G284" s="933" t="str">
        <f>IF(G283="","",Sheet2!$L$39*7%)</f>
        <v/>
      </c>
      <c r="H284" s="933" t="str">
        <f>IF(H283="","",Sheet2!$L$39*7%)</f>
        <v/>
      </c>
      <c r="I284" s="933" t="str">
        <f>IF(I283="","",Sheet2!$L$39*7%)</f>
        <v/>
      </c>
      <c r="J284" s="933" t="str">
        <f>IF(J283="","",Sheet2!$L$39*7%)</f>
        <v/>
      </c>
      <c r="K284" s="933" t="str">
        <f>IF(K283="","",Sheet2!$L$39*7%)</f>
        <v/>
      </c>
      <c r="L284" s="933" t="str">
        <f>IF(L283="","",Sheet2!$L$39*7%)</f>
        <v/>
      </c>
      <c r="M284" s="933" t="str">
        <f>IF(M283="","",Sheet2!$L$39*7%)</f>
        <v/>
      </c>
      <c r="N284" s="933" t="str">
        <f>IF(N283="","",Sheet2!$L$39*7%)</f>
        <v/>
      </c>
      <c r="O284" s="933" t="str">
        <f>IF(O283="","",Sheet2!$L$39*7%)</f>
        <v/>
      </c>
      <c r="P284" s="933" t="str">
        <f>IF(P283="","",Sheet2!$L$39*7%)</f>
        <v/>
      </c>
      <c r="Q284" s="933" t="str">
        <f>IF(Q283="","",Sheet2!$L$39*7%)</f>
        <v/>
      </c>
      <c r="R284" s="933" t="str">
        <f>IF(R283="","",Sheet2!$L$39*7%)</f>
        <v/>
      </c>
      <c r="S284" s="933" t="str">
        <f>IF(S283="","",Sheet2!$L$39*7%)</f>
        <v/>
      </c>
      <c r="T284" s="933" t="str">
        <f>IF(T283="","",Sheet2!$L$39*7%)</f>
        <v/>
      </c>
      <c r="U284" s="933" t="str">
        <f>IF(U283="","",Sheet2!$L$39*7%)</f>
        <v/>
      </c>
      <c r="V284" s="933" t="str">
        <f>IF(V283="","",Sheet2!$L$39*7%)</f>
        <v/>
      </c>
      <c r="W284" s="933" t="str">
        <f>IF(W283="","",Sheet2!$L$39*7%)</f>
        <v/>
      </c>
      <c r="X284" s="933" t="str">
        <f>IF(X283="","",Sheet2!$L$39*7%)</f>
        <v/>
      </c>
      <c r="Y284" s="933" t="str">
        <f>IF(Y283="","",Sheet2!$L$39*7%)</f>
        <v/>
      </c>
      <c r="Z284" s="933" t="str">
        <f>IF(Z283="","",Sheet2!$L$39*7%)</f>
        <v/>
      </c>
      <c r="AA284" s="933" t="str">
        <f>IF(AA283="","",Sheet2!$L$39*7%)</f>
        <v/>
      </c>
      <c r="AB284" s="933" t="str">
        <f>IF(AB283="","",Sheet2!$L$39*7%)</f>
        <v/>
      </c>
      <c r="AC284" s="933" t="str">
        <f>IF(AC283="","",Sheet2!$L$39*7%)</f>
        <v/>
      </c>
      <c r="AD284" s="933" t="str">
        <f>IF(AD283="","",Sheet2!$L$39*7%)</f>
        <v/>
      </c>
      <c r="AE284" s="933" t="str">
        <f>IF(AE283="","",Sheet2!$L$39*7%)</f>
        <v/>
      </c>
      <c r="AF284" s="933" t="str">
        <f>IF(AF283="","",Sheet2!$L$39*7%)</f>
        <v/>
      </c>
      <c r="AG284" s="933" t="str">
        <f>IF(AG283="","",Sheet2!$L$39*7%)</f>
        <v/>
      </c>
      <c r="AH284" s="933" t="str">
        <f>IF(AH283="","",Sheet2!$L$39*7%)</f>
        <v/>
      </c>
      <c r="AI284" s="933" t="str">
        <f>IF(AI283="","",Sheet2!$L$39*7%)</f>
        <v/>
      </c>
      <c r="AJ284" s="933" t="str">
        <f>IF(AJ283="","",Sheet2!$L$39*7%)</f>
        <v/>
      </c>
      <c r="AK284" s="933" t="str">
        <f>IF(AK283="","",Sheet2!$L$39*7%)</f>
        <v/>
      </c>
      <c r="AL284" s="933" t="str">
        <f>IF(AL283="","",Sheet2!$L$39*7%)</f>
        <v/>
      </c>
      <c r="AM284" s="933" t="str">
        <f>IF(AM283="","",Sheet2!$L$39*7%)</f>
        <v/>
      </c>
      <c r="AN284" s="933" t="str">
        <f>IF(AN283="","",Sheet2!$L$39*7%)</f>
        <v/>
      </c>
      <c r="AO284" s="933" t="str">
        <f>IF(AO283="","",Sheet2!$L$39*7%)</f>
        <v/>
      </c>
      <c r="AP284" s="933" t="str">
        <f>IF(AP283="","",Sheet2!$L$39*7%)</f>
        <v/>
      </c>
      <c r="AQ284" s="933" t="str">
        <f>IF(AQ283="","",Sheet2!$L$39*7%)</f>
        <v/>
      </c>
      <c r="AR284" s="933" t="str">
        <f>IF(AR283="","",Sheet2!$L$39*7%)</f>
        <v/>
      </c>
      <c r="AS284" s="933" t="str">
        <f>IF(AS283="","",Sheet2!$L$39*7%)</f>
        <v/>
      </c>
      <c r="AT284" s="933"/>
      <c r="AU284" s="933" t="str">
        <f>IF(AU283="","",Sheet2!$L$39*7%)</f>
        <v/>
      </c>
      <c r="AV284" s="933" t="str">
        <f>IF(AV283="","",Sheet2!$L$39*7%)</f>
        <v/>
      </c>
      <c r="AW284" s="933" t="str">
        <f>IF(AW283="","",Sheet2!$L$39*7%)</f>
        <v/>
      </c>
      <c r="AX284" s="933" t="str">
        <f>IF(AX283="","",Sheet2!$L$39*7%)</f>
        <v/>
      </c>
      <c r="AY284" s="933" t="str">
        <f>IF(AY283="","",Sheet2!$L$39*7%)</f>
        <v/>
      </c>
      <c r="AZ284" s="933" t="str">
        <f>IF(AZ283="","",Sheet2!$L$39*7%)</f>
        <v/>
      </c>
      <c r="BA284" s="933" t="str">
        <f>IF(BA283="","",Sheet2!$L$39*7%)</f>
        <v/>
      </c>
      <c r="BB284" s="933" t="str">
        <f>IF(BB283="","",Sheet2!$L$39*7%)</f>
        <v/>
      </c>
      <c r="BC284" s="933" t="str">
        <f>IF(BC283="","",Sheet2!$L$39*7%)</f>
        <v/>
      </c>
      <c r="BD284" s="934" t="str">
        <f>IF(BD283="","",Sheet2!$L$39*7%)</f>
        <v/>
      </c>
    </row>
    <row r="285" spans="2:56" x14ac:dyDescent="0.2">
      <c r="B285" s="1282"/>
      <c r="C285" s="944" t="s">
        <v>232</v>
      </c>
      <c r="D285" s="936" t="str">
        <f t="shared" ref="D285:AI285" si="178">IF(D283="","",ABS(D283)-ABS(D284))</f>
        <v/>
      </c>
      <c r="E285" s="937" t="str">
        <f t="shared" si="178"/>
        <v/>
      </c>
      <c r="F285" s="937" t="str">
        <f t="shared" si="178"/>
        <v/>
      </c>
      <c r="G285" s="937" t="str">
        <f t="shared" si="178"/>
        <v/>
      </c>
      <c r="H285" s="937" t="str">
        <f t="shared" si="178"/>
        <v/>
      </c>
      <c r="I285" s="937" t="str">
        <f t="shared" si="178"/>
        <v/>
      </c>
      <c r="J285" s="937" t="str">
        <f t="shared" si="178"/>
        <v/>
      </c>
      <c r="K285" s="937" t="str">
        <f t="shared" si="178"/>
        <v/>
      </c>
      <c r="L285" s="937" t="str">
        <f t="shared" si="178"/>
        <v/>
      </c>
      <c r="M285" s="937" t="str">
        <f t="shared" si="178"/>
        <v/>
      </c>
      <c r="N285" s="937" t="str">
        <f t="shared" si="178"/>
        <v/>
      </c>
      <c r="O285" s="937" t="str">
        <f t="shared" si="178"/>
        <v/>
      </c>
      <c r="P285" s="937" t="str">
        <f t="shared" si="178"/>
        <v/>
      </c>
      <c r="Q285" s="937" t="str">
        <f t="shared" si="178"/>
        <v/>
      </c>
      <c r="R285" s="937" t="str">
        <f t="shared" si="178"/>
        <v/>
      </c>
      <c r="S285" s="937" t="str">
        <f t="shared" si="178"/>
        <v/>
      </c>
      <c r="T285" s="937" t="str">
        <f t="shared" si="178"/>
        <v/>
      </c>
      <c r="U285" s="937" t="str">
        <f t="shared" si="178"/>
        <v/>
      </c>
      <c r="V285" s="937" t="str">
        <f t="shared" si="178"/>
        <v/>
      </c>
      <c r="W285" s="937" t="str">
        <f t="shared" si="178"/>
        <v/>
      </c>
      <c r="X285" s="937" t="str">
        <f t="shared" si="178"/>
        <v/>
      </c>
      <c r="Y285" s="937" t="str">
        <f t="shared" si="178"/>
        <v/>
      </c>
      <c r="Z285" s="937" t="str">
        <f t="shared" si="178"/>
        <v/>
      </c>
      <c r="AA285" s="937" t="str">
        <f t="shared" si="178"/>
        <v/>
      </c>
      <c r="AB285" s="937" t="str">
        <f t="shared" si="178"/>
        <v/>
      </c>
      <c r="AC285" s="937" t="str">
        <f t="shared" si="178"/>
        <v/>
      </c>
      <c r="AD285" s="937" t="str">
        <f t="shared" si="178"/>
        <v/>
      </c>
      <c r="AE285" s="937" t="str">
        <f t="shared" si="178"/>
        <v/>
      </c>
      <c r="AF285" s="937" t="str">
        <f t="shared" si="178"/>
        <v/>
      </c>
      <c r="AG285" s="937" t="str">
        <f t="shared" si="178"/>
        <v/>
      </c>
      <c r="AH285" s="937" t="str">
        <f t="shared" si="178"/>
        <v/>
      </c>
      <c r="AI285" s="937" t="str">
        <f t="shared" si="178"/>
        <v/>
      </c>
      <c r="AJ285" s="937" t="str">
        <f t="shared" ref="AJ285:BD285" si="179">IF(AJ283="","",ABS(AJ283)-ABS(AJ284))</f>
        <v/>
      </c>
      <c r="AK285" s="937" t="str">
        <f t="shared" si="179"/>
        <v/>
      </c>
      <c r="AL285" s="937" t="str">
        <f t="shared" si="179"/>
        <v/>
      </c>
      <c r="AM285" s="937" t="str">
        <f t="shared" si="179"/>
        <v/>
      </c>
      <c r="AN285" s="937" t="str">
        <f t="shared" si="179"/>
        <v/>
      </c>
      <c r="AO285" s="937" t="str">
        <f t="shared" si="179"/>
        <v/>
      </c>
      <c r="AP285" s="937" t="str">
        <f t="shared" si="179"/>
        <v/>
      </c>
      <c r="AQ285" s="937" t="str">
        <f t="shared" si="179"/>
        <v/>
      </c>
      <c r="AR285" s="937" t="str">
        <f t="shared" si="179"/>
        <v/>
      </c>
      <c r="AS285" s="937" t="str">
        <f t="shared" si="179"/>
        <v/>
      </c>
      <c r="AT285" s="937"/>
      <c r="AU285" s="937" t="str">
        <f t="shared" si="179"/>
        <v/>
      </c>
      <c r="AV285" s="937" t="str">
        <f t="shared" si="179"/>
        <v/>
      </c>
      <c r="AW285" s="937" t="str">
        <f t="shared" si="179"/>
        <v/>
      </c>
      <c r="AX285" s="937" t="str">
        <f t="shared" si="179"/>
        <v/>
      </c>
      <c r="AY285" s="937" t="str">
        <f t="shared" si="179"/>
        <v/>
      </c>
      <c r="AZ285" s="937" t="str">
        <f t="shared" si="179"/>
        <v/>
      </c>
      <c r="BA285" s="937" t="str">
        <f t="shared" si="179"/>
        <v/>
      </c>
      <c r="BB285" s="937" t="str">
        <f t="shared" si="179"/>
        <v/>
      </c>
      <c r="BC285" s="937" t="str">
        <f t="shared" si="179"/>
        <v/>
      </c>
      <c r="BD285" s="938" t="str">
        <f t="shared" si="179"/>
        <v/>
      </c>
    </row>
    <row r="286" spans="2:56" ht="36" x14ac:dyDescent="0.2">
      <c r="B286" s="1281">
        <v>29</v>
      </c>
      <c r="C286" s="945" t="s">
        <v>230</v>
      </c>
      <c r="D286" s="928"/>
      <c r="E286" s="929"/>
      <c r="F286" s="929"/>
      <c r="G286" s="929"/>
      <c r="H286" s="929"/>
      <c r="I286" s="929"/>
      <c r="J286" s="929"/>
      <c r="K286" s="929"/>
      <c r="L286" s="929"/>
      <c r="M286" s="929"/>
      <c r="N286" s="929"/>
      <c r="O286" s="929"/>
      <c r="P286" s="929"/>
      <c r="Q286" s="929"/>
      <c r="R286" s="929"/>
      <c r="S286" s="929"/>
      <c r="T286" s="929"/>
      <c r="U286" s="929"/>
      <c r="V286" s="929"/>
      <c r="W286" s="929"/>
      <c r="X286" s="929"/>
      <c r="Y286" s="929"/>
      <c r="Z286" s="929"/>
      <c r="AA286" s="929"/>
      <c r="AB286" s="929"/>
      <c r="AC286" s="929"/>
      <c r="AD286" s="929"/>
      <c r="AE286" s="929"/>
      <c r="AF286" s="929"/>
      <c r="AG286" s="929"/>
      <c r="AH286" s="929"/>
      <c r="AI286" s="929"/>
      <c r="AJ286" s="929"/>
      <c r="AK286" s="929"/>
      <c r="AL286" s="929"/>
      <c r="AM286" s="929"/>
      <c r="AN286" s="929"/>
      <c r="AO286" s="929"/>
      <c r="AP286" s="929"/>
      <c r="AQ286" s="929"/>
      <c r="AR286" s="929"/>
      <c r="AS286" s="929"/>
      <c r="AT286" s="929"/>
      <c r="AU286" s="929"/>
      <c r="AV286" s="929"/>
      <c r="AW286" s="929"/>
      <c r="AX286" s="929"/>
      <c r="AY286" s="929"/>
      <c r="AZ286" s="929"/>
      <c r="BA286" s="929"/>
      <c r="BB286" s="929"/>
      <c r="BC286" s="929"/>
      <c r="BD286" s="930"/>
    </row>
    <row r="287" spans="2:56" ht="24" x14ac:dyDescent="0.2">
      <c r="B287" s="1282"/>
      <c r="C287" s="943" t="s">
        <v>231</v>
      </c>
      <c r="D287" s="932" t="str">
        <f>IF(D286="","",Sheet2!$L$40*7%)</f>
        <v/>
      </c>
      <c r="E287" s="933" t="str">
        <f>IF(E286="","",Sheet2!$L$40*7%)</f>
        <v/>
      </c>
      <c r="F287" s="933" t="str">
        <f>IF(F286="","",Sheet2!$L$40*7%)</f>
        <v/>
      </c>
      <c r="G287" s="933" t="str">
        <f>IF(G286="","",Sheet2!$L$40*7%)</f>
        <v/>
      </c>
      <c r="H287" s="933" t="str">
        <f>IF(H286="","",Sheet2!$L$40*7%)</f>
        <v/>
      </c>
      <c r="I287" s="933" t="str">
        <f>IF(I286="","",Sheet2!$L$40*7%)</f>
        <v/>
      </c>
      <c r="J287" s="933" t="str">
        <f>IF(J286="","",Sheet2!$L$40*7%)</f>
        <v/>
      </c>
      <c r="K287" s="933" t="str">
        <f>IF(K286="","",Sheet2!$L$40*7%)</f>
        <v/>
      </c>
      <c r="L287" s="933" t="str">
        <f>IF(L286="","",Sheet2!$L$40*7%)</f>
        <v/>
      </c>
      <c r="M287" s="933" t="str">
        <f>IF(M286="","",Sheet2!$L$40*7%)</f>
        <v/>
      </c>
      <c r="N287" s="933" t="str">
        <f>IF(N286="","",Sheet2!$L$40*7%)</f>
        <v/>
      </c>
      <c r="O287" s="933" t="str">
        <f>IF(O286="","",Sheet2!$L$40*7%)</f>
        <v/>
      </c>
      <c r="P287" s="933" t="str">
        <f>IF(P286="","",Sheet2!$L$40*7%)</f>
        <v/>
      </c>
      <c r="Q287" s="933" t="str">
        <f>IF(Q286="","",Sheet2!$L$40*7%)</f>
        <v/>
      </c>
      <c r="R287" s="933" t="str">
        <f>IF(R286="","",Sheet2!$L$40*7%)</f>
        <v/>
      </c>
      <c r="S287" s="933" t="str">
        <f>IF(S286="","",Sheet2!$L$40*7%)</f>
        <v/>
      </c>
      <c r="T287" s="933" t="str">
        <f>IF(T286="","",Sheet2!$L$40*7%)</f>
        <v/>
      </c>
      <c r="U287" s="933" t="str">
        <f>IF(U286="","",Sheet2!$L$40*7%)</f>
        <v/>
      </c>
      <c r="V287" s="933" t="str">
        <f>IF(V286="","",Sheet2!$L$40*7%)</f>
        <v/>
      </c>
      <c r="W287" s="933" t="str">
        <f>IF(W286="","",Sheet2!$L$40*7%)</f>
        <v/>
      </c>
      <c r="X287" s="933" t="str">
        <f>IF(X286="","",Sheet2!$L$40*7%)</f>
        <v/>
      </c>
      <c r="Y287" s="933" t="str">
        <f>IF(Y286="","",Sheet2!$L$40*7%)</f>
        <v/>
      </c>
      <c r="Z287" s="933" t="str">
        <f>IF(Z286="","",Sheet2!$L$40*7%)</f>
        <v/>
      </c>
      <c r="AA287" s="933" t="str">
        <f>IF(AA286="","",Sheet2!$L$40*7%)</f>
        <v/>
      </c>
      <c r="AB287" s="933" t="str">
        <f>IF(AB286="","",Sheet2!$L$40*7%)</f>
        <v/>
      </c>
      <c r="AC287" s="933" t="str">
        <f>IF(AC286="","",Sheet2!$L$40*7%)</f>
        <v/>
      </c>
      <c r="AD287" s="933" t="str">
        <f>IF(AD286="","",Sheet2!$L$40*7%)</f>
        <v/>
      </c>
      <c r="AE287" s="933" t="str">
        <f>IF(AE286="","",Sheet2!$L$40*7%)</f>
        <v/>
      </c>
      <c r="AF287" s="933" t="str">
        <f>IF(AF286="","",Sheet2!$L$40*7%)</f>
        <v/>
      </c>
      <c r="AG287" s="933" t="str">
        <f>IF(AG286="","",Sheet2!$L$40*7%)</f>
        <v/>
      </c>
      <c r="AH287" s="933" t="str">
        <f>IF(AH286="","",Sheet2!$L$40*7%)</f>
        <v/>
      </c>
      <c r="AI287" s="933" t="str">
        <f>IF(AI286="","",Sheet2!$L$40*7%)</f>
        <v/>
      </c>
      <c r="AJ287" s="933" t="str">
        <f>IF(AJ286="","",Sheet2!$L$40*7%)</f>
        <v/>
      </c>
      <c r="AK287" s="933" t="str">
        <f>IF(AK286="","",Sheet2!$L$40*7%)</f>
        <v/>
      </c>
      <c r="AL287" s="933" t="str">
        <f>IF(AL286="","",Sheet2!$L$40*7%)</f>
        <v/>
      </c>
      <c r="AM287" s="933" t="str">
        <f>IF(AM286="","",Sheet2!$L$40*7%)</f>
        <v/>
      </c>
      <c r="AN287" s="933" t="str">
        <f>IF(AN286="","",Sheet2!$L$40*7%)</f>
        <v/>
      </c>
      <c r="AO287" s="933" t="str">
        <f>IF(AO286="","",Sheet2!$L$40*7%)</f>
        <v/>
      </c>
      <c r="AP287" s="933" t="str">
        <f>IF(AP286="","",Sheet2!$L$40*7%)</f>
        <v/>
      </c>
      <c r="AQ287" s="933" t="str">
        <f>IF(AQ286="","",Sheet2!$L$40*7%)</f>
        <v/>
      </c>
      <c r="AR287" s="933" t="str">
        <f>IF(AR286="","",Sheet2!$L$40*7%)</f>
        <v/>
      </c>
      <c r="AS287" s="933" t="str">
        <f>IF(AS286="","",Sheet2!$L$40*7%)</f>
        <v/>
      </c>
      <c r="AT287" s="933"/>
      <c r="AU287" s="933" t="str">
        <f>IF(AU286="","",Sheet2!$L$40*7%)</f>
        <v/>
      </c>
      <c r="AV287" s="933" t="str">
        <f>IF(AV286="","",Sheet2!$L$40*7%)</f>
        <v/>
      </c>
      <c r="AW287" s="933" t="str">
        <f>IF(AW286="","",Sheet2!$L$40*7%)</f>
        <v/>
      </c>
      <c r="AX287" s="933" t="str">
        <f>IF(AX286="","",Sheet2!$L$40*7%)</f>
        <v/>
      </c>
      <c r="AY287" s="933" t="str">
        <f>IF(AY286="","",Sheet2!$L$40*7%)</f>
        <v/>
      </c>
      <c r="AZ287" s="933" t="str">
        <f>IF(AZ286="","",Sheet2!$L$40*7%)</f>
        <v/>
      </c>
      <c r="BA287" s="933" t="str">
        <f>IF(BA286="","",Sheet2!$L$40*7%)</f>
        <v/>
      </c>
      <c r="BB287" s="933" t="str">
        <f>IF(BB286="","",Sheet2!$L$40*7%)</f>
        <v/>
      </c>
      <c r="BC287" s="933" t="str">
        <f>IF(BC286="","",Sheet2!$L$40*7%)</f>
        <v/>
      </c>
      <c r="BD287" s="934" t="str">
        <f>IF(BD286="","",Sheet2!$L$40*7%)</f>
        <v/>
      </c>
    </row>
    <row r="288" spans="2:56" x14ac:dyDescent="0.2">
      <c r="B288" s="1283"/>
      <c r="C288" s="946" t="s">
        <v>232</v>
      </c>
      <c r="D288" s="936" t="str">
        <f t="shared" ref="D288:AI288" si="180">IF(D286="","",ABS(D286)-ABS(D287))</f>
        <v/>
      </c>
      <c r="E288" s="937" t="str">
        <f t="shared" si="180"/>
        <v/>
      </c>
      <c r="F288" s="937" t="str">
        <f t="shared" si="180"/>
        <v/>
      </c>
      <c r="G288" s="937" t="str">
        <f t="shared" si="180"/>
        <v/>
      </c>
      <c r="H288" s="937" t="str">
        <f t="shared" si="180"/>
        <v/>
      </c>
      <c r="I288" s="937" t="str">
        <f t="shared" si="180"/>
        <v/>
      </c>
      <c r="J288" s="937" t="str">
        <f t="shared" si="180"/>
        <v/>
      </c>
      <c r="K288" s="937" t="str">
        <f t="shared" si="180"/>
        <v/>
      </c>
      <c r="L288" s="937" t="str">
        <f t="shared" si="180"/>
        <v/>
      </c>
      <c r="M288" s="937" t="str">
        <f t="shared" si="180"/>
        <v/>
      </c>
      <c r="N288" s="937" t="str">
        <f t="shared" si="180"/>
        <v/>
      </c>
      <c r="O288" s="937" t="str">
        <f t="shared" si="180"/>
        <v/>
      </c>
      <c r="P288" s="937" t="str">
        <f t="shared" si="180"/>
        <v/>
      </c>
      <c r="Q288" s="937" t="str">
        <f t="shared" si="180"/>
        <v/>
      </c>
      <c r="R288" s="937" t="str">
        <f t="shared" si="180"/>
        <v/>
      </c>
      <c r="S288" s="937" t="str">
        <f t="shared" si="180"/>
        <v/>
      </c>
      <c r="T288" s="937" t="str">
        <f t="shared" si="180"/>
        <v/>
      </c>
      <c r="U288" s="937" t="str">
        <f t="shared" si="180"/>
        <v/>
      </c>
      <c r="V288" s="937" t="str">
        <f t="shared" si="180"/>
        <v/>
      </c>
      <c r="W288" s="937" t="str">
        <f t="shared" si="180"/>
        <v/>
      </c>
      <c r="X288" s="937" t="str">
        <f t="shared" si="180"/>
        <v/>
      </c>
      <c r="Y288" s="937" t="str">
        <f t="shared" si="180"/>
        <v/>
      </c>
      <c r="Z288" s="937" t="str">
        <f t="shared" si="180"/>
        <v/>
      </c>
      <c r="AA288" s="937" t="str">
        <f t="shared" si="180"/>
        <v/>
      </c>
      <c r="AB288" s="937" t="str">
        <f t="shared" si="180"/>
        <v/>
      </c>
      <c r="AC288" s="937" t="str">
        <f t="shared" si="180"/>
        <v/>
      </c>
      <c r="AD288" s="937" t="str">
        <f t="shared" si="180"/>
        <v/>
      </c>
      <c r="AE288" s="937" t="str">
        <f t="shared" si="180"/>
        <v/>
      </c>
      <c r="AF288" s="937" t="str">
        <f t="shared" si="180"/>
        <v/>
      </c>
      <c r="AG288" s="937" t="str">
        <f t="shared" si="180"/>
        <v/>
      </c>
      <c r="AH288" s="937" t="str">
        <f t="shared" si="180"/>
        <v/>
      </c>
      <c r="AI288" s="937" t="str">
        <f t="shared" si="180"/>
        <v/>
      </c>
      <c r="AJ288" s="937" t="str">
        <f t="shared" ref="AJ288:BD288" si="181">IF(AJ286="","",ABS(AJ286)-ABS(AJ287))</f>
        <v/>
      </c>
      <c r="AK288" s="937" t="str">
        <f t="shared" si="181"/>
        <v/>
      </c>
      <c r="AL288" s="937" t="str">
        <f t="shared" si="181"/>
        <v/>
      </c>
      <c r="AM288" s="937" t="str">
        <f t="shared" si="181"/>
        <v/>
      </c>
      <c r="AN288" s="937" t="str">
        <f t="shared" si="181"/>
        <v/>
      </c>
      <c r="AO288" s="937" t="str">
        <f t="shared" si="181"/>
        <v/>
      </c>
      <c r="AP288" s="937" t="str">
        <f t="shared" si="181"/>
        <v/>
      </c>
      <c r="AQ288" s="937" t="str">
        <f t="shared" si="181"/>
        <v/>
      </c>
      <c r="AR288" s="937" t="str">
        <f t="shared" si="181"/>
        <v/>
      </c>
      <c r="AS288" s="937" t="str">
        <f t="shared" si="181"/>
        <v/>
      </c>
      <c r="AT288" s="937"/>
      <c r="AU288" s="937" t="str">
        <f t="shared" si="181"/>
        <v/>
      </c>
      <c r="AV288" s="937" t="str">
        <f t="shared" si="181"/>
        <v/>
      </c>
      <c r="AW288" s="937" t="str">
        <f t="shared" si="181"/>
        <v/>
      </c>
      <c r="AX288" s="937" t="str">
        <f t="shared" si="181"/>
        <v/>
      </c>
      <c r="AY288" s="937" t="str">
        <f t="shared" si="181"/>
        <v/>
      </c>
      <c r="AZ288" s="937" t="str">
        <f t="shared" si="181"/>
        <v/>
      </c>
      <c r="BA288" s="937" t="str">
        <f t="shared" si="181"/>
        <v/>
      </c>
      <c r="BB288" s="937" t="str">
        <f t="shared" si="181"/>
        <v/>
      </c>
      <c r="BC288" s="937" t="str">
        <f t="shared" si="181"/>
        <v/>
      </c>
      <c r="BD288" s="938" t="str">
        <f t="shared" si="181"/>
        <v/>
      </c>
    </row>
    <row r="289" spans="2:56" ht="36" x14ac:dyDescent="0.2">
      <c r="B289" s="1282">
        <v>30</v>
      </c>
      <c r="C289" s="942" t="s">
        <v>230</v>
      </c>
      <c r="D289" s="928"/>
      <c r="E289" s="929"/>
      <c r="F289" s="929"/>
      <c r="G289" s="929"/>
      <c r="H289" s="929"/>
      <c r="I289" s="929"/>
      <c r="J289" s="929"/>
      <c r="K289" s="929"/>
      <c r="L289" s="929"/>
      <c r="M289" s="929"/>
      <c r="N289" s="929"/>
      <c r="O289" s="929"/>
      <c r="P289" s="929"/>
      <c r="Q289" s="929"/>
      <c r="R289" s="929"/>
      <c r="S289" s="929"/>
      <c r="T289" s="929"/>
      <c r="U289" s="929"/>
      <c r="V289" s="929"/>
      <c r="W289" s="929"/>
      <c r="X289" s="929"/>
      <c r="Y289" s="929"/>
      <c r="Z289" s="929"/>
      <c r="AA289" s="929"/>
      <c r="AB289" s="929"/>
      <c r="AC289" s="929"/>
      <c r="AD289" s="929"/>
      <c r="AE289" s="929"/>
      <c r="AF289" s="929"/>
      <c r="AG289" s="929"/>
      <c r="AH289" s="929"/>
      <c r="AI289" s="929"/>
      <c r="AJ289" s="929"/>
      <c r="AK289" s="929"/>
      <c r="AL289" s="929"/>
      <c r="AM289" s="929"/>
      <c r="AN289" s="929"/>
      <c r="AO289" s="929"/>
      <c r="AP289" s="929"/>
      <c r="AQ289" s="929"/>
      <c r="AR289" s="929"/>
      <c r="AS289" s="929"/>
      <c r="AT289" s="929"/>
      <c r="AU289" s="929"/>
      <c r="AV289" s="929"/>
      <c r="AW289" s="929"/>
      <c r="AX289" s="929"/>
      <c r="AY289" s="929"/>
      <c r="AZ289" s="929"/>
      <c r="BA289" s="929"/>
      <c r="BB289" s="929"/>
      <c r="BC289" s="929"/>
      <c r="BD289" s="930"/>
    </row>
    <row r="290" spans="2:56" ht="24" x14ac:dyDescent="0.2">
      <c r="B290" s="1282"/>
      <c r="C290" s="943" t="s">
        <v>231</v>
      </c>
      <c r="D290" s="932" t="str">
        <f>IF(D289="","",Sheet2!$L$41*7%)</f>
        <v/>
      </c>
      <c r="E290" s="933" t="str">
        <f>IF(E289="","",Sheet2!$L$41*7%)</f>
        <v/>
      </c>
      <c r="F290" s="933" t="str">
        <f>IF(F289="","",Sheet2!$L$41*7%)</f>
        <v/>
      </c>
      <c r="G290" s="933" t="str">
        <f>IF(G289="","",Sheet2!$L$41*7%)</f>
        <v/>
      </c>
      <c r="H290" s="933" t="str">
        <f>IF(H289="","",Sheet2!$L$41*7%)</f>
        <v/>
      </c>
      <c r="I290" s="933" t="str">
        <f>IF(I289="","",Sheet2!$L$41*7%)</f>
        <v/>
      </c>
      <c r="J290" s="933" t="str">
        <f>IF(J289="","",Sheet2!$L$41*7%)</f>
        <v/>
      </c>
      <c r="K290" s="933" t="str">
        <f>IF(K289="","",Sheet2!$L$41*7%)</f>
        <v/>
      </c>
      <c r="L290" s="933" t="str">
        <f>IF(L289="","",Sheet2!$L$41*7%)</f>
        <v/>
      </c>
      <c r="M290" s="933" t="str">
        <f>IF(M289="","",Sheet2!$L$41*7%)</f>
        <v/>
      </c>
      <c r="N290" s="933" t="str">
        <f>IF(N289="","",Sheet2!$L$41*7%)</f>
        <v/>
      </c>
      <c r="O290" s="933" t="str">
        <f>IF(O289="","",Sheet2!$L$41*7%)</f>
        <v/>
      </c>
      <c r="P290" s="933" t="str">
        <f>IF(P289="","",Sheet2!$L$41*7%)</f>
        <v/>
      </c>
      <c r="Q290" s="933" t="str">
        <f>IF(Q289="","",Sheet2!$L$41*7%)</f>
        <v/>
      </c>
      <c r="R290" s="933" t="str">
        <f>IF(R289="","",Sheet2!$L$41*7%)</f>
        <v/>
      </c>
      <c r="S290" s="933" t="str">
        <f>IF(S289="","",Sheet2!$L$41*7%)</f>
        <v/>
      </c>
      <c r="T290" s="933" t="str">
        <f>IF(T289="","",Sheet2!$L$41*7%)</f>
        <v/>
      </c>
      <c r="U290" s="933" t="str">
        <f>IF(U289="","",Sheet2!$L$41*7%)</f>
        <v/>
      </c>
      <c r="V290" s="933" t="str">
        <f>IF(V289="","",Sheet2!$L$41*7%)</f>
        <v/>
      </c>
      <c r="W290" s="933" t="str">
        <f>IF(W289="","",Sheet2!$L$41*7%)</f>
        <v/>
      </c>
      <c r="X290" s="933" t="str">
        <f>IF(X289="","",Sheet2!$L$41*7%)</f>
        <v/>
      </c>
      <c r="Y290" s="933" t="str">
        <f>IF(Y289="","",Sheet2!$L$41*7%)</f>
        <v/>
      </c>
      <c r="Z290" s="933" t="str">
        <f>IF(Z289="","",Sheet2!$L$41*7%)</f>
        <v/>
      </c>
      <c r="AA290" s="933" t="str">
        <f>IF(AA289="","",Sheet2!$L$41*7%)</f>
        <v/>
      </c>
      <c r="AB290" s="933" t="str">
        <f>IF(AB289="","",Sheet2!$L$41*7%)</f>
        <v/>
      </c>
      <c r="AC290" s="933" t="str">
        <f>IF(AC289="","",Sheet2!$L$41*7%)</f>
        <v/>
      </c>
      <c r="AD290" s="933" t="str">
        <f>IF(AD289="","",Sheet2!$L$41*7%)</f>
        <v/>
      </c>
      <c r="AE290" s="933" t="str">
        <f>IF(AE289="","",Sheet2!$L$41*7%)</f>
        <v/>
      </c>
      <c r="AF290" s="933" t="str">
        <f>IF(AF289="","",Sheet2!$L$41*7%)</f>
        <v/>
      </c>
      <c r="AG290" s="933" t="str">
        <f>IF(AG289="","",Sheet2!$L$41*7%)</f>
        <v/>
      </c>
      <c r="AH290" s="933" t="str">
        <f>IF(AH289="","",Sheet2!$L$41*7%)</f>
        <v/>
      </c>
      <c r="AI290" s="933" t="str">
        <f>IF(AI289="","",Sheet2!$L$41*7%)</f>
        <v/>
      </c>
      <c r="AJ290" s="933" t="str">
        <f>IF(AJ289="","",Sheet2!$L$41*7%)</f>
        <v/>
      </c>
      <c r="AK290" s="933" t="str">
        <f>IF(AK289="","",Sheet2!$L$41*7%)</f>
        <v/>
      </c>
      <c r="AL290" s="933" t="str">
        <f>IF(AL289="","",Sheet2!$L$41*7%)</f>
        <v/>
      </c>
      <c r="AM290" s="933" t="str">
        <f>IF(AM289="","",Sheet2!$L$41*7%)</f>
        <v/>
      </c>
      <c r="AN290" s="933" t="str">
        <f>IF(AN289="","",Sheet2!$L$41*7%)</f>
        <v/>
      </c>
      <c r="AO290" s="933" t="str">
        <f>IF(AO289="","",Sheet2!$L$41*7%)</f>
        <v/>
      </c>
      <c r="AP290" s="933" t="str">
        <f>IF(AP289="","",Sheet2!$L$41*7%)</f>
        <v/>
      </c>
      <c r="AQ290" s="933" t="str">
        <f>IF(AQ289="","",Sheet2!$L$41*7%)</f>
        <v/>
      </c>
      <c r="AR290" s="933" t="str">
        <f>IF(AR289="","",Sheet2!$L$41*7%)</f>
        <v/>
      </c>
      <c r="AS290" s="933" t="str">
        <f>IF(AS289="","",Sheet2!$L$41*7%)</f>
        <v/>
      </c>
      <c r="AT290" s="933"/>
      <c r="AU290" s="933" t="str">
        <f>IF(AU289="","",Sheet2!$L$41*7%)</f>
        <v/>
      </c>
      <c r="AV290" s="933" t="str">
        <f>IF(AV289="","",Sheet2!$L$41*7%)</f>
        <v/>
      </c>
      <c r="AW290" s="933" t="str">
        <f>IF(AW289="","",Sheet2!$L$41*7%)</f>
        <v/>
      </c>
      <c r="AX290" s="933" t="str">
        <f>IF(AX289="","",Sheet2!$L$41*7%)</f>
        <v/>
      </c>
      <c r="AY290" s="933" t="str">
        <f>IF(AY289="","",Sheet2!$L$41*7%)</f>
        <v/>
      </c>
      <c r="AZ290" s="933" t="str">
        <f>IF(AZ289="","",Sheet2!$L$41*7%)</f>
        <v/>
      </c>
      <c r="BA290" s="933" t="str">
        <f>IF(BA289="","",Sheet2!$L$41*7%)</f>
        <v/>
      </c>
      <c r="BB290" s="933" t="str">
        <f>IF(BB289="","",Sheet2!$L$41*7%)</f>
        <v/>
      </c>
      <c r="BC290" s="933" t="str">
        <f>IF(BC289="","",Sheet2!$L$41*7%)</f>
        <v/>
      </c>
      <c r="BD290" s="934" t="str">
        <f>IF(BD289="","",Sheet2!$L$41*7%)</f>
        <v/>
      </c>
    </row>
    <row r="291" spans="2:56" x14ac:dyDescent="0.2">
      <c r="B291" s="1282"/>
      <c r="C291" s="944" t="s">
        <v>232</v>
      </c>
      <c r="D291" s="936" t="str">
        <f t="shared" ref="D291:AI291" si="182">IF(D289="","",ABS(D289)-ABS(D290))</f>
        <v/>
      </c>
      <c r="E291" s="937" t="str">
        <f t="shared" si="182"/>
        <v/>
      </c>
      <c r="F291" s="937" t="str">
        <f t="shared" si="182"/>
        <v/>
      </c>
      <c r="G291" s="937" t="str">
        <f t="shared" si="182"/>
        <v/>
      </c>
      <c r="H291" s="937" t="str">
        <f t="shared" si="182"/>
        <v/>
      </c>
      <c r="I291" s="937" t="str">
        <f t="shared" si="182"/>
        <v/>
      </c>
      <c r="J291" s="937" t="str">
        <f t="shared" si="182"/>
        <v/>
      </c>
      <c r="K291" s="937" t="str">
        <f t="shared" si="182"/>
        <v/>
      </c>
      <c r="L291" s="937" t="str">
        <f t="shared" si="182"/>
        <v/>
      </c>
      <c r="M291" s="937" t="str">
        <f t="shared" si="182"/>
        <v/>
      </c>
      <c r="N291" s="937" t="str">
        <f t="shared" si="182"/>
        <v/>
      </c>
      <c r="O291" s="937" t="str">
        <f t="shared" si="182"/>
        <v/>
      </c>
      <c r="P291" s="937" t="str">
        <f t="shared" si="182"/>
        <v/>
      </c>
      <c r="Q291" s="937" t="str">
        <f t="shared" si="182"/>
        <v/>
      </c>
      <c r="R291" s="937" t="str">
        <f t="shared" si="182"/>
        <v/>
      </c>
      <c r="S291" s="937" t="str">
        <f t="shared" si="182"/>
        <v/>
      </c>
      <c r="T291" s="937" t="str">
        <f t="shared" si="182"/>
        <v/>
      </c>
      <c r="U291" s="937" t="str">
        <f t="shared" si="182"/>
        <v/>
      </c>
      <c r="V291" s="937" t="str">
        <f t="shared" si="182"/>
        <v/>
      </c>
      <c r="W291" s="937" t="str">
        <f t="shared" si="182"/>
        <v/>
      </c>
      <c r="X291" s="937" t="str">
        <f t="shared" si="182"/>
        <v/>
      </c>
      <c r="Y291" s="937" t="str">
        <f t="shared" si="182"/>
        <v/>
      </c>
      <c r="Z291" s="937" t="str">
        <f t="shared" si="182"/>
        <v/>
      </c>
      <c r="AA291" s="937" t="str">
        <f t="shared" si="182"/>
        <v/>
      </c>
      <c r="AB291" s="937" t="str">
        <f t="shared" si="182"/>
        <v/>
      </c>
      <c r="AC291" s="937" t="str">
        <f t="shared" si="182"/>
        <v/>
      </c>
      <c r="AD291" s="937" t="str">
        <f t="shared" si="182"/>
        <v/>
      </c>
      <c r="AE291" s="937" t="str">
        <f t="shared" si="182"/>
        <v/>
      </c>
      <c r="AF291" s="937" t="str">
        <f t="shared" si="182"/>
        <v/>
      </c>
      <c r="AG291" s="937" t="str">
        <f t="shared" si="182"/>
        <v/>
      </c>
      <c r="AH291" s="937" t="str">
        <f t="shared" si="182"/>
        <v/>
      </c>
      <c r="AI291" s="937" t="str">
        <f t="shared" si="182"/>
        <v/>
      </c>
      <c r="AJ291" s="937" t="str">
        <f t="shared" ref="AJ291:BD291" si="183">IF(AJ289="","",ABS(AJ289)-ABS(AJ290))</f>
        <v/>
      </c>
      <c r="AK291" s="937" t="str">
        <f t="shared" si="183"/>
        <v/>
      </c>
      <c r="AL291" s="937" t="str">
        <f t="shared" si="183"/>
        <v/>
      </c>
      <c r="AM291" s="937" t="str">
        <f t="shared" si="183"/>
        <v/>
      </c>
      <c r="AN291" s="937" t="str">
        <f t="shared" si="183"/>
        <v/>
      </c>
      <c r="AO291" s="937" t="str">
        <f t="shared" si="183"/>
        <v/>
      </c>
      <c r="AP291" s="937" t="str">
        <f t="shared" si="183"/>
        <v/>
      </c>
      <c r="AQ291" s="937" t="str">
        <f t="shared" si="183"/>
        <v/>
      </c>
      <c r="AR291" s="937" t="str">
        <f t="shared" si="183"/>
        <v/>
      </c>
      <c r="AS291" s="937" t="str">
        <f t="shared" si="183"/>
        <v/>
      </c>
      <c r="AT291" s="937"/>
      <c r="AU291" s="937" t="str">
        <f t="shared" si="183"/>
        <v/>
      </c>
      <c r="AV291" s="937" t="str">
        <f t="shared" si="183"/>
        <v/>
      </c>
      <c r="AW291" s="937" t="str">
        <f t="shared" si="183"/>
        <v/>
      </c>
      <c r="AX291" s="937" t="str">
        <f t="shared" si="183"/>
        <v/>
      </c>
      <c r="AY291" s="937" t="str">
        <f t="shared" si="183"/>
        <v/>
      </c>
      <c r="AZ291" s="937" t="str">
        <f t="shared" si="183"/>
        <v/>
      </c>
      <c r="BA291" s="937" t="str">
        <f t="shared" si="183"/>
        <v/>
      </c>
      <c r="BB291" s="937" t="str">
        <f t="shared" si="183"/>
        <v/>
      </c>
      <c r="BC291" s="937" t="str">
        <f t="shared" si="183"/>
        <v/>
      </c>
      <c r="BD291" s="938" t="str">
        <f t="shared" si="183"/>
        <v/>
      </c>
    </row>
    <row r="292" spans="2:56" ht="36" x14ac:dyDescent="0.2">
      <c r="B292" s="1281">
        <v>31</v>
      </c>
      <c r="C292" s="945" t="s">
        <v>230</v>
      </c>
      <c r="D292" s="928"/>
      <c r="E292" s="929"/>
      <c r="F292" s="929"/>
      <c r="G292" s="929"/>
      <c r="H292" s="929"/>
      <c r="I292" s="929"/>
      <c r="J292" s="929"/>
      <c r="K292" s="929"/>
      <c r="L292" s="929"/>
      <c r="M292" s="929"/>
      <c r="N292" s="929"/>
      <c r="O292" s="929"/>
      <c r="P292" s="929"/>
      <c r="Q292" s="929"/>
      <c r="R292" s="929"/>
      <c r="S292" s="929"/>
      <c r="T292" s="929"/>
      <c r="U292" s="929"/>
      <c r="V292" s="929"/>
      <c r="W292" s="929"/>
      <c r="X292" s="929"/>
      <c r="Y292" s="929"/>
      <c r="Z292" s="929"/>
      <c r="AA292" s="929"/>
      <c r="AB292" s="929"/>
      <c r="AC292" s="929"/>
      <c r="AD292" s="929"/>
      <c r="AE292" s="929"/>
      <c r="AF292" s="929"/>
      <c r="AG292" s="929"/>
      <c r="AH292" s="929"/>
      <c r="AI292" s="929"/>
      <c r="AJ292" s="929"/>
      <c r="AK292" s="929"/>
      <c r="AL292" s="929"/>
      <c r="AM292" s="929"/>
      <c r="AN292" s="929"/>
      <c r="AO292" s="929"/>
      <c r="AP292" s="929"/>
      <c r="AQ292" s="929"/>
      <c r="AR292" s="929"/>
      <c r="AS292" s="929"/>
      <c r="AT292" s="929"/>
      <c r="AU292" s="929"/>
      <c r="AV292" s="929"/>
      <c r="AW292" s="929"/>
      <c r="AX292" s="929"/>
      <c r="AY292" s="929"/>
      <c r="AZ292" s="929"/>
      <c r="BA292" s="929"/>
      <c r="BB292" s="929"/>
      <c r="BC292" s="929"/>
      <c r="BD292" s="930"/>
    </row>
    <row r="293" spans="2:56" ht="24" x14ac:dyDescent="0.2">
      <c r="B293" s="1282"/>
      <c r="C293" s="943" t="s">
        <v>231</v>
      </c>
      <c r="D293" s="932" t="str">
        <f>IF(D292="","",Sheet2!$L$42*7%)</f>
        <v/>
      </c>
      <c r="E293" s="933" t="str">
        <f>IF(E292="","",Sheet2!$L$42*7%)</f>
        <v/>
      </c>
      <c r="F293" s="933" t="str">
        <f>IF(F292="","",Sheet2!$L$42*7%)</f>
        <v/>
      </c>
      <c r="G293" s="933" t="str">
        <f>IF(G292="","",Sheet2!$L$42*7%)</f>
        <v/>
      </c>
      <c r="H293" s="933" t="str">
        <f>IF(H292="","",Sheet2!$L$42*7%)</f>
        <v/>
      </c>
      <c r="I293" s="933" t="str">
        <f>IF(I292="","",Sheet2!$L$42*7%)</f>
        <v/>
      </c>
      <c r="J293" s="933" t="str">
        <f>IF(J292="","",Sheet2!$L$42*7%)</f>
        <v/>
      </c>
      <c r="K293" s="933" t="str">
        <f>IF(K292="","",Sheet2!$L$42*7%)</f>
        <v/>
      </c>
      <c r="L293" s="933" t="str">
        <f>IF(L292="","",Sheet2!$L$42*7%)</f>
        <v/>
      </c>
      <c r="M293" s="933" t="str">
        <f>IF(M292="","",Sheet2!$L$42*7%)</f>
        <v/>
      </c>
      <c r="N293" s="933" t="str">
        <f>IF(N292="","",Sheet2!$L$42*7%)</f>
        <v/>
      </c>
      <c r="O293" s="933" t="str">
        <f>IF(O292="","",Sheet2!$L$42*7%)</f>
        <v/>
      </c>
      <c r="P293" s="933" t="str">
        <f>IF(P292="","",Sheet2!$L$42*7%)</f>
        <v/>
      </c>
      <c r="Q293" s="933" t="str">
        <f>IF(Q292="","",Sheet2!$L$42*7%)</f>
        <v/>
      </c>
      <c r="R293" s="933" t="str">
        <f>IF(R292="","",Sheet2!$L$42*7%)</f>
        <v/>
      </c>
      <c r="S293" s="933" t="str">
        <f>IF(S292="","",Sheet2!$L$42*7%)</f>
        <v/>
      </c>
      <c r="T293" s="933" t="str">
        <f>IF(T292="","",Sheet2!$L$42*7%)</f>
        <v/>
      </c>
      <c r="U293" s="933" t="str">
        <f>IF(U292="","",Sheet2!$L$42*7%)</f>
        <v/>
      </c>
      <c r="V293" s="933" t="str">
        <f>IF(V292="","",Sheet2!$L$42*7%)</f>
        <v/>
      </c>
      <c r="W293" s="933" t="str">
        <f>IF(W292="","",Sheet2!$L$42*7%)</f>
        <v/>
      </c>
      <c r="X293" s="933" t="str">
        <f>IF(X292="","",Sheet2!$L$42*7%)</f>
        <v/>
      </c>
      <c r="Y293" s="933" t="str">
        <f>IF(Y292="","",Sheet2!$L$42*7%)</f>
        <v/>
      </c>
      <c r="Z293" s="933" t="str">
        <f>IF(Z292="","",Sheet2!$L$42*7%)</f>
        <v/>
      </c>
      <c r="AA293" s="933" t="str">
        <f>IF(AA292="","",Sheet2!$L$42*7%)</f>
        <v/>
      </c>
      <c r="AB293" s="933" t="str">
        <f>IF(AB292="","",Sheet2!$L$42*7%)</f>
        <v/>
      </c>
      <c r="AC293" s="933" t="str">
        <f>IF(AC292="","",Sheet2!$L$42*7%)</f>
        <v/>
      </c>
      <c r="AD293" s="933" t="str">
        <f>IF(AD292="","",Sheet2!$L$42*7%)</f>
        <v/>
      </c>
      <c r="AE293" s="933" t="str">
        <f>IF(AE292="","",Sheet2!$L$42*7%)</f>
        <v/>
      </c>
      <c r="AF293" s="933" t="str">
        <f>IF(AF292="","",Sheet2!$L$42*7%)</f>
        <v/>
      </c>
      <c r="AG293" s="933" t="str">
        <f>IF(AG292="","",Sheet2!$L$42*7%)</f>
        <v/>
      </c>
      <c r="AH293" s="933" t="str">
        <f>IF(AH292="","",Sheet2!$L$42*7%)</f>
        <v/>
      </c>
      <c r="AI293" s="933" t="str">
        <f>IF(AI292="","",Sheet2!$L$42*7%)</f>
        <v/>
      </c>
      <c r="AJ293" s="933" t="str">
        <f>IF(AJ292="","",Sheet2!$L$42*7%)</f>
        <v/>
      </c>
      <c r="AK293" s="933" t="str">
        <f>IF(AK292="","",Sheet2!$L$42*7%)</f>
        <v/>
      </c>
      <c r="AL293" s="933" t="str">
        <f>IF(AL292="","",Sheet2!$L$42*7%)</f>
        <v/>
      </c>
      <c r="AM293" s="933" t="str">
        <f>IF(AM292="","",Sheet2!$L$42*7%)</f>
        <v/>
      </c>
      <c r="AN293" s="933" t="str">
        <f>IF(AN292="","",Sheet2!$L$42*7%)</f>
        <v/>
      </c>
      <c r="AO293" s="933" t="str">
        <f>IF(AO292="","",Sheet2!$L$42*7%)</f>
        <v/>
      </c>
      <c r="AP293" s="933" t="str">
        <f>IF(AP292="","",Sheet2!$L$42*7%)</f>
        <v/>
      </c>
      <c r="AQ293" s="933" t="str">
        <f>IF(AQ292="","",Sheet2!$L$42*7%)</f>
        <v/>
      </c>
      <c r="AR293" s="933" t="str">
        <f>IF(AR292="","",Sheet2!$L$42*7%)</f>
        <v/>
      </c>
      <c r="AS293" s="933" t="str">
        <f>IF(AS292="","",Sheet2!$L$42*7%)</f>
        <v/>
      </c>
      <c r="AT293" s="933"/>
      <c r="AU293" s="933" t="str">
        <f>IF(AU292="","",Sheet2!$L$42*7%)</f>
        <v/>
      </c>
      <c r="AV293" s="933" t="str">
        <f>IF(AV292="","",Sheet2!$L$42*7%)</f>
        <v/>
      </c>
      <c r="AW293" s="933" t="str">
        <f>IF(AW292="","",Sheet2!$L$42*7%)</f>
        <v/>
      </c>
      <c r="AX293" s="933" t="str">
        <f>IF(AX292="","",Sheet2!$L$42*7%)</f>
        <v/>
      </c>
      <c r="AY293" s="933" t="str">
        <f>IF(AY292="","",Sheet2!$L$42*7%)</f>
        <v/>
      </c>
      <c r="AZ293" s="933" t="str">
        <f>IF(AZ292="","",Sheet2!$L$42*7%)</f>
        <v/>
      </c>
      <c r="BA293" s="933" t="str">
        <f>IF(BA292="","",Sheet2!$L$42*7%)</f>
        <v/>
      </c>
      <c r="BB293" s="933" t="str">
        <f>IF(BB292="","",Sheet2!$L$42*7%)</f>
        <v/>
      </c>
      <c r="BC293" s="933" t="str">
        <f>IF(BC292="","",Sheet2!$L$42*7%)</f>
        <v/>
      </c>
      <c r="BD293" s="934" t="str">
        <f>IF(BD292="","",Sheet2!$L$42*7%)</f>
        <v/>
      </c>
    </row>
    <row r="294" spans="2:56" x14ac:dyDescent="0.2">
      <c r="B294" s="1283"/>
      <c r="C294" s="946" t="s">
        <v>232</v>
      </c>
      <c r="D294" s="936" t="str">
        <f t="shared" ref="D294:AI294" si="184">IF(D292="","",ABS(D292)-ABS(D293))</f>
        <v/>
      </c>
      <c r="E294" s="937" t="str">
        <f t="shared" si="184"/>
        <v/>
      </c>
      <c r="F294" s="937" t="str">
        <f t="shared" si="184"/>
        <v/>
      </c>
      <c r="G294" s="937" t="str">
        <f t="shared" si="184"/>
        <v/>
      </c>
      <c r="H294" s="937" t="str">
        <f t="shared" si="184"/>
        <v/>
      </c>
      <c r="I294" s="937" t="str">
        <f t="shared" si="184"/>
        <v/>
      </c>
      <c r="J294" s="937" t="str">
        <f t="shared" si="184"/>
        <v/>
      </c>
      <c r="K294" s="937" t="str">
        <f t="shared" si="184"/>
        <v/>
      </c>
      <c r="L294" s="937" t="str">
        <f t="shared" si="184"/>
        <v/>
      </c>
      <c r="M294" s="937" t="str">
        <f t="shared" si="184"/>
        <v/>
      </c>
      <c r="N294" s="937" t="str">
        <f t="shared" si="184"/>
        <v/>
      </c>
      <c r="O294" s="937" t="str">
        <f t="shared" si="184"/>
        <v/>
      </c>
      <c r="P294" s="937" t="str">
        <f t="shared" si="184"/>
        <v/>
      </c>
      <c r="Q294" s="937" t="str">
        <f t="shared" si="184"/>
        <v/>
      </c>
      <c r="R294" s="937" t="str">
        <f t="shared" si="184"/>
        <v/>
      </c>
      <c r="S294" s="937" t="str">
        <f t="shared" si="184"/>
        <v/>
      </c>
      <c r="T294" s="937" t="str">
        <f t="shared" si="184"/>
        <v/>
      </c>
      <c r="U294" s="937" t="str">
        <f t="shared" si="184"/>
        <v/>
      </c>
      <c r="V294" s="937" t="str">
        <f t="shared" si="184"/>
        <v/>
      </c>
      <c r="W294" s="937" t="str">
        <f t="shared" si="184"/>
        <v/>
      </c>
      <c r="X294" s="937" t="str">
        <f t="shared" si="184"/>
        <v/>
      </c>
      <c r="Y294" s="937" t="str">
        <f t="shared" si="184"/>
        <v/>
      </c>
      <c r="Z294" s="937" t="str">
        <f t="shared" si="184"/>
        <v/>
      </c>
      <c r="AA294" s="937" t="str">
        <f t="shared" si="184"/>
        <v/>
      </c>
      <c r="AB294" s="937" t="str">
        <f t="shared" si="184"/>
        <v/>
      </c>
      <c r="AC294" s="937" t="str">
        <f t="shared" si="184"/>
        <v/>
      </c>
      <c r="AD294" s="937" t="str">
        <f t="shared" si="184"/>
        <v/>
      </c>
      <c r="AE294" s="937" t="str">
        <f t="shared" si="184"/>
        <v/>
      </c>
      <c r="AF294" s="937" t="str">
        <f t="shared" si="184"/>
        <v/>
      </c>
      <c r="AG294" s="937" t="str">
        <f t="shared" si="184"/>
        <v/>
      </c>
      <c r="AH294" s="937" t="str">
        <f t="shared" si="184"/>
        <v/>
      </c>
      <c r="AI294" s="937" t="str">
        <f t="shared" si="184"/>
        <v/>
      </c>
      <c r="AJ294" s="937" t="str">
        <f t="shared" ref="AJ294:BD294" si="185">IF(AJ292="","",ABS(AJ292)-ABS(AJ293))</f>
        <v/>
      </c>
      <c r="AK294" s="937" t="str">
        <f t="shared" si="185"/>
        <v/>
      </c>
      <c r="AL294" s="937" t="str">
        <f t="shared" si="185"/>
        <v/>
      </c>
      <c r="AM294" s="937" t="str">
        <f t="shared" si="185"/>
        <v/>
      </c>
      <c r="AN294" s="937" t="str">
        <f t="shared" si="185"/>
        <v/>
      </c>
      <c r="AO294" s="937" t="str">
        <f t="shared" si="185"/>
        <v/>
      </c>
      <c r="AP294" s="937" t="str">
        <f t="shared" si="185"/>
        <v/>
      </c>
      <c r="AQ294" s="937" t="str">
        <f t="shared" si="185"/>
        <v/>
      </c>
      <c r="AR294" s="937" t="str">
        <f t="shared" si="185"/>
        <v/>
      </c>
      <c r="AS294" s="937" t="str">
        <f t="shared" si="185"/>
        <v/>
      </c>
      <c r="AT294" s="937"/>
      <c r="AU294" s="937" t="str">
        <f t="shared" si="185"/>
        <v/>
      </c>
      <c r="AV294" s="937" t="str">
        <f t="shared" si="185"/>
        <v/>
      </c>
      <c r="AW294" s="937" t="str">
        <f t="shared" si="185"/>
        <v/>
      </c>
      <c r="AX294" s="937" t="str">
        <f t="shared" si="185"/>
        <v/>
      </c>
      <c r="AY294" s="937" t="str">
        <f t="shared" si="185"/>
        <v/>
      </c>
      <c r="AZ294" s="937" t="str">
        <f t="shared" si="185"/>
        <v/>
      </c>
      <c r="BA294" s="937" t="str">
        <f t="shared" si="185"/>
        <v/>
      </c>
      <c r="BB294" s="937" t="str">
        <f t="shared" si="185"/>
        <v/>
      </c>
      <c r="BC294" s="937" t="str">
        <f t="shared" si="185"/>
        <v/>
      </c>
      <c r="BD294" s="938" t="str">
        <f t="shared" si="185"/>
        <v/>
      </c>
    </row>
    <row r="295" spans="2:56" x14ac:dyDescent="0.2">
      <c r="D295" s="947"/>
    </row>
  </sheetData>
  <sheetProtection password="FC0B" sheet="1" objects="1" scenarios="1"/>
  <mergeCells count="93">
    <mergeCell ref="B256:B258"/>
    <mergeCell ref="B277:B279"/>
    <mergeCell ref="B280:B282"/>
    <mergeCell ref="B283:B285"/>
    <mergeCell ref="B286:B288"/>
    <mergeCell ref="B259:B261"/>
    <mergeCell ref="B262:B264"/>
    <mergeCell ref="B265:B267"/>
    <mergeCell ref="B268:B270"/>
    <mergeCell ref="B271:B273"/>
    <mergeCell ref="B274:B276"/>
    <mergeCell ref="B241:B243"/>
    <mergeCell ref="B244:B246"/>
    <mergeCell ref="B247:B249"/>
    <mergeCell ref="B250:B252"/>
    <mergeCell ref="B253:B255"/>
    <mergeCell ref="B64:B66"/>
    <mergeCell ref="B67:B69"/>
    <mergeCell ref="B70:B72"/>
    <mergeCell ref="B73:B75"/>
    <mergeCell ref="B94:B96"/>
    <mergeCell ref="B76:B78"/>
    <mergeCell ref="B79:B81"/>
    <mergeCell ref="B82:B84"/>
    <mergeCell ref="B85:B87"/>
    <mergeCell ref="B88:B90"/>
    <mergeCell ref="B91:B93"/>
    <mergeCell ref="B49:B51"/>
    <mergeCell ref="B52:B54"/>
    <mergeCell ref="B55:B57"/>
    <mergeCell ref="B58:B60"/>
    <mergeCell ref="B61:B63"/>
    <mergeCell ref="B117:B119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102:B104"/>
    <mergeCell ref="B105:B107"/>
    <mergeCell ref="B108:B110"/>
    <mergeCell ref="B111:B113"/>
    <mergeCell ref="B114:B116"/>
    <mergeCell ref="B153:B155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89:B191"/>
    <mergeCell ref="B156:B158"/>
    <mergeCell ref="B159:B161"/>
    <mergeCell ref="B162:B164"/>
    <mergeCell ref="B165:B167"/>
    <mergeCell ref="B168:B170"/>
    <mergeCell ref="B171:B173"/>
    <mergeCell ref="B174:B176"/>
    <mergeCell ref="B177:B179"/>
    <mergeCell ref="B180:B182"/>
    <mergeCell ref="B183:B185"/>
    <mergeCell ref="B186:B188"/>
    <mergeCell ref="B292:B294"/>
    <mergeCell ref="B192:B194"/>
    <mergeCell ref="B217:B219"/>
    <mergeCell ref="B220:B222"/>
    <mergeCell ref="B223:B225"/>
    <mergeCell ref="B226:B228"/>
    <mergeCell ref="B289:B291"/>
    <mergeCell ref="B214:B216"/>
    <mergeCell ref="B202:B204"/>
    <mergeCell ref="B205:B207"/>
    <mergeCell ref="B208:B210"/>
    <mergeCell ref="B211:B213"/>
    <mergeCell ref="B229:B231"/>
    <mergeCell ref="B232:B234"/>
    <mergeCell ref="B235:B237"/>
    <mergeCell ref="B238:B240"/>
  </mergeCells>
  <conditionalFormatting sqref="D204:BD204 D207:BD207 D210:BD210 D213:BD213 D216:BD216 D219:BD219 D222:BD222 D225:BD225 D228:BD228 D231:BD231 D234:BD234 D237:BD237 D240:BD240 D243:BD243 D246:BD246 D249:BD249 D252:BD252 D255:BD255 D258:BD258 D261:BD261 D264:BD264 D267:BD267 D270:BD270 D273:BD273 D276:BD276 D279:BD279 D282:BD282 D285:BD285">
    <cfRule type="cellIs" dxfId="5" priority="6" stopIfTrue="1" operator="greaterThan">
      <formula>0</formula>
    </cfRule>
  </conditionalFormatting>
  <conditionalFormatting sqref="D288:BD288 D291:BD291 D294:BD294">
    <cfRule type="cellIs" dxfId="4" priority="5" stopIfTrue="1" operator="greaterThan">
      <formula>0</formula>
    </cfRule>
  </conditionalFormatting>
  <conditionalFormatting sqref="D104:BD104 D107:BD107 D110:BD110 D113:BD113 D116:BD116 D119:BD119 D122:BD122 D125:BD125 D128:BD128 D131:BD131 D134:BD134 D137:BD137 D140:BD140 D143:BD143 D146:BD146 D149:BD149 D152:BD152 D155:BD155 D158:BD158 D161:BD161 D164:BD164 D167:BD167 D170:BD170 D173:BD173 D176:BD176 D179:BD179 D182:BD182 D185:BD185">
    <cfRule type="cellIs" dxfId="3" priority="4" stopIfTrue="1" operator="greaterThan">
      <formula>0</formula>
    </cfRule>
  </conditionalFormatting>
  <conditionalFormatting sqref="D188:BD188 D191:BD191 D194:BD194">
    <cfRule type="cellIs" dxfId="2" priority="3" stopIfTrue="1" operator="greaterThan">
      <formula>0</formula>
    </cfRule>
  </conditionalFormatting>
  <conditionalFormatting sqref="D6:BD6 D9:BD9 D12:BD12 D15:BD15 D18:BD18 D21:BD21 D24:BD24 D27:BD27 D30:BD30 D33:BD33 D36:BD36 D39:BD39 D42:BD42 D45:BD45 D48:BD48 D51:BD51 D54:BD54 D57:BD57 D60:BD60 D63:BD63 D66:BD66 D69:BD69 D72:BD72 D75:BD75 D78:BD78 D81:BD81 D84:BD84 D87:BD87">
    <cfRule type="cellIs" dxfId="1" priority="2" stopIfTrue="1" operator="greaterThan">
      <formula>0</formula>
    </cfRule>
  </conditionalFormatting>
  <conditionalFormatting sqref="D90:BD90 D93:BD93 D96:BD96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L28"/>
  <sheetViews>
    <sheetView view="pageBreakPreview" zoomScaleNormal="100" zoomScaleSheetLayoutView="100" workbookViewId="0">
      <selection activeCell="E11" sqref="E11"/>
    </sheetView>
  </sheetViews>
  <sheetFormatPr defaultRowHeight="12.75" x14ac:dyDescent="0.2"/>
  <cols>
    <col min="1" max="1" width="15.85546875" style="589" customWidth="1"/>
    <col min="2" max="2" width="10.42578125" style="589" bestFit="1" customWidth="1"/>
    <col min="3" max="16384" width="9.140625" style="589"/>
  </cols>
  <sheetData>
    <row r="1" spans="1:12" x14ac:dyDescent="0.2">
      <c r="A1" s="968" t="s">
        <v>280</v>
      </c>
      <c r="B1" s="1286">
        <v>1</v>
      </c>
      <c r="C1" s="1286">
        <v>2</v>
      </c>
      <c r="D1" s="1286">
        <v>3</v>
      </c>
      <c r="E1" s="1286">
        <v>4</v>
      </c>
      <c r="F1" s="1286">
        <v>5</v>
      </c>
      <c r="G1" s="1286">
        <v>6</v>
      </c>
      <c r="H1" s="1286">
        <v>7</v>
      </c>
      <c r="I1" s="1286">
        <v>8</v>
      </c>
      <c r="J1" s="1286">
        <v>9</v>
      </c>
      <c r="K1" s="1286">
        <v>10</v>
      </c>
      <c r="L1" s="1284">
        <v>11</v>
      </c>
    </row>
    <row r="2" spans="1:12" ht="51" x14ac:dyDescent="0.2">
      <c r="A2" s="948" t="s">
        <v>281</v>
      </c>
      <c r="B2" s="1287"/>
      <c r="C2" s="1287"/>
      <c r="D2" s="1287"/>
      <c r="E2" s="1287"/>
      <c r="F2" s="1287"/>
      <c r="G2" s="1287"/>
      <c r="H2" s="1287"/>
      <c r="I2" s="1287"/>
      <c r="J2" s="1287"/>
      <c r="K2" s="1287"/>
      <c r="L2" s="1285"/>
    </row>
    <row r="3" spans="1:12" x14ac:dyDescent="0.2">
      <c r="A3" s="948">
        <v>1</v>
      </c>
      <c r="B3" s="969">
        <v>1</v>
      </c>
      <c r="C3" s="969"/>
      <c r="D3" s="969"/>
      <c r="E3" s="969"/>
      <c r="F3" s="969"/>
      <c r="G3" s="969"/>
      <c r="H3" s="969"/>
      <c r="I3" s="969"/>
      <c r="J3" s="969"/>
      <c r="K3" s="969"/>
      <c r="L3" s="970"/>
    </row>
    <row r="4" spans="1:12" x14ac:dyDescent="0.2">
      <c r="A4" s="948">
        <v>2</v>
      </c>
      <c r="B4" s="969">
        <v>0.5</v>
      </c>
      <c r="C4" s="969">
        <v>1</v>
      </c>
      <c r="D4" s="969"/>
      <c r="E4" s="969"/>
      <c r="F4" s="969"/>
      <c r="G4" s="969"/>
      <c r="H4" s="969"/>
      <c r="I4" s="969"/>
      <c r="J4" s="969"/>
      <c r="K4" s="969"/>
      <c r="L4" s="970"/>
    </row>
    <row r="5" spans="1:12" x14ac:dyDescent="0.2">
      <c r="A5" s="948">
        <v>3</v>
      </c>
      <c r="B5" s="969">
        <v>0.5</v>
      </c>
      <c r="C5" s="969">
        <v>0.25</v>
      </c>
      <c r="D5" s="969">
        <v>1</v>
      </c>
      <c r="E5" s="969"/>
      <c r="F5" s="969"/>
      <c r="G5" s="969"/>
      <c r="H5" s="969"/>
      <c r="I5" s="969"/>
      <c r="J5" s="969"/>
      <c r="K5" s="969"/>
      <c r="L5" s="970"/>
    </row>
    <row r="6" spans="1:12" x14ac:dyDescent="0.2">
      <c r="A6" s="948">
        <v>4</v>
      </c>
      <c r="B6" s="969">
        <v>0.25</v>
      </c>
      <c r="C6" s="969">
        <v>0.25</v>
      </c>
      <c r="D6" s="969">
        <v>0.25</v>
      </c>
      <c r="E6" s="969">
        <v>1</v>
      </c>
      <c r="F6" s="969"/>
      <c r="G6" s="969"/>
      <c r="H6" s="969"/>
      <c r="I6" s="969"/>
      <c r="J6" s="969"/>
      <c r="K6" s="969"/>
      <c r="L6" s="970"/>
    </row>
    <row r="7" spans="1:12" x14ac:dyDescent="0.2">
      <c r="A7" s="948">
        <v>5</v>
      </c>
      <c r="B7" s="969">
        <v>0.5</v>
      </c>
      <c r="C7" s="969">
        <v>0.25</v>
      </c>
      <c r="D7" s="969">
        <v>0.25</v>
      </c>
      <c r="E7" s="969">
        <v>0.25</v>
      </c>
      <c r="F7" s="969">
        <v>1</v>
      </c>
      <c r="G7" s="969"/>
      <c r="H7" s="969"/>
      <c r="I7" s="969"/>
      <c r="J7" s="969"/>
      <c r="K7" s="969"/>
      <c r="L7" s="970"/>
    </row>
    <row r="8" spans="1:12" x14ac:dyDescent="0.2">
      <c r="A8" s="948">
        <v>6</v>
      </c>
      <c r="B8" s="969">
        <v>0.25</v>
      </c>
      <c r="C8" s="969">
        <v>0.25</v>
      </c>
      <c r="D8" s="969">
        <v>0.25</v>
      </c>
      <c r="E8" s="969">
        <v>0.25</v>
      </c>
      <c r="F8" s="969">
        <v>0.5</v>
      </c>
      <c r="G8" s="969">
        <v>1</v>
      </c>
      <c r="H8" s="969"/>
      <c r="I8" s="969"/>
      <c r="J8" s="969"/>
      <c r="K8" s="969"/>
      <c r="L8" s="970"/>
    </row>
    <row r="9" spans="1:12" x14ac:dyDescent="0.2">
      <c r="A9" s="948">
        <v>7</v>
      </c>
      <c r="B9" s="969">
        <v>0.5</v>
      </c>
      <c r="C9" s="969">
        <v>0.5</v>
      </c>
      <c r="D9" s="969">
        <v>0.25</v>
      </c>
      <c r="E9" s="969">
        <v>0.25</v>
      </c>
      <c r="F9" s="969">
        <v>0.5</v>
      </c>
      <c r="G9" s="969">
        <v>0.5</v>
      </c>
      <c r="H9" s="969">
        <v>1</v>
      </c>
      <c r="I9" s="969"/>
      <c r="J9" s="969"/>
      <c r="K9" s="969"/>
      <c r="L9" s="970"/>
    </row>
    <row r="10" spans="1:12" x14ac:dyDescent="0.2">
      <c r="A10" s="948">
        <v>8</v>
      </c>
      <c r="B10" s="969">
        <v>0.25</v>
      </c>
      <c r="C10" s="969">
        <v>0.5</v>
      </c>
      <c r="D10" s="969">
        <v>0.5</v>
      </c>
      <c r="E10" s="969">
        <v>0.5</v>
      </c>
      <c r="F10" s="969">
        <v>0.25</v>
      </c>
      <c r="G10" s="969">
        <v>0.25</v>
      </c>
      <c r="H10" s="969">
        <v>0.25</v>
      </c>
      <c r="I10" s="969">
        <v>1</v>
      </c>
      <c r="J10" s="969"/>
      <c r="K10" s="969"/>
      <c r="L10" s="970"/>
    </row>
    <row r="11" spans="1:12" x14ac:dyDescent="0.2">
      <c r="A11" s="948">
        <v>9</v>
      </c>
      <c r="B11" s="969">
        <v>0.5</v>
      </c>
      <c r="C11" s="969">
        <v>0.5</v>
      </c>
      <c r="D11" s="969">
        <v>0.5</v>
      </c>
      <c r="E11" s="969">
        <v>0.5</v>
      </c>
      <c r="F11" s="969">
        <v>0.5</v>
      </c>
      <c r="G11" s="969">
        <v>0.5</v>
      </c>
      <c r="H11" s="969">
        <v>0.5</v>
      </c>
      <c r="I11" s="969">
        <v>0.5</v>
      </c>
      <c r="J11" s="969">
        <v>1</v>
      </c>
      <c r="K11" s="969"/>
      <c r="L11" s="970"/>
    </row>
    <row r="12" spans="1:12" x14ac:dyDescent="0.2">
      <c r="A12" s="948">
        <v>10</v>
      </c>
      <c r="B12" s="969">
        <v>0</v>
      </c>
      <c r="C12" s="969">
        <v>0</v>
      </c>
      <c r="D12" s="969">
        <v>0</v>
      </c>
      <c r="E12" s="969">
        <v>0</v>
      </c>
      <c r="F12" s="969">
        <v>0</v>
      </c>
      <c r="G12" s="969">
        <v>0</v>
      </c>
      <c r="H12" s="969">
        <v>0</v>
      </c>
      <c r="I12" s="969">
        <v>0</v>
      </c>
      <c r="J12" s="969">
        <v>0</v>
      </c>
      <c r="K12" s="969">
        <v>1</v>
      </c>
      <c r="L12" s="970"/>
    </row>
    <row r="13" spans="1:12" ht="13.5" thickBot="1" x14ac:dyDescent="0.25">
      <c r="A13" s="949">
        <v>11</v>
      </c>
      <c r="B13" s="971">
        <v>0</v>
      </c>
      <c r="C13" s="971">
        <v>0</v>
      </c>
      <c r="D13" s="971">
        <v>0</v>
      </c>
      <c r="E13" s="971">
        <v>0</v>
      </c>
      <c r="F13" s="971">
        <v>0</v>
      </c>
      <c r="G13" s="971">
        <v>0</v>
      </c>
      <c r="H13" s="971">
        <v>0</v>
      </c>
      <c r="I13" s="971">
        <v>0</v>
      </c>
      <c r="J13" s="971">
        <v>0</v>
      </c>
      <c r="K13" s="971">
        <v>0.5</v>
      </c>
      <c r="L13" s="972">
        <v>1</v>
      </c>
    </row>
    <row r="14" spans="1:12" x14ac:dyDescent="0.2">
      <c r="A14" s="1110"/>
      <c r="B14" s="1112"/>
      <c r="C14" s="1111"/>
      <c r="D14" s="1111"/>
      <c r="E14" s="1111"/>
      <c r="F14" s="1110"/>
      <c r="G14" s="1111"/>
      <c r="H14" s="1109"/>
      <c r="I14" s="1109"/>
      <c r="J14" s="1110"/>
      <c r="K14" s="1111"/>
      <c r="L14" s="1112"/>
    </row>
    <row r="15" spans="1:12" ht="13.5" thickBot="1" x14ac:dyDescent="0.25">
      <c r="A15" s="405"/>
      <c r="B15" s="1113"/>
      <c r="C15" s="1113"/>
      <c r="D15" s="1113"/>
      <c r="E15" s="1114"/>
      <c r="F15" s="405"/>
      <c r="G15" s="1113"/>
      <c r="H15" s="1114"/>
      <c r="I15" s="1114"/>
      <c r="J15" s="405"/>
      <c r="K15" s="1114"/>
      <c r="L15" s="1113"/>
    </row>
    <row r="16" spans="1:12" x14ac:dyDescent="0.2">
      <c r="A16" s="1288" t="s">
        <v>495</v>
      </c>
      <c r="B16" s="1286">
        <f>A18</f>
        <v>0</v>
      </c>
      <c r="C16" s="1286">
        <f>A19</f>
        <v>0</v>
      </c>
      <c r="D16" s="1286">
        <f>A20</f>
        <v>0</v>
      </c>
      <c r="E16" s="1286">
        <f>A21</f>
        <v>0</v>
      </c>
      <c r="F16" s="1286">
        <f>A22</f>
        <v>0</v>
      </c>
      <c r="G16" s="1286">
        <f>A23</f>
        <v>0</v>
      </c>
      <c r="H16" s="1286">
        <f>A24</f>
        <v>0</v>
      </c>
      <c r="I16" s="1286">
        <f>A25</f>
        <v>0</v>
      </c>
      <c r="J16" s="1286">
        <f>A26</f>
        <v>0</v>
      </c>
      <c r="K16" s="1286">
        <f>A27</f>
        <v>0</v>
      </c>
      <c r="L16" s="1284">
        <f>A28</f>
        <v>0</v>
      </c>
    </row>
    <row r="17" spans="1:12" x14ac:dyDescent="0.2">
      <c r="A17" s="1289"/>
      <c r="B17" s="1287"/>
      <c r="C17" s="1287"/>
      <c r="D17" s="1287"/>
      <c r="E17" s="1287"/>
      <c r="F17" s="1287"/>
      <c r="G17" s="1287"/>
      <c r="H17" s="1287"/>
      <c r="I17" s="1287"/>
      <c r="J17" s="1287"/>
      <c r="K17" s="1287"/>
      <c r="L17" s="1285"/>
    </row>
    <row r="18" spans="1:12" x14ac:dyDescent="0.2">
      <c r="A18" s="948">
        <f>Sheet12!L15</f>
        <v>0</v>
      </c>
      <c r="B18" s="969">
        <f>A18*B16*B3</f>
        <v>0</v>
      </c>
      <c r="C18" s="969"/>
      <c r="D18" s="969"/>
      <c r="E18" s="969"/>
      <c r="F18" s="969"/>
      <c r="G18" s="969"/>
      <c r="H18" s="969"/>
      <c r="I18" s="969"/>
      <c r="J18" s="969"/>
      <c r="K18" s="969"/>
      <c r="L18" s="970"/>
    </row>
    <row r="19" spans="1:12" x14ac:dyDescent="0.2">
      <c r="A19" s="948">
        <f>Sheet12!L16</f>
        <v>0</v>
      </c>
      <c r="B19" s="969">
        <f>A19*B16*B4</f>
        <v>0</v>
      </c>
      <c r="C19" s="969">
        <f>A19*C16*C4</f>
        <v>0</v>
      </c>
      <c r="D19" s="969"/>
      <c r="E19" s="969"/>
      <c r="F19" s="969"/>
      <c r="G19" s="969"/>
      <c r="H19" s="969"/>
      <c r="I19" s="969"/>
      <c r="J19" s="969"/>
      <c r="K19" s="969"/>
      <c r="L19" s="970"/>
    </row>
    <row r="20" spans="1:12" x14ac:dyDescent="0.2">
      <c r="A20" s="948">
        <f>Sheet12!L17</f>
        <v>0</v>
      </c>
      <c r="B20" s="969">
        <f>$A$20*B16*B5</f>
        <v>0</v>
      </c>
      <c r="C20" s="969">
        <f>$A$20*C16*C5</f>
        <v>0</v>
      </c>
      <c r="D20" s="969">
        <f>$A$20*D16*D5</f>
        <v>0</v>
      </c>
      <c r="E20" s="969"/>
      <c r="F20" s="969"/>
      <c r="G20" s="969"/>
      <c r="H20" s="969"/>
      <c r="I20" s="969"/>
      <c r="J20" s="969"/>
      <c r="K20" s="969"/>
      <c r="L20" s="970"/>
    </row>
    <row r="21" spans="1:12" x14ac:dyDescent="0.2">
      <c r="A21" s="948">
        <f>Sheet12!L18</f>
        <v>0</v>
      </c>
      <c r="B21" s="969">
        <f>$A$21*B16*B6</f>
        <v>0</v>
      </c>
      <c r="C21" s="969">
        <f>$A$21*C16*C6</f>
        <v>0</v>
      </c>
      <c r="D21" s="969">
        <f>$A$21*D16*D6</f>
        <v>0</v>
      </c>
      <c r="E21" s="969">
        <f>$A$21*E16*E6</f>
        <v>0</v>
      </c>
      <c r="F21" s="969"/>
      <c r="G21" s="969"/>
      <c r="H21" s="969"/>
      <c r="I21" s="969"/>
      <c r="J21" s="969"/>
      <c r="K21" s="969"/>
      <c r="L21" s="970"/>
    </row>
    <row r="22" spans="1:12" x14ac:dyDescent="0.2">
      <c r="A22" s="948">
        <f>Sheet12!L19</f>
        <v>0</v>
      </c>
      <c r="B22" s="969">
        <f>$A$22*B7*B16</f>
        <v>0</v>
      </c>
      <c r="C22" s="969">
        <f>$A$22*C7*C16</f>
        <v>0</v>
      </c>
      <c r="D22" s="969">
        <f>$A$22*D7*D16</f>
        <v>0</v>
      </c>
      <c r="E22" s="969">
        <f>$A$22*E7*E16</f>
        <v>0</v>
      </c>
      <c r="F22" s="969">
        <f>$A$22*F7*F16</f>
        <v>0</v>
      </c>
      <c r="G22" s="969"/>
      <c r="H22" s="969"/>
      <c r="I22" s="969"/>
      <c r="J22" s="969"/>
      <c r="K22" s="969"/>
      <c r="L22" s="970"/>
    </row>
    <row r="23" spans="1:12" x14ac:dyDescent="0.2">
      <c r="A23" s="948">
        <f>Sheet12!L20</f>
        <v>0</v>
      </c>
      <c r="B23" s="969">
        <f t="shared" ref="B23:G23" si="0">$A$23*B8*B16</f>
        <v>0</v>
      </c>
      <c r="C23" s="969">
        <f t="shared" si="0"/>
        <v>0</v>
      </c>
      <c r="D23" s="969">
        <f t="shared" si="0"/>
        <v>0</v>
      </c>
      <c r="E23" s="969">
        <f t="shared" si="0"/>
        <v>0</v>
      </c>
      <c r="F23" s="969">
        <f t="shared" si="0"/>
        <v>0</v>
      </c>
      <c r="G23" s="969">
        <f t="shared" si="0"/>
        <v>0</v>
      </c>
      <c r="H23" s="969"/>
      <c r="I23" s="969"/>
      <c r="J23" s="969"/>
      <c r="K23" s="969"/>
      <c r="L23" s="970"/>
    </row>
    <row r="24" spans="1:12" x14ac:dyDescent="0.2">
      <c r="A24" s="948">
        <f>Sheet12!L21</f>
        <v>0</v>
      </c>
      <c r="B24" s="969">
        <f>$A$24*B9*B16</f>
        <v>0</v>
      </c>
      <c r="C24" s="969">
        <f t="shared" ref="C24:H24" si="1">$A$24*C9*C16</f>
        <v>0</v>
      </c>
      <c r="D24" s="969">
        <f t="shared" si="1"/>
        <v>0</v>
      </c>
      <c r="E24" s="969">
        <f t="shared" si="1"/>
        <v>0</v>
      </c>
      <c r="F24" s="969">
        <f t="shared" si="1"/>
        <v>0</v>
      </c>
      <c r="G24" s="969">
        <f t="shared" si="1"/>
        <v>0</v>
      </c>
      <c r="H24" s="969">
        <f t="shared" si="1"/>
        <v>0</v>
      </c>
      <c r="I24" s="969"/>
      <c r="J24" s="969"/>
      <c r="K24" s="969"/>
      <c r="L24" s="970"/>
    </row>
    <row r="25" spans="1:12" x14ac:dyDescent="0.2">
      <c r="A25" s="948">
        <f>Sheet12!L22</f>
        <v>0</v>
      </c>
      <c r="B25" s="969">
        <f>$A$25*B10*B16</f>
        <v>0</v>
      </c>
      <c r="C25" s="969">
        <f t="shared" ref="C25:I25" si="2">$A$25*C10*C16</f>
        <v>0</v>
      </c>
      <c r="D25" s="969">
        <f t="shared" si="2"/>
        <v>0</v>
      </c>
      <c r="E25" s="969">
        <f t="shared" si="2"/>
        <v>0</v>
      </c>
      <c r="F25" s="969">
        <f t="shared" si="2"/>
        <v>0</v>
      </c>
      <c r="G25" s="969">
        <f t="shared" si="2"/>
        <v>0</v>
      </c>
      <c r="H25" s="969">
        <f t="shared" si="2"/>
        <v>0</v>
      </c>
      <c r="I25" s="969">
        <f t="shared" si="2"/>
        <v>0</v>
      </c>
      <c r="J25" s="969"/>
      <c r="K25" s="969"/>
      <c r="L25" s="970"/>
    </row>
    <row r="26" spans="1:12" x14ac:dyDescent="0.2">
      <c r="A26" s="948">
        <f>Sheet12!L23</f>
        <v>0</v>
      </c>
      <c r="B26" s="969">
        <f>$A$26*B11*B16</f>
        <v>0</v>
      </c>
      <c r="C26" s="969">
        <f t="shared" ref="C26:J26" si="3">$A$26*C11*C16</f>
        <v>0</v>
      </c>
      <c r="D26" s="969">
        <f t="shared" si="3"/>
        <v>0</v>
      </c>
      <c r="E26" s="969">
        <f t="shared" si="3"/>
        <v>0</v>
      </c>
      <c r="F26" s="969">
        <f t="shared" si="3"/>
        <v>0</v>
      </c>
      <c r="G26" s="969">
        <f t="shared" si="3"/>
        <v>0</v>
      </c>
      <c r="H26" s="969">
        <f t="shared" si="3"/>
        <v>0</v>
      </c>
      <c r="I26" s="969">
        <f t="shared" si="3"/>
        <v>0</v>
      </c>
      <c r="J26" s="969">
        <f t="shared" si="3"/>
        <v>0</v>
      </c>
      <c r="K26" s="969"/>
      <c r="L26" s="970"/>
    </row>
    <row r="27" spans="1:12" x14ac:dyDescent="0.2">
      <c r="A27" s="948">
        <f>Sheet15!L15</f>
        <v>0</v>
      </c>
      <c r="B27" s="969">
        <f>$A$27*B12*B16</f>
        <v>0</v>
      </c>
      <c r="C27" s="969">
        <f t="shared" ref="C27:K27" si="4">$A$27*C12*C16</f>
        <v>0</v>
      </c>
      <c r="D27" s="969">
        <f t="shared" si="4"/>
        <v>0</v>
      </c>
      <c r="E27" s="969">
        <f t="shared" si="4"/>
        <v>0</v>
      </c>
      <c r="F27" s="969">
        <f t="shared" si="4"/>
        <v>0</v>
      </c>
      <c r="G27" s="969">
        <f t="shared" si="4"/>
        <v>0</v>
      </c>
      <c r="H27" s="969">
        <f t="shared" si="4"/>
        <v>0</v>
      </c>
      <c r="I27" s="969">
        <f t="shared" si="4"/>
        <v>0</v>
      </c>
      <c r="J27" s="969">
        <f t="shared" si="4"/>
        <v>0</v>
      </c>
      <c r="K27" s="969">
        <f t="shared" si="4"/>
        <v>0</v>
      </c>
      <c r="L27" s="970"/>
    </row>
    <row r="28" spans="1:12" ht="13.5" thickBot="1" x14ac:dyDescent="0.25">
      <c r="A28" s="949">
        <f>Sheet15!L16</f>
        <v>0</v>
      </c>
      <c r="B28" s="971">
        <f>$A$28*B13*B16</f>
        <v>0</v>
      </c>
      <c r="C28" s="971">
        <f t="shared" ref="C28:L28" si="5">$A$28*C13*C16</f>
        <v>0</v>
      </c>
      <c r="D28" s="971">
        <f t="shared" si="5"/>
        <v>0</v>
      </c>
      <c r="E28" s="971">
        <f t="shared" si="5"/>
        <v>0</v>
      </c>
      <c r="F28" s="971">
        <f t="shared" si="5"/>
        <v>0</v>
      </c>
      <c r="G28" s="971">
        <f t="shared" si="5"/>
        <v>0</v>
      </c>
      <c r="H28" s="971">
        <f t="shared" si="5"/>
        <v>0</v>
      </c>
      <c r="I28" s="971">
        <f t="shared" si="5"/>
        <v>0</v>
      </c>
      <c r="J28" s="971">
        <f t="shared" si="5"/>
        <v>0</v>
      </c>
      <c r="K28" s="971">
        <f t="shared" si="5"/>
        <v>0</v>
      </c>
      <c r="L28" s="972">
        <f t="shared" si="5"/>
        <v>0</v>
      </c>
    </row>
  </sheetData>
  <sheetProtection password="FC0B" sheet="1" objects="1" scenarios="1"/>
  <mergeCells count="23">
    <mergeCell ref="A16:A17"/>
    <mergeCell ref="G1:G2"/>
    <mergeCell ref="B1:B2"/>
    <mergeCell ref="C1:C2"/>
    <mergeCell ref="D1:D2"/>
    <mergeCell ref="E1:E2"/>
    <mergeCell ref="F1:F2"/>
    <mergeCell ref="B16:B17"/>
    <mergeCell ref="C16:C17"/>
    <mergeCell ref="D16:D17"/>
    <mergeCell ref="E16:E17"/>
    <mergeCell ref="F16:F17"/>
    <mergeCell ref="G16:G17"/>
    <mergeCell ref="L16:L17"/>
    <mergeCell ref="H1:H2"/>
    <mergeCell ref="I1:I2"/>
    <mergeCell ref="J1:J2"/>
    <mergeCell ref="K1:K2"/>
    <mergeCell ref="L1:L2"/>
    <mergeCell ref="H16:H17"/>
    <mergeCell ref="I16:I17"/>
    <mergeCell ref="J16:J17"/>
    <mergeCell ref="K16:K17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F70"/>
  <sheetViews>
    <sheetView view="pageBreakPreview" zoomScale="130" zoomScaleNormal="120" zoomScaleSheetLayoutView="130" workbookViewId="0">
      <selection activeCell="G17" sqref="G17"/>
    </sheetView>
  </sheetViews>
  <sheetFormatPr defaultRowHeight="12.75" x14ac:dyDescent="0.2"/>
  <cols>
    <col min="1" max="1" width="17.28515625" style="589" bestFit="1" customWidth="1"/>
    <col min="2" max="2" width="12.28515625" style="589" bestFit="1" customWidth="1"/>
    <col min="3" max="3" width="11" style="589" bestFit="1" customWidth="1"/>
    <col min="4" max="4" width="9.140625" style="589" bestFit="1" customWidth="1"/>
    <col min="5" max="5" width="8.85546875" style="589" bestFit="1" customWidth="1"/>
    <col min="6" max="6" width="12.28515625" style="589" bestFit="1" customWidth="1"/>
    <col min="7" max="7" width="7.7109375" style="589" bestFit="1" customWidth="1"/>
    <col min="8" max="16384" width="9.140625" style="589"/>
  </cols>
  <sheetData>
    <row r="1" spans="1:12" x14ac:dyDescent="0.2">
      <c r="A1" s="1105"/>
      <c r="B1" s="956"/>
      <c r="C1" s="957" t="s">
        <v>490</v>
      </c>
      <c r="D1" s="957" t="s">
        <v>491</v>
      </c>
      <c r="E1" s="957" t="s">
        <v>492</v>
      </c>
      <c r="F1" s="957" t="s">
        <v>493</v>
      </c>
      <c r="G1" s="958" t="s">
        <v>494</v>
      </c>
    </row>
    <row r="2" spans="1:12" x14ac:dyDescent="0.2">
      <c r="A2" s="1106"/>
      <c r="B2" s="959" t="s">
        <v>490</v>
      </c>
      <c r="C2" s="960">
        <v>1</v>
      </c>
      <c r="D2" s="960"/>
      <c r="E2" s="960"/>
      <c r="F2" s="960"/>
      <c r="G2" s="961"/>
    </row>
    <row r="3" spans="1:12" x14ac:dyDescent="0.2">
      <c r="A3" s="1106"/>
      <c r="B3" s="959" t="s">
        <v>491</v>
      </c>
      <c r="C3" s="960">
        <v>0</v>
      </c>
      <c r="D3" s="960">
        <v>1</v>
      </c>
      <c r="E3" s="962"/>
      <c r="F3" s="962"/>
      <c r="G3" s="961"/>
    </row>
    <row r="4" spans="1:12" x14ac:dyDescent="0.2">
      <c r="A4" s="1106"/>
      <c r="B4" s="959" t="s">
        <v>492</v>
      </c>
      <c r="C4" s="960">
        <v>0</v>
      </c>
      <c r="D4" s="962">
        <v>0.25</v>
      </c>
      <c r="E4" s="960">
        <v>1</v>
      </c>
      <c r="F4" s="962"/>
      <c r="G4" s="961"/>
    </row>
    <row r="5" spans="1:12" x14ac:dyDescent="0.2">
      <c r="A5" s="1106"/>
      <c r="B5" s="959" t="s">
        <v>493</v>
      </c>
      <c r="C5" s="960">
        <v>0.5</v>
      </c>
      <c r="D5" s="962">
        <v>0.25</v>
      </c>
      <c r="E5" s="962">
        <v>0.25</v>
      </c>
      <c r="F5" s="960">
        <v>1</v>
      </c>
      <c r="G5" s="961"/>
    </row>
    <row r="6" spans="1:12" ht="13.5" thickBot="1" x14ac:dyDescent="0.25">
      <c r="A6" s="1106"/>
      <c r="B6" s="963" t="s">
        <v>494</v>
      </c>
      <c r="C6" s="964">
        <v>0.25</v>
      </c>
      <c r="D6" s="965">
        <v>0.25</v>
      </c>
      <c r="E6" s="965">
        <v>0.25</v>
      </c>
      <c r="F6" s="965">
        <v>0.25</v>
      </c>
      <c r="G6" s="966">
        <v>1</v>
      </c>
    </row>
    <row r="7" spans="1:12" ht="13.5" thickBot="1" x14ac:dyDescent="0.25">
      <c r="A7" s="1107"/>
      <c r="B7" s="1108"/>
      <c r="C7" s="1108"/>
      <c r="D7" s="1108"/>
      <c r="E7" s="1108"/>
      <c r="F7" s="1108"/>
      <c r="G7" s="405"/>
    </row>
    <row r="8" spans="1:12" x14ac:dyDescent="0.2">
      <c r="A8" s="950"/>
      <c r="B8" s="951"/>
      <c r="C8" s="957" t="s">
        <v>490</v>
      </c>
      <c r="D8" s="957" t="s">
        <v>491</v>
      </c>
      <c r="E8" s="957" t="s">
        <v>492</v>
      </c>
      <c r="F8" s="957" t="s">
        <v>493</v>
      </c>
      <c r="G8" s="958" t="s">
        <v>494</v>
      </c>
    </row>
    <row r="9" spans="1:12" x14ac:dyDescent="0.2">
      <c r="A9" s="952"/>
      <c r="B9" s="1160"/>
      <c r="C9" s="953">
        <f>B10</f>
        <v>0</v>
      </c>
      <c r="D9" s="953">
        <f>B11</f>
        <v>0</v>
      </c>
      <c r="E9" s="953">
        <f>B12</f>
        <v>0</v>
      </c>
      <c r="F9" s="954">
        <f>B13</f>
        <v>0</v>
      </c>
      <c r="G9" s="955">
        <f>B14</f>
        <v>0</v>
      </c>
    </row>
    <row r="10" spans="1:12" x14ac:dyDescent="0.2">
      <c r="A10" s="959" t="s">
        <v>490</v>
      </c>
      <c r="B10" s="1161">
        <f>Sheet1!I16</f>
        <v>0</v>
      </c>
      <c r="C10" s="960">
        <f>IFERROR(B10*C9*C2,0)</f>
        <v>0</v>
      </c>
      <c r="D10" s="960"/>
      <c r="E10" s="960"/>
      <c r="F10" s="960"/>
      <c r="G10" s="961"/>
    </row>
    <row r="11" spans="1:12" x14ac:dyDescent="0.2">
      <c r="A11" s="959" t="s">
        <v>491</v>
      </c>
      <c r="B11" s="1161">
        <f>Sheet1!J16</f>
        <v>0</v>
      </c>
      <c r="C11" s="960">
        <f>IFERROR(B11*C9*C3,"0")</f>
        <v>0</v>
      </c>
      <c r="D11" s="1129">
        <f>IFERROR(B11*D9*D3,"0")</f>
        <v>0</v>
      </c>
      <c r="E11" s="962"/>
      <c r="F11" s="962"/>
      <c r="G11" s="961"/>
    </row>
    <row r="12" spans="1:12" x14ac:dyDescent="0.2">
      <c r="A12" s="959" t="s">
        <v>492</v>
      </c>
      <c r="B12" s="1161">
        <f>Sheet1!K16</f>
        <v>0</v>
      </c>
      <c r="C12" s="1129">
        <f>IFERROR(B12*C9*C4,0)</f>
        <v>0</v>
      </c>
      <c r="D12" s="1129">
        <f>IFERROR(B12*D9*D4,0)</f>
        <v>0</v>
      </c>
      <c r="E12" s="960">
        <f>IFERROR(B12*E9*E4,0)</f>
        <v>0</v>
      </c>
      <c r="F12" s="1128"/>
      <c r="G12" s="961"/>
    </row>
    <row r="13" spans="1:12" x14ac:dyDescent="0.2">
      <c r="A13" s="959" t="s">
        <v>493</v>
      </c>
      <c r="B13" s="1161">
        <f>Sheet1!H16</f>
        <v>0</v>
      </c>
      <c r="C13" s="1129">
        <f>IFERROR(B13*C9*C5,0)</f>
        <v>0</v>
      </c>
      <c r="D13" s="1129">
        <f>IFERROR(B13*D9*D5,0)</f>
        <v>0</v>
      </c>
      <c r="E13" s="960">
        <f>IFERROR(B13*E9*E5,0)</f>
        <v>0</v>
      </c>
      <c r="F13" s="960">
        <f>IFERROR(B13*F9*F5,0)</f>
        <v>0</v>
      </c>
      <c r="G13" s="961"/>
    </row>
    <row r="14" spans="1:12" ht="13.5" thickBot="1" x14ac:dyDescent="0.25">
      <c r="A14" s="963" t="s">
        <v>494</v>
      </c>
      <c r="B14" s="1184">
        <f>Sheet1!G16</f>
        <v>0</v>
      </c>
      <c r="C14" s="1183">
        <f>IFERROR(B14*C9*C6,0)</f>
        <v>0</v>
      </c>
      <c r="D14" s="1183">
        <f>IFERROR(B14*D9*D6,0)</f>
        <v>0</v>
      </c>
      <c r="E14" s="964">
        <f>IFERROR(B14*E9*E6,0)</f>
        <v>0</v>
      </c>
      <c r="F14" s="964">
        <f>IFERROR(B14*F9*F6,0)</f>
        <v>0</v>
      </c>
      <c r="G14" s="966">
        <f>IFERROR(B14*G9*G6,0)</f>
        <v>0</v>
      </c>
    </row>
    <row r="15" spans="1:12" x14ac:dyDescent="0.2">
      <c r="A15" s="1109"/>
      <c r="B15" s="1145"/>
      <c r="C15" s="1139"/>
      <c r="D15" s="1138"/>
      <c r="E15" s="1139"/>
      <c r="F15" s="1142"/>
      <c r="G15" s="1137"/>
      <c r="H15" s="503"/>
      <c r="I15" s="503"/>
      <c r="J15" s="503"/>
      <c r="K15" s="503"/>
      <c r="L15" s="503"/>
    </row>
    <row r="16" spans="1:12" ht="13.5" thickBot="1" x14ac:dyDescent="0.25">
      <c r="A16" s="1107"/>
      <c r="B16" s="1176"/>
      <c r="C16" s="1131"/>
      <c r="D16" s="1131"/>
      <c r="E16" s="1130"/>
      <c r="F16" s="1143"/>
      <c r="G16" s="1132"/>
      <c r="H16" s="503"/>
      <c r="I16" s="503"/>
      <c r="J16" s="503"/>
      <c r="K16" s="503"/>
      <c r="L16" s="503"/>
    </row>
    <row r="17" spans="1:11" ht="13.5" thickBot="1" x14ac:dyDescent="0.25">
      <c r="A17" s="967" t="s">
        <v>482</v>
      </c>
      <c r="B17" s="1177">
        <f>SQRT(SUM(Sheet26!C10:G14))</f>
        <v>0</v>
      </c>
      <c r="C17" s="1140"/>
      <c r="D17" s="1141"/>
      <c r="E17" s="1140"/>
      <c r="F17" s="1144"/>
      <c r="G17" s="1190" t="s">
        <v>615</v>
      </c>
      <c r="H17" s="503"/>
      <c r="I17" s="1127"/>
      <c r="J17" s="503"/>
      <c r="K17" s="503"/>
    </row>
    <row r="18" spans="1:11" x14ac:dyDescent="0.2">
      <c r="B18" s="503"/>
      <c r="C18" s="1127"/>
      <c r="D18" s="1127"/>
      <c r="E18" s="1127"/>
      <c r="F18" s="503"/>
      <c r="G18" s="1127"/>
      <c r="H18" s="503"/>
      <c r="I18" s="1127"/>
      <c r="J18" s="503"/>
      <c r="K18" s="503"/>
    </row>
    <row r="19" spans="1:11" x14ac:dyDescent="0.2">
      <c r="B19" s="503"/>
      <c r="C19" s="1127"/>
      <c r="D19" s="503"/>
      <c r="E19" s="1127"/>
      <c r="F19" s="503"/>
      <c r="G19" s="1127"/>
      <c r="H19" s="503"/>
      <c r="I19" s="1127"/>
      <c r="J19" s="503"/>
      <c r="K19" s="503"/>
    </row>
    <row r="20" spans="1:11" x14ac:dyDescent="0.2">
      <c r="B20" s="1127"/>
      <c r="C20" s="1127"/>
      <c r="D20" s="503"/>
      <c r="E20" s="1127"/>
      <c r="F20" s="503"/>
      <c r="G20" s="1127"/>
      <c r="H20" s="503"/>
      <c r="I20" s="1127"/>
      <c r="J20" s="503"/>
      <c r="K20" s="503"/>
    </row>
    <row r="21" spans="1:11" x14ac:dyDescent="0.2">
      <c r="B21" s="1127"/>
      <c r="C21" s="1127"/>
      <c r="D21" s="503"/>
      <c r="E21" s="1127"/>
      <c r="F21" s="503"/>
      <c r="G21" s="1127"/>
      <c r="H21" s="503"/>
      <c r="I21" s="1127"/>
      <c r="J21" s="503"/>
      <c r="K21" s="503"/>
    </row>
    <row r="22" spans="1:11" x14ac:dyDescent="0.2">
      <c r="B22" s="1127"/>
      <c r="C22" s="1127"/>
      <c r="D22" s="1127"/>
      <c r="E22" s="1127"/>
      <c r="G22" s="1127"/>
      <c r="H22" s="503"/>
      <c r="I22" s="503"/>
      <c r="K22" s="503"/>
    </row>
    <row r="23" spans="1:11" x14ac:dyDescent="0.2">
      <c r="B23" s="1127"/>
      <c r="C23" s="1127"/>
      <c r="D23" s="1127"/>
      <c r="E23" s="1127"/>
      <c r="F23" s="503"/>
      <c r="G23" s="1127"/>
      <c r="H23" s="503"/>
      <c r="I23" s="503"/>
    </row>
    <row r="24" spans="1:11" x14ac:dyDescent="0.2">
      <c r="C24" s="1127"/>
      <c r="E24" s="1127"/>
    </row>
    <row r="25" spans="1:11" x14ac:dyDescent="0.2">
      <c r="B25" s="503"/>
      <c r="C25" s="1127"/>
      <c r="D25" s="503"/>
      <c r="E25" s="1127"/>
      <c r="F25" s="503"/>
    </row>
    <row r="26" spans="1:11" x14ac:dyDescent="0.2">
      <c r="B26" s="503"/>
      <c r="C26" s="1127"/>
      <c r="E26" s="1127"/>
    </row>
    <row r="27" spans="1:11" x14ac:dyDescent="0.2">
      <c r="B27" s="503"/>
      <c r="C27" s="1127"/>
      <c r="E27" s="1127"/>
      <c r="G27" s="1127"/>
      <c r="I27" s="1127"/>
    </row>
    <row r="28" spans="1:11" x14ac:dyDescent="0.2">
      <c r="B28" s="503"/>
      <c r="C28" s="1127"/>
      <c r="E28" s="1127"/>
      <c r="G28" s="1127"/>
      <c r="I28" s="1127"/>
    </row>
    <row r="29" spans="1:11" x14ac:dyDescent="0.2">
      <c r="B29" s="503"/>
      <c r="C29" s="1127"/>
      <c r="D29" s="503"/>
      <c r="E29" s="1127"/>
      <c r="F29" s="503"/>
      <c r="G29" s="1127"/>
      <c r="I29" s="1127"/>
    </row>
    <row r="30" spans="1:11" x14ac:dyDescent="0.2">
      <c r="B30" s="1127"/>
      <c r="C30" s="1127"/>
      <c r="E30" s="1127"/>
      <c r="G30" s="1127"/>
      <c r="I30" s="1127"/>
    </row>
    <row r="31" spans="1:11" x14ac:dyDescent="0.2">
      <c r="B31" s="1127"/>
      <c r="C31" s="1127"/>
      <c r="E31" s="1127"/>
      <c r="G31" s="1127"/>
      <c r="I31" s="1127"/>
    </row>
    <row r="32" spans="1:11" x14ac:dyDescent="0.2">
      <c r="B32" s="1127"/>
      <c r="C32" s="1127"/>
      <c r="E32" s="1127"/>
      <c r="G32" s="1127"/>
      <c r="I32" s="1127"/>
    </row>
    <row r="33" spans="2:32" x14ac:dyDescent="0.2">
      <c r="B33" s="1127"/>
      <c r="C33" s="1127"/>
      <c r="E33" s="1127"/>
      <c r="G33" s="1127"/>
      <c r="I33" s="1127"/>
    </row>
    <row r="34" spans="2:32" x14ac:dyDescent="0.2">
      <c r="B34" s="1127"/>
      <c r="C34" s="1127"/>
      <c r="D34" s="503"/>
      <c r="E34" s="1127"/>
      <c r="F34" s="503"/>
      <c r="G34" s="1127"/>
      <c r="H34" s="1127"/>
      <c r="I34" s="503"/>
      <c r="J34" s="1127"/>
      <c r="K34" s="503"/>
      <c r="L34" s="503"/>
    </row>
    <row r="35" spans="2:32" x14ac:dyDescent="0.2">
      <c r="B35" s="503"/>
      <c r="C35" s="1127"/>
      <c r="D35" s="1127"/>
      <c r="E35" s="1127"/>
      <c r="F35" s="503"/>
      <c r="G35" s="1127"/>
      <c r="H35" s="503"/>
      <c r="I35" s="503"/>
      <c r="J35" s="503"/>
      <c r="K35" s="503"/>
      <c r="L35" s="503"/>
    </row>
    <row r="36" spans="2:32" x14ac:dyDescent="0.2">
      <c r="B36" s="503"/>
      <c r="C36" s="1127"/>
      <c r="D36" s="1127"/>
      <c r="E36" s="1127"/>
      <c r="F36" s="503"/>
      <c r="L36" s="503"/>
    </row>
    <row r="37" spans="2:32" x14ac:dyDescent="0.2">
      <c r="B37" s="503"/>
      <c r="C37" s="1127"/>
      <c r="D37" s="1127"/>
      <c r="E37" s="1127"/>
      <c r="F37" s="503"/>
    </row>
    <row r="38" spans="2:32" x14ac:dyDescent="0.2">
      <c r="B38" s="503"/>
      <c r="C38" s="1127"/>
      <c r="D38" s="1127"/>
      <c r="E38" s="1127"/>
      <c r="F38" s="503"/>
    </row>
    <row r="39" spans="2:32" x14ac:dyDescent="0.2">
      <c r="B39" s="503"/>
      <c r="C39" s="1127"/>
      <c r="D39" s="1127"/>
      <c r="E39" s="1127"/>
      <c r="F39" s="503"/>
    </row>
    <row r="40" spans="2:32" x14ac:dyDescent="0.2">
      <c r="B40" s="1127"/>
      <c r="C40" s="1127"/>
      <c r="D40" s="503"/>
      <c r="E40" s="1127"/>
      <c r="F40" s="503"/>
      <c r="G40" s="1127"/>
      <c r="H40" s="1127"/>
      <c r="I40" s="1127"/>
      <c r="J40" s="1127"/>
      <c r="K40" s="1127"/>
      <c r="L40" s="1127"/>
      <c r="M40" s="503"/>
      <c r="N40" s="503"/>
      <c r="O40" s="503"/>
      <c r="P40" s="503"/>
      <c r="Q40" s="503"/>
      <c r="R40" s="503"/>
      <c r="S40" s="1127"/>
      <c r="T40" s="1127"/>
      <c r="U40" s="1127"/>
      <c r="V40" s="1127"/>
      <c r="W40" s="1127"/>
      <c r="X40" s="1127"/>
      <c r="Y40" s="503"/>
      <c r="Z40" s="503"/>
      <c r="AA40" s="503"/>
      <c r="AB40" s="503"/>
      <c r="AC40" s="503"/>
      <c r="AD40" s="503"/>
      <c r="AE40" s="503"/>
      <c r="AF40" s="503"/>
    </row>
    <row r="41" spans="2:32" x14ac:dyDescent="0.2">
      <c r="B41" s="1127"/>
      <c r="C41" s="1127"/>
      <c r="D41" s="503"/>
      <c r="E41" s="1127"/>
      <c r="F41" s="503"/>
      <c r="G41" s="1127"/>
      <c r="H41" s="1127"/>
      <c r="I41" s="1127"/>
      <c r="J41" s="1127"/>
      <c r="K41" s="1127"/>
      <c r="L41" s="1127"/>
      <c r="M41" s="503"/>
      <c r="N41" s="503"/>
      <c r="O41" s="503"/>
      <c r="P41" s="503"/>
      <c r="Q41" s="503"/>
      <c r="R41" s="503"/>
      <c r="S41" s="1127"/>
      <c r="T41" s="1127"/>
      <c r="U41" s="1127"/>
      <c r="V41" s="1127"/>
      <c r="W41" s="1127"/>
      <c r="X41" s="1127"/>
      <c r="Y41" s="503"/>
      <c r="Z41" s="503"/>
      <c r="AA41" s="503"/>
      <c r="AB41" s="503"/>
      <c r="AC41" s="503"/>
      <c r="AD41" s="503"/>
      <c r="AE41" s="503"/>
      <c r="AF41" s="503"/>
    </row>
    <row r="42" spans="2:32" x14ac:dyDescent="0.2">
      <c r="B42" s="1127"/>
      <c r="C42" s="1127"/>
      <c r="D42" s="503"/>
      <c r="E42" s="1127"/>
      <c r="F42" s="503"/>
      <c r="G42" s="1127"/>
      <c r="H42" s="1127"/>
      <c r="I42" s="1127"/>
      <c r="J42" s="1127"/>
      <c r="K42" s="1127"/>
      <c r="L42" s="1127"/>
      <c r="M42" s="503"/>
      <c r="N42" s="503"/>
      <c r="O42" s="503"/>
      <c r="P42" s="503"/>
      <c r="Q42" s="503"/>
      <c r="R42" s="503"/>
      <c r="S42" s="1127"/>
      <c r="T42" s="1127"/>
      <c r="U42" s="1127"/>
      <c r="V42" s="1127"/>
      <c r="W42" s="1127"/>
      <c r="X42" s="1127"/>
      <c r="Y42" s="503"/>
      <c r="Z42" s="503"/>
      <c r="AA42" s="503"/>
      <c r="AB42" s="503"/>
      <c r="AC42" s="503"/>
      <c r="AD42" s="503"/>
      <c r="AE42" s="503"/>
      <c r="AF42" s="503"/>
    </row>
    <row r="43" spans="2:32" x14ac:dyDescent="0.2">
      <c r="B43" s="1127"/>
      <c r="C43" s="1127"/>
      <c r="D43" s="503"/>
      <c r="E43" s="1127"/>
      <c r="F43" s="503"/>
      <c r="G43" s="1127"/>
      <c r="H43" s="1127"/>
      <c r="I43" s="1127"/>
      <c r="J43" s="1127"/>
      <c r="K43" s="1127"/>
      <c r="L43" s="1127"/>
      <c r="M43" s="503"/>
      <c r="N43" s="503"/>
      <c r="O43" s="503"/>
      <c r="P43" s="503"/>
      <c r="Q43" s="503"/>
      <c r="R43" s="503"/>
      <c r="S43" s="1127"/>
      <c r="T43" s="1127"/>
      <c r="U43" s="1127"/>
      <c r="V43" s="1127"/>
      <c r="W43" s="1127"/>
      <c r="X43" s="1127"/>
      <c r="Y43" s="503"/>
      <c r="Z43" s="503"/>
      <c r="AA43" s="503"/>
      <c r="AB43" s="503"/>
      <c r="AC43" s="503"/>
      <c r="AD43" s="503"/>
      <c r="AE43" s="503"/>
      <c r="AF43" s="503"/>
    </row>
    <row r="44" spans="2:32" x14ac:dyDescent="0.2">
      <c r="B44" s="1127"/>
      <c r="C44" s="1127"/>
      <c r="D44" s="503"/>
      <c r="E44" s="1127"/>
      <c r="F44" s="503"/>
      <c r="G44" s="1127"/>
      <c r="H44" s="1127"/>
      <c r="I44" s="1127"/>
      <c r="J44" s="1127"/>
      <c r="K44" s="1127"/>
      <c r="L44" s="1127"/>
      <c r="M44" s="503"/>
      <c r="N44" s="503"/>
      <c r="O44" s="503"/>
      <c r="P44" s="503"/>
      <c r="Q44" s="503"/>
      <c r="R44" s="503"/>
      <c r="S44" s="1127"/>
      <c r="T44" s="1127"/>
      <c r="U44" s="1127"/>
      <c r="V44" s="1127"/>
      <c r="W44" s="1127"/>
      <c r="X44" s="1127"/>
      <c r="Y44" s="503"/>
      <c r="Z44" s="503"/>
      <c r="AA44" s="503"/>
      <c r="AB44" s="503"/>
      <c r="AC44" s="503"/>
      <c r="AD44" s="503"/>
      <c r="AE44" s="503"/>
      <c r="AF44" s="503"/>
    </row>
    <row r="45" spans="2:32" x14ac:dyDescent="0.2">
      <c r="B45" s="503"/>
      <c r="C45" s="1127"/>
      <c r="D45" s="1127"/>
      <c r="E45" s="1127"/>
      <c r="F45" s="503"/>
      <c r="G45" s="1127"/>
      <c r="H45" s="503"/>
      <c r="I45" s="1127"/>
      <c r="J45" s="503"/>
      <c r="K45" s="1127"/>
      <c r="L45" s="1127"/>
      <c r="M45" s="503"/>
      <c r="N45" s="503"/>
      <c r="O45" s="503"/>
      <c r="P45" s="503"/>
      <c r="Q45" s="503"/>
      <c r="R45" s="503"/>
      <c r="S45" s="1127"/>
      <c r="T45" s="1127"/>
      <c r="U45" s="1127"/>
      <c r="V45" s="1127"/>
      <c r="W45" s="1127"/>
      <c r="X45" s="1127"/>
      <c r="Y45" s="503"/>
      <c r="Z45" s="503"/>
      <c r="AA45" s="503"/>
      <c r="AB45" s="503"/>
      <c r="AC45" s="503"/>
      <c r="AD45" s="503"/>
      <c r="AE45" s="503"/>
      <c r="AF45" s="503"/>
    </row>
    <row r="46" spans="2:32" x14ac:dyDescent="0.2">
      <c r="B46" s="503"/>
      <c r="C46" s="1127"/>
      <c r="D46" s="1127"/>
      <c r="E46" s="1127"/>
      <c r="F46" s="503"/>
      <c r="G46" s="1127"/>
      <c r="H46" s="1127"/>
      <c r="I46" s="1127"/>
      <c r="J46" s="1127"/>
      <c r="K46" s="1127"/>
      <c r="L46" s="1127"/>
      <c r="M46" s="503"/>
      <c r="N46" s="503"/>
      <c r="O46" s="503"/>
      <c r="P46" s="503"/>
      <c r="Q46" s="503"/>
      <c r="R46" s="503"/>
      <c r="S46" s="1127"/>
      <c r="T46" s="1127"/>
      <c r="U46" s="1127"/>
      <c r="V46" s="1127"/>
      <c r="W46" s="1127"/>
      <c r="X46" s="1127"/>
      <c r="Y46" s="503"/>
      <c r="Z46" s="503"/>
      <c r="AA46" s="503"/>
      <c r="AB46" s="503"/>
      <c r="AC46" s="503"/>
      <c r="AD46" s="503"/>
      <c r="AE46" s="503"/>
      <c r="AF46" s="503"/>
    </row>
    <row r="47" spans="2:32" x14ac:dyDescent="0.2">
      <c r="B47" s="503"/>
      <c r="C47" s="1127"/>
      <c r="D47" s="1127"/>
      <c r="E47" s="1127"/>
      <c r="F47" s="503"/>
      <c r="AF47" s="503"/>
    </row>
    <row r="48" spans="2:32" x14ac:dyDescent="0.2">
      <c r="B48" s="503"/>
      <c r="C48" s="1127"/>
      <c r="D48" s="1127"/>
      <c r="E48" s="1127"/>
      <c r="F48" s="503"/>
    </row>
    <row r="49" spans="2:9" x14ac:dyDescent="0.2">
      <c r="B49" s="503"/>
      <c r="C49" s="1127"/>
      <c r="D49" s="1127"/>
      <c r="E49" s="1127"/>
      <c r="F49" s="503"/>
    </row>
    <row r="52" spans="2:9" x14ac:dyDescent="0.2">
      <c r="B52" s="1127"/>
      <c r="C52" s="1127"/>
      <c r="E52" s="1127"/>
      <c r="G52" s="1127"/>
      <c r="I52" s="1127"/>
    </row>
    <row r="53" spans="2:9" x14ac:dyDescent="0.2">
      <c r="B53" s="1127"/>
      <c r="C53" s="1127"/>
      <c r="E53" s="1127"/>
      <c r="G53" s="1127"/>
      <c r="I53" s="1127"/>
    </row>
    <row r="54" spans="2:9" x14ac:dyDescent="0.2">
      <c r="B54" s="1127"/>
      <c r="C54" s="1127"/>
      <c r="E54" s="1127"/>
      <c r="G54" s="1127"/>
      <c r="I54" s="1127"/>
    </row>
    <row r="55" spans="2:9" x14ac:dyDescent="0.2">
      <c r="B55" s="1127"/>
      <c r="C55" s="1127"/>
      <c r="D55" s="503"/>
      <c r="E55" s="1127"/>
      <c r="F55" s="503"/>
      <c r="G55" s="1127"/>
      <c r="I55" s="1127"/>
    </row>
    <row r="56" spans="2:9" x14ac:dyDescent="0.2">
      <c r="B56" s="1127"/>
      <c r="C56" s="1127"/>
      <c r="E56" s="1127"/>
      <c r="G56" s="1127"/>
      <c r="I56" s="1127"/>
    </row>
    <row r="57" spans="2:9" x14ac:dyDescent="0.2">
      <c r="B57" s="1127"/>
      <c r="C57" s="1127"/>
      <c r="E57" s="1127"/>
      <c r="G57" s="1127"/>
      <c r="I57" s="1127"/>
    </row>
    <row r="58" spans="2:9" x14ac:dyDescent="0.2">
      <c r="B58" s="1127"/>
      <c r="C58" s="1127"/>
      <c r="E58" s="1127"/>
      <c r="G58" s="1127"/>
      <c r="I58" s="1127"/>
    </row>
    <row r="64" spans="2:9" x14ac:dyDescent="0.2">
      <c r="B64" s="1127"/>
      <c r="D64" s="1127"/>
    </row>
    <row r="65" spans="2:4" x14ac:dyDescent="0.2">
      <c r="B65" s="1127"/>
      <c r="D65" s="1127"/>
    </row>
    <row r="66" spans="2:4" x14ac:dyDescent="0.2">
      <c r="B66" s="1127"/>
      <c r="D66" s="1127"/>
    </row>
    <row r="67" spans="2:4" x14ac:dyDescent="0.2">
      <c r="B67" s="1127"/>
      <c r="D67" s="1127"/>
    </row>
    <row r="68" spans="2:4" x14ac:dyDescent="0.2">
      <c r="B68" s="1127"/>
      <c r="D68" s="1127"/>
    </row>
    <row r="69" spans="2:4" x14ac:dyDescent="0.2">
      <c r="B69" s="1127"/>
      <c r="D69" s="1127"/>
    </row>
    <row r="70" spans="2:4" x14ac:dyDescent="0.2">
      <c r="B70" s="1127"/>
      <c r="D70" s="1127"/>
    </row>
  </sheetData>
  <sheetProtection password="FC0B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516</vt:i4>
      </vt:variant>
    </vt:vector>
  </HeadingPairs>
  <TitlesOfParts>
    <vt:vector size="544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Sheet8.1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Sheet19.1</vt:lpstr>
      <vt:lpstr>Sheet20</vt:lpstr>
      <vt:lpstr>Sheet21</vt:lpstr>
      <vt:lpstr>Sheet22</vt:lpstr>
      <vt:lpstr>Sheet23</vt:lpstr>
      <vt:lpstr>Sheet24</vt:lpstr>
      <vt:lpstr>Sheet25</vt:lpstr>
      <vt:lpstr>Sheet26</vt:lpstr>
      <vt:lpstr>Company</vt:lpstr>
      <vt:lpstr>Date</vt:lpstr>
      <vt:lpstr>IF03_Sheet5_1</vt:lpstr>
      <vt:lpstr>IF03_Sheet5_2</vt:lpstr>
      <vt:lpstr>Name</vt:lpstr>
      <vt:lpstr>Sheet5!Print_Area</vt:lpstr>
      <vt:lpstr>x05IF3_N2</vt:lpstr>
      <vt:lpstr>x10IF3_N3</vt:lpstr>
      <vt:lpstr>x10IF3_N5</vt:lpstr>
      <vt:lpstr>x10IF3_SinglBor_RiskAmount</vt:lpstr>
      <vt:lpstr>x10IF3_SinglContr_Liab</vt:lpstr>
      <vt:lpstr>xh53IF3_Cur_10Day_Dif</vt:lpstr>
      <vt:lpstr>xh53IF3_Cur_10Day_Dif_NoDev</vt:lpstr>
      <vt:lpstr>xh53IF3_Cur_10Day_Dif_SpecDev</vt:lpstr>
      <vt:lpstr>xh53IF3_Cur_10Day_Lim</vt:lpstr>
      <vt:lpstr>xh53IF3_Cur_10Day_Lim_NoDev</vt:lpstr>
      <vt:lpstr>xh53IF3_Cur_10Day_Lim_SpecDev</vt:lpstr>
      <vt:lpstr>xh53IF3_Cur_10EndDay</vt:lpstr>
      <vt:lpstr>xh53IF3_Cur_10EndDay_NoDev</vt:lpstr>
      <vt:lpstr>xh53IF3_Cur_10EndDay_SpecDev</vt:lpstr>
      <vt:lpstr>xh53IF3_Cur_11Day_Dif</vt:lpstr>
      <vt:lpstr>xh53IF3_Cur_11Day_Dif_NoDev</vt:lpstr>
      <vt:lpstr>xh53IF3_Cur_11Day_Dif_SpecDev</vt:lpstr>
      <vt:lpstr>xh53IF3_Cur_11Day_Lim</vt:lpstr>
      <vt:lpstr>xh53IF3_Cur_11Day_Lim_NoDev</vt:lpstr>
      <vt:lpstr>xh53IF3_Cur_11Day_Lim_SpecDev</vt:lpstr>
      <vt:lpstr>xh53IF3_Cur_11EndDay</vt:lpstr>
      <vt:lpstr>xh53IF3_Cur_11EndDay_NoDev</vt:lpstr>
      <vt:lpstr>xh53IF3_Cur_11EndDay_SpecDev</vt:lpstr>
      <vt:lpstr>xh53IF3_Cur_12Day_Dif</vt:lpstr>
      <vt:lpstr>xh53IF3_Cur_12Day_Dif_NoDev</vt:lpstr>
      <vt:lpstr>xh53IF3_Cur_12Day_Dif_SpecDev</vt:lpstr>
      <vt:lpstr>xh53IF3_Cur_12Day_Lim</vt:lpstr>
      <vt:lpstr>xh53IF3_Cur_12Day_Lim_NoDev</vt:lpstr>
      <vt:lpstr>xh53IF3_Cur_12Day_Lim_SpecDev</vt:lpstr>
      <vt:lpstr>xh53IF3_Cur_12EndDay</vt:lpstr>
      <vt:lpstr>xh53IF3_Cur_12EndDay_NoDev</vt:lpstr>
      <vt:lpstr>xh53IF3_Cur_12EndDay_SpecDev</vt:lpstr>
      <vt:lpstr>xh53IF3_Cur_13Day_Dif</vt:lpstr>
      <vt:lpstr>xh53IF3_Cur_13Day_Dif_NoDev</vt:lpstr>
      <vt:lpstr>xh53IF3_Cur_13Day_Dif_SpecDev</vt:lpstr>
      <vt:lpstr>xh53IF3_Cur_13Day_Lim</vt:lpstr>
      <vt:lpstr>xh53IF3_Cur_13Day_Lim_NoDev</vt:lpstr>
      <vt:lpstr>xh53IF3_Cur_13Day_Lim_SpecDev</vt:lpstr>
      <vt:lpstr>xh53IF3_Cur_13EndDay</vt:lpstr>
      <vt:lpstr>xh53IF3_Cur_13EndDay_NoDev</vt:lpstr>
      <vt:lpstr>xh53IF3_Cur_13EndDay_SpecDev</vt:lpstr>
      <vt:lpstr>xh53IF3_Cur_14Day_Dif</vt:lpstr>
      <vt:lpstr>xh53IF3_Cur_14Day_Dif_NoDev</vt:lpstr>
      <vt:lpstr>xh53IF3_Cur_14Day_Dif_SpecDev</vt:lpstr>
      <vt:lpstr>xh53IF3_Cur_14Day_Lim</vt:lpstr>
      <vt:lpstr>xh53IF3_Cur_14Day_Lim_NoDev</vt:lpstr>
      <vt:lpstr>xh53IF3_Cur_14Day_Lim_SpecDev</vt:lpstr>
      <vt:lpstr>xh53IF3_Cur_14EndDay</vt:lpstr>
      <vt:lpstr>xh53IF3_Cur_14EndDay_NoDev</vt:lpstr>
      <vt:lpstr>xh53IF3_Cur_14EndDay_SpecDev</vt:lpstr>
      <vt:lpstr>xh53IF3_Cur_15Day_Dif</vt:lpstr>
      <vt:lpstr>xh53IF3_Cur_15Day_Dif_NoDev</vt:lpstr>
      <vt:lpstr>xh53IF3_Cur_15Day_Dif_SpecDev</vt:lpstr>
      <vt:lpstr>xh53IF3_Cur_15Day_Lim</vt:lpstr>
      <vt:lpstr>xh53IF3_Cur_15Day_Lim_NoDev</vt:lpstr>
      <vt:lpstr>xh53IF3_Cur_15Day_Lim_SpecDev</vt:lpstr>
      <vt:lpstr>xh53IF3_Cur_15EndDay</vt:lpstr>
      <vt:lpstr>xh53IF3_Cur_15EndDay_NoDev</vt:lpstr>
      <vt:lpstr>xh53IF3_Cur_15EndDay_SpecDev</vt:lpstr>
      <vt:lpstr>xh53IF3_Cur_16Day_Dif</vt:lpstr>
      <vt:lpstr>xh53IF3_Cur_16Day_Dif_NoDev</vt:lpstr>
      <vt:lpstr>xh53IF3_Cur_16Day_Dif_SpecDev</vt:lpstr>
      <vt:lpstr>xh53IF3_Cur_16Day_Lim</vt:lpstr>
      <vt:lpstr>xh53IF3_Cur_16Day_Lim_NoDev</vt:lpstr>
      <vt:lpstr>xh53IF3_Cur_16Day_Lim_SpecDev</vt:lpstr>
      <vt:lpstr>xh53IF3_Cur_16EndDay</vt:lpstr>
      <vt:lpstr>xh53IF3_Cur_16EndDay_NoDev</vt:lpstr>
      <vt:lpstr>xh53IF3_Cur_16EndDay_SpecDev</vt:lpstr>
      <vt:lpstr>xh53IF3_Cur_17Day_Dif</vt:lpstr>
      <vt:lpstr>xh53IF3_Cur_17Day_Dif_NoDev</vt:lpstr>
      <vt:lpstr>xh53IF3_Cur_17Day_Dif_SpecDev</vt:lpstr>
      <vt:lpstr>xh53IF3_Cur_17Day_Lim</vt:lpstr>
      <vt:lpstr>xh53IF3_Cur_17Day_Lim_NoDev</vt:lpstr>
      <vt:lpstr>xh53IF3_Cur_17Day_Lim_SpecDev</vt:lpstr>
      <vt:lpstr>xh53IF3_Cur_17EndDay</vt:lpstr>
      <vt:lpstr>xh53IF3_Cur_17EndDay_NoDev</vt:lpstr>
      <vt:lpstr>xh53IF3_Cur_17EndDay_SpecDev</vt:lpstr>
      <vt:lpstr>xh53IF3_Cur_18Day_Dif</vt:lpstr>
      <vt:lpstr>xh53IF3_Cur_18Day_Dif_NoDev</vt:lpstr>
      <vt:lpstr>xh53IF3_Cur_18Day_Dif_SpecDev</vt:lpstr>
      <vt:lpstr>xh53IF3_Cur_18Day_Lim</vt:lpstr>
      <vt:lpstr>xh53IF3_Cur_18Day_Lim_NoDev</vt:lpstr>
      <vt:lpstr>xh53IF3_Cur_18EndDay</vt:lpstr>
      <vt:lpstr>xh53IF3_Cur_18EndDay_NoDev</vt:lpstr>
      <vt:lpstr>xh53IF3_Cur_18EndDay_SpecDev</vt:lpstr>
      <vt:lpstr>xh53IF3_Cur_19Day_Dif</vt:lpstr>
      <vt:lpstr>xh53IF3_Cur_19Day_Dif_NoDev</vt:lpstr>
      <vt:lpstr>xh53IF3_Cur_19Day_Dif_SpecDev</vt:lpstr>
      <vt:lpstr>xh53IF3_Cur_19Day_Lim</vt:lpstr>
      <vt:lpstr>xh53IF3_Cur_19Day_Lim_NoDev</vt:lpstr>
      <vt:lpstr>xh53IF3_Cur_19Day_Lim_SpecDev</vt:lpstr>
      <vt:lpstr>xh53IF3_Cur_19EndDay</vt:lpstr>
      <vt:lpstr>xh53IF3_Cur_19EndDay_NoDev</vt:lpstr>
      <vt:lpstr>xh53IF3_Cur_19EndDay_SpecDev</vt:lpstr>
      <vt:lpstr>xh53IF3_Cur_1Day_Dif</vt:lpstr>
      <vt:lpstr>xh53IF3_Cur_1Day_Dif_NoDev</vt:lpstr>
      <vt:lpstr>xh53IF3_Cur_1Day_Dif_SpecDev</vt:lpstr>
      <vt:lpstr>xh53IF3_Cur_1Day_Lim</vt:lpstr>
      <vt:lpstr>xh53IF3_Cur_1Day_Lim_NoDev</vt:lpstr>
      <vt:lpstr>xh53IF3_Cur_1Day_Lim_SpecDev</vt:lpstr>
      <vt:lpstr>xh53IF3_Cur_1EndDay</vt:lpstr>
      <vt:lpstr>xh53IF3_Cur_1EndDay_NoDev</vt:lpstr>
      <vt:lpstr>xh53IF3_Cur_1EndDay_SpecDev</vt:lpstr>
      <vt:lpstr>xh53IF3_Cur_20Day_Dif</vt:lpstr>
      <vt:lpstr>xh53IF3_Cur_20Day_Dif_NoDev</vt:lpstr>
      <vt:lpstr>xh53IF3_Cur_20Day_Dif_SpecDev</vt:lpstr>
      <vt:lpstr>xh53IF3_Cur_20Day_Lim</vt:lpstr>
      <vt:lpstr>xh53IF3_Cur_20Day_Lim_NoDev</vt:lpstr>
      <vt:lpstr>xh53IF3_Cur_20Day_Lim_SpecDev</vt:lpstr>
      <vt:lpstr>xh53IF3_Cur_20EndDay</vt:lpstr>
      <vt:lpstr>xh53IF3_Cur_20EndDay_NoDev</vt:lpstr>
      <vt:lpstr>xh53IF3_Cur_20EndDay_SpecDev</vt:lpstr>
      <vt:lpstr>xh53IF3_Cur_21Day_Dif</vt:lpstr>
      <vt:lpstr>xh53IF3_Cur_21Day_Dif_NoDev</vt:lpstr>
      <vt:lpstr>xh53IF3_Cur_21Day_Dif_SpecDev</vt:lpstr>
      <vt:lpstr>xh53IF3_Cur_21Day_Lim</vt:lpstr>
      <vt:lpstr>xh53IF3_Cur_21Day_Lim_NoDev</vt:lpstr>
      <vt:lpstr>xh53IF3_Cur_21Day_Lim_SpecDev</vt:lpstr>
      <vt:lpstr>xh53IF3_Cur_21EndDay</vt:lpstr>
      <vt:lpstr>xh53IF3_Cur_21EndDay_NoDev</vt:lpstr>
      <vt:lpstr>xh53IF3_Cur_21EndDay_SpecDev</vt:lpstr>
      <vt:lpstr>xh53IF3_Cur_22Day_Dif</vt:lpstr>
      <vt:lpstr>xh53IF3_Cur_22Day_Dif_NoDev</vt:lpstr>
      <vt:lpstr>xh53IF3_Cur_22Day_Dif_SpecDev</vt:lpstr>
      <vt:lpstr>xh53IF3_Cur_22Day_Lim</vt:lpstr>
      <vt:lpstr>xh53IF3_Cur_22Day_Lim_NoDev</vt:lpstr>
      <vt:lpstr>xh53IF3_Cur_22Day_Lim_SpecDev</vt:lpstr>
      <vt:lpstr>xh53IF3_Cur_22EndDay</vt:lpstr>
      <vt:lpstr>xh53IF3_Cur_22EndDay_NoDev</vt:lpstr>
      <vt:lpstr>xh53IF3_Cur_22EndDay_SpecDev</vt:lpstr>
      <vt:lpstr>xh53IF3_Cur_23Day_Dif</vt:lpstr>
      <vt:lpstr>xh53IF3_Cur_23Day_Dif_NoDev</vt:lpstr>
      <vt:lpstr>xh53IF3_Cur_23Day_Dif_SpecDev</vt:lpstr>
      <vt:lpstr>xh53IF3_Cur_23Day_Lim</vt:lpstr>
      <vt:lpstr>xh53IF3_Cur_23Day_Lim_NoDev</vt:lpstr>
      <vt:lpstr>xh53IF3_Cur_23Day_Lim_SpecDev</vt:lpstr>
      <vt:lpstr>xh53IF3_Cur_23EndDay</vt:lpstr>
      <vt:lpstr>xh53IF3_Cur_23EndDay_NoDev</vt:lpstr>
      <vt:lpstr>xh53IF3_Cur_23EndDay_SpecDev</vt:lpstr>
      <vt:lpstr>xh53IF3_Cur_24Day_Dif</vt:lpstr>
      <vt:lpstr>xh53IF3_Cur_24Day_Dif_NoDev</vt:lpstr>
      <vt:lpstr>xh53IF3_Cur_24Day_Dif_SpecDev</vt:lpstr>
      <vt:lpstr>xh53IF3_Cur_24Day_Lim</vt:lpstr>
      <vt:lpstr>xh53IF3_Cur_24Day_Lim_NoDev</vt:lpstr>
      <vt:lpstr>xh53IF3_Cur_24Day_Lim_SpecDev</vt:lpstr>
      <vt:lpstr>xh53IF3_Cur_24EndDay</vt:lpstr>
      <vt:lpstr>xh53IF3_Cur_24EndDay_NoDev</vt:lpstr>
      <vt:lpstr>xh53IF3_Cur_24EndDay_SpecDev</vt:lpstr>
      <vt:lpstr>xh53IF3_Cur_25Day_Dif</vt:lpstr>
      <vt:lpstr>xh53IF3_Cur_25Day_Dif_NoDev</vt:lpstr>
      <vt:lpstr>xh53IF3_Cur_25Day_Dif_SpecDev</vt:lpstr>
      <vt:lpstr>xh53IF3_Cur_25Day_Lim</vt:lpstr>
      <vt:lpstr>xh53IF3_Cur_25Day_Lim_NoDev</vt:lpstr>
      <vt:lpstr>xh53IF3_Cur_25Day_Lim_SpecDev</vt:lpstr>
      <vt:lpstr>xh53IF3_Cur_25EndDay</vt:lpstr>
      <vt:lpstr>xh53IF3_Cur_25EndDay_NoDev</vt:lpstr>
      <vt:lpstr>xh53IF3_Cur_25EndDay_SpecDev</vt:lpstr>
      <vt:lpstr>xh53IF3_Cur_26Day_Dif</vt:lpstr>
      <vt:lpstr>xh53IF3_Cur_26Day_Dif_NoDev</vt:lpstr>
      <vt:lpstr>xh53IF3_Cur_26Day_Dif_SpecDev</vt:lpstr>
      <vt:lpstr>xh53IF3_Cur_26Day_Lim</vt:lpstr>
      <vt:lpstr>xh53IF3_Cur_26Day_Lim_NoDev</vt:lpstr>
      <vt:lpstr>xh53IF3_Cur_26Day_Lim_SpecDev</vt:lpstr>
      <vt:lpstr>xh53IF3_Cur_26EndDay</vt:lpstr>
      <vt:lpstr>xh53IF3_Cur_26EndDay_NoDev</vt:lpstr>
      <vt:lpstr>xh53IF3_Cur_26EndDay_SpecDev</vt:lpstr>
      <vt:lpstr>xh53IF3_Cur_27Day_Dif</vt:lpstr>
      <vt:lpstr>xh53IF3_Cur_27Day_Dif_NoDev</vt:lpstr>
      <vt:lpstr>xh53IF3_Cur_27Day_Dif_SpecDev</vt:lpstr>
      <vt:lpstr>xh53IF3_Cur_27Day_Lim</vt:lpstr>
      <vt:lpstr>xh53IF3_Cur_27Day_Lim_NoDev</vt:lpstr>
      <vt:lpstr>xh53IF3_Cur_27Day_Lim_SpecDev</vt:lpstr>
      <vt:lpstr>xh53IF3_Cur_27EndDay</vt:lpstr>
      <vt:lpstr>xh53IF3_Cur_27EndDay_NoDev</vt:lpstr>
      <vt:lpstr>xh53IF3_Cur_27EndDay_SpecDev</vt:lpstr>
      <vt:lpstr>xh53IF3_Cur_28Day_Dif</vt:lpstr>
      <vt:lpstr>xh53IF3_Cur_28Day_Dif_NoDev</vt:lpstr>
      <vt:lpstr>xh53IF3_Cur_28Day_Dif_SpecDev</vt:lpstr>
      <vt:lpstr>xh53IF3_Cur_28Day_Lim</vt:lpstr>
      <vt:lpstr>xh53IF3_Cur_28Day_Lim_NoDev</vt:lpstr>
      <vt:lpstr>xh53IF3_Cur_28Day_Lim_SpecDev</vt:lpstr>
      <vt:lpstr>xh53IF3_Cur_28EndDay</vt:lpstr>
      <vt:lpstr>xh53IF3_Cur_28EndDay_NoDev</vt:lpstr>
      <vt:lpstr>xh53IF3_Cur_28EndDay_SpecDev</vt:lpstr>
      <vt:lpstr>xh53IF3_Cur_29Day_Dif</vt:lpstr>
      <vt:lpstr>xh53IF3_Cur_29Day_Dif_NoDev</vt:lpstr>
      <vt:lpstr>xh53IF3_Cur_29Day_Dif_SpecDev</vt:lpstr>
      <vt:lpstr>xh53IF3_Cur_29Day_Lim</vt:lpstr>
      <vt:lpstr>xh53IF3_Cur_29Day_Lim_NoDev</vt:lpstr>
      <vt:lpstr>xh53IF3_Cur_29Day_Lim_SpecDev</vt:lpstr>
      <vt:lpstr>xh53IF3_Cur_29EndDay</vt:lpstr>
      <vt:lpstr>xh53IF3_Cur_29EndDay_NoDev</vt:lpstr>
      <vt:lpstr>xh53IF3_Cur_29EndDay_SpecDev</vt:lpstr>
      <vt:lpstr>xh53IF3_Cur_2Day_Dif</vt:lpstr>
      <vt:lpstr>xh53IF3_Cur_2Day_Dif_NoDev</vt:lpstr>
      <vt:lpstr>xh53IF3_Cur_2Day_Dif_SpecDev</vt:lpstr>
      <vt:lpstr>xh53IF3_Cur_2Day_Lim</vt:lpstr>
      <vt:lpstr>xh53IF3_Cur_2Day_Lim_NoDev</vt:lpstr>
      <vt:lpstr>xh53IF3_Cur_2Day_Lim_SpecDev</vt:lpstr>
      <vt:lpstr>xh53IF3_Cur_2EndDay</vt:lpstr>
      <vt:lpstr>xh53IF3_Cur_2EndDay_NoDev</vt:lpstr>
      <vt:lpstr>xh53IF3_Cur_2EndDay_SpecDev</vt:lpstr>
      <vt:lpstr>xh53IF3_Cur_30Day_Dif</vt:lpstr>
      <vt:lpstr>xh53IF3_Cur_30Day_Dif_NoDev</vt:lpstr>
      <vt:lpstr>xh53IF3_Cur_30Day_Dif_SpecDev</vt:lpstr>
      <vt:lpstr>xh53IF3_Cur_30Day_Lim</vt:lpstr>
      <vt:lpstr>xh53IF3_Cur_30Day_Lim_NoDev</vt:lpstr>
      <vt:lpstr>xh53IF3_Cur_30Day_Lim_SpecDev</vt:lpstr>
      <vt:lpstr>xh53IF3_Cur_30EndDay</vt:lpstr>
      <vt:lpstr>xh53IF3_Cur_30EndDay_NoDev</vt:lpstr>
      <vt:lpstr>xh53IF3_Cur_30EndDay_SpecDev</vt:lpstr>
      <vt:lpstr>xh53IF3_Cur_31Day_Dif</vt:lpstr>
      <vt:lpstr>xh53IF3_Cur_31Day_Dif_NoDev</vt:lpstr>
      <vt:lpstr>xh53IF3_Cur_31Day_Dif_SpecDev</vt:lpstr>
      <vt:lpstr>xh53IF3_Cur_31Day_Lim</vt:lpstr>
      <vt:lpstr>xh53IF3_Cur_31Day_Lim_NoDev</vt:lpstr>
      <vt:lpstr>xh53IF3_Cur_31Day_Lim_SpecDev</vt:lpstr>
      <vt:lpstr>xh53IF3_Cur_31EndDay</vt:lpstr>
      <vt:lpstr>xh53IF3_Cur_31EndDay_NoDev</vt:lpstr>
      <vt:lpstr>xh53IF3_Cur_31EndDay_SpecDev</vt:lpstr>
      <vt:lpstr>xh53IF3_Cur_3Day_Dif</vt:lpstr>
      <vt:lpstr>xh53IF3_Cur_3Day_Dif_NoDev</vt:lpstr>
      <vt:lpstr>xh53IF3_Cur_3Day_Dif_SpecDev</vt:lpstr>
      <vt:lpstr>xh53IF3_Cur_3Day_Lim</vt:lpstr>
      <vt:lpstr>xh53IF3_Cur_3Day_Lim_NoDev</vt:lpstr>
      <vt:lpstr>xh53IF3_Cur_3Day_Lim_SpecDev</vt:lpstr>
      <vt:lpstr>xh53IF3_Cur_3EndDay</vt:lpstr>
      <vt:lpstr>xh53IF3_Cur_3EndDay_NoDev</vt:lpstr>
      <vt:lpstr>xh53IF3_Cur_3EndDay_SpecDev</vt:lpstr>
      <vt:lpstr>xh53IF3_Cur_4Day_Dif</vt:lpstr>
      <vt:lpstr>xh53IF3_Cur_4Day_Dif_NoDev</vt:lpstr>
      <vt:lpstr>xh53IF3_Cur_4Day_Dif_SpecDev</vt:lpstr>
      <vt:lpstr>xh53IF3_Cur_4Day_Lim</vt:lpstr>
      <vt:lpstr>xh53IF3_Cur_4Day_Lim_NoDev</vt:lpstr>
      <vt:lpstr>xh53IF3_Cur_4Day_Lim_SpecDev</vt:lpstr>
      <vt:lpstr>xh53IF3_Cur_4EndDay</vt:lpstr>
      <vt:lpstr>xh53IF3_Cur_4EndDay_NoDev</vt:lpstr>
      <vt:lpstr>xh53IF3_Cur_4EndDay_SpecDev</vt:lpstr>
      <vt:lpstr>xh53IF3_Cur_5Day_Dif</vt:lpstr>
      <vt:lpstr>xh53IF3_Cur_5Day_Dif_NoDev</vt:lpstr>
      <vt:lpstr>xh53IF3_Cur_5Day_Dif_SpecDev</vt:lpstr>
      <vt:lpstr>xh53IF3_Cur_5Day_Lim</vt:lpstr>
      <vt:lpstr>xh53IF3_Cur_5Day_Lim_NoDev</vt:lpstr>
      <vt:lpstr>xh53IF3_Cur_5Day_Lim_SpecDev</vt:lpstr>
      <vt:lpstr>xh53IF3_Cur_5EndDay</vt:lpstr>
      <vt:lpstr>xh53IF3_Cur_5EndDay_NoDev</vt:lpstr>
      <vt:lpstr>xh53IF3_Cur_5EndDay_SpecDev</vt:lpstr>
      <vt:lpstr>xh53IF3_Cur_6Day_Dif</vt:lpstr>
      <vt:lpstr>xh53IF3_Cur_6Day_Dif_NoDev</vt:lpstr>
      <vt:lpstr>xh53IF3_Cur_6Day_Dif_SpecDev</vt:lpstr>
      <vt:lpstr>xh53IF3_Cur_6Day_Lim</vt:lpstr>
      <vt:lpstr>xh53IF3_Cur_6Day_Lim_NoDev</vt:lpstr>
      <vt:lpstr>xh53IF3_Cur_6Day_Lim_SpecDev</vt:lpstr>
      <vt:lpstr>xh53IF3_Cur_6EndDay</vt:lpstr>
      <vt:lpstr>xh53IF3_Cur_6EndDay_NoDev</vt:lpstr>
      <vt:lpstr>xh53IF3_Cur_6EndDay_SpecDev</vt:lpstr>
      <vt:lpstr>xh53IF3_Cur_7Day_Dif</vt:lpstr>
      <vt:lpstr>xh53IF3_Cur_7Day_Dif_NoDev</vt:lpstr>
      <vt:lpstr>xh53IF3_Cur_7Day_Dif_SpecDev</vt:lpstr>
      <vt:lpstr>xh53IF3_Cur_7Day_Lim</vt:lpstr>
      <vt:lpstr>xh53IF3_Cur_7Day_Lim_NoDev</vt:lpstr>
      <vt:lpstr>xh53IF3_Cur_7Day_Lim_SpecDev</vt:lpstr>
      <vt:lpstr>xh53IF3_Cur_7EndDay</vt:lpstr>
      <vt:lpstr>xh53IF3_Cur_7EndDay_NoDev</vt:lpstr>
      <vt:lpstr>xh53IF3_Cur_7EndDay_SpecDev</vt:lpstr>
      <vt:lpstr>xh53IF3_Cur_8Day_Dif</vt:lpstr>
      <vt:lpstr>xh53IF3_Cur_8Day_Dif_NoDev</vt:lpstr>
      <vt:lpstr>xh53IF3_Cur_8Day_Dif_SpecDev</vt:lpstr>
      <vt:lpstr>xh53IF3_Cur_8Day_Lim</vt:lpstr>
      <vt:lpstr>xh53IF3_Cur_8Day_Lim_NoDev</vt:lpstr>
      <vt:lpstr>xh53IF3_Cur_8Day_Lim_SpecDev</vt:lpstr>
      <vt:lpstr>xh53IF3_Cur_8EndDay</vt:lpstr>
      <vt:lpstr>xh53IF3_Cur_8EndDay_NoDev</vt:lpstr>
      <vt:lpstr>xh53IF3_Cur_8EndDay_SpecDev</vt:lpstr>
      <vt:lpstr>xh53IF3_Cur_9Day_Dif</vt:lpstr>
      <vt:lpstr>xh53IF3_Cur_9Day_Dif_NoDev</vt:lpstr>
      <vt:lpstr>xh53IF3_Cur_9Day_Dif_SpecDev</vt:lpstr>
      <vt:lpstr>xh53IF3_Cur_9Day_Lim</vt:lpstr>
      <vt:lpstr>xh53IF3_Cur_9Day_Lim_NoDev</vt:lpstr>
      <vt:lpstr>xh53IF3_Cur_9Day_Lim_SpecDev</vt:lpstr>
      <vt:lpstr>xh53IF3_Cur_9EndDay</vt:lpstr>
      <vt:lpstr>xh53IF3_Cur_9EndDay_NoDev</vt:lpstr>
      <vt:lpstr>xh53IF3_Cur_9EndDay_SpecDev</vt:lpstr>
      <vt:lpstr>xIF3_1GrFXPos_EndDay</vt:lpstr>
      <vt:lpstr>xIF3_1GrFXPos_EndDay_NoDev</vt:lpstr>
      <vt:lpstr>xIF3_1GrFXPos_EndDay_SpecDev</vt:lpstr>
      <vt:lpstr>xIF3_2GrFXPos_EndDay</vt:lpstr>
      <vt:lpstr>xIF3_2GrFXPos_EndDay_NoDev</vt:lpstr>
      <vt:lpstr>xIF3_2GrFXPos_EndDay_SpecDev</vt:lpstr>
      <vt:lpstr>xIF3_ABCSec_All</vt:lpstr>
      <vt:lpstr>xIF3_ABCSec_Single</vt:lpstr>
      <vt:lpstr>xIF3_AddCapAmDed</vt:lpstr>
      <vt:lpstr>xIF3_AmBnkDemDep_All</vt:lpstr>
      <vt:lpstr>xIF3_AmBnkDemDep_Single</vt:lpstr>
      <vt:lpstr>xIF3_AmBnkDep_All</vt:lpstr>
      <vt:lpstr>xIF3_AmBnkDep_Single</vt:lpstr>
      <vt:lpstr>xIF3_AmBnkLend_All</vt:lpstr>
      <vt:lpstr>xIF3_AmBnkLend_Single</vt:lpstr>
      <vt:lpstr>xIF3_AmBnkTmDep_All</vt:lpstr>
      <vt:lpstr>xIF3_AmBnkTmDep_Single</vt:lpstr>
      <vt:lpstr>xIF3_AmCrdLend_All</vt:lpstr>
      <vt:lpstr>xIF3_AmCrdLend_Single</vt:lpstr>
      <vt:lpstr>xIF3_AmInsLend_All</vt:lpstr>
      <vt:lpstr>xIF3_AmInsLend_Single</vt:lpstr>
      <vt:lpstr>xIF3_AmInvFund_All</vt:lpstr>
      <vt:lpstr>xIF3_AmInvFund_Single</vt:lpstr>
      <vt:lpstr>xIF3_AmInvLend_All</vt:lpstr>
      <vt:lpstr>xIF3_AmInvLend_Single</vt:lpstr>
      <vt:lpstr>xIF3_AmRepo_All</vt:lpstr>
      <vt:lpstr>xIF3_AmRepo_Single</vt:lpstr>
      <vt:lpstr>xIF3_BankGold</vt:lpstr>
      <vt:lpstr>xIF3_BBBnkDemDep_All</vt:lpstr>
      <vt:lpstr>xIF3_BBBnkDemDep_Single</vt:lpstr>
      <vt:lpstr>xIF3_BBBnkDep_All</vt:lpstr>
      <vt:lpstr>xIF3_BBBnkDep_Sigle</vt:lpstr>
      <vt:lpstr>xIF3_BBBnkTmDep_All</vt:lpstr>
      <vt:lpstr>xIF3_BBBnkTmDep_Single</vt:lpstr>
      <vt:lpstr>xIF3_BBCorpSec_All</vt:lpstr>
      <vt:lpstr>xIF3_BBCorpSec_Single</vt:lpstr>
      <vt:lpstr>xIF3_BBGovSec_All</vt:lpstr>
      <vt:lpstr>xIF3_BBGovSec_Single</vt:lpstr>
      <vt:lpstr>xIF3_Cash</vt:lpstr>
      <vt:lpstr>xIF3_CashEqPayDoc</vt:lpstr>
      <vt:lpstr>xIF3_CBAcDep</vt:lpstr>
      <vt:lpstr>xIF3_CBSec</vt:lpstr>
      <vt:lpstr>xIF3_Cur_Gold</vt:lpstr>
      <vt:lpstr>xIF3_Cur_Long</vt:lpstr>
      <vt:lpstr>xIF3_Cur_MaxPos</vt:lpstr>
      <vt:lpstr>xIF3_Cur_Short</vt:lpstr>
      <vt:lpstr>xIF3_FixCapAmDed</vt:lpstr>
      <vt:lpstr>xIF3_GovSec</vt:lpstr>
      <vt:lpstr>xIF3_GovTransBill</vt:lpstr>
      <vt:lpstr>xIF3_GrAddCap</vt:lpstr>
      <vt:lpstr>xIF3_GrFixCap</vt:lpstr>
      <vt:lpstr>xIF3_GrossFXPos_Dif</vt:lpstr>
      <vt:lpstr>xIF3_GrossFXPos_Dif_NoDev</vt:lpstr>
      <vt:lpstr>xIF3_GrossFXPos_Dif_SpecDev</vt:lpstr>
      <vt:lpstr>xIF3_GrossFXPos_EndDay</vt:lpstr>
      <vt:lpstr>xIF3_GrossFXPos_EndDay_NoDev</vt:lpstr>
      <vt:lpstr>xIF3_GrossFXPos_EndDay_SpecDev</vt:lpstr>
      <vt:lpstr>xIF3_GrossFXPos_Lim</vt:lpstr>
      <vt:lpstr>xIF3_GrossFXPos_Lim_NoDev</vt:lpstr>
      <vt:lpstr>xIF3_GrossFXPos_Lim_SpecDev</vt:lpstr>
      <vt:lpstr>xIF3_GrTotCap</vt:lpstr>
      <vt:lpstr>xIF3_JstChng_R000</vt:lpstr>
      <vt:lpstr>xIF3_JstChng_R010</vt:lpstr>
      <vt:lpstr>xIF3_JstChng_R020</vt:lpstr>
      <vt:lpstr>xIF3_JstChng_R030</vt:lpstr>
      <vt:lpstr>xIF3_JstChng_R050</vt:lpstr>
      <vt:lpstr>xIF3_JstChng_R075</vt:lpstr>
      <vt:lpstr>xIF3_JstChng_R100</vt:lpstr>
      <vt:lpstr>xIF3_JstChng_R110</vt:lpstr>
      <vt:lpstr>xIF3_JstChng_R150</vt:lpstr>
      <vt:lpstr>xIF3_JstChng_R225</vt:lpstr>
      <vt:lpstr>xIF3_JstChng_R400</vt:lpstr>
      <vt:lpstr>xIF3_JstChng_R800</vt:lpstr>
      <vt:lpstr>xIF3_JstChng_R830</vt:lpstr>
      <vt:lpstr>xIF3_JstLossRes</vt:lpstr>
      <vt:lpstr>xIF3_JstVRZM_ChngAss</vt:lpstr>
      <vt:lpstr>xIF3_JstVRZM_ChngRisk</vt:lpstr>
      <vt:lpstr>xIF3_JstVRZM_Risk</vt:lpstr>
      <vt:lpstr>xIF3_JstVRZM_TotAss</vt:lpstr>
      <vt:lpstr>xIF3_NormAddCap</vt:lpstr>
      <vt:lpstr>xIF3_NormFixCap</vt:lpstr>
      <vt:lpstr>xIF3_NormGrAddCap</vt:lpstr>
      <vt:lpstr>xIF3_NormTotCap</vt:lpstr>
      <vt:lpstr>xIF3_OffBal_CndLiabD</vt:lpstr>
      <vt:lpstr>xIF3_OffBal_CndLiabFx</vt:lpstr>
      <vt:lpstr>xIF3_OffBal_CndResD</vt:lpstr>
      <vt:lpstr>xIF3_OffBal_CndResFx</vt:lpstr>
      <vt:lpstr>xIF3_OffBal_R000</vt:lpstr>
      <vt:lpstr>xIF3_OffBal_R010</vt:lpstr>
      <vt:lpstr>xIF3_OffBal_R020</vt:lpstr>
      <vt:lpstr>xIF3_OffBal_R030</vt:lpstr>
      <vt:lpstr>xIF3_OffBal_R050</vt:lpstr>
      <vt:lpstr>xIF3_OffBal_R075</vt:lpstr>
      <vt:lpstr>xIF3_OffBal_R100</vt:lpstr>
      <vt:lpstr>xIF3_OffBal_R110</vt:lpstr>
      <vt:lpstr>xIF3_OffBal_R150</vt:lpstr>
      <vt:lpstr>xIF3_OffBal_R225</vt:lpstr>
      <vt:lpstr>xIF3_OffBal_R400</vt:lpstr>
      <vt:lpstr>xIF3_OffBal_R800</vt:lpstr>
      <vt:lpstr>xIF3_OffBal_R830</vt:lpstr>
      <vt:lpstr>xIF3_OffBal_RD</vt:lpstr>
      <vt:lpstr>xIF3_OffBal_RFx</vt:lpstr>
      <vt:lpstr>xIF3_OffBal_TmRD</vt:lpstr>
      <vt:lpstr>xIF3_OffBal_TmResD</vt:lpstr>
      <vt:lpstr>xIF3_OffBal_TmResFx</vt:lpstr>
      <vt:lpstr>xIF3_OffBal_TmRFx</vt:lpstr>
      <vt:lpstr>xIF3_OffBal_TmTrnsD</vt:lpstr>
      <vt:lpstr>xIF3_OffBal_TmTrnsFx</vt:lpstr>
      <vt:lpstr>xIF3_OffBal_TotR</vt:lpstr>
      <vt:lpstr>xIF3_RefCrOrgSec_All</vt:lpstr>
      <vt:lpstr>xIF3_RefCrOrgSec_Single</vt:lpstr>
      <vt:lpstr>xIF3_RWA_BalVr</vt:lpstr>
      <vt:lpstr>xIF3_RWA_R000Vr</vt:lpstr>
      <vt:lpstr>xIF3_RWA_R010Vr</vt:lpstr>
      <vt:lpstr>xIF3_RWA_R020Vr</vt:lpstr>
      <vt:lpstr>xIF3_RWA_R030Vr</vt:lpstr>
      <vt:lpstr>xIF3_RWA_R050Vr</vt:lpstr>
      <vt:lpstr>xIF3_RWA_R075Vr</vt:lpstr>
      <vt:lpstr>xIF3_RWA_R100Vr</vt:lpstr>
      <vt:lpstr>xIF3_RWA_R110Vr</vt:lpstr>
      <vt:lpstr>xIF3_RWA_R150Vr</vt:lpstr>
      <vt:lpstr>xIF3_RWA_R225Vr</vt:lpstr>
      <vt:lpstr>xIF3_RWA_R400Vr</vt:lpstr>
      <vt:lpstr>xIF3_RWA_R800Vr</vt:lpstr>
      <vt:lpstr>xIF3_RWA_R830Vr</vt:lpstr>
      <vt:lpstr>xIF3_RWA000AccVr</vt:lpstr>
      <vt:lpstr>xIF3_RWA010AccVr</vt:lpstr>
      <vt:lpstr>xIF3_RWA020AccVr</vt:lpstr>
      <vt:lpstr>xIF3_RWA030AccVr</vt:lpstr>
      <vt:lpstr>xIF3_RWA050AccVr</vt:lpstr>
      <vt:lpstr>xIF3_RWA075AccVr</vt:lpstr>
      <vt:lpstr>xIF3_RWA100AccVr</vt:lpstr>
      <vt:lpstr>xIF3_RWA110AccVr</vt:lpstr>
      <vt:lpstr>xIF3_RWA150AccVr</vt:lpstr>
      <vt:lpstr>xIF3_RWA225AccVr</vt:lpstr>
      <vt:lpstr>xIF3_RWA400AccVr</vt:lpstr>
      <vt:lpstr>xIF3_RWA800AccVr</vt:lpstr>
      <vt:lpstr>xIF3_RWA830AccVr</vt:lpstr>
      <vt:lpstr>xIF3_TechRes</vt:lpstr>
      <vt:lpstr>xIF3_VBal_ChngRisk</vt:lpstr>
      <vt:lpstr>xIF3_VOffBal_ChngRisk</vt:lpstr>
      <vt:lpstr>xIF3_VOffBal_CndLiabD</vt:lpstr>
      <vt:lpstr>xIF3_VOffBal_CndLiabFx</vt:lpstr>
      <vt:lpstr>xIF3_VOffBal_CndResD</vt:lpstr>
      <vt:lpstr>xIF3_VOffBal_CndResFx</vt:lpstr>
      <vt:lpstr>xIF3_VOffBal_R000</vt:lpstr>
      <vt:lpstr>xIF3_VOffBal_R010</vt:lpstr>
      <vt:lpstr>xIF3_VOffBal_R020</vt:lpstr>
      <vt:lpstr>xIF3_VOffBal_R030</vt:lpstr>
      <vt:lpstr>xIF3_VOffBal_R050</vt:lpstr>
      <vt:lpstr>xIF3_VOffBal_R075</vt:lpstr>
      <vt:lpstr>xIF3_VOffBal_R100</vt:lpstr>
      <vt:lpstr>xIF3_VOffBal_R110</vt:lpstr>
      <vt:lpstr>xIF3_VOffBal_R150</vt:lpstr>
      <vt:lpstr>xIF3_VOffBal_R225</vt:lpstr>
      <vt:lpstr>xIF3_VOffBal_R400</vt:lpstr>
      <vt:lpstr>xIF3_VOffBal_R800</vt:lpstr>
      <vt:lpstr>xIF3_VOffBal_R830</vt:lpstr>
      <vt:lpstr>xIF3_VOffBal_RD</vt:lpstr>
      <vt:lpstr>xIF3_VOffBal_RFx</vt:lpstr>
      <vt:lpstr>xIF3_VOffBal_TmRD</vt:lpstr>
      <vt:lpstr>xIF3_VOffBal_TmResD</vt:lpstr>
      <vt:lpstr>xIF3_VOffBal_TmResFx</vt:lpstr>
      <vt:lpstr>xIF3_VOffBal_TmRFx</vt:lpstr>
      <vt:lpstr>xIF3_VOffBal_TmTrnsD</vt:lpstr>
      <vt:lpstr>xIF3_VOffBal_TmTrnsFx</vt:lpstr>
      <vt:lpstr>xIF3_VOffBal_TotR</vt:lpstr>
      <vt:lpstr>yIF3_ClaimResRatio</vt:lpstr>
      <vt:lpstr>yIF3_CredRisk</vt:lpstr>
      <vt:lpstr>yIF3_ForExchng_Risk</vt:lpstr>
      <vt:lpstr>yIF3_N12</vt:lpstr>
      <vt:lpstr>yIF3_Operational_Risk</vt:lpstr>
      <vt:lpstr>yIF3_Solv_Lev</vt:lpstr>
      <vt:lpstr>z1IF3_AssNPosLos</vt:lpstr>
      <vt:lpstr>z1IF3_InsAccDep</vt:lpstr>
      <vt:lpstr>z1IF3_InsBorrSum</vt:lpstr>
      <vt:lpstr>z1IF3_InsOffBalGuar</vt:lpstr>
      <vt:lpstr>z1IF3_InsOtherComp</vt:lpstr>
      <vt:lpstr>z1IF3_InsTot_Sum_N5</vt:lpstr>
      <vt:lpstr>z1IF3_InsTotLn</vt:lpstr>
      <vt:lpstr>z1IF3_OthPersAffl</vt:lpstr>
      <vt:lpstr>z2IF3_RelPers_AccDep</vt:lpstr>
      <vt:lpstr>z2IF3_RelPers_Loans</vt:lpstr>
      <vt:lpstr>z2IF3_RelPers_Name</vt:lpstr>
      <vt:lpstr>z2IF3_RelPers_NLossRes</vt:lpstr>
      <vt:lpstr>z2IF3_RelPers_OffBalguar</vt:lpstr>
      <vt:lpstr>z2IF3_RelPers_OtherComp</vt:lpstr>
      <vt:lpstr>z2IF3_RelPers_RWTotal</vt:lpstr>
      <vt:lpstr>z2IF3_RelPers_Total</vt:lpstr>
      <vt:lpstr>z3IF3_InvFnd_RiskWeight</vt:lpstr>
      <vt:lpstr>z3IF3_InvFnd_RWA_BalVr</vt:lpstr>
      <vt:lpstr>z3IF3_InvFnd_RWA_OffBal</vt:lpstr>
      <vt:lpstr>z3IF3_InvFnd_VRZM_BalRisk</vt:lpstr>
      <vt:lpstr>z3IF3_InvFnd_VRZM_OffRisk</vt:lpstr>
      <vt:lpstr>zh1IF3_Bal_Ass</vt:lpstr>
      <vt:lpstr>zh1IF3_Bal_Ass_CoIns</vt:lpstr>
      <vt:lpstr>zh1IF3_Bal_Ass_DirIns</vt:lpstr>
      <vt:lpstr>zh1IF3_Bal_Ass_OthAmounts</vt:lpstr>
      <vt:lpstr>zh1IF3_Bal_Ass_Reimburs_CoIns</vt:lpstr>
      <vt:lpstr>zh1IF3_Bal_Ass_Reimburs_Oth</vt:lpstr>
      <vt:lpstr>zh1IF3_Bal_Ass_Reimburs_ReIns</vt:lpstr>
      <vt:lpstr>zh1IF3_Bal_Ass_ReIns</vt:lpstr>
      <vt:lpstr>zh1IF3_Bal_Liab</vt:lpstr>
      <vt:lpstr>zh1IF3_Bal_Liab_CoIns</vt:lpstr>
      <vt:lpstr>zh1IF3_Bal_Liab_DirIns</vt:lpstr>
      <vt:lpstr>zh1IF3_Bal_Liab_Prem_CoIns</vt:lpstr>
      <vt:lpstr>zh1IF3_Bal_Liab_Prem_Oth</vt:lpstr>
      <vt:lpstr>zh1IF3_Bal_Liab_Prem_ReIns</vt:lpstr>
      <vt:lpstr>zh1IF3_Bal_Liab_ReIns</vt:lpstr>
      <vt:lpstr>zh1IF3_Bal_OffBal</vt:lpstr>
      <vt:lpstr>zh1IF3_Bal_OffBal_Cond_Der</vt:lpstr>
      <vt:lpstr>zh1IF3_Bal_OffBal_Cond_NoDer</vt:lpstr>
      <vt:lpstr>zh1IF3_Bal_OffBal_Cond_ReInsSum</vt:lpstr>
      <vt:lpstr>zh1IF3_Bal_OffBal_InsAmount</vt:lpstr>
      <vt:lpstr>zIF3_InsObjConnContrAm</vt:lpstr>
      <vt:lpstr>zIF3_InsObjConnContrQt</vt:lpstr>
      <vt:lpstr>zIF3_InsObjConnName</vt:lpstr>
      <vt:lpstr>zIF3_InsObjContrAm</vt:lpstr>
      <vt:lpstr>zIF3_InsObjContrQt</vt:lpstr>
      <vt:lpstr>zIF3_InsObjName</vt:lpstr>
      <vt:lpstr>zIF3_ObjConnReinsShare</vt:lpstr>
      <vt:lpstr>zIF3_ObjReinsShare</vt:lpstr>
      <vt:lpstr>zz1IF3_InsBorrName</vt:lpstr>
      <vt:lpstr>zz2IF3_MajorBorr_Name</vt:lpstr>
      <vt:lpstr>zz3IF3_InvFnd_Day</vt:lpstr>
      <vt:lpstr>zzh1IF3_Bal_ISO_Code</vt:lpstr>
      <vt:lpstr>zzIF3_InsObjNumber</vt:lpstr>
    </vt:vector>
  </TitlesOfParts>
  <Company>CBA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GayaneG</dc:creator>
  <cp:lastModifiedBy>Hakob Hayruni</cp:lastModifiedBy>
  <cp:lastPrinted>2007-04-03T06:44:44Z</cp:lastPrinted>
  <dcterms:created xsi:type="dcterms:W3CDTF">2006-09-05T06:06:56Z</dcterms:created>
  <dcterms:modified xsi:type="dcterms:W3CDTF">2020-12-30T07:38:04Z</dcterms:modified>
</cp:coreProperties>
</file>