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18.xml" ContentType="application/vnd.openxmlformats-officedocument.drawingml.chartshapes+xml"/>
  <Override PartName="/xl/drawings/drawing10.xml" ContentType="application/vnd.openxmlformats-officedocument.drawingml.chartshapes+xml"/>
  <Override PartName="/xl/drawings/drawing50.xml" ContentType="application/vnd.openxmlformats-officedocument.drawingml.chartshapes+xml"/>
  <Override PartName="/xl/drawings/drawing14.xml" ContentType="application/vnd.openxmlformats-officedocument.drawingml.chartshapes+xml"/>
  <Override PartName="/xl/drawings/drawing26.xml" ContentType="application/vnd.openxmlformats-officedocument.drawingml.chartshapes+xml"/>
  <Override PartName="/xl/drawings/drawing46.xml" ContentType="application/vnd.openxmlformats-officedocument.drawingml.chartshapes+xml"/>
  <Override PartName="/xl/drawings/drawing8.xml" ContentType="application/vnd.openxmlformats-officedocument.drawingml.chartshapes+xml"/>
  <Override PartName="/xl/drawings/drawing16.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theme/themeOverride3.xml" ContentType="application/vnd.openxmlformats-officedocument.themeOverride+xml"/>
  <Override PartName="/xl/drawings/drawing12.xml" ContentType="application/vnd.openxmlformats-officedocument.drawing+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7.xml" ContentType="application/vnd.openxmlformats-officedocument.drawing+xml"/>
  <Override PartName="/xl/charts/chart13.xml" ContentType="application/vnd.openxmlformats-officedocument.drawingml.chart+xml"/>
  <Override PartName="/xl/drawings/drawing19.xml" ContentType="application/vnd.openxmlformats-officedocument.drawing+xml"/>
  <Override PartName="/xl/charts/chart14.xml" ContentType="application/vnd.openxmlformats-officedocument.drawingml.chart+xml"/>
  <Override PartName="/xl/drawings/drawing20.xml" ContentType="application/vnd.openxmlformats-officedocument.drawing+xml"/>
  <Override PartName="/xl/charts/chart15.xml" ContentType="application/vnd.openxmlformats-officedocument.drawingml.chart+xml"/>
  <Override PartName="/xl/drawings/drawing21.xml" ContentType="application/vnd.openxmlformats-officedocument.drawing+xml"/>
  <Override PartName="/xl/charts/chart16.xml" ContentType="application/vnd.openxmlformats-officedocument.drawingml.chart+xml"/>
  <Override PartName="/xl/drawings/drawing22.xml" ContentType="application/vnd.openxmlformats-officedocument.drawing+xml"/>
  <Override PartName="/xl/charts/chart17.xml" ContentType="application/vnd.openxmlformats-officedocument.drawingml.chart+xml"/>
  <Override PartName="/xl/drawings/drawing23.xml" ContentType="application/vnd.openxmlformats-officedocument.drawing+xml"/>
  <Override PartName="/xl/charts/chart18.xml" ContentType="application/vnd.openxmlformats-officedocument.drawingml.chart+xml"/>
  <Override PartName="/xl/drawings/drawing24.xml" ContentType="application/vnd.openxmlformats-officedocument.drawing+xml"/>
  <Override PartName="/xl/charts/chart19.xml" ContentType="application/vnd.openxmlformats-officedocument.drawingml.chart+xml"/>
  <Override PartName="/xl/drawings/drawing25.xml" ContentType="application/vnd.openxmlformats-officedocument.drawing+xml"/>
  <Override PartName="/xl/charts/chart20.xml" ContentType="application/vnd.openxmlformats-officedocument.drawingml.chart+xml"/>
  <Override PartName="/xl/drawings/drawing27.xml" ContentType="application/vnd.openxmlformats-officedocument.drawing+xml"/>
  <Override PartName="/xl/charts/chart21.xml" ContentType="application/vnd.openxmlformats-officedocument.drawingml.chart+xml"/>
  <Override PartName="/xl/drawings/drawing28.xml" ContentType="application/vnd.openxmlformats-officedocument.drawing+xml"/>
  <Override PartName="/xl/charts/chart22.xml" ContentType="application/vnd.openxmlformats-officedocument.drawingml.chart+xml"/>
  <Override PartName="/xl/drawings/drawing29.xml" ContentType="application/vnd.openxmlformats-officedocument.drawing+xml"/>
  <Override PartName="/xl/charts/chart23.xml" ContentType="application/vnd.openxmlformats-officedocument.drawingml.chart+xml"/>
  <Override PartName="/xl/drawings/drawing30.xml" ContentType="application/vnd.openxmlformats-officedocument.drawing+xml"/>
  <Override PartName="/xl/charts/chart2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1.xml" ContentType="application/vnd.openxmlformats-officedocument.drawing+xml"/>
  <Override PartName="/xl/charts/chart2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26.xml" ContentType="application/vnd.openxmlformats-officedocument.drawingml.chart+xml"/>
  <Override PartName="/xl/drawings/drawing35.xml" ContentType="application/vnd.openxmlformats-officedocument.drawing+xml"/>
  <Override PartName="/xl/charts/chart2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6.xml" ContentType="application/vnd.openxmlformats-officedocument.drawing+xml"/>
  <Override PartName="/xl/charts/chart28.xml" ContentType="application/vnd.openxmlformats-officedocument.drawingml.chart+xml"/>
  <Override PartName="/xl/drawings/drawing37.xml" ContentType="application/vnd.openxmlformats-officedocument.drawing+xml"/>
  <Override PartName="/xl/charts/chart29.xml" ContentType="application/vnd.openxmlformats-officedocument.drawingml.chart+xml"/>
  <Override PartName="/xl/drawings/drawing38.xml" ContentType="application/vnd.openxmlformats-officedocument.drawing+xml"/>
  <Override PartName="/xl/charts/chart30.xml" ContentType="application/vnd.openxmlformats-officedocument.drawingml.chart+xml"/>
  <Override PartName="/xl/drawings/drawing39.xml" ContentType="application/vnd.openxmlformats-officedocument.drawing+xml"/>
  <Override PartName="/xl/charts/chart31.xml" ContentType="application/vnd.openxmlformats-officedocument.drawingml.chart+xml"/>
  <Override PartName="/xl/theme/themeOverride4.xml" ContentType="application/vnd.openxmlformats-officedocument.themeOverride+xml"/>
  <Override PartName="/xl/drawings/drawing40.xml" ContentType="application/vnd.openxmlformats-officedocument.drawing+xml"/>
  <Override PartName="/xl/charts/chart32.xml" ContentType="application/vnd.openxmlformats-officedocument.drawingml.chart+xml"/>
  <Override PartName="/xl/theme/themeOverride5.xml" ContentType="application/vnd.openxmlformats-officedocument.themeOverride+xml"/>
  <Override PartName="/xl/drawings/drawing41.xml" ContentType="application/vnd.openxmlformats-officedocument.drawing+xml"/>
  <Override PartName="/xl/charts/chart33.xml" ContentType="application/vnd.openxmlformats-officedocument.drawingml.chart+xml"/>
  <Override PartName="/xl/drawings/drawing42.xml" ContentType="application/vnd.openxmlformats-officedocument.drawing+xml"/>
  <Override PartName="/xl/charts/chart34.xml" ContentType="application/vnd.openxmlformats-officedocument.drawingml.chart+xml"/>
  <Override PartName="/xl/theme/themeOverride6.xml" ContentType="application/vnd.openxmlformats-officedocument.themeOverride+xml"/>
  <Override PartName="/xl/drawings/drawing43.xml" ContentType="application/vnd.openxmlformats-officedocument.drawing+xml"/>
  <Override PartName="/xl/charts/chart3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4.xml" ContentType="application/vnd.openxmlformats-officedocument.drawing+xml"/>
  <Override PartName="/xl/charts/chart36.xml" ContentType="application/vnd.openxmlformats-officedocument.drawingml.chart+xml"/>
  <Override PartName="/xl/drawings/drawing45.xml" ContentType="application/vnd.openxmlformats-officedocument.drawing+xml"/>
  <Override PartName="/xl/charts/chart37.xml" ContentType="application/vnd.openxmlformats-officedocument.drawingml.chart+xml"/>
  <Override PartName="/xl/theme/themeOverride7.xml" ContentType="application/vnd.openxmlformats-officedocument.themeOverride+xml"/>
  <Override PartName="/xl/drawings/drawing47.xml" ContentType="application/vnd.openxmlformats-officedocument.drawing+xml"/>
  <Override PartName="/xl/charts/chart3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8.xml" ContentType="application/vnd.openxmlformats-officedocument.drawing+xml"/>
  <Override PartName="/xl/charts/chart3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9.xml" ContentType="application/vnd.openxmlformats-officedocument.drawing+xml"/>
  <Override PartName="/xl/charts/chart40.xml" ContentType="application/vnd.openxmlformats-officedocument.drawingml.chart+xml"/>
  <Override PartName="/xl/theme/themeOverride8.xml" ContentType="application/vnd.openxmlformats-officedocument.themeOverride+xml"/>
  <Override PartName="/xl/drawings/drawing51.xml" ContentType="application/vnd.openxmlformats-officedocument.drawing+xml"/>
  <Override PartName="/xl/charts/chart4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2.xml" ContentType="application/vnd.openxmlformats-officedocument.drawing+xml"/>
  <Override PartName="/xl/charts/chart4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3.xml" ContentType="application/vnd.openxmlformats-officedocument.drawing+xml"/>
  <Override PartName="/xl/charts/chart43.xml" ContentType="application/vnd.openxmlformats-officedocument.drawingml.chart+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B910D844-F738-45C5-B561-6669288BC1FC}" xr6:coauthVersionLast="47" xr6:coauthVersionMax="47" xr10:uidLastSave="{00000000-0000-0000-0000-000000000000}"/>
  <bookViews>
    <workbookView xWindow="-120" yWindow="-120" windowWidth="20730" windowHeight="11160" tabRatio="828" firstSheet="8" activeTab="51" xr2:uid="{00000000-000D-0000-FFFF-FFFF00000000}"/>
  </bookViews>
  <sheets>
    <sheet name="List" sheetId="70" r:id="rId1"/>
    <sheet name="Chart 1" sheetId="177" r:id="rId2"/>
    <sheet name="Chart 2" sheetId="2" r:id="rId3"/>
    <sheet name="Chart 3" sheetId="3" r:id="rId4"/>
    <sheet name="Chart 4" sheetId="4" r:id="rId5"/>
    <sheet name="Chart 5" sheetId="5" r:id="rId6"/>
    <sheet name="Chart 6" sheetId="211" r:id="rId7"/>
    <sheet name="Chart 7" sheetId="216" r:id="rId8"/>
    <sheet name="Chart 8" sheetId="217" r:id="rId9"/>
    <sheet name="Chart 9" sheetId="8" r:id="rId10"/>
    <sheet name="Chart 10" sheetId="10" r:id="rId11"/>
    <sheet name="Chart 11" sheetId="11" r:id="rId12"/>
    <sheet name="Chart 12" sheetId="142" r:id="rId13"/>
    <sheet name="Chart 13" sheetId="65" r:id="rId14"/>
    <sheet name="Chart 14" sheetId="201" r:id="rId15"/>
    <sheet name="Chart 15" sheetId="202" r:id="rId16"/>
    <sheet name="Chart 16" sheetId="203" r:id="rId17"/>
    <sheet name="Chart 17" sheetId="204" r:id="rId18"/>
    <sheet name="Chart 18" sheetId="205" r:id="rId19"/>
    <sheet name="Chart 19" sheetId="206" r:id="rId20"/>
    <sheet name="Chart 20" sheetId="19" r:id="rId21"/>
    <sheet name="Chart 21" sheetId="20" r:id="rId22"/>
    <sheet name="Chart 22" sheetId="210" r:id="rId23"/>
    <sheet name="Chart 23" sheetId="179" r:id="rId24"/>
    <sheet name="Chart 24" sheetId="180" r:id="rId25"/>
    <sheet name="Chart 25" sheetId="200" r:id="rId26"/>
    <sheet name="Chart 26" sheetId="196" r:id="rId27"/>
    <sheet name="Chart 27" sheetId="197" r:id="rId28"/>
    <sheet name="Chart 28" sheetId="181" r:id="rId29"/>
    <sheet name="Chart 29" sheetId="29" r:id="rId30"/>
    <sheet name="Chart 30" sheetId="33" r:id="rId31"/>
    <sheet name="Chart 31" sheetId="34" r:id="rId32"/>
    <sheet name="Chart 32" sheetId="163" r:id="rId33"/>
    <sheet name="Chart 33" sheetId="207" r:id="rId34"/>
    <sheet name="Chart 34" sheetId="208" r:id="rId35"/>
    <sheet name="Chart 35" sheetId="209" r:id="rId36"/>
    <sheet name="Chart 36" sheetId="39" r:id="rId37"/>
    <sheet name="Chart 37" sheetId="40" r:id="rId38"/>
    <sheet name="Chart 38" sheetId="41" r:id="rId39"/>
    <sheet name="Chart 39" sheetId="44" r:id="rId40"/>
    <sheet name="Chart 40" sheetId="150" r:id="rId41"/>
    <sheet name="Chart 41" sheetId="149" r:id="rId42"/>
    <sheet name="Chart 42" sheetId="47" r:id="rId43"/>
    <sheet name="Chart 43" sheetId="158" r:id="rId44"/>
    <sheet name="Chart 44" sheetId="157" r:id="rId45"/>
    <sheet name="Chart 45" sheetId="49" r:id="rId46"/>
    <sheet name="Table 1" sheetId="182" r:id="rId47"/>
    <sheet name="Table 2" sheetId="57" r:id="rId48"/>
    <sheet name="Table 3" sheetId="58" r:id="rId49"/>
    <sheet name="Table 4" sheetId="60" r:id="rId50"/>
    <sheet name="Table 5" sheetId="61" r:id="rId51"/>
    <sheet name="MACROECONOMIC INDICATORS" sheetId="83" r:id="rId52"/>
  </sheets>
  <externalReferences>
    <externalReference r:id="rId53"/>
  </externalReferences>
  <definedNames>
    <definedName name="_ftn1" localSheetId="48">'Table 3'!#REF!</definedName>
    <definedName name="_ftnref1" localSheetId="48">'Table 3'!#REF!</definedName>
    <definedName name="_Hlk77437934" localSheetId="47">'Table 2'!$B$4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206" l="1"/>
  <c r="D29" i="206"/>
  <c r="D28" i="206"/>
  <c r="D27" i="206"/>
  <c r="D26" i="206"/>
  <c r="D25" i="206"/>
  <c r="D24" i="206"/>
  <c r="D23" i="206"/>
  <c r="D22" i="206"/>
  <c r="D21" i="206"/>
  <c r="D20" i="206"/>
  <c r="D19" i="206"/>
  <c r="D18" i="206"/>
  <c r="D17" i="206"/>
  <c r="D16" i="206"/>
  <c r="D15" i="206"/>
  <c r="D14" i="206"/>
  <c r="D13" i="206"/>
  <c r="D12" i="206"/>
  <c r="D11" i="206"/>
  <c r="D10" i="206"/>
  <c r="D9" i="206"/>
  <c r="D8" i="206"/>
  <c r="D7" i="206"/>
  <c r="D6" i="206"/>
  <c r="D5" i="206"/>
  <c r="D4" i="206"/>
  <c r="D3" i="206"/>
  <c r="D2" i="206"/>
  <c r="AC19" i="211" l="1"/>
  <c r="AC18" i="211"/>
  <c r="AC17" i="211"/>
  <c r="AC16" i="211"/>
  <c r="AC15" i="211"/>
  <c r="AC14" i="211"/>
  <c r="AC13" i="211"/>
  <c r="AC12" i="211"/>
  <c r="AC11" i="211"/>
  <c r="AC10" i="211"/>
  <c r="AC9" i="211"/>
  <c r="AC8" i="211"/>
  <c r="AC7" i="211"/>
  <c r="AC6" i="211"/>
  <c r="AC5" i="211"/>
  <c r="AC4" i="211"/>
  <c r="AC3" i="211"/>
  <c r="AC2" i="211"/>
  <c r="J4" i="208" l="1"/>
  <c r="I4" i="208"/>
  <c r="E4" i="208"/>
  <c r="B4" i="208"/>
  <c r="G3" i="208"/>
  <c r="H3" i="208" s="1"/>
  <c r="C3" i="208"/>
  <c r="D3" i="208" s="1"/>
  <c r="F2" i="208"/>
  <c r="F4" i="208" s="1"/>
  <c r="C2" i="208"/>
  <c r="D2" i="208" l="1"/>
  <c r="D4" i="208" s="1"/>
  <c r="C4" i="208"/>
  <c r="G2" i="208"/>
  <c r="G4" i="208" l="1"/>
  <c r="H2" i="208"/>
  <c r="H4" i="208" s="1"/>
  <c r="AC19" i="177" l="1"/>
  <c r="AC18" i="177"/>
  <c r="AC17" i="177"/>
  <c r="AC16" i="177"/>
  <c r="AC15" i="177"/>
  <c r="AC14" i="177"/>
  <c r="AC13" i="177"/>
  <c r="AC12" i="177"/>
  <c r="AC11" i="177"/>
  <c r="AC10" i="177"/>
  <c r="AC9" i="177"/>
  <c r="AC8" i="177"/>
  <c r="AC7" i="177"/>
  <c r="AC6" i="177"/>
  <c r="AC5" i="177"/>
  <c r="AC4" i="177"/>
  <c r="AC3" i="177"/>
  <c r="AC2" i="177"/>
</calcChain>
</file>

<file path=xl/sharedStrings.xml><?xml version="1.0" encoding="utf-8"?>
<sst xmlns="http://schemas.openxmlformats.org/spreadsheetml/2006/main" count="1520" uniqueCount="570">
  <si>
    <t>-90</t>
  </si>
  <si>
    <t>-80</t>
  </si>
  <si>
    <t>-70</t>
  </si>
  <si>
    <t>-60</t>
  </si>
  <si>
    <t>-50</t>
  </si>
  <si>
    <t>-40</t>
  </si>
  <si>
    <t>-30</t>
  </si>
  <si>
    <t>-20</t>
  </si>
  <si>
    <t>-10</t>
  </si>
  <si>
    <t>10</t>
  </si>
  <si>
    <t>20</t>
  </si>
  <si>
    <t>30</t>
  </si>
  <si>
    <t>40</t>
  </si>
  <si>
    <t>50</t>
  </si>
  <si>
    <t>60</t>
  </si>
  <si>
    <t>70</t>
  </si>
  <si>
    <t>80</t>
  </si>
  <si>
    <t>90</t>
  </si>
  <si>
    <t>Column1</t>
  </si>
  <si>
    <t>Column2</t>
  </si>
  <si>
    <t>Column3</t>
  </si>
  <si>
    <t>Ստորին սահման</t>
  </si>
  <si>
    <t>Թիրախային մակարդակ</t>
  </si>
  <si>
    <t>Վերին սահման</t>
  </si>
  <si>
    <t>Column4</t>
  </si>
  <si>
    <t>Column5</t>
  </si>
  <si>
    <t>2009/03</t>
  </si>
  <si>
    <t>2009/04</t>
  </si>
  <si>
    <t>2010/01</t>
  </si>
  <si>
    <t>2010/02</t>
  </si>
  <si>
    <t>2010/03</t>
  </si>
  <si>
    <t>2010/04</t>
  </si>
  <si>
    <t>2011/01</t>
  </si>
  <si>
    <t>2011/02</t>
  </si>
  <si>
    <t>2011/03</t>
  </si>
  <si>
    <t>2011/04</t>
  </si>
  <si>
    <t>2012/01</t>
  </si>
  <si>
    <t>2012/02</t>
  </si>
  <si>
    <t>2012/03</t>
  </si>
  <si>
    <t>2012/04</t>
  </si>
  <si>
    <t>2013/01</t>
  </si>
  <si>
    <t>2013/02</t>
  </si>
  <si>
    <t>2013/03</t>
  </si>
  <si>
    <t>2013/04</t>
  </si>
  <si>
    <t>2014/01</t>
  </si>
  <si>
    <t>2014/02</t>
  </si>
  <si>
    <t>2014/03</t>
  </si>
  <si>
    <t>2014/04</t>
  </si>
  <si>
    <t>2017/01</t>
  </si>
  <si>
    <t>2017/02</t>
  </si>
  <si>
    <t>2017/03</t>
  </si>
  <si>
    <t>2017/04</t>
  </si>
  <si>
    <t>2018/01</t>
  </si>
  <si>
    <t>2018/02</t>
  </si>
  <si>
    <t>2018/03</t>
  </si>
  <si>
    <t>2018/04</t>
  </si>
  <si>
    <t>2019/01</t>
  </si>
  <si>
    <t>2019/02</t>
  </si>
  <si>
    <t>2019/03</t>
  </si>
  <si>
    <t>2019/04</t>
  </si>
  <si>
    <t>2020/01</t>
  </si>
  <si>
    <t>2020/02</t>
  </si>
  <si>
    <t>2020/03</t>
  </si>
  <si>
    <t>2020/04</t>
  </si>
  <si>
    <t>2021/01</t>
  </si>
  <si>
    <t>2021/02</t>
  </si>
  <si>
    <t>2021/03</t>
  </si>
  <si>
    <t>2021/04</t>
  </si>
  <si>
    <t>2022/01</t>
  </si>
  <si>
    <t>2022/02</t>
  </si>
  <si>
    <t>2022/03</t>
  </si>
  <si>
    <t>2022/04</t>
  </si>
  <si>
    <t>2023/01</t>
  </si>
  <si>
    <t>2023/02</t>
  </si>
  <si>
    <t>2023/03</t>
  </si>
  <si>
    <t>2023/04</t>
  </si>
  <si>
    <t>2024/01</t>
  </si>
  <si>
    <t>II/10</t>
  </si>
  <si>
    <t>III</t>
  </si>
  <si>
    <t>IV</t>
  </si>
  <si>
    <t>I/11</t>
  </si>
  <si>
    <t>II</t>
  </si>
  <si>
    <t>I/12</t>
  </si>
  <si>
    <t>I/13</t>
  </si>
  <si>
    <t>I/14</t>
  </si>
  <si>
    <t>I/15</t>
  </si>
  <si>
    <t>կենտրոնական</t>
  </si>
  <si>
    <t>նախորդ կանխատեսում</t>
  </si>
  <si>
    <t>I/16</t>
  </si>
  <si>
    <t>I/17</t>
  </si>
  <si>
    <t>I/18</t>
  </si>
  <si>
    <t>I/19</t>
  </si>
  <si>
    <t>I/20</t>
  </si>
  <si>
    <t>I/21</t>
  </si>
  <si>
    <t>I/22</t>
  </si>
  <si>
    <t>I/23</t>
  </si>
  <si>
    <t>I/24</t>
  </si>
  <si>
    <t>I 14</t>
  </si>
  <si>
    <t>I 15</t>
  </si>
  <si>
    <t>I 16</t>
  </si>
  <si>
    <t>I 17</t>
  </si>
  <si>
    <t>I 18</t>
  </si>
  <si>
    <t>I 19</t>
  </si>
  <si>
    <t>I 20</t>
  </si>
  <si>
    <t>I 21</t>
  </si>
  <si>
    <t>I 22</t>
  </si>
  <si>
    <t>I 23</t>
  </si>
  <si>
    <t>Մասնավոր աշխատավարձեր</t>
  </si>
  <si>
    <t>Ill</t>
  </si>
  <si>
    <t>Ընթացիկ կանխատեսում</t>
  </si>
  <si>
    <t>I 24</t>
  </si>
  <si>
    <t>2014</t>
  </si>
  <si>
    <t>2017</t>
  </si>
  <si>
    <t>2018</t>
  </si>
  <si>
    <t>2019</t>
  </si>
  <si>
    <t>2020</t>
  </si>
  <si>
    <t>2021</t>
  </si>
  <si>
    <t>2022</t>
  </si>
  <si>
    <t>II 19</t>
  </si>
  <si>
    <t xml:space="preserve">IV </t>
  </si>
  <si>
    <t xml:space="preserve">II </t>
  </si>
  <si>
    <t>Հ 16</t>
  </si>
  <si>
    <t>Փ</t>
  </si>
  <si>
    <t>Մ</t>
  </si>
  <si>
    <t>Ա</t>
  </si>
  <si>
    <t>Հ</t>
  </si>
  <si>
    <t>Օ</t>
  </si>
  <si>
    <t>Ս</t>
  </si>
  <si>
    <t>Ն</t>
  </si>
  <si>
    <t>Դ</t>
  </si>
  <si>
    <t>Հ 17</t>
  </si>
  <si>
    <t>Հ 18</t>
  </si>
  <si>
    <t>Բորսայական վարկերի %</t>
  </si>
  <si>
    <t>USD</t>
  </si>
  <si>
    <t>Հ 12</t>
  </si>
  <si>
    <t>Հ 13</t>
  </si>
  <si>
    <t>Հ 14</t>
  </si>
  <si>
    <t>Հ 15</t>
  </si>
  <si>
    <t xml:space="preserve">Ն1(2) </t>
  </si>
  <si>
    <t>&lt;1.0%</t>
  </si>
  <si>
    <t>1.0-2.5%</t>
  </si>
  <si>
    <t>2.5-5.5%</t>
  </si>
  <si>
    <t>5.5-7.0%</t>
  </si>
  <si>
    <t>&gt;7.0%</t>
  </si>
  <si>
    <t>3.6 – 5.2</t>
  </si>
  <si>
    <t>1.7 - 3.8</t>
  </si>
  <si>
    <t>(-1.7) - 7.2</t>
  </si>
  <si>
    <t>2.7 – 4.9</t>
  </si>
  <si>
    <t>(-0.8) – 8.4</t>
  </si>
  <si>
    <t>29.04.20-16.06.20</t>
  </si>
  <si>
    <t>17.06.20-28.07.20</t>
  </si>
  <si>
    <t>29.07.20-15.09.20</t>
  </si>
  <si>
    <t>16.09.20-27.10.20</t>
  </si>
  <si>
    <t>28.10.20-15.12.20</t>
  </si>
  <si>
    <t>16.12.20-02.02.21</t>
  </si>
  <si>
    <t>03.02.21-16.03.21</t>
  </si>
  <si>
    <t>17.03.21-04.05.21</t>
  </si>
  <si>
    <t>-</t>
  </si>
  <si>
    <t>IV 20</t>
  </si>
  <si>
    <t>0.2 – 7.0</t>
  </si>
  <si>
    <t>Projection for the given quarter</t>
  </si>
  <si>
    <t>Actual inflation</t>
  </si>
  <si>
    <t>Projection for the previous quarter</t>
  </si>
  <si>
    <t>Russia</t>
  </si>
  <si>
    <t>Eurozone</t>
  </si>
  <si>
    <t>USA</t>
  </si>
  <si>
    <t>Food Price Index (FAO index, left axis)</t>
  </si>
  <si>
    <t>International copper prices (USD/ton, right axis)</t>
  </si>
  <si>
    <t xml:space="preserve">International oil prices (USD/barrel, left axis) </t>
  </si>
  <si>
    <t>The share of product groups with a price growth</t>
  </si>
  <si>
    <t>Other (including demand) factors</t>
  </si>
  <si>
    <t>Impact of international oil prices</t>
  </si>
  <si>
    <t>Impact of international food prices</t>
  </si>
  <si>
    <t>Other spending shocks (price adjustment freq., non-linear response, uncertainties)</t>
  </si>
  <si>
    <t>Growth</t>
  </si>
  <si>
    <t>Public spending</t>
  </si>
  <si>
    <t>Net exports</t>
  </si>
  <si>
    <t>Private spending</t>
  </si>
  <si>
    <t>Real exports, %</t>
  </si>
  <si>
    <t>Real imports, %</t>
  </si>
  <si>
    <t>Real exports, previous projection, %</t>
  </si>
  <si>
    <t>Real imports, previous projecion, %</t>
  </si>
  <si>
    <t>Chart1</t>
  </si>
  <si>
    <t>Chart2</t>
  </si>
  <si>
    <t>Chart3</t>
  </si>
  <si>
    <t>Chart4</t>
  </si>
  <si>
    <t>Chart5</t>
  </si>
  <si>
    <t>Chart6</t>
  </si>
  <si>
    <t>Chart7</t>
  </si>
  <si>
    <t>Chart8</t>
  </si>
  <si>
    <t>Chart9</t>
  </si>
  <si>
    <t>Chart10</t>
  </si>
  <si>
    <t>Chart11</t>
  </si>
  <si>
    <t>Chart12</t>
  </si>
  <si>
    <t>Chart13</t>
  </si>
  <si>
    <t>Chart14</t>
  </si>
  <si>
    <t>Chart15</t>
  </si>
  <si>
    <t>Chart16</t>
  </si>
  <si>
    <t>Chart17</t>
  </si>
  <si>
    <t>Chart18</t>
  </si>
  <si>
    <t>Chart19</t>
  </si>
  <si>
    <t>Chart20</t>
  </si>
  <si>
    <t>Chart21</t>
  </si>
  <si>
    <t>Chart22</t>
  </si>
  <si>
    <t>Chart23</t>
  </si>
  <si>
    <t>Chart24</t>
  </si>
  <si>
    <t>Chart25</t>
  </si>
  <si>
    <t>Chart26</t>
  </si>
  <si>
    <t>Chart27</t>
  </si>
  <si>
    <t>Chart28</t>
  </si>
  <si>
    <t>Chart29</t>
  </si>
  <si>
    <t>Chart30</t>
  </si>
  <si>
    <t>Chart31</t>
  </si>
  <si>
    <t>Chart32</t>
  </si>
  <si>
    <t>Chart33</t>
  </si>
  <si>
    <t>Chart34</t>
  </si>
  <si>
    <t>Chart35</t>
  </si>
  <si>
    <t>Chart36</t>
  </si>
  <si>
    <t>Chart37</t>
  </si>
  <si>
    <t>Chart38</t>
  </si>
  <si>
    <t>Chart39</t>
  </si>
  <si>
    <t>Chart40</t>
  </si>
  <si>
    <t>Chart41</t>
  </si>
  <si>
    <t>Chart42</t>
  </si>
  <si>
    <t>Chart43</t>
  </si>
  <si>
    <t>Chart44</t>
  </si>
  <si>
    <t>Chart45</t>
  </si>
  <si>
    <t>Previous quarter</t>
  </si>
  <si>
    <t>Current quarter</t>
  </si>
  <si>
    <t>Difference, right axis</t>
  </si>
  <si>
    <t>Current account, projection</t>
  </si>
  <si>
    <t>Current account, previous quarter projection</t>
  </si>
  <si>
    <t xml:space="preserve">Trade balance, projection </t>
  </si>
  <si>
    <t xml:space="preserve">Trade balance, previous quarter projection </t>
  </si>
  <si>
    <t>Income impulse</t>
  </si>
  <si>
    <t>Expenditures impulse</t>
  </si>
  <si>
    <t>QII projection</t>
  </si>
  <si>
    <t>QI projection</t>
  </si>
  <si>
    <t>Undecided</t>
  </si>
  <si>
    <t>Actual Prices</t>
  </si>
  <si>
    <t>Prices expectations</t>
  </si>
  <si>
    <t>Imported Prices</t>
  </si>
  <si>
    <t>Prices will drop</t>
  </si>
  <si>
    <t>Prices will stay the same</t>
  </si>
  <si>
    <t>Prices will grow slowly</t>
  </si>
  <si>
    <t>Prices will grow quickly</t>
  </si>
  <si>
    <t>Prices will grow very quickly</t>
  </si>
  <si>
    <t>RR for FEX</t>
  </si>
  <si>
    <t>RR for AMD</t>
  </si>
  <si>
    <t xml:space="preserve">RR in AMD for foreign currencies </t>
  </si>
  <si>
    <t xml:space="preserve">RR in FX for foreign currencies </t>
  </si>
  <si>
    <t>Q II 2020 projection</t>
  </si>
  <si>
    <t>Q III 2020 projection</t>
  </si>
  <si>
    <t>12-month core inflation</t>
  </si>
  <si>
    <t>12-month inflation</t>
  </si>
  <si>
    <t xml:space="preserve">Target inflation </t>
  </si>
  <si>
    <t>Total imports</t>
  </si>
  <si>
    <t>Import of services</t>
  </si>
  <si>
    <t>Import of goods</t>
  </si>
  <si>
    <t>Consumer goods</t>
  </si>
  <si>
    <t>Raw materials</t>
  </si>
  <si>
    <t>Gross accumulation of private fixed assets</t>
  </si>
  <si>
    <t>Previous projection of private spendings</t>
  </si>
  <si>
    <t>Current projection of private spendings</t>
  </si>
  <si>
    <t>Private consumption</t>
  </si>
  <si>
    <t>Net export, right axis</t>
  </si>
  <si>
    <t>Real export, y/y growth,%</t>
  </si>
  <si>
    <t>Real import, y/y growth,%</t>
  </si>
  <si>
    <t>Expendutire impulse</t>
  </si>
  <si>
    <t>Consolidated budget income and grants</t>
  </si>
  <si>
    <t>Consolidated budget expenditures</t>
  </si>
  <si>
    <t>Deficit ("-" means deficit "+" means surplus)</t>
  </si>
  <si>
    <t>External sources</t>
  </si>
  <si>
    <t>Net income from government securities</t>
  </si>
  <si>
    <t>Other internal sources</t>
  </si>
  <si>
    <t>QI 2021</t>
  </si>
  <si>
    <t>QI 2020</t>
  </si>
  <si>
    <t>Industry</t>
  </si>
  <si>
    <t>Agriculture</t>
  </si>
  <si>
    <t>Construction</t>
  </si>
  <si>
    <t>Services</t>
  </si>
  <si>
    <t>GDP previous projection</t>
  </si>
  <si>
    <t>GDP current projection</t>
  </si>
  <si>
    <t>Current estimate</t>
  </si>
  <si>
    <t>Previous projection</t>
  </si>
  <si>
    <t>Real output per employed</t>
  </si>
  <si>
    <t>Unit labor costs</t>
  </si>
  <si>
    <t>Private salaries</t>
  </si>
  <si>
    <t>CBA repo average</t>
  </si>
  <si>
    <t>Interbank repo</t>
  </si>
  <si>
    <t>CBA refinancing rate</t>
  </si>
  <si>
    <t>CBA deposits rate</t>
  </si>
  <si>
    <t>Lombard repos</t>
  </si>
  <si>
    <t>Deposit</t>
  </si>
  <si>
    <t>Deposit auction</t>
  </si>
  <si>
    <t>Reverse repo</t>
  </si>
  <si>
    <t>FEX attraction swap</t>
  </si>
  <si>
    <t>Repo (up to 7 days)</t>
  </si>
  <si>
    <t>Lombard repo</t>
  </si>
  <si>
    <t>Structural repo (91 days)</t>
  </si>
  <si>
    <t>FEX provision swap</t>
  </si>
  <si>
    <t>Net liquidity</t>
  </si>
  <si>
    <t>Dec-20</t>
  </si>
  <si>
    <t>Mar-21</t>
  </si>
  <si>
    <t>CBA refinancing %</t>
  </si>
  <si>
    <t>1-year % (YTM)</t>
  </si>
  <si>
    <t>1-day % (YTM)</t>
  </si>
  <si>
    <t>10-year % (YTM)</t>
  </si>
  <si>
    <t>Total lending</t>
  </si>
  <si>
    <t>Household loans</t>
  </si>
  <si>
    <t>Business loans</t>
  </si>
  <si>
    <t>F</t>
  </si>
  <si>
    <t>A</t>
  </si>
  <si>
    <t>S</t>
  </si>
  <si>
    <t>O</t>
  </si>
  <si>
    <t>N</t>
  </si>
  <si>
    <t>D</t>
  </si>
  <si>
    <t>Consumer credits</t>
  </si>
  <si>
    <t>Mortgage loans</t>
  </si>
  <si>
    <t>Loans to individuals up to 1 year</t>
  </si>
  <si>
    <t>Loans to individuals more than 1 year</t>
  </si>
  <si>
    <t>Loans to legal persons up to 1 year</t>
  </si>
  <si>
    <t>Loans to legal persons over 1 year</t>
  </si>
  <si>
    <t>Table 1</t>
  </si>
  <si>
    <t>2021 projection</t>
  </si>
  <si>
    <t>Q IV 2020 projection</t>
  </si>
  <si>
    <t>Q I 2021 projection</t>
  </si>
  <si>
    <t>J 16</t>
  </si>
  <si>
    <t>M</t>
  </si>
  <si>
    <t>J</t>
  </si>
  <si>
    <t>J 17</t>
  </si>
  <si>
    <t>J 18</t>
  </si>
  <si>
    <t>J 19</t>
  </si>
  <si>
    <t>J 20</t>
  </si>
  <si>
    <t>J 21</t>
  </si>
  <si>
    <t>CHARTS</t>
  </si>
  <si>
    <t>Inflation (12-month) projection probability distribution for 3-year horizon</t>
  </si>
  <si>
    <t>Real GDP growth (cumulative) forecast probability distribution for   3-year horizon</t>
  </si>
  <si>
    <t>Economic growth in trade partner countries</t>
  </si>
  <si>
    <t>Inflation in trade partner countries</t>
  </si>
  <si>
    <r>
      <t>International commodity and food prices</t>
    </r>
    <r>
      <rPr>
        <sz val="8"/>
        <color rgb="FF000000"/>
        <rFont val="Calibri"/>
        <family val="2"/>
        <charset val="204"/>
      </rPr>
      <t> </t>
    </r>
  </si>
  <si>
    <t>The share of product groups with a price change of more than 1% in the RA consumer basket</t>
  </si>
  <si>
    <t>Impact of main factors on inflation</t>
  </si>
  <si>
    <t>Contribution of demand components to growth (percentage point)</t>
  </si>
  <si>
    <t>Change in real export and import of goods and services in the medium term</t>
  </si>
  <si>
    <t>Nominal wage growth in private sector</t>
  </si>
  <si>
    <t>Unemployment level</t>
  </si>
  <si>
    <t>Unit labor costs growth</t>
  </si>
  <si>
    <t>USA growth forecasts</t>
  </si>
  <si>
    <t>EU economic zone growth forecasts</t>
  </si>
  <si>
    <t>Russia growth forecasts</t>
  </si>
  <si>
    <t>International food price forecasts</t>
  </si>
  <si>
    <t>International oil price forecastss</t>
  </si>
  <si>
    <t>Copper price forecasts</t>
  </si>
  <si>
    <t>Current account/medium-term GDP projections</t>
  </si>
  <si>
    <t>Fiscal impulse projection (percentage point)</t>
  </si>
  <si>
    <t>Short-term inflation expectation estimates</t>
  </si>
  <si>
    <t>Household inflation expectation surveys</t>
  </si>
  <si>
    <t>Reserv requirement ratio</t>
  </si>
  <si>
    <t>Relation between interest rate and liquidity for foreign currency loans</t>
  </si>
  <si>
    <t>Relation between interest rate and liquidity for loans in AMD</t>
  </si>
  <si>
    <t>In the first half of the reporting period, as expected, the inflationary environment remained low, but accelerated sharply in the second semester surpassing the 4% target</t>
  </si>
  <si>
    <r>
      <t>Starting from the second quarter of 2020, inflation restored slightly Later, at the end of the year, inflation accelerated and in the first quarter of 2021 surpassed the target</t>
    </r>
    <r>
      <rPr>
        <sz val="8"/>
        <color rgb="FF000000"/>
        <rFont val="Calibri"/>
        <family val="2"/>
        <charset val="204"/>
      </rPr>
      <t> </t>
    </r>
  </si>
  <si>
    <t>In the first quarter of 2021, dollar prices for imports of goods and services grew compared to the same quarter of the previous year</t>
  </si>
  <si>
    <t>Private spending structure</t>
  </si>
  <si>
    <t>Net export position improved in QIV 2020, due to the higher decrease of imports compared to exports (net real exports, y/y, positive value means improvement)</t>
  </si>
  <si>
    <t>Expansionary impact of fiscal policy in the first quarter of 2021 is mainly due to revenue expansionary impact</t>
  </si>
  <si>
    <t>Main indicators of the consolidated budget</t>
  </si>
  <si>
    <t>In the first quarter of 2020, the state budget experienced deficit, and the share of external sources prevailed within financing sources</t>
  </si>
  <si>
    <t>GDP sectoral structure</t>
  </si>
  <si>
    <t>Private nominal saalries</t>
  </si>
  <si>
    <t>During the quarter short-term interest rates continued to stay around the CBA policy interest rate</t>
  </si>
  <si>
    <t>USD/AMD exchange rate dynamics, April 2020 – March 2021</t>
  </si>
  <si>
    <t>Liquidity absorbed and injected through CBA transactions (average monthly stock)</t>
  </si>
  <si>
    <t>Change in government securities yields in the first quarter of 2021 was not significant compared to the end of the year</t>
  </si>
  <si>
    <t>Dynamics of the CBA refinancing rate and government securities yields</t>
  </si>
  <si>
    <t>Dynamics of 12-month growth of lending provided by banks</t>
  </si>
  <si>
    <t>Dynamics of interest rates on AMD loans</t>
  </si>
  <si>
    <t>TABLES</t>
  </si>
  <si>
    <t>Inflation interval forecast probability distribution</t>
  </si>
  <si>
    <t>Probability distribution of real GDP growth (cumulative) projection</t>
  </si>
  <si>
    <t>Projection judgments</t>
  </si>
  <si>
    <t>Consumer price inflation by commodity items as key contributors</t>
  </si>
  <si>
    <t>Average quarterly interest rates in Armenia’s financial market</t>
  </si>
  <si>
    <t>ARMENIA: SELECTED MACROECONOMIC INDICATORS</t>
  </si>
  <si>
    <t>List!A1</t>
  </si>
  <si>
    <r>
      <t> </t>
    </r>
    <r>
      <rPr>
        <b/>
        <sz val="7"/>
        <color theme="1"/>
        <rFont val="GHEA Grapalat"/>
        <family val="3"/>
      </rPr>
      <t>Items</t>
    </r>
  </si>
  <si>
    <t>actual</t>
  </si>
  <si>
    <t>program</t>
  </si>
  <si>
    <t>Prices</t>
  </si>
  <si>
    <r>
      <t xml:space="preserve">Inflation </t>
    </r>
    <r>
      <rPr>
        <i/>
        <sz val="7"/>
        <color theme="1"/>
        <rFont val="GHEA Grapalat"/>
        <family val="3"/>
      </rPr>
      <t>(y/y, end of period, %)</t>
    </r>
  </si>
  <si>
    <r>
      <t xml:space="preserve">Consumer price index </t>
    </r>
    <r>
      <rPr>
        <i/>
        <sz val="7"/>
        <color theme="1"/>
        <rFont val="GHEA Grapalat"/>
        <family val="3"/>
      </rPr>
      <t>(y/y, average, %)</t>
    </r>
  </si>
  <si>
    <r>
      <t xml:space="preserve">Core inflation </t>
    </r>
    <r>
      <rPr>
        <i/>
        <sz val="7"/>
        <color theme="1"/>
        <rFont val="GHEA Grapalat"/>
        <family val="3"/>
      </rPr>
      <t>(y/y, average, %)</t>
    </r>
  </si>
  <si>
    <t>Gross product</t>
  </si>
  <si>
    <r>
      <t xml:space="preserve">GDP </t>
    </r>
    <r>
      <rPr>
        <i/>
        <sz val="7"/>
        <color theme="1"/>
        <rFont val="GHEA Grapalat"/>
        <family val="3"/>
      </rPr>
      <t>(billion Armenian dram)</t>
    </r>
  </si>
  <si>
    <r>
      <t xml:space="preserve">GDP </t>
    </r>
    <r>
      <rPr>
        <i/>
        <sz val="7"/>
        <color theme="1"/>
        <rFont val="GHEA Grapalat"/>
        <family val="3"/>
      </rPr>
      <t>(%, real growth)</t>
    </r>
  </si>
  <si>
    <t>Supply</t>
  </si>
  <si>
    <r>
      <t xml:space="preserve">Industry </t>
    </r>
    <r>
      <rPr>
        <i/>
        <sz val="7"/>
        <color theme="1"/>
        <rFont val="GHEA Grapalat"/>
        <family val="3"/>
      </rPr>
      <t>(%, real growth)</t>
    </r>
  </si>
  <si>
    <r>
      <t xml:space="preserve">Agriculture </t>
    </r>
    <r>
      <rPr>
        <i/>
        <sz val="7"/>
        <color theme="1"/>
        <rFont val="GHEA Grapalat"/>
        <family val="3"/>
      </rPr>
      <t>(%, real growth)</t>
    </r>
  </si>
  <si>
    <r>
      <t xml:space="preserve">Construction </t>
    </r>
    <r>
      <rPr>
        <i/>
        <sz val="7"/>
        <color theme="1"/>
        <rFont val="GHEA Grapalat"/>
        <family val="3"/>
      </rPr>
      <t>(%, real growth)</t>
    </r>
  </si>
  <si>
    <r>
      <t xml:space="preserve">Services </t>
    </r>
    <r>
      <rPr>
        <i/>
        <sz val="7"/>
        <color theme="1"/>
        <rFont val="GHEA Grapalat"/>
        <family val="3"/>
      </rPr>
      <t>(%, real growth)</t>
    </r>
  </si>
  <si>
    <r>
      <t xml:space="preserve">Taxes, net </t>
    </r>
    <r>
      <rPr>
        <i/>
        <sz val="7"/>
        <color theme="1"/>
        <rFont val="GHEA Grapalat"/>
        <family val="3"/>
      </rPr>
      <t>(%, real growth)</t>
    </r>
  </si>
  <si>
    <t>Demand</t>
  </si>
  <si>
    <r>
      <t xml:space="preserve">Consumption </t>
    </r>
    <r>
      <rPr>
        <i/>
        <sz val="7"/>
        <color theme="1"/>
        <rFont val="GHEA Grapalat"/>
        <family val="3"/>
      </rPr>
      <t>(%, real growth)</t>
    </r>
  </si>
  <si>
    <r>
      <t xml:space="preserve">   Public consumption </t>
    </r>
    <r>
      <rPr>
        <i/>
        <sz val="7"/>
        <color theme="1"/>
        <rFont val="GHEA Grapalat"/>
        <family val="3"/>
      </rPr>
      <t>(%, real growth)</t>
    </r>
  </si>
  <si>
    <r>
      <t xml:space="preserve">   Private consumption </t>
    </r>
    <r>
      <rPr>
        <i/>
        <sz val="7"/>
        <color theme="1"/>
        <rFont val="GHEA Grapalat"/>
        <family val="3"/>
      </rPr>
      <t>(%, real growth)</t>
    </r>
  </si>
  <si>
    <r>
      <t xml:space="preserve">Gross accumulation of fixed assets* </t>
    </r>
    <r>
      <rPr>
        <i/>
        <sz val="7"/>
        <color theme="1"/>
        <rFont val="GHEA Grapalat"/>
        <family val="3"/>
      </rPr>
      <t>(%, real growth)</t>
    </r>
    <r>
      <rPr>
        <b/>
        <sz val="7"/>
        <color theme="1"/>
        <rFont val="GHEA Grapalat"/>
        <family val="3"/>
      </rPr>
      <t xml:space="preserve"> </t>
    </r>
  </si>
  <si>
    <r>
      <t xml:space="preserve">   Public investment** </t>
    </r>
    <r>
      <rPr>
        <i/>
        <sz val="7"/>
        <color theme="1"/>
        <rFont val="GHEA Grapalat"/>
        <family val="3"/>
      </rPr>
      <t>(%, real growth)</t>
    </r>
  </si>
  <si>
    <r>
      <t xml:space="preserve">   Gross accumulation of private fixed assets </t>
    </r>
    <r>
      <rPr>
        <i/>
        <sz val="7"/>
        <color theme="1"/>
        <rFont val="GHEA Grapalat"/>
        <family val="3"/>
      </rPr>
      <t>(%, real growth)</t>
    </r>
  </si>
  <si>
    <r>
      <t xml:space="preserve">Export of goods and services </t>
    </r>
    <r>
      <rPr>
        <i/>
        <sz val="7"/>
        <color theme="1"/>
        <rFont val="GHEA Grapalat"/>
        <family val="3"/>
      </rPr>
      <t>(%, real growth)</t>
    </r>
  </si>
  <si>
    <r>
      <t xml:space="preserve">Import of goods and services </t>
    </r>
    <r>
      <rPr>
        <i/>
        <sz val="7"/>
        <color theme="1"/>
        <rFont val="GHEA Grapalat"/>
        <family val="3"/>
      </rPr>
      <t>(%, real growth)</t>
    </r>
  </si>
  <si>
    <t>External sector</t>
  </si>
  <si>
    <r>
      <t xml:space="preserve">Balance of trade </t>
    </r>
    <r>
      <rPr>
        <i/>
        <sz val="7"/>
        <color theme="1"/>
        <rFont val="GHEA Grapalat"/>
        <family val="3"/>
      </rPr>
      <t>((million US dollar))</t>
    </r>
  </si>
  <si>
    <r>
      <t xml:space="preserve">Balance of services </t>
    </r>
    <r>
      <rPr>
        <i/>
        <sz val="7"/>
        <color theme="1"/>
        <rFont val="GHEA Grapalat"/>
        <family val="3"/>
      </rPr>
      <t>((million US dollar))</t>
    </r>
  </si>
  <si>
    <r>
      <t xml:space="preserve">Remittances </t>
    </r>
    <r>
      <rPr>
        <i/>
        <sz val="7"/>
        <color theme="1"/>
        <rFont val="GHEA Grapalat"/>
        <family val="3"/>
      </rPr>
      <t>((million US dollar))</t>
    </r>
  </si>
  <si>
    <r>
      <t xml:space="preserve">Current account </t>
    </r>
    <r>
      <rPr>
        <i/>
        <sz val="7"/>
        <color theme="1"/>
        <rFont val="GHEA Grapalat"/>
        <family val="3"/>
      </rPr>
      <t>((million US dollar))</t>
    </r>
  </si>
  <si>
    <r>
      <t xml:space="preserve">Balance of trade </t>
    </r>
    <r>
      <rPr>
        <i/>
        <sz val="7"/>
        <color theme="1"/>
        <rFont val="GHEA Grapalat"/>
        <family val="3"/>
      </rPr>
      <t>(share in GDP, %)</t>
    </r>
  </si>
  <si>
    <r>
      <t xml:space="preserve">Balance of services </t>
    </r>
    <r>
      <rPr>
        <i/>
        <sz val="7"/>
        <color theme="1"/>
        <rFont val="GHEA Grapalat"/>
        <family val="3"/>
      </rPr>
      <t>share in GDP, %)</t>
    </r>
  </si>
  <si>
    <r>
      <t xml:space="preserve">Remittances </t>
    </r>
    <r>
      <rPr>
        <i/>
        <sz val="7"/>
        <color theme="1"/>
        <rFont val="GHEA Grapalat"/>
        <family val="3"/>
      </rPr>
      <t>(share in GDP, %)</t>
    </r>
  </si>
  <si>
    <r>
      <t xml:space="preserve">Current account </t>
    </r>
    <r>
      <rPr>
        <i/>
        <sz val="7"/>
        <color theme="1"/>
        <rFont val="GHEA Grapalat"/>
        <family val="3"/>
      </rPr>
      <t>(share in GDP, %)</t>
    </r>
  </si>
  <si>
    <t>Public sector***</t>
  </si>
  <si>
    <r>
      <t xml:space="preserve">Revenues and grants </t>
    </r>
    <r>
      <rPr>
        <i/>
        <sz val="7"/>
        <color theme="1"/>
        <rFont val="GHEA Grapalat"/>
        <family val="3"/>
      </rPr>
      <t>(billion Armenian dram)</t>
    </r>
  </si>
  <si>
    <r>
      <t xml:space="preserve">Tax revenues </t>
    </r>
    <r>
      <rPr>
        <i/>
        <sz val="7"/>
        <color theme="1"/>
        <rFont val="GHEA Grapalat"/>
        <family val="3"/>
      </rPr>
      <t>(billion Armenian dram)</t>
    </r>
  </si>
  <si>
    <r>
      <t xml:space="preserve">Expenditures </t>
    </r>
    <r>
      <rPr>
        <i/>
        <sz val="7"/>
        <color theme="1"/>
        <rFont val="GHEA Grapalat"/>
        <family val="3"/>
      </rPr>
      <t>(billion Armenian dram)</t>
    </r>
  </si>
  <si>
    <r>
      <t xml:space="preserve">Deficit </t>
    </r>
    <r>
      <rPr>
        <i/>
        <sz val="7"/>
        <color theme="1"/>
        <rFont val="GHEA Grapalat"/>
        <family val="3"/>
      </rPr>
      <t>(billion Armenian dram)</t>
    </r>
  </si>
  <si>
    <r>
      <t xml:space="preserve">Revenues and grants </t>
    </r>
    <r>
      <rPr>
        <i/>
        <sz val="7"/>
        <color theme="1"/>
        <rFont val="GHEA Grapalat"/>
        <family val="3"/>
      </rPr>
      <t>(share in GDP, %)</t>
    </r>
  </si>
  <si>
    <r>
      <t xml:space="preserve">Tax revenues </t>
    </r>
    <r>
      <rPr>
        <i/>
        <sz val="7"/>
        <color theme="1"/>
        <rFont val="GHEA Grapalat"/>
        <family val="3"/>
      </rPr>
      <t>(share in GDP, %)</t>
    </r>
  </si>
  <si>
    <r>
      <t xml:space="preserve">Expenditures </t>
    </r>
    <r>
      <rPr>
        <i/>
        <sz val="7"/>
        <color theme="1"/>
        <rFont val="GHEA Grapalat"/>
        <family val="3"/>
      </rPr>
      <t>(share in GDP, %)</t>
    </r>
  </si>
  <si>
    <r>
      <t xml:space="preserve">Deficit </t>
    </r>
    <r>
      <rPr>
        <i/>
        <sz val="7"/>
        <color theme="1"/>
        <rFont val="GHEA Grapalat"/>
        <family val="3"/>
      </rPr>
      <t>(share in GDP, %)</t>
    </r>
  </si>
  <si>
    <t>Monetary sector</t>
  </si>
  <si>
    <r>
      <t xml:space="preserve">Broad money </t>
    </r>
    <r>
      <rPr>
        <i/>
        <sz val="7"/>
        <color theme="1"/>
        <rFont val="GHEA Grapalat"/>
        <family val="3"/>
      </rPr>
      <t>(y/y, end of period, %)</t>
    </r>
  </si>
  <si>
    <r>
      <t xml:space="preserve">Dram broad money </t>
    </r>
    <r>
      <rPr>
        <i/>
        <sz val="7"/>
        <color theme="1"/>
        <rFont val="GHEA Grapalat"/>
        <family val="3"/>
      </rPr>
      <t>(y/y, end of period, %)</t>
    </r>
  </si>
  <si>
    <r>
      <t xml:space="preserve">Loans to economy </t>
    </r>
    <r>
      <rPr>
        <i/>
        <sz val="7"/>
        <color theme="1"/>
        <rFont val="GHEA Grapalat"/>
        <family val="3"/>
      </rPr>
      <t>(y/y, end of period, %)</t>
    </r>
  </si>
  <si>
    <r>
      <t>USD/AMD</t>
    </r>
    <r>
      <rPr>
        <i/>
        <sz val="7"/>
        <color theme="1"/>
        <rFont val="GHEA Grapalat"/>
        <family val="3"/>
      </rPr>
      <t xml:space="preserve"> (Armenian dram for one US dollar)</t>
    </r>
  </si>
  <si>
    <t>* Hereinafter, the Central Bank will only present the indicator of the aggregate fixed asset accumulation instead of the aggregate accumulation, since the change in tangible working capital inventories is considered by Armenia’s Statistics Committee as a balancing item and it does not show the true level of the aggregate accumulation, See https://www,armstat,am/file/article/sv_04_19a_112,pdf:</t>
  </si>
  <si>
    <t xml:space="preserve">** Actual indicators of public investment are capital expenditures of the consolidated budget, and the forecasts are based on the currently revised macro framework for 2022-2024, </t>
  </si>
  <si>
    <t>*** indicators of the 2021 budget are those of the law "On 2021 State Budget of the Republic of Armenia", The indicators for 2022-2023 are presented from the revised macro framework,</t>
  </si>
  <si>
    <t>Period</t>
  </si>
  <si>
    <t>QII 2021</t>
  </si>
  <si>
    <t>0.0%</t>
  </si>
  <si>
    <t>0.4%</t>
  </si>
  <si>
    <t>55.8%</t>
  </si>
  <si>
    <t>43.8%</t>
  </si>
  <si>
    <t>QIII</t>
  </si>
  <si>
    <t>5.4%</t>
  </si>
  <si>
    <t>23.1%</t>
  </si>
  <si>
    <t>71.5%</t>
  </si>
  <si>
    <t>QIV</t>
  </si>
  <si>
    <t>0.1%</t>
  </si>
  <si>
    <t>11.0%</t>
  </si>
  <si>
    <t>27.3%</t>
  </si>
  <si>
    <t>61.6%</t>
  </si>
  <si>
    <t>QI 2022</t>
  </si>
  <si>
    <t>1.1%</t>
  </si>
  <si>
    <t>26.3%</t>
  </si>
  <si>
    <t>31.8%</t>
  </si>
  <si>
    <t>40.7%</t>
  </si>
  <si>
    <t>QII</t>
  </si>
  <si>
    <t>0.6%</t>
  </si>
  <si>
    <t>3.5%</t>
  </si>
  <si>
    <t>38.7%</t>
  </si>
  <si>
    <t>29.8%</t>
  </si>
  <si>
    <t>27.4%</t>
  </si>
  <si>
    <t>3.1%</t>
  </si>
  <si>
    <t>9.3%</t>
  </si>
  <si>
    <t>47.9%</t>
  </si>
  <si>
    <t>16.7%</t>
  </si>
  <si>
    <t>2.5%</t>
  </si>
  <si>
    <t>7.9%</t>
  </si>
  <si>
    <t>44.8%</t>
  </si>
  <si>
    <t>24.3%</t>
  </si>
  <si>
    <t>20.5%</t>
  </si>
  <si>
    <t>QI 2023</t>
  </si>
  <si>
    <t>5.0%</t>
  </si>
  <si>
    <t>11.7%</t>
  </si>
  <si>
    <t>48.7%</t>
  </si>
  <si>
    <t>14.0%</t>
  </si>
  <si>
    <t>7.4%</t>
  </si>
  <si>
    <t>13.8%</t>
  </si>
  <si>
    <t>47.7%</t>
  </si>
  <si>
    <t>18.3%</t>
  </si>
  <si>
    <t>12.7%</t>
  </si>
  <si>
    <t>9.7%</t>
  </si>
  <si>
    <t>14.4%</t>
  </si>
  <si>
    <t>44.6%</t>
  </si>
  <si>
    <t>17.3%</t>
  </si>
  <si>
    <t>13.9%</t>
  </si>
  <si>
    <t>11.2%</t>
  </si>
  <si>
    <t>15.2%</t>
  </si>
  <si>
    <t>44.2%</t>
  </si>
  <si>
    <t>16.4%</t>
  </si>
  <si>
    <t>13.0%</t>
  </si>
  <si>
    <t>QI 2024</t>
  </si>
  <si>
    <t>12.4%</t>
  </si>
  <si>
    <t>15.8%</t>
  </si>
  <si>
    <t>43.6%</t>
  </si>
  <si>
    <t>12.5%</t>
  </si>
  <si>
    <t>Table 2</t>
  </si>
  <si>
    <t>30% Probability Interval</t>
  </si>
  <si>
    <t>90% Probability Interval</t>
  </si>
  <si>
    <t>January-December 2021 / January-December 2020</t>
  </si>
  <si>
    <t>January-December 2022 / January-December 2021</t>
  </si>
  <si>
    <t>January-December 2023 / January-December 2022</t>
  </si>
  <si>
    <t>Table 3</t>
  </si>
  <si>
    <t>Main Judgements and Assumptions</t>
  </si>
  <si>
    <t>Possible developments if these assumptions prove to be correct</t>
  </si>
  <si>
    <r>
      <t>With the widespread use of the coronavirus vaccine</t>
    </r>
    <r>
      <rPr>
        <sz val="8"/>
        <color theme="1"/>
        <rFont val="GHEA Grapalat"/>
        <family val="3"/>
      </rPr>
      <t>, the vaccination process in developed countries will reach the "finish line" by the third quarter of 2021, whereas in developing countries, because of slow vaccination processes, negative economic consequences of pandemic will persist until the end of 2021 with a relatively weaker impact.</t>
    </r>
  </si>
  <si>
    <t>The US Federal Reserve and leading central banks of will continue to conduct significant expansionary monetary policies throughout the forecast horizon, despite the short-term acceleration of inflation and inflation expectations.</t>
  </si>
  <si>
    <t>Positive effects of the “Biden plan” on the US domestic demand will be larger than previously estimated, and will persist for 1-1.5 years.</t>
  </si>
  <si>
    <r>
      <t>ü</t>
    </r>
    <r>
      <rPr>
        <sz val="7"/>
        <color theme="1"/>
        <rFont val="Times New Roman"/>
        <family val="1"/>
        <charset val="204"/>
      </rPr>
      <t xml:space="preserve">  </t>
    </r>
    <r>
      <rPr>
        <sz val="8"/>
        <color theme="1"/>
        <rFont val="GHEA Grapalat"/>
        <family val="3"/>
      </rPr>
      <t xml:space="preserve">The rapid recovery of demand in partner countries will also be reflected in a significant expansion of the inflationary environment. </t>
    </r>
  </si>
  <si>
    <r>
      <t>ü</t>
    </r>
    <r>
      <rPr>
        <sz val="7"/>
        <color theme="1"/>
        <rFont val="Times New Roman"/>
        <family val="1"/>
        <charset val="204"/>
      </rPr>
      <t xml:space="preserve">  </t>
    </r>
    <r>
      <rPr>
        <sz val="8"/>
        <color theme="1"/>
        <rFont val="GHEA Grapalat"/>
        <family val="3"/>
      </rPr>
      <t xml:space="preserve">In the context of loose global financialconditions, prices in the </t>
    </r>
    <r>
      <rPr>
        <b/>
        <i/>
        <sz val="8"/>
        <color theme="1"/>
        <rFont val="GHEA Grapalat"/>
        <family val="3"/>
      </rPr>
      <t>international commodity markets</t>
    </r>
    <r>
      <rPr>
        <sz val="8"/>
        <color theme="1"/>
        <rFont val="GHEA Grapalat"/>
        <family val="3"/>
      </rPr>
      <t xml:space="preserve"> will remain at high levels throughout the forecast horizon.</t>
    </r>
  </si>
  <si>
    <r>
      <t>ü</t>
    </r>
    <r>
      <rPr>
        <sz val="7"/>
        <color theme="1"/>
        <rFont val="Times New Roman"/>
        <family val="1"/>
        <charset val="204"/>
      </rPr>
      <t xml:space="preserve">  </t>
    </r>
    <r>
      <rPr>
        <sz val="8"/>
        <color theme="1"/>
        <rFont val="GHEA Grapalat"/>
        <family val="3"/>
      </rPr>
      <t>The current high inflow of remittances from the United States will continue throughout 2021.</t>
    </r>
  </si>
  <si>
    <t>In the context of persisting high liquidity in international financial markets, country risk premium of Armenia in the forecast horizon will stay below the long-term sustainable levels.</t>
  </si>
  <si>
    <r>
      <t>ü</t>
    </r>
    <r>
      <rPr>
        <sz val="7"/>
        <color theme="1"/>
        <rFont val="Times New Roman"/>
        <family val="1"/>
        <charset val="204"/>
      </rPr>
      <t xml:space="preserve"> </t>
    </r>
    <r>
      <rPr>
        <sz val="8"/>
        <color rgb="FF000000"/>
        <rFont val="GHEA Grapalat"/>
        <family val="3"/>
      </rPr>
      <t>The country risk premium in the second quarter was in line with previous forecasts. In the medium term, along with the slow decline in global financial liquidity, it will recover somewhat, getting to slightly higher levels than currently.</t>
    </r>
  </si>
  <si>
    <t>Rising inflation expectations.</t>
  </si>
  <si>
    <r>
      <t>ü</t>
    </r>
    <r>
      <rPr>
        <sz val="7"/>
        <color theme="1"/>
        <rFont val="Times New Roman"/>
        <family val="1"/>
        <charset val="204"/>
      </rPr>
      <t xml:space="preserve"> </t>
    </r>
    <r>
      <rPr>
        <sz val="8"/>
        <color theme="1"/>
        <rFont val="GHEA Grapalat"/>
        <family val="3"/>
      </rPr>
      <t xml:space="preserve">Short-term inflation expectations of the society have grown to some extent in light of the transmitted effects of the ongoing inflation developments in international markets. The faster-than-expected pace of private demand recovery has also contributed to rising inflation expectations. In turn, the growth of inflation expectations has somewhat raised the level of the neutral interest rate. </t>
    </r>
  </si>
  <si>
    <t>Expanding and restraining effects of fiscal policy for 2021.</t>
  </si>
  <si>
    <r>
      <t>ü</t>
    </r>
    <r>
      <rPr>
        <sz val="7"/>
        <color theme="1"/>
        <rFont val="Times New Roman"/>
        <family val="1"/>
        <charset val="204"/>
      </rPr>
      <t xml:space="preserve"> </t>
    </r>
    <r>
      <rPr>
        <sz val="8"/>
        <color rgb="FF000000"/>
        <rFont val="GHEA Grapalat"/>
        <family val="3"/>
      </rPr>
      <t>In 2021, 1.0 revenue-enhancing and 2.3 expenditure-restraining impacts are estimated at 90.8% execution of the adjusted state budget revenue program and 97.8% execution of the adjusted expenditure program (CBA estimate).</t>
    </r>
    <r>
      <rPr>
        <sz val="8"/>
        <color theme="1"/>
        <rFont val="GHEA Grapalat"/>
        <family val="3"/>
      </rPr>
      <t xml:space="preserve"> </t>
    </r>
    <r>
      <rPr>
        <sz val="8"/>
        <color rgb="FF000000"/>
        <rFont val="GHEA Grapalat"/>
        <family val="3"/>
      </rPr>
      <t>According to projections based on the main indicators of the 2022-2024 MTEFP, in the medium term, particularly in 2022, a restraining fiscal policy impact, and in 2023 a neutral impact is expected.</t>
    </r>
  </si>
  <si>
    <t>The slow pace of vaccination in Armenia will continue to have some negative impact on the recovery of the economy and tourism.</t>
  </si>
  <si>
    <r>
      <t>ü</t>
    </r>
    <r>
      <rPr>
        <sz val="7"/>
        <color rgb="FF000000"/>
        <rFont val="Times New Roman"/>
        <family val="1"/>
        <charset val="204"/>
      </rPr>
      <t xml:space="preserve"> </t>
    </r>
    <r>
      <rPr>
        <sz val="8"/>
        <color theme="1"/>
        <rFont val="GHEA Grapalat"/>
        <family val="3"/>
      </rPr>
      <t>The vaccination process is expected to proceed at a slow pace, with the prospect of implementing a vaccination program for about 10% of the population by the end of the year, the economic consequences of which, however, will be negligible throughout the year and will gradually be offset due to the spread of vaccination abroad and formation of herd immunity in the Republic of Armenia.</t>
    </r>
  </si>
  <si>
    <r>
      <t>ü</t>
    </r>
    <r>
      <rPr>
        <sz val="7"/>
        <color rgb="FF000000"/>
        <rFont val="Times New Roman"/>
        <family val="1"/>
        <charset val="204"/>
      </rPr>
      <t xml:space="preserve"> </t>
    </r>
    <r>
      <rPr>
        <sz val="8"/>
        <color theme="1"/>
        <rFont val="GHEA Grapalat"/>
        <family val="3"/>
      </rPr>
      <t>With the gradual lifting of travel restrictions, the recovery of tourism in Armenia and abroad in 2021 will be within 37% of the 2019 level, taking into account the forecasts of international tourism, as well as disproportionate implementation of vaccination process around the world. In addition, the phenomenon of replacing foreign tourism with domestic will emerge, contributing to the recovery of domestic demand.</t>
    </r>
    <r>
      <rPr>
        <sz val="8"/>
        <color rgb="FF000000"/>
        <rFont val="GHEA Grapalat"/>
        <family val="3"/>
      </rPr>
      <t xml:space="preserve"> </t>
    </r>
  </si>
  <si>
    <r>
      <t>Changes in the mechanism of reserve requirements</t>
    </r>
    <r>
      <rPr>
        <b/>
        <i/>
        <sz val="8"/>
        <color rgb="FF5F6368"/>
        <rFont val="GHEA Grapalat"/>
        <family val="3"/>
      </rPr>
      <t xml:space="preserve"> </t>
    </r>
    <r>
      <rPr>
        <sz val="8"/>
        <color theme="1"/>
        <rFont val="GHEA Grapalat"/>
        <family val="3"/>
      </rPr>
      <t>will have some impact on the growth of lending interest rates</t>
    </r>
  </si>
  <si>
    <r>
      <t>ü</t>
    </r>
    <r>
      <rPr>
        <sz val="7"/>
        <color theme="1"/>
        <rFont val="Times New Roman"/>
        <family val="1"/>
        <charset val="204"/>
      </rPr>
      <t xml:space="preserve"> </t>
    </r>
    <r>
      <rPr>
        <sz val="8"/>
        <color theme="1"/>
        <rFont val="GHEA Grapalat"/>
        <family val="3"/>
      </rPr>
      <t>As a result of the change in the reserve requirements ratio, commercial banks make an additional 10% allowance in AMD for a number of foreign currency funds, and later additional 8% in foreign currency. As a result, the effective AMD reserve ratio grew by about 5 percentage points, and subsequently the estimated growth of AMD lending interest rates will total 1.16 percentage points (see Box 3).</t>
    </r>
  </si>
  <si>
    <t>Damages caused by natural disasters in Armavir and Gegharkunik regions will have a modest impact on agricultural output and inflation.</t>
  </si>
  <si>
    <r>
      <t>ü</t>
    </r>
    <r>
      <rPr>
        <sz val="7"/>
        <color theme="1"/>
        <rFont val="Times New Roman"/>
        <family val="1"/>
        <charset val="204"/>
      </rPr>
      <t xml:space="preserve"> </t>
    </r>
    <r>
      <rPr>
        <sz val="8"/>
        <color theme="1"/>
        <rFont val="GHEA Grapalat"/>
        <family val="3"/>
      </rPr>
      <t>It is assumed that the damage caused by unfavorable weather conditions will have an impact of 0.6-0.7 percentage point on the agricultural sector and 0.1 percentage point on inflation.</t>
    </r>
  </si>
  <si>
    <t>There is some negative contribution from the extractive industries to the growth of the level of GDP potential.</t>
  </si>
  <si>
    <r>
      <t>ü</t>
    </r>
    <r>
      <rPr>
        <sz val="7"/>
        <color theme="1"/>
        <rFont val="Times New Roman"/>
        <family val="1"/>
        <charset val="204"/>
      </rPr>
      <t xml:space="preserve"> </t>
    </r>
    <r>
      <rPr>
        <sz val="8"/>
        <color theme="1"/>
        <rFont val="GHEA Grapalat"/>
        <family val="3"/>
      </rPr>
      <t>Monetary policy scenario does not incorporate operation of Teghut and Amulsar mines and Alaverdi copper-molybdenum plant. Their potential impact is considered in the projected risks.</t>
    </r>
  </si>
  <si>
    <r>
      <t>ü</t>
    </r>
    <r>
      <rPr>
        <sz val="7"/>
        <color theme="1"/>
        <rFont val="Times New Roman"/>
        <family val="1"/>
        <charset val="204"/>
      </rPr>
      <t xml:space="preserve"> </t>
    </r>
    <r>
      <rPr>
        <sz val="8"/>
        <color theme="1"/>
        <rFont val="GHEA Grapalat"/>
        <family val="3"/>
      </rPr>
      <t>As a result of the logistical problems related to the operation of the Sotk mine, only about 30-35% of the previous capacity of the entire economic chain of gold mining, processing and export will be realized throughout the forecast horizon.</t>
    </r>
  </si>
  <si>
    <t>Regarding the customs processes of the Eurasian Economic Union, as well as tax liabilities with the IMF, there are still gradual annual adjustments until 2023, which will have some inflationary effects.</t>
  </si>
  <si>
    <r>
      <t>ü</t>
    </r>
    <r>
      <rPr>
        <sz val="7"/>
        <color theme="1"/>
        <rFont val="Times New Roman"/>
        <family val="1"/>
        <charset val="204"/>
      </rPr>
      <t xml:space="preserve"> </t>
    </r>
    <r>
      <rPr>
        <sz val="8"/>
        <color theme="1"/>
        <rFont val="GHEA Grapalat"/>
        <family val="3"/>
      </rPr>
      <t>The annual impact of the excise tax change expected in 2021-2023 is estimated at about 0</t>
    </r>
    <r>
      <rPr>
        <sz val="8"/>
        <color theme="1"/>
        <rFont val="Cambria Math"/>
        <family val="1"/>
        <charset val="204"/>
      </rPr>
      <t>․</t>
    </r>
    <r>
      <rPr>
        <sz val="8"/>
        <color theme="1"/>
        <rFont val="GHEA Grapalat"/>
        <family val="3"/>
      </rPr>
      <t>4 percentage point, and the impact of the change in customs rates at 0</t>
    </r>
    <r>
      <rPr>
        <sz val="8"/>
        <color theme="1"/>
        <rFont val="Cambria Math"/>
        <family val="1"/>
        <charset val="204"/>
      </rPr>
      <t>․</t>
    </r>
    <r>
      <rPr>
        <sz val="8"/>
        <color theme="1"/>
        <rFont val="GHEA Grapalat"/>
        <family val="3"/>
      </rPr>
      <t>3 percentage point for each year.</t>
    </r>
  </si>
  <si>
    <t>Internal economic and political uncertainties in Armenia will have a restraining effect on domestic demand throughout 2021.</t>
  </si>
  <si>
    <r>
      <t>ü</t>
    </r>
    <r>
      <rPr>
        <sz val="7"/>
        <color theme="1"/>
        <rFont val="Times New Roman"/>
        <family val="1"/>
        <charset val="204"/>
      </rPr>
      <t xml:space="preserve"> </t>
    </r>
    <r>
      <rPr>
        <sz val="8"/>
        <color theme="1"/>
        <rFont val="GHEA Grapalat"/>
        <family val="3"/>
      </rPr>
      <t>Political uncertainties in the country will curb domestic demand as a result of investment delays.</t>
    </r>
  </si>
  <si>
    <t>Stronger than usual response of inflation to supply factors.</t>
  </si>
  <si>
    <r>
      <t>ü</t>
    </r>
    <r>
      <rPr>
        <sz val="7"/>
        <color theme="1"/>
        <rFont val="Times New Roman"/>
        <family val="1"/>
        <charset val="204"/>
      </rPr>
      <t xml:space="preserve"> </t>
    </r>
    <r>
      <rPr>
        <sz val="8"/>
        <color theme="1"/>
        <rFont val="GHEA Grapalat"/>
        <family val="3"/>
      </rPr>
      <t>Actual developments of inflation reflected phenomena of rapid, non-linear response or incremental growth of markups. They will only be partially and moderately offset by further adjustments, and for the most part will remain as one-time upward adjustment of the price level.</t>
    </r>
  </si>
  <si>
    <t>Savings that grew significantly in 2020 amid economic uncertainty, are rapidly declining in the first and second quarters of 2021 (part of "forced" savings)</t>
  </si>
  <si>
    <r>
      <t>ü</t>
    </r>
    <r>
      <rPr>
        <sz val="7"/>
        <color theme="1"/>
        <rFont val="Times New Roman"/>
        <family val="1"/>
        <charset val="204"/>
      </rPr>
      <t xml:space="preserve"> </t>
    </r>
    <r>
      <rPr>
        <sz val="8"/>
        <color theme="1"/>
        <rFont val="GHEA Grapalat"/>
        <family val="3"/>
      </rPr>
      <t>The decline of savings will have positive effects on the total demand.</t>
    </r>
  </si>
  <si>
    <r>
      <t>ü</t>
    </r>
    <r>
      <rPr>
        <sz val="7"/>
        <color theme="1"/>
        <rFont val="Times New Roman"/>
        <family val="1"/>
        <charset val="204"/>
      </rPr>
      <t xml:space="preserve"> </t>
    </r>
    <r>
      <rPr>
        <sz val="8"/>
        <color theme="1"/>
        <rFont val="GHEA Grapalat"/>
        <family val="3"/>
      </rPr>
      <t>The savings are expected to decrease during the year, but, due to precautionary savings, in the forecast horizon they will still be above the pre-crisis level.</t>
    </r>
  </si>
  <si>
    <t>Table 4</t>
  </si>
  <si>
    <t>Designation</t>
  </si>
  <si>
    <t>Weights</t>
  </si>
  <si>
    <t>Contribution</t>
  </si>
  <si>
    <t>Core inflation</t>
  </si>
  <si>
    <t>Bread and cereals</t>
  </si>
  <si>
    <t>Meat</t>
  </si>
  <si>
    <t>Oils and fats</t>
  </si>
  <si>
    <t>Sugar</t>
  </si>
  <si>
    <t>Alcoholic beverages</t>
  </si>
  <si>
    <t>Tobacco</t>
  </si>
  <si>
    <t>Clothing</t>
  </si>
  <si>
    <t>Footwear</t>
  </si>
  <si>
    <t>Medicines and health products</t>
  </si>
  <si>
    <t>Fuel</t>
  </si>
  <si>
    <t>Air passenger transportation services</t>
  </si>
  <si>
    <t>Education</t>
  </si>
  <si>
    <t xml:space="preserve">Hospital services </t>
  </si>
  <si>
    <t>Outpatient care services</t>
  </si>
  <si>
    <t>Seasonal food products</t>
  </si>
  <si>
    <t>Eggs</t>
  </si>
  <si>
    <t>Fruits</t>
  </si>
  <si>
    <t>Vegetables</t>
  </si>
  <si>
    <t>Regulated services</t>
  </si>
  <si>
    <t>Table 5</t>
  </si>
  <si>
    <t>Indicators</t>
  </si>
  <si>
    <t>Entral Bank refinancing rate (end of quarter)</t>
  </si>
  <si>
    <t>Central Bank repo rate</t>
  </si>
  <si>
    <t>Yield of government securities on a yield curve (as of end-quarter)</t>
  </si>
  <si>
    <t>Long-term bonds (30-year)</t>
  </si>
  <si>
    <t>Interbank repo rate (up to 7-day)</t>
  </si>
  <si>
    <t>Short-term treasury bill (1 year)</t>
  </si>
  <si>
    <t>Medium term notes (5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</si>
</sst>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_(* \(#,##0.00\);_(* &quot;-&quot;??_);_(@_)"/>
    <numFmt numFmtId="165" formatCode="0.0"/>
    <numFmt numFmtId="166" formatCode="0.0_)"/>
    <numFmt numFmtId="167" formatCode="[$-409]dd\-mmm\-yy;@"/>
    <numFmt numFmtId="168" formatCode="_(* #,##0_);_(* \(#,##0\);_(* &quot;-&quot;??_);_(@_)"/>
    <numFmt numFmtId="169" formatCode="0.0%"/>
    <numFmt numFmtId="170" formatCode="_(* #,##0.0_);_(* \(#,##0.0\);_(* &quot;-&quot;??_);_(@_)"/>
    <numFmt numFmtId="171" formatCode="0.000"/>
    <numFmt numFmtId="172" formatCode="0.00_)"/>
    <numFmt numFmtId="173" formatCode="0.0000000000000_)"/>
    <numFmt numFmtId="174" formatCode="0.000000000000_)"/>
    <numFmt numFmtId="175" formatCode="[$-409]mmm\-yy;@"/>
    <numFmt numFmtId="176" formatCode="0.000_)"/>
    <numFmt numFmtId="177" formatCode="0.0000"/>
    <numFmt numFmtId="178" formatCode="0.000000000000000000000000000_)"/>
  </numFmts>
  <fonts count="158" x14ac:knownFonts="1">
    <font>
      <sz val="11"/>
      <color theme="1"/>
      <name val="GHEA Grapala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1"/>
      <color theme="1"/>
      <name val="Calibri"/>
      <family val="2"/>
      <scheme val="minor"/>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0"/>
      <name val="Arial"/>
      <family val="2"/>
    </font>
    <font>
      <sz val="11"/>
      <color theme="1"/>
      <name val="GHEA Grapalat"/>
      <family val="2"/>
    </font>
    <font>
      <sz val="10"/>
      <name val="Arial"/>
      <family val="2"/>
      <charset val="238"/>
    </font>
    <font>
      <sz val="10"/>
      <name val="Arial CE"/>
      <charset val="238"/>
    </font>
    <font>
      <sz val="12"/>
      <name val="Times New Roman CE"/>
      <family val="1"/>
      <charset val="238"/>
    </font>
    <font>
      <b/>
      <sz val="10"/>
      <name val="Arial Armenian"/>
      <family val="2"/>
    </font>
    <font>
      <sz val="12"/>
      <name val="Times New Roman"/>
      <family val="1"/>
    </font>
    <font>
      <b/>
      <sz val="10"/>
      <name val="GHEA Grapalat"/>
      <family val="3"/>
    </font>
    <font>
      <b/>
      <sz val="11"/>
      <color theme="1"/>
      <name val="GHEA Grapalat"/>
      <family val="3"/>
    </font>
    <font>
      <sz val="11"/>
      <color theme="1"/>
      <name val="Times Armenian"/>
      <family val="2"/>
    </font>
    <font>
      <sz val="10"/>
      <name val="Courier"/>
      <family val="1"/>
      <charset val="204"/>
    </font>
    <font>
      <b/>
      <sz val="10"/>
      <name val="Times Armenian"/>
      <family val="1"/>
    </font>
    <font>
      <sz val="10"/>
      <color theme="1"/>
      <name val="GHEA Grapalat"/>
      <family val="3"/>
    </font>
    <font>
      <sz val="8"/>
      <name val="Arial Armenian"/>
      <family val="2"/>
    </font>
    <font>
      <b/>
      <sz val="10"/>
      <color indexed="10"/>
      <name val="Arial Armenian"/>
      <family val="2"/>
    </font>
    <font>
      <sz val="11"/>
      <color theme="1"/>
      <name val="GHEA Grapalat"/>
      <family val="3"/>
    </font>
    <font>
      <sz val="11"/>
      <color theme="1"/>
      <name val="Calibri"/>
      <family val="2"/>
      <scheme val="minor"/>
    </font>
    <font>
      <u/>
      <sz val="11"/>
      <color theme="10"/>
      <name val="Calibri"/>
      <family val="2"/>
      <scheme val="minor"/>
    </font>
    <font>
      <b/>
      <i/>
      <sz val="10"/>
      <color theme="1"/>
      <name val="GHEA Grapalat"/>
      <family val="3"/>
    </font>
    <font>
      <b/>
      <sz val="11"/>
      <color theme="1"/>
      <name val="GHEA Grapalat"/>
      <family val="2"/>
    </font>
    <font>
      <sz val="10"/>
      <color theme="1"/>
      <name val="GHEA Grapalat"/>
      <family val="2"/>
    </font>
    <font>
      <b/>
      <sz val="10"/>
      <color theme="1"/>
      <name val="GHEA Grapalat"/>
      <family val="2"/>
    </font>
    <font>
      <sz val="10"/>
      <name val="GHEA Grapalat"/>
      <family val="3"/>
    </font>
    <font>
      <i/>
      <sz val="10"/>
      <color rgb="FFFF0000"/>
      <name val="GHEA Grapalat"/>
      <family val="3"/>
    </font>
    <font>
      <sz val="9"/>
      <name val="GHEA Grapalat"/>
      <family val="3"/>
    </font>
    <font>
      <b/>
      <sz val="10"/>
      <color theme="1"/>
      <name val="GHEA Grapalat"/>
      <family val="3"/>
    </font>
    <font>
      <sz val="10"/>
      <name val="GHEA Grapalat"/>
      <family val="2"/>
    </font>
    <font>
      <b/>
      <sz val="12"/>
      <color theme="1"/>
      <name val="GHEA Grapalat"/>
      <family val="3"/>
    </font>
    <font>
      <sz val="11"/>
      <color rgb="FFFF0000"/>
      <name val="GHEA Grapalat"/>
      <family val="2"/>
    </font>
    <font>
      <sz val="10"/>
      <name val="Courier"/>
      <family val="3"/>
    </font>
    <font>
      <sz val="10"/>
      <name val="Arial"/>
      <family val="2"/>
      <charset val="204"/>
    </font>
    <font>
      <sz val="18"/>
      <color theme="3"/>
      <name val="Calibri Light"/>
      <family val="2"/>
      <scheme val="major"/>
    </font>
    <font>
      <b/>
      <sz val="15"/>
      <color theme="3"/>
      <name val="GHEA Grapalat"/>
      <family val="2"/>
    </font>
    <font>
      <b/>
      <sz val="13"/>
      <color theme="3"/>
      <name val="GHEA Grapalat"/>
      <family val="2"/>
    </font>
    <font>
      <b/>
      <sz val="11"/>
      <color theme="3"/>
      <name val="GHEA Grapalat"/>
      <family val="2"/>
    </font>
    <font>
      <sz val="11"/>
      <color rgb="FF006100"/>
      <name val="GHEA Grapalat"/>
      <family val="2"/>
    </font>
    <font>
      <sz val="11"/>
      <color rgb="FF9C0006"/>
      <name val="GHEA Grapalat"/>
      <family val="2"/>
    </font>
    <font>
      <sz val="11"/>
      <color rgb="FF9C6500"/>
      <name val="GHEA Grapalat"/>
      <family val="2"/>
    </font>
    <font>
      <sz val="11"/>
      <color rgb="FF3F3F76"/>
      <name val="GHEA Grapalat"/>
      <family val="2"/>
    </font>
    <font>
      <b/>
      <sz val="11"/>
      <color rgb="FF3F3F3F"/>
      <name val="GHEA Grapalat"/>
      <family val="2"/>
    </font>
    <font>
      <b/>
      <sz val="11"/>
      <color rgb="FFFA7D00"/>
      <name val="GHEA Grapalat"/>
      <family val="2"/>
    </font>
    <font>
      <sz val="11"/>
      <color rgb="FFFA7D00"/>
      <name val="GHEA Grapalat"/>
      <family val="2"/>
    </font>
    <font>
      <b/>
      <sz val="11"/>
      <color theme="0"/>
      <name val="GHEA Grapalat"/>
      <family val="2"/>
    </font>
    <font>
      <i/>
      <sz val="11"/>
      <color rgb="FF7F7F7F"/>
      <name val="GHEA Grapalat"/>
      <family val="2"/>
    </font>
    <font>
      <sz val="11"/>
      <color theme="0"/>
      <name val="GHEA Grapalat"/>
      <family val="2"/>
    </font>
    <font>
      <sz val="11"/>
      <name val="GHEA Grapalat"/>
      <family val="3"/>
    </font>
    <font>
      <sz val="11"/>
      <color theme="1"/>
      <name val="Arial Armenian"/>
      <family val="2"/>
    </font>
    <font>
      <b/>
      <sz val="7"/>
      <color rgb="FF1F497D"/>
      <name val="GHEA Grapalat"/>
      <family val="3"/>
    </font>
    <font>
      <b/>
      <sz val="2"/>
      <color theme="1"/>
      <name val="GHEA Grapalat"/>
      <family val="3"/>
    </font>
    <font>
      <sz val="10"/>
      <name val="Calibri"/>
      <family val="2"/>
      <scheme val="minor"/>
    </font>
    <font>
      <b/>
      <u/>
      <sz val="10"/>
      <color theme="10"/>
      <name val="GHEA Grapalat"/>
      <family val="3"/>
    </font>
    <font>
      <b/>
      <sz val="10"/>
      <color rgb="FF0070C0"/>
      <name val="GHEA Grapalat"/>
      <family val="3"/>
    </font>
    <font>
      <b/>
      <sz val="10"/>
      <name val="Times New Roman"/>
      <family val="1"/>
    </font>
    <font>
      <sz val="10"/>
      <name val="Arial Armenian"/>
      <family val="2"/>
    </font>
    <font>
      <sz val="10"/>
      <name val="Times Armenian"/>
      <family val="1"/>
    </font>
    <font>
      <sz val="12"/>
      <name val="Times New Roman"/>
      <family val="1"/>
    </font>
    <font>
      <sz val="9"/>
      <name val="Times New Roman"/>
      <family val="1"/>
    </font>
    <font>
      <sz val="12"/>
      <color rgb="FF006100"/>
      <name val="GHEA Grapalat"/>
      <family val="2"/>
    </font>
    <font>
      <sz val="12"/>
      <color rgb="FF9C0006"/>
      <name val="GHEA Grapalat"/>
      <family val="2"/>
    </font>
    <font>
      <sz val="12"/>
      <color rgb="FF9C6500"/>
      <name val="GHEA Grapalat"/>
      <family val="2"/>
    </font>
    <font>
      <sz val="12"/>
      <color rgb="FF3F3F76"/>
      <name val="GHEA Grapalat"/>
      <family val="2"/>
    </font>
    <font>
      <b/>
      <sz val="12"/>
      <color rgb="FF3F3F3F"/>
      <name val="GHEA Grapalat"/>
      <family val="2"/>
    </font>
    <font>
      <b/>
      <sz val="12"/>
      <color rgb="FFFA7D00"/>
      <name val="GHEA Grapalat"/>
      <family val="2"/>
    </font>
    <font>
      <sz val="12"/>
      <color rgb="FFFA7D00"/>
      <name val="GHEA Grapalat"/>
      <family val="2"/>
    </font>
    <font>
      <b/>
      <sz val="12"/>
      <color theme="0"/>
      <name val="GHEA Grapalat"/>
      <family val="2"/>
    </font>
    <font>
      <sz val="12"/>
      <color rgb="FFFF0000"/>
      <name val="GHEA Grapalat"/>
      <family val="2"/>
    </font>
    <font>
      <i/>
      <sz val="12"/>
      <color rgb="FF7F7F7F"/>
      <name val="GHEA Grapalat"/>
      <family val="2"/>
    </font>
    <font>
      <b/>
      <sz val="12"/>
      <color theme="1"/>
      <name val="GHEA Grapalat"/>
      <family val="2"/>
    </font>
    <font>
      <sz val="12"/>
      <color theme="0"/>
      <name val="GHEA Grapala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Times Armenian"/>
      <family val="1"/>
    </font>
    <font>
      <sz val="12"/>
      <name val="Times New Roman CE"/>
      <family val="1"/>
      <charset val="238"/>
    </font>
    <font>
      <u/>
      <sz val="12"/>
      <color indexed="12"/>
      <name val="Times New Roman CE"/>
      <family val="1"/>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rgb="FF000000"/>
      <name val="GHEA Grapalat"/>
      <family val="3"/>
    </font>
    <font>
      <sz val="9"/>
      <color rgb="FF305496"/>
      <name val="GHEA Grapalat"/>
      <family val="2"/>
    </font>
    <font>
      <sz val="10"/>
      <color rgb="FF000000"/>
      <name val="GHEA Grapalat"/>
      <family val="2"/>
    </font>
    <font>
      <b/>
      <sz val="10"/>
      <color rgb="FF000000"/>
      <name val="GHEA Grapalat"/>
      <family val="3"/>
    </font>
    <font>
      <sz val="11"/>
      <color rgb="FF000000"/>
      <name val="Calibri"/>
      <family val="2"/>
    </font>
    <font>
      <sz val="11"/>
      <color rgb="FF000000"/>
      <name val="GHEA Grapalat"/>
      <family val="2"/>
    </font>
    <font>
      <sz val="10"/>
      <name val="Arial"/>
      <family val="2"/>
      <charset val="204"/>
    </font>
    <font>
      <sz val="10"/>
      <name val="Times Armenian"/>
      <family val="1"/>
    </font>
    <font>
      <b/>
      <sz val="10"/>
      <color rgb="FF000000"/>
      <name val="GHEA Grapalat"/>
      <family val="2"/>
    </font>
    <font>
      <b/>
      <sz val="8"/>
      <color theme="1"/>
      <name val="GHEA Grapalat"/>
      <family val="3"/>
    </font>
    <font>
      <sz val="8"/>
      <color theme="1"/>
      <name val="GHEA Grapalat"/>
      <family val="3"/>
    </font>
    <font>
      <sz val="8"/>
      <color rgb="FF000000"/>
      <name val="GHEA Grapalat"/>
      <family val="3"/>
    </font>
    <font>
      <sz val="10"/>
      <color rgb="FF404040"/>
      <name val="GHEA Grapalat"/>
      <family val="2"/>
    </font>
    <font>
      <b/>
      <i/>
      <sz val="8"/>
      <color theme="1"/>
      <name val="GHEA Grapalat"/>
      <family val="3"/>
    </font>
    <font>
      <sz val="8"/>
      <color theme="1"/>
      <name val="Wingdings"/>
      <charset val="2"/>
    </font>
    <font>
      <b/>
      <sz val="8"/>
      <color rgb="FF000000"/>
      <name val="GHEA Grapalat"/>
      <family val="3"/>
    </font>
    <font>
      <sz val="12"/>
      <color rgb="FF000000"/>
      <name val="GHEA Grapalat"/>
      <family val="3"/>
    </font>
    <font>
      <sz val="10"/>
      <color rgb="FFFFFFFF"/>
      <name val="GHEA Grapalat"/>
      <family val="3"/>
    </font>
    <font>
      <sz val="10"/>
      <name val="Courier New"/>
      <family val="3"/>
    </font>
    <font>
      <u/>
      <sz val="10"/>
      <color theme="10"/>
      <name val="GHEA Grapalat"/>
      <family val="3"/>
    </font>
    <font>
      <sz val="12"/>
      <color theme="1"/>
      <name val="Calibri"/>
      <family val="2"/>
      <scheme val="minor"/>
    </font>
    <font>
      <sz val="11"/>
      <color rgb="FF000000"/>
      <name val="GHEA Grapalat"/>
      <family val="3"/>
    </font>
    <font>
      <b/>
      <sz val="10"/>
      <color theme="1"/>
      <name val="Sylfaen"/>
      <family val="1"/>
      <charset val="204"/>
    </font>
    <font>
      <b/>
      <sz val="9"/>
      <color theme="1"/>
      <name val="Sylfaen"/>
      <family val="1"/>
      <charset val="204"/>
    </font>
    <font>
      <sz val="8"/>
      <name val="GHEA Grapalat"/>
      <family val="2"/>
    </font>
    <font>
      <sz val="8"/>
      <color rgb="FF000000"/>
      <name val="Calibri"/>
      <family val="2"/>
      <charset val="204"/>
    </font>
    <font>
      <b/>
      <sz val="10"/>
      <color rgb="FF002060"/>
      <name val="GHEA Grapalat"/>
      <family val="3"/>
    </font>
    <font>
      <b/>
      <sz val="7"/>
      <color theme="1"/>
      <name val="Calibri"/>
      <family val="2"/>
      <charset val="204"/>
    </font>
    <font>
      <b/>
      <sz val="7"/>
      <color theme="1"/>
      <name val="GHEA Grapalat"/>
      <family val="3"/>
    </font>
    <font>
      <b/>
      <sz val="7"/>
      <color rgb="FF000000"/>
      <name val="GHEA Grapalat"/>
      <family val="3"/>
    </font>
    <font>
      <sz val="7"/>
      <color theme="1"/>
      <name val="GHEA Grapalat"/>
      <family val="3"/>
    </font>
    <font>
      <i/>
      <sz val="7"/>
      <color theme="1"/>
      <name val="GHEA Grapalat"/>
      <family val="3"/>
    </font>
    <font>
      <sz val="7"/>
      <color rgb="FF000000"/>
      <name val="GHEA Grapalat"/>
      <family val="3"/>
    </font>
    <font>
      <b/>
      <i/>
      <sz val="9"/>
      <color theme="1"/>
      <name val="GHEA Grapalat"/>
      <family val="3"/>
    </font>
    <font>
      <sz val="7"/>
      <color theme="1"/>
      <name val="Times New Roman"/>
      <family val="1"/>
      <charset val="204"/>
    </font>
    <font>
      <sz val="8"/>
      <color rgb="FF000000"/>
      <name val="Wingdings"/>
      <charset val="2"/>
    </font>
    <font>
      <sz val="7"/>
      <color rgb="FF000000"/>
      <name val="Times New Roman"/>
      <family val="1"/>
      <charset val="204"/>
    </font>
    <font>
      <b/>
      <i/>
      <sz val="8"/>
      <color rgb="FF5F6368"/>
      <name val="GHEA Grapalat"/>
      <family val="3"/>
    </font>
    <font>
      <sz val="8"/>
      <color theme="1"/>
      <name val="Cambria Math"/>
      <family val="1"/>
      <charset val="204"/>
    </font>
  </fonts>
  <fills count="5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57"/>
      </patternFill>
    </fill>
    <fill>
      <patternFill patternType="solid">
        <fgColor indexed="53"/>
      </patternFill>
    </fill>
    <fill>
      <patternFill patternType="solid">
        <fgColor rgb="FFD9D9D9"/>
        <bgColor indexed="64"/>
      </patternFill>
    </fill>
  </fills>
  <borders count="33">
    <border>
      <left/>
      <right/>
      <top/>
      <bottom/>
      <diagonal/>
    </border>
    <border>
      <left style="thin">
        <color indexed="12"/>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12"/>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rgb="FF000000"/>
      </left>
      <right style="thin">
        <color rgb="FF000000"/>
      </right>
      <top style="thin">
        <color rgb="FF000000"/>
      </top>
      <bottom/>
      <diagonal/>
    </border>
    <border>
      <left style="thin">
        <color indexed="12"/>
      </left>
      <right/>
      <top/>
      <bottom style="thin">
        <color indexed="12"/>
      </bottom>
      <diagonal/>
    </border>
  </borders>
  <cellStyleXfs count="467">
    <xf numFmtId="0" fontId="0" fillId="0" borderId="0"/>
    <xf numFmtId="0" fontId="15" fillId="0" borderId="0"/>
    <xf numFmtId="0" fontId="17" fillId="0" borderId="0"/>
    <xf numFmtId="0" fontId="18" fillId="0" borderId="0"/>
    <xf numFmtId="0" fontId="19" fillId="0" borderId="0"/>
    <xf numFmtId="0" fontId="16" fillId="0" borderId="0"/>
    <xf numFmtId="0" fontId="16" fillId="0" borderId="0"/>
    <xf numFmtId="0" fontId="21" fillId="0" borderId="0"/>
    <xf numFmtId="0" fontId="16" fillId="0" borderId="0"/>
    <xf numFmtId="0" fontId="16" fillId="0" borderId="0"/>
    <xf numFmtId="0" fontId="20" fillId="0" borderId="0"/>
    <xf numFmtId="0" fontId="16" fillId="0" borderId="0"/>
    <xf numFmtId="0" fontId="24" fillId="0" borderId="0"/>
    <xf numFmtId="164" fontId="24" fillId="0" borderId="0" applyFont="0" applyFill="0" applyBorder="0" applyAlignment="0" applyProtection="0"/>
    <xf numFmtId="0" fontId="16" fillId="0" borderId="0"/>
    <xf numFmtId="0" fontId="16" fillId="0" borderId="0"/>
    <xf numFmtId="166" fontId="25" fillId="0" borderId="0"/>
    <xf numFmtId="0" fontId="26" fillId="0" borderId="0"/>
    <xf numFmtId="164" fontId="16" fillId="0" borderId="0" applyFont="0" applyFill="0" applyBorder="0" applyAlignment="0" applyProtection="0"/>
    <xf numFmtId="0" fontId="28" fillId="0" borderId="0"/>
    <xf numFmtId="0" fontId="29" fillId="0" borderId="0"/>
    <xf numFmtId="164" fontId="16" fillId="0" borderId="0" applyFont="0" applyFill="0" applyBorder="0" applyAlignment="0" applyProtection="0"/>
    <xf numFmtId="0" fontId="31" fillId="0" borderId="0"/>
    <xf numFmtId="164" fontId="31" fillId="0" borderId="0" applyFont="0" applyFill="0" applyBorder="0" applyAlignment="0" applyProtection="0"/>
    <xf numFmtId="0" fontId="32" fillId="0" borderId="0" applyNumberFormat="0" applyFill="0" applyBorder="0" applyAlignment="0" applyProtection="0"/>
    <xf numFmtId="0" fontId="16" fillId="0" borderId="0"/>
    <xf numFmtId="9" fontId="24" fillId="0" borderId="0" applyFont="0" applyFill="0" applyBorder="0" applyAlignment="0" applyProtection="0"/>
    <xf numFmtId="0" fontId="14" fillId="0" borderId="0"/>
    <xf numFmtId="0" fontId="14" fillId="0" borderId="0"/>
    <xf numFmtId="0" fontId="31" fillId="0" borderId="0"/>
    <xf numFmtId="164" fontId="31" fillId="0" borderId="0" applyFont="0" applyFill="0" applyBorder="0" applyAlignment="0" applyProtection="0"/>
    <xf numFmtId="166" fontId="44" fillId="0" borderId="0"/>
    <xf numFmtId="172" fontId="44" fillId="0" borderId="0">
      <alignment vertical="center"/>
    </xf>
    <xf numFmtId="166" fontId="25" fillId="0" borderId="0"/>
    <xf numFmtId="0" fontId="15" fillId="0" borderId="0"/>
    <xf numFmtId="172" fontId="44" fillId="0" borderId="0"/>
    <xf numFmtId="174" fontId="25" fillId="0" borderId="0"/>
    <xf numFmtId="172" fontId="44" fillId="0" borderId="0"/>
    <xf numFmtId="173" fontId="44" fillId="0" borderId="0"/>
    <xf numFmtId="164" fontId="45" fillId="0" borderId="0" applyFon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0" applyNumberFormat="0" applyBorder="0" applyAlignment="0" applyProtection="0"/>
    <xf numFmtId="0" fontId="53" fillId="6" borderId="5" applyNumberFormat="0" applyAlignment="0" applyProtection="0"/>
    <xf numFmtId="0" fontId="54" fillId="7" borderId="6" applyNumberFormat="0" applyAlignment="0" applyProtection="0"/>
    <xf numFmtId="0" fontId="55" fillId="7" borderId="5" applyNumberFormat="0" applyAlignment="0" applyProtection="0"/>
    <xf numFmtId="0" fontId="56" fillId="0" borderId="7" applyNumberFormat="0" applyFill="0" applyAlignment="0" applyProtection="0"/>
    <xf numFmtId="0" fontId="57" fillId="8" borderId="8" applyNumberFormat="0" applyAlignment="0" applyProtection="0"/>
    <xf numFmtId="0" fontId="43" fillId="0" borderId="0" applyNumberFormat="0" applyFill="0" applyBorder="0" applyAlignment="0" applyProtection="0"/>
    <xf numFmtId="0" fontId="16" fillId="9" borderId="9" applyNumberFormat="0" applyFont="0" applyAlignment="0" applyProtection="0"/>
    <xf numFmtId="0" fontId="58" fillId="0" borderId="0" applyNumberFormat="0" applyFill="0" applyBorder="0" applyAlignment="0" applyProtection="0"/>
    <xf numFmtId="0" fontId="34" fillId="0" borderId="10" applyNumberFormat="0" applyFill="0" applyAlignment="0" applyProtection="0"/>
    <xf numFmtId="0" fontId="59"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59" fillId="33" borderId="0" applyNumberFormat="0" applyBorder="0" applyAlignment="0" applyProtection="0"/>
    <xf numFmtId="0" fontId="13" fillId="0" borderId="0"/>
    <xf numFmtId="9" fontId="16" fillId="0" borderId="0" applyFont="0" applyFill="0" applyBorder="0" applyAlignment="0" applyProtection="0"/>
    <xf numFmtId="0" fontId="31" fillId="0" borderId="0"/>
    <xf numFmtId="164" fontId="31" fillId="0" borderId="0" applyFont="0" applyFill="0" applyBorder="0" applyAlignment="0" applyProtection="0"/>
    <xf numFmtId="0" fontId="12" fillId="0" borderId="0"/>
    <xf numFmtId="0" fontId="12" fillId="0" borderId="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0" applyNumberFormat="0" applyBorder="0" applyAlignment="0" applyProtection="0"/>
    <xf numFmtId="0" fontId="53" fillId="6" borderId="5" applyNumberFormat="0" applyAlignment="0" applyProtection="0"/>
    <xf numFmtId="0" fontId="54" fillId="7" borderId="6" applyNumberFormat="0" applyAlignment="0" applyProtection="0"/>
    <xf numFmtId="0" fontId="55" fillId="7" borderId="5" applyNumberFormat="0" applyAlignment="0" applyProtection="0"/>
    <xf numFmtId="0" fontId="56" fillId="0" borderId="7" applyNumberFormat="0" applyFill="0" applyAlignment="0" applyProtection="0"/>
    <xf numFmtId="0" fontId="57" fillId="8" borderId="8" applyNumberFormat="0" applyAlignment="0" applyProtection="0"/>
    <xf numFmtId="0" fontId="43" fillId="0" borderId="0" applyNumberFormat="0" applyFill="0" applyBorder="0" applyAlignment="0" applyProtection="0"/>
    <xf numFmtId="0" fontId="58" fillId="0" borderId="0" applyNumberFormat="0" applyFill="0" applyBorder="0" applyAlignment="0" applyProtection="0"/>
    <xf numFmtId="0" fontId="34" fillId="0" borderId="10" applyNumberFormat="0" applyFill="0" applyAlignment="0" applyProtection="0"/>
    <xf numFmtId="0" fontId="59"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59" fillId="3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0" fillId="0" borderId="0"/>
    <xf numFmtId="9" fontId="15" fillId="0" borderId="0" applyFont="0" applyFill="0" applyBorder="0" applyAlignment="0" applyProtection="0"/>
    <xf numFmtId="0" fontId="69" fillId="0" borderId="0"/>
    <xf numFmtId="0" fontId="24" fillId="0" borderId="0"/>
    <xf numFmtId="0" fontId="70" fillId="0" borderId="0"/>
    <xf numFmtId="9" fontId="21" fillId="0" borderId="0" applyFont="0" applyFill="0" applyBorder="0" applyAlignment="0" applyProtection="0"/>
    <xf numFmtId="0" fontId="71" fillId="0" borderId="0"/>
    <xf numFmtId="0" fontId="21" fillId="0" borderId="0"/>
    <xf numFmtId="0" fontId="10" fillId="9" borderId="9" applyNumberFormat="0" applyFont="0" applyAlignment="0" applyProtection="0"/>
    <xf numFmtId="0" fontId="84" fillId="0" borderId="2" applyNumberFormat="0" applyFill="0" applyAlignment="0" applyProtection="0"/>
    <xf numFmtId="0" fontId="85" fillId="0" borderId="3" applyNumberFormat="0" applyFill="0" applyAlignment="0" applyProtection="0"/>
    <xf numFmtId="0" fontId="86" fillId="0" borderId="4" applyNumberFormat="0" applyFill="0" applyAlignment="0" applyProtection="0"/>
    <xf numFmtId="0" fontId="86" fillId="0" borderId="0" applyNumberFormat="0" applyFill="0" applyBorder="0" applyAlignment="0" applyProtection="0"/>
    <xf numFmtId="0" fontId="87" fillId="3" borderId="0" applyNumberFormat="0" applyBorder="0" applyAlignment="0" applyProtection="0"/>
    <xf numFmtId="0" fontId="88" fillId="4" borderId="0" applyNumberFormat="0" applyBorder="0" applyAlignment="0" applyProtection="0"/>
    <xf numFmtId="0" fontId="89" fillId="5" borderId="0" applyNumberFormat="0" applyBorder="0" applyAlignment="0" applyProtection="0"/>
    <xf numFmtId="0" fontId="90" fillId="6" borderId="5" applyNumberFormat="0" applyAlignment="0" applyProtection="0"/>
    <xf numFmtId="0" fontId="91" fillId="7" borderId="6" applyNumberFormat="0" applyAlignment="0" applyProtection="0"/>
    <xf numFmtId="0" fontId="92" fillId="7" borderId="5" applyNumberFormat="0" applyAlignment="0" applyProtection="0"/>
    <xf numFmtId="0" fontId="93" fillId="0" borderId="7" applyNumberFormat="0" applyFill="0" applyAlignment="0" applyProtection="0"/>
    <xf numFmtId="0" fontId="94" fillId="8" borderId="8"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10" applyNumberFormat="0" applyFill="0" applyAlignment="0" applyProtection="0"/>
    <xf numFmtId="0" fontId="98"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98" fillId="33" borderId="0" applyNumberFormat="0" applyBorder="0" applyAlignment="0" applyProtection="0"/>
    <xf numFmtId="0" fontId="31" fillId="9" borderId="9" applyNumberFormat="0" applyFont="0" applyAlignment="0" applyProtection="0"/>
    <xf numFmtId="0" fontId="31" fillId="0" borderId="0"/>
    <xf numFmtId="0" fontId="31" fillId="9" borderId="9" applyNumberFormat="0" applyFont="0" applyAlignment="0" applyProtection="0"/>
    <xf numFmtId="0" fontId="31" fillId="11"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0" borderId="0"/>
    <xf numFmtId="0" fontId="31" fillId="9" borderId="9" applyNumberFormat="0" applyFont="0" applyAlignment="0" applyProtection="0"/>
    <xf numFmtId="0" fontId="31" fillId="11"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0" borderId="0"/>
    <xf numFmtId="0" fontId="31" fillId="9" borderId="9" applyNumberFormat="0" applyFont="0" applyAlignment="0" applyProtection="0"/>
    <xf numFmtId="0" fontId="31" fillId="11"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72" fillId="3" borderId="0" applyNumberFormat="0" applyBorder="0" applyAlignment="0" applyProtection="0"/>
    <xf numFmtId="0" fontId="73" fillId="4" borderId="0" applyNumberFormat="0" applyBorder="0" applyAlignment="0" applyProtection="0"/>
    <xf numFmtId="0" fontId="74" fillId="5" borderId="0" applyNumberFormat="0" applyBorder="0" applyAlignment="0" applyProtection="0"/>
    <xf numFmtId="0" fontId="75" fillId="6" borderId="5" applyNumberFormat="0" applyAlignment="0" applyProtection="0"/>
    <xf numFmtId="0" fontId="76" fillId="7" borderId="6" applyNumberFormat="0" applyAlignment="0" applyProtection="0"/>
    <xf numFmtId="0" fontId="77" fillId="7" borderId="5" applyNumberFormat="0" applyAlignment="0" applyProtection="0"/>
    <xf numFmtId="0" fontId="78" fillId="0" borderId="7" applyNumberFormat="0" applyFill="0" applyAlignment="0" applyProtection="0"/>
    <xf numFmtId="0" fontId="79" fillId="8" borderId="8"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10" applyNumberFormat="0" applyFill="0" applyAlignment="0" applyProtection="0"/>
    <xf numFmtId="0" fontId="83"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83" fillId="33" borderId="0" applyNumberFormat="0" applyBorder="0" applyAlignment="0" applyProtection="0"/>
    <xf numFmtId="0" fontId="84" fillId="0" borderId="2" applyNumberFormat="0" applyFill="0" applyAlignment="0" applyProtection="0"/>
    <xf numFmtId="0" fontId="85" fillId="0" borderId="3" applyNumberFormat="0" applyFill="0" applyAlignment="0" applyProtection="0"/>
    <xf numFmtId="0" fontId="86" fillId="0" borderId="4" applyNumberFormat="0" applyFill="0" applyAlignment="0" applyProtection="0"/>
    <xf numFmtId="0" fontId="86" fillId="0" borderId="0" applyNumberFormat="0" applyFill="0" applyBorder="0" applyAlignment="0" applyProtection="0"/>
    <xf numFmtId="0" fontId="87" fillId="3" borderId="0" applyNumberFormat="0" applyBorder="0" applyAlignment="0" applyProtection="0"/>
    <xf numFmtId="0" fontId="88" fillId="4" borderId="0" applyNumberFormat="0" applyBorder="0" applyAlignment="0" applyProtection="0"/>
    <xf numFmtId="0" fontId="89" fillId="5" borderId="0" applyNumberFormat="0" applyBorder="0" applyAlignment="0" applyProtection="0"/>
    <xf numFmtId="0" fontId="90" fillId="6" borderId="5" applyNumberFormat="0" applyAlignment="0" applyProtection="0"/>
    <xf numFmtId="0" fontId="91" fillId="7" borderId="6" applyNumberFormat="0" applyAlignment="0" applyProtection="0"/>
    <xf numFmtId="0" fontId="92" fillId="7" borderId="5" applyNumberFormat="0" applyAlignment="0" applyProtection="0"/>
    <xf numFmtId="0" fontId="93" fillId="0" borderId="7" applyNumberFormat="0" applyFill="0" applyAlignment="0" applyProtection="0"/>
    <xf numFmtId="0" fontId="94" fillId="8" borderId="8"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10" applyNumberFormat="0" applyFill="0" applyAlignment="0" applyProtection="0"/>
    <xf numFmtId="0" fontId="98"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98" fillId="33" borderId="0" applyNumberFormat="0" applyBorder="0" applyAlignment="0" applyProtection="0"/>
    <xf numFmtId="0" fontId="31" fillId="9" borderId="9" applyNumberFormat="0" applyFont="0" applyAlignment="0" applyProtection="0"/>
    <xf numFmtId="0" fontId="31" fillId="0" borderId="0"/>
    <xf numFmtId="0" fontId="31" fillId="9" borderId="9" applyNumberFormat="0" applyFont="0" applyAlignment="0" applyProtection="0"/>
    <xf numFmtId="0" fontId="31" fillId="11"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0" borderId="0"/>
    <xf numFmtId="0" fontId="31" fillId="9" borderId="9" applyNumberFormat="0" applyFont="0" applyAlignment="0" applyProtection="0"/>
    <xf numFmtId="0" fontId="31" fillId="11"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99" fillId="0" borderId="0"/>
    <xf numFmtId="0" fontId="16" fillId="0" borderId="0"/>
    <xf numFmtId="0" fontId="69" fillId="0" borderId="0"/>
    <xf numFmtId="0" fontId="31" fillId="0" borderId="0"/>
    <xf numFmtId="0" fontId="69" fillId="0" borderId="0"/>
    <xf numFmtId="164" fontId="69" fillId="0" borderId="0" applyFont="0" applyFill="0" applyBorder="0" applyAlignment="0" applyProtection="0"/>
    <xf numFmtId="164" fontId="69" fillId="0" borderId="0" applyFont="0" applyFill="0" applyBorder="0" applyAlignment="0" applyProtection="0"/>
    <xf numFmtId="164" fontId="25" fillId="0" borderId="0"/>
    <xf numFmtId="176" fontId="25" fillId="0" borderId="0"/>
    <xf numFmtId="176" fontId="25" fillId="0" borderId="0"/>
    <xf numFmtId="164" fontId="31" fillId="0" borderId="0" applyFont="0" applyFill="0" applyBorder="0" applyAlignment="0" applyProtection="0"/>
    <xf numFmtId="166" fontId="44" fillId="0" borderId="0"/>
    <xf numFmtId="164" fontId="16" fillId="0" borderId="0" applyFont="0" applyFill="0" applyBorder="0" applyAlignment="0" applyProtection="0"/>
    <xf numFmtId="166" fontId="44" fillId="0" borderId="0"/>
    <xf numFmtId="0" fontId="15" fillId="0" borderId="0"/>
    <xf numFmtId="0" fontId="61" fillId="0" borderId="0"/>
    <xf numFmtId="0" fontId="15" fillId="0" borderId="0"/>
    <xf numFmtId="0" fontId="15" fillId="0" borderId="0"/>
    <xf numFmtId="0" fontId="69" fillId="0" borderId="0"/>
    <xf numFmtId="164" fontId="15" fillId="0" borderId="0" applyFont="0" applyFill="0" applyBorder="0" applyAlignment="0" applyProtection="0"/>
    <xf numFmtId="164" fontId="15" fillId="0" borderId="0" applyFont="0" applyFill="0" applyBorder="0" applyAlignment="0" applyProtection="0"/>
    <xf numFmtId="0" fontId="69" fillId="0" borderId="0"/>
    <xf numFmtId="0" fontId="16" fillId="0" borderId="0"/>
    <xf numFmtId="0" fontId="15" fillId="0" borderId="0"/>
    <xf numFmtId="172" fontId="25" fillId="0" borderId="0"/>
    <xf numFmtId="166" fontId="44" fillId="0" borderId="0"/>
    <xf numFmtId="166" fontId="44" fillId="0" borderId="0"/>
    <xf numFmtId="166" fontId="44" fillId="0" borderId="0"/>
    <xf numFmtId="172" fontId="44" fillId="0" borderId="0"/>
    <xf numFmtId="172" fontId="25" fillId="0" borderId="0">
      <alignment vertical="center"/>
    </xf>
    <xf numFmtId="0" fontId="68" fillId="0" borderId="0"/>
    <xf numFmtId="166" fontId="25" fillId="0" borderId="0"/>
    <xf numFmtId="0" fontId="15" fillId="0" borderId="0"/>
    <xf numFmtId="172" fontId="44" fillId="0" borderId="0"/>
    <xf numFmtId="166" fontId="25" fillId="0" borderId="0"/>
    <xf numFmtId="172" fontId="25" fillId="0" borderId="0"/>
    <xf numFmtId="0" fontId="61" fillId="0" borderId="0"/>
    <xf numFmtId="166" fontId="44" fillId="0" borderId="0"/>
    <xf numFmtId="172" fontId="44" fillId="0" borderId="0"/>
    <xf numFmtId="0" fontId="45" fillId="0" borderId="0"/>
    <xf numFmtId="172" fontId="44" fillId="0" borderId="0"/>
    <xf numFmtId="166" fontId="44" fillId="0" borderId="0"/>
    <xf numFmtId="0" fontId="31" fillId="0" borderId="0"/>
    <xf numFmtId="166" fontId="44" fillId="0" borderId="0"/>
    <xf numFmtId="0" fontId="69" fillId="0" borderId="0"/>
    <xf numFmtId="166" fontId="44" fillId="0" borderId="0"/>
    <xf numFmtId="166" fontId="44" fillId="0" borderId="0"/>
    <xf numFmtId="173" fontId="44" fillId="0" borderId="0"/>
    <xf numFmtId="177" fontId="25" fillId="0" borderId="0"/>
    <xf numFmtId="176" fontId="44" fillId="0" borderId="0"/>
    <xf numFmtId="176" fontId="25" fillId="0" borderId="0"/>
    <xf numFmtId="173" fontId="44" fillId="0" borderId="0"/>
    <xf numFmtId="177" fontId="25" fillId="0" borderId="0"/>
    <xf numFmtId="176" fontId="44" fillId="0" borderId="0"/>
    <xf numFmtId="176" fontId="25" fillId="0" borderId="0"/>
    <xf numFmtId="178" fontId="25" fillId="0" borderId="0"/>
    <xf numFmtId="174" fontId="25" fillId="0" borderId="0"/>
    <xf numFmtId="177" fontId="44" fillId="0" borderId="0"/>
    <xf numFmtId="176" fontId="44" fillId="0" borderId="0"/>
    <xf numFmtId="176" fontId="25" fillId="0" borderId="0"/>
    <xf numFmtId="177" fontId="44" fillId="0" borderId="0"/>
    <xf numFmtId="0" fontId="45" fillId="0" borderId="0"/>
    <xf numFmtId="176" fontId="25" fillId="0" borderId="0"/>
    <xf numFmtId="177" fontId="25" fillId="0" borderId="0"/>
    <xf numFmtId="173" fontId="44"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9" fillId="0" borderId="0"/>
    <xf numFmtId="0" fontId="9" fillId="0" borderId="0"/>
    <xf numFmtId="0" fontId="15" fillId="0" borderId="0"/>
    <xf numFmtId="0" fontId="100" fillId="0" borderId="0"/>
    <xf numFmtId="0" fontId="102" fillId="34" borderId="0" applyNumberFormat="0" applyBorder="0" applyAlignment="0" applyProtection="0"/>
    <xf numFmtId="0" fontId="102" fillId="35"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2" fillId="39" borderId="0" applyNumberFormat="0" applyBorder="0" applyAlignment="0" applyProtection="0"/>
    <xf numFmtId="0" fontId="102" fillId="40" borderId="0" applyNumberFormat="0" applyBorder="0" applyAlignment="0" applyProtection="0"/>
    <xf numFmtId="0" fontId="102" fillId="41" borderId="0" applyNumberFormat="0" applyBorder="0" applyAlignment="0" applyProtection="0"/>
    <xf numFmtId="0" fontId="102" fillId="42" borderId="0" applyNumberFormat="0" applyBorder="0" applyAlignment="0" applyProtection="0"/>
    <xf numFmtId="0" fontId="102" fillId="37" borderId="0" applyNumberFormat="0" applyBorder="0" applyAlignment="0" applyProtection="0"/>
    <xf numFmtId="0" fontId="102" fillId="40" borderId="0" applyNumberFormat="0" applyBorder="0" applyAlignment="0" applyProtection="0"/>
    <xf numFmtId="0" fontId="102" fillId="43" borderId="0" applyNumberFormat="0" applyBorder="0" applyAlignment="0" applyProtection="0"/>
    <xf numFmtId="0" fontId="103" fillId="44"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5" borderId="0" applyNumberFormat="0" applyBorder="0" applyAlignment="0" applyProtection="0"/>
    <xf numFmtId="0" fontId="103" fillId="46" borderId="0" applyNumberFormat="0" applyBorder="0" applyAlignment="0" applyProtection="0"/>
    <xf numFmtId="0" fontId="103" fillId="47" borderId="0" applyNumberFormat="0" applyBorder="0" applyAlignment="0" applyProtection="0"/>
    <xf numFmtId="0" fontId="104" fillId="0" borderId="12" applyNumberFormat="0" applyFill="0" applyAlignment="0" applyProtection="0"/>
    <xf numFmtId="0" fontId="105" fillId="35" borderId="0" applyNumberFormat="0" applyBorder="0" applyAlignment="0" applyProtection="0"/>
    <xf numFmtId="0" fontId="101" fillId="0" borderId="0" applyNumberFormat="0" applyFill="0" applyBorder="0" applyAlignment="0" applyProtection="0">
      <alignment vertical="top"/>
      <protection locked="0"/>
    </xf>
    <xf numFmtId="0" fontId="106" fillId="49" borderId="13" applyNumberFormat="0" applyAlignment="0" applyProtection="0"/>
    <xf numFmtId="0" fontId="107" fillId="0" borderId="14" applyNumberFormat="0" applyFill="0" applyAlignment="0" applyProtection="0"/>
    <xf numFmtId="0" fontId="108" fillId="0" borderId="15" applyNumberFormat="0" applyFill="0" applyAlignment="0" applyProtection="0"/>
    <xf numFmtId="0" fontId="109" fillId="0" borderId="16"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50" borderId="0" applyNumberFormat="0" applyBorder="0" applyAlignment="0" applyProtection="0"/>
    <xf numFmtId="0" fontId="68" fillId="0" borderId="0"/>
    <xf numFmtId="0" fontId="20" fillId="0" borderId="0"/>
    <xf numFmtId="9" fontId="69" fillId="0" borderId="0" applyFont="0" applyFill="0" applyBorder="0" applyAlignment="0" applyProtection="0"/>
    <xf numFmtId="0" fontId="18" fillId="51" borderId="17" applyNumberFormat="0" applyFont="0" applyAlignment="0" applyProtection="0"/>
    <xf numFmtId="0" fontId="112" fillId="0" borderId="18" applyNumberFormat="0" applyFill="0" applyAlignment="0" applyProtection="0"/>
    <xf numFmtId="0" fontId="113" fillId="36" borderId="0" applyNumberFormat="0" applyBorder="0" applyAlignment="0" applyProtection="0"/>
    <xf numFmtId="0" fontId="114" fillId="0" borderId="0" applyNumberFormat="0" applyFill="0" applyBorder="0" applyAlignment="0" applyProtection="0"/>
    <xf numFmtId="0" fontId="115" fillId="39" borderId="19" applyNumberFormat="0" applyAlignment="0" applyProtection="0"/>
    <xf numFmtId="0" fontId="116" fillId="52" borderId="19" applyNumberFormat="0" applyAlignment="0" applyProtection="0"/>
    <xf numFmtId="0" fontId="117" fillId="52" borderId="20" applyNumberFormat="0" applyAlignment="0" applyProtection="0"/>
    <xf numFmtId="0" fontId="118" fillId="0" borderId="0" applyNumberFormat="0" applyFill="0" applyBorder="0" applyAlignment="0" applyProtection="0"/>
    <xf numFmtId="0" fontId="103" fillId="53" borderId="0" applyNumberFormat="0" applyBorder="0" applyAlignment="0" applyProtection="0"/>
    <xf numFmtId="0" fontId="103" fillId="48" borderId="0" applyNumberFormat="0" applyBorder="0" applyAlignment="0" applyProtection="0"/>
    <xf numFmtId="0" fontId="103" fillId="54" borderId="0" applyNumberFormat="0" applyBorder="0" applyAlignment="0" applyProtection="0"/>
    <xf numFmtId="0" fontId="103" fillId="45" borderId="0" applyNumberFormat="0" applyBorder="0" applyAlignment="0" applyProtection="0"/>
    <xf numFmtId="0" fontId="103" fillId="46" borderId="0" applyNumberFormat="0" applyBorder="0" applyAlignment="0" applyProtection="0"/>
    <xf numFmtId="0" fontId="103" fillId="55" borderId="0" applyNumberFormat="0" applyBorder="0" applyAlignment="0" applyProtection="0"/>
    <xf numFmtId="0" fontId="8" fillId="0" borderId="0"/>
    <xf numFmtId="0" fontId="8" fillId="0" borderId="0"/>
    <xf numFmtId="0" fontId="7" fillId="0" borderId="0"/>
    <xf numFmtId="0" fontId="6" fillId="0" borderId="0"/>
    <xf numFmtId="0" fontId="125" fillId="0" borderId="0"/>
    <xf numFmtId="0" fontId="126" fillId="0" borderId="0"/>
    <xf numFmtId="9" fontId="125" fillId="0" borderId="0" applyFont="0" applyFill="0" applyBorder="0" applyAlignment="0" applyProtection="0"/>
    <xf numFmtId="0" fontId="5" fillId="0" borderId="0"/>
    <xf numFmtId="0" fontId="5" fillId="0" borderId="0"/>
    <xf numFmtId="0" fontId="69" fillId="0" borderId="0"/>
    <xf numFmtId="0" fontId="4" fillId="0" borderId="0"/>
    <xf numFmtId="0" fontId="3" fillId="0" borderId="0"/>
    <xf numFmtId="0" fontId="2" fillId="0" borderId="0"/>
    <xf numFmtId="0" fontId="1" fillId="0" borderId="0"/>
    <xf numFmtId="0" fontId="139" fillId="0" borderId="0"/>
  </cellStyleXfs>
  <cellXfs count="254">
    <xf numFmtId="0" fontId="0" fillId="0" borderId="0" xfId="0"/>
    <xf numFmtId="0" fontId="27" fillId="0" borderId="0" xfId="0" applyFont="1"/>
    <xf numFmtId="0" fontId="30" fillId="0" borderId="0" xfId="0" applyFont="1"/>
    <xf numFmtId="0" fontId="35" fillId="0" borderId="0" xfId="0" applyFont="1"/>
    <xf numFmtId="165" fontId="35" fillId="0" borderId="0" xfId="0" applyNumberFormat="1" applyFont="1"/>
    <xf numFmtId="0" fontId="36" fillId="0" borderId="0" xfId="0" applyFont="1"/>
    <xf numFmtId="0" fontId="34" fillId="0" borderId="0" xfId="0" applyFont="1"/>
    <xf numFmtId="0" fontId="37" fillId="0" borderId="0" xfId="2" applyFont="1" applyAlignment="1">
      <alignment horizontal="center" vertical="top" wrapText="1"/>
    </xf>
    <xf numFmtId="9" fontId="37" fillId="0" borderId="0" xfId="2" applyNumberFormat="1" applyFont="1"/>
    <xf numFmtId="9" fontId="38" fillId="0" borderId="0" xfId="2" applyNumberFormat="1" applyFont="1"/>
    <xf numFmtId="165" fontId="37" fillId="0" borderId="0" xfId="3" applyNumberFormat="1" applyFont="1"/>
    <xf numFmtId="165" fontId="38" fillId="0" borderId="0" xfId="3" applyNumberFormat="1" applyFont="1"/>
    <xf numFmtId="2" fontId="37" fillId="0" borderId="0" xfId="3" applyNumberFormat="1" applyFont="1"/>
    <xf numFmtId="165" fontId="39" fillId="0" borderId="0" xfId="4" applyNumberFormat="1" applyFont="1"/>
    <xf numFmtId="0" fontId="37" fillId="0" borderId="0" xfId="3" applyFont="1"/>
    <xf numFmtId="0" fontId="37" fillId="0" borderId="0" xfId="3" applyFont="1" applyBorder="1"/>
    <xf numFmtId="165" fontId="37" fillId="0" borderId="0" xfId="3" applyNumberFormat="1" applyFont="1" applyBorder="1"/>
    <xf numFmtId="165" fontId="38" fillId="0" borderId="0" xfId="3" applyNumberFormat="1" applyFont="1" applyBorder="1"/>
    <xf numFmtId="165" fontId="37" fillId="0" borderId="0" xfId="4" applyNumberFormat="1" applyFont="1"/>
    <xf numFmtId="165" fontId="38" fillId="0" borderId="0" xfId="4" applyNumberFormat="1" applyFont="1"/>
    <xf numFmtId="0" fontId="23" fillId="0" borderId="0" xfId="0" applyFont="1"/>
    <xf numFmtId="0" fontId="40" fillId="0" borderId="0" xfId="5" applyFont="1"/>
    <xf numFmtId="0" fontId="40" fillId="0" borderId="0" xfId="0" applyFont="1"/>
    <xf numFmtId="0" fontId="40" fillId="0" borderId="0" xfId="9" applyFont="1"/>
    <xf numFmtId="165" fontId="40" fillId="0" borderId="0" xfId="0" applyNumberFormat="1" applyFont="1"/>
    <xf numFmtId="169" fontId="27" fillId="0" borderId="0" xfId="0" applyNumberFormat="1" applyFont="1"/>
    <xf numFmtId="0" fontId="40" fillId="0" borderId="0" xfId="0" applyFont="1" applyBorder="1"/>
    <xf numFmtId="0" fontId="33" fillId="0" borderId="0" xfId="0" applyFont="1" applyAlignment="1">
      <alignment horizontal="left" vertical="center"/>
    </xf>
    <xf numFmtId="0" fontId="22" fillId="0" borderId="0" xfId="3" applyFont="1" applyAlignment="1">
      <alignment horizontal="right"/>
    </xf>
    <xf numFmtId="0" fontId="36" fillId="0" borderId="0" xfId="9" applyFont="1"/>
    <xf numFmtId="0" fontId="43" fillId="0" borderId="0" xfId="0" applyFont="1"/>
    <xf numFmtId="165" fontId="0" fillId="0" borderId="0" xfId="0" applyNumberFormat="1"/>
    <xf numFmtId="0" fontId="60" fillId="0" borderId="0" xfId="0" applyFont="1"/>
    <xf numFmtId="0" fontId="22" fillId="0" borderId="0" xfId="20" applyFont="1"/>
    <xf numFmtId="169" fontId="27" fillId="0" borderId="0" xfId="82" applyNumberFormat="1" applyFont="1"/>
    <xf numFmtId="0" fontId="42" fillId="0" borderId="0" xfId="0" applyFont="1"/>
    <xf numFmtId="0" fontId="62" fillId="0" borderId="0" xfId="0" applyFont="1"/>
    <xf numFmtId="0" fontId="63" fillId="0" borderId="0" xfId="0" applyFont="1"/>
    <xf numFmtId="171" fontId="40" fillId="0" borderId="0" xfId="0" applyNumberFormat="1" applyFont="1"/>
    <xf numFmtId="0" fontId="27" fillId="0" borderId="0" xfId="0" applyNumberFormat="1" applyFont="1"/>
    <xf numFmtId="0" fontId="27" fillId="0" borderId="0" xfId="0" applyNumberFormat="1" applyFont="1" applyBorder="1"/>
    <xf numFmtId="165" fontId="66" fillId="0" borderId="0" xfId="3" applyNumberFormat="1" applyFont="1"/>
    <xf numFmtId="0" fontId="40" fillId="0" borderId="0" xfId="5" applyNumberFormat="1" applyFont="1"/>
    <xf numFmtId="165" fontId="27" fillId="0" borderId="0" xfId="8" applyNumberFormat="1" applyFont="1"/>
    <xf numFmtId="0" fontId="66" fillId="0" borderId="0" xfId="3" applyFont="1" applyBorder="1"/>
    <xf numFmtId="9" fontId="66" fillId="0" borderId="0" xfId="2" applyNumberFormat="1" applyFont="1"/>
    <xf numFmtId="165" fontId="66" fillId="0" borderId="0" xfId="3" applyNumberFormat="1" applyFont="1" applyBorder="1"/>
    <xf numFmtId="165" fontId="66" fillId="0" borderId="0" xfId="4" applyNumberFormat="1" applyFont="1"/>
    <xf numFmtId="0" fontId="22" fillId="0" borderId="0" xfId="19" applyFont="1"/>
    <xf numFmtId="0" fontId="33" fillId="0" borderId="0" xfId="0" applyFont="1"/>
    <xf numFmtId="0" fontId="37" fillId="0" borderId="0" xfId="0" applyFont="1" applyFill="1" applyBorder="1"/>
    <xf numFmtId="0" fontId="22" fillId="0" borderId="0" xfId="3" applyFont="1" applyFill="1" applyAlignment="1">
      <alignment horizontal="right"/>
    </xf>
    <xf numFmtId="165" fontId="27" fillId="0" borderId="0" xfId="0" applyNumberFormat="1" applyFont="1"/>
    <xf numFmtId="10" fontId="40" fillId="0" borderId="0" xfId="0" applyNumberFormat="1" applyFont="1"/>
    <xf numFmtId="165" fontId="35" fillId="0" borderId="0" xfId="0" applyNumberFormat="1" applyFont="1" applyFill="1" applyBorder="1"/>
    <xf numFmtId="0" fontId="40" fillId="0" borderId="0" xfId="0" applyFont="1" applyFill="1" applyBorder="1"/>
    <xf numFmtId="0" fontId="32" fillId="0" borderId="0" xfId="24" applyAlignment="1">
      <alignment vertical="center"/>
    </xf>
    <xf numFmtId="0" fontId="27" fillId="0" borderId="0" xfId="0" applyFont="1" applyAlignment="1">
      <alignment vertical="center" wrapText="1"/>
    </xf>
    <xf numFmtId="1" fontId="67" fillId="0" borderId="0" xfId="0" applyNumberFormat="1" applyFont="1"/>
    <xf numFmtId="0" fontId="35" fillId="0" borderId="0" xfId="0" applyNumberFormat="1" applyFont="1" applyBorder="1"/>
    <xf numFmtId="165" fontId="35" fillId="0" borderId="0" xfId="0" applyNumberFormat="1" applyFont="1" applyAlignment="1">
      <alignment horizontal="right" wrapText="1"/>
    </xf>
    <xf numFmtId="165" fontId="64" fillId="0" borderId="0" xfId="0" applyNumberFormat="1" applyFont="1"/>
    <xf numFmtId="165" fontId="15" fillId="0" borderId="0" xfId="1" applyNumberFormat="1" applyFont="1"/>
    <xf numFmtId="10" fontId="27" fillId="0" borderId="0" xfId="0" applyNumberFormat="1" applyFont="1"/>
    <xf numFmtId="2" fontId="27" fillId="0" borderId="0" xfId="0" applyNumberFormat="1" applyFont="1"/>
    <xf numFmtId="0" fontId="0" fillId="0" borderId="0" xfId="0" applyNumberFormat="1"/>
    <xf numFmtId="175" fontId="0" fillId="0" borderId="0" xfId="0" applyNumberFormat="1"/>
    <xf numFmtId="0" fontId="0" fillId="0" borderId="0" xfId="0"/>
    <xf numFmtId="0" fontId="22" fillId="0" borderId="0" xfId="10" applyFont="1"/>
    <xf numFmtId="0" fontId="20" fillId="0" borderId="0" xfId="10"/>
    <xf numFmtId="165" fontId="20" fillId="0" borderId="0" xfId="10" applyNumberFormat="1"/>
    <xf numFmtId="0" fontId="30" fillId="2" borderId="0" xfId="0" applyFont="1" applyFill="1"/>
    <xf numFmtId="0" fontId="32" fillId="0" borderId="0" xfId="24"/>
    <xf numFmtId="2" fontId="31" fillId="0" borderId="11" xfId="22" applyNumberFormat="1" applyBorder="1"/>
    <xf numFmtId="2" fontId="31" fillId="0" borderId="11" xfId="22" applyNumberFormat="1" applyFill="1" applyBorder="1"/>
    <xf numFmtId="0" fontId="120" fillId="0" borderId="0" xfId="0" applyFont="1"/>
    <xf numFmtId="2" fontId="40" fillId="0" borderId="0" xfId="0" applyNumberFormat="1" applyFont="1"/>
    <xf numFmtId="0" fontId="40" fillId="0" borderId="0" xfId="333" applyFont="1"/>
    <xf numFmtId="0" fontId="35" fillId="0" borderId="0" xfId="9" applyFont="1"/>
    <xf numFmtId="0" fontId="27" fillId="0" borderId="0" xfId="9" applyFont="1"/>
    <xf numFmtId="0" fontId="121" fillId="0" borderId="0" xfId="0" applyFont="1" applyFill="1" applyBorder="1" applyAlignment="1"/>
    <xf numFmtId="0" fontId="41" fillId="0" borderId="0" xfId="0" applyFont="1" applyFill="1" applyBorder="1" applyAlignment="1"/>
    <xf numFmtId="0" fontId="119" fillId="0" borderId="0" xfId="0" applyFont="1" applyFill="1" applyBorder="1" applyAlignment="1"/>
    <xf numFmtId="0" fontId="123" fillId="0" borderId="0" xfId="0" applyFont="1" applyFill="1" applyBorder="1" applyAlignment="1"/>
    <xf numFmtId="0" fontId="124" fillId="0" borderId="0" xfId="0" applyFont="1" applyFill="1" applyBorder="1" applyAlignment="1">
      <alignment wrapText="1"/>
    </xf>
    <xf numFmtId="0" fontId="122" fillId="0" borderId="0" xfId="0" applyFont="1" applyFill="1" applyBorder="1" applyAlignment="1">
      <alignment wrapText="1"/>
    </xf>
    <xf numFmtId="0" fontId="22" fillId="0" borderId="0" xfId="10" applyFont="1" applyFill="1"/>
    <xf numFmtId="167" fontId="40" fillId="2" borderId="26" xfId="0" applyNumberFormat="1" applyFont="1" applyFill="1" applyBorder="1" applyAlignment="1">
      <alignment horizontal="center"/>
    </xf>
    <xf numFmtId="170" fontId="27" fillId="2" borderId="26" xfId="18" applyNumberFormat="1" applyFont="1" applyFill="1" applyBorder="1" applyAlignment="1">
      <alignment horizontal="center"/>
    </xf>
    <xf numFmtId="0" fontId="31" fillId="0" borderId="30" xfId="22" applyBorder="1"/>
    <xf numFmtId="0" fontId="40" fillId="0" borderId="29" xfId="0" applyFont="1" applyFill="1" applyBorder="1"/>
    <xf numFmtId="0" fontId="40" fillId="0" borderId="0" xfId="0" applyFont="1" applyFill="1"/>
    <xf numFmtId="165" fontId="37" fillId="0" borderId="0" xfId="406" applyNumberFormat="1" applyFont="1" applyFill="1"/>
    <xf numFmtId="0" fontId="22" fillId="0" borderId="0" xfId="0" applyFont="1" applyFill="1" applyBorder="1" applyAlignment="1">
      <alignment horizontal="right"/>
    </xf>
    <xf numFmtId="165" fontId="27" fillId="0" borderId="0" xfId="0" applyNumberFormat="1" applyFont="1" applyFill="1"/>
    <xf numFmtId="165" fontId="37" fillId="0" borderId="0" xfId="0" applyNumberFormat="1" applyFont="1" applyFill="1" applyBorder="1" applyAlignment="1"/>
    <xf numFmtId="165" fontId="37" fillId="0" borderId="0" xfId="0" applyNumberFormat="1" applyFont="1" applyFill="1" applyBorder="1" applyAlignment="1">
      <alignment wrapText="1"/>
    </xf>
    <xf numFmtId="0" fontId="22" fillId="0" borderId="0" xfId="2" applyFont="1" applyFill="1" applyAlignment="1">
      <alignment horizontal="center" vertical="top" wrapText="1"/>
    </xf>
    <xf numFmtId="9" fontId="22" fillId="0" borderId="0" xfId="2" applyNumberFormat="1" applyFont="1" applyFill="1" applyAlignment="1">
      <alignment horizontal="center" vertical="top" wrapText="1"/>
    </xf>
    <xf numFmtId="165" fontId="119" fillId="0" borderId="0" xfId="0" applyNumberFormat="1" applyFont="1" applyFill="1" applyBorder="1" applyAlignment="1"/>
    <xf numFmtId="165" fontId="37" fillId="0" borderId="0" xfId="0" applyNumberFormat="1" applyFont="1"/>
    <xf numFmtId="165" fontId="119" fillId="0" borderId="0" xfId="0" applyNumberFormat="1" applyFont="1" applyFill="1" applyBorder="1" applyAlignment="1">
      <alignment wrapText="1"/>
    </xf>
    <xf numFmtId="165" fontId="37" fillId="0" borderId="0" xfId="3" applyNumberFormat="1" applyFont="1" applyFill="1" applyBorder="1"/>
    <xf numFmtId="165" fontId="38" fillId="0" borderId="0" xfId="3" applyNumberFormat="1" applyFont="1" applyFill="1" applyBorder="1"/>
    <xf numFmtId="165" fontId="37" fillId="0" borderId="0" xfId="4" applyNumberFormat="1" applyFont="1" applyFill="1"/>
    <xf numFmtId="165" fontId="22" fillId="0" borderId="0" xfId="4" applyNumberFormat="1" applyFont="1" applyFill="1" applyAlignment="1">
      <alignment wrapText="1"/>
    </xf>
    <xf numFmtId="9" fontId="22" fillId="0" borderId="0" xfId="4" applyNumberFormat="1" applyFont="1" applyFill="1"/>
    <xf numFmtId="9" fontId="40" fillId="0" borderId="0" xfId="0" applyNumberFormat="1" applyFont="1" applyFill="1"/>
    <xf numFmtId="165" fontId="37" fillId="0" borderId="0" xfId="10" applyNumberFormat="1" applyFont="1"/>
    <xf numFmtId="0" fontId="0" fillId="0" borderId="0" xfId="0" applyBorder="1"/>
    <xf numFmtId="0" fontId="43" fillId="0" borderId="0" xfId="0" applyFont="1" applyBorder="1"/>
    <xf numFmtId="0" fontId="131" fillId="0" borderId="0" xfId="0" applyFont="1"/>
    <xf numFmtId="165" fontId="37" fillId="0" borderId="0" xfId="436" applyNumberFormat="1" applyFont="1"/>
    <xf numFmtId="165" fontId="27" fillId="0" borderId="0" xfId="8" applyNumberFormat="1" applyFont="1" applyFill="1"/>
    <xf numFmtId="0" fontId="40" fillId="0" borderId="21" xfId="0" applyFont="1" applyBorder="1" applyAlignment="1">
      <alignment wrapText="1"/>
    </xf>
    <xf numFmtId="14" fontId="40" fillId="0" borderId="21" xfId="0" applyNumberFormat="1" applyFont="1" applyBorder="1" applyAlignment="1">
      <alignment wrapText="1"/>
    </xf>
    <xf numFmtId="14" fontId="122" fillId="0" borderId="22" xfId="0" applyNumberFormat="1" applyFont="1" applyBorder="1" applyAlignment="1">
      <alignment wrapText="1"/>
    </xf>
    <xf numFmtId="14" fontId="122" fillId="0" borderId="24" xfId="0" applyNumberFormat="1" applyFont="1" applyBorder="1" applyAlignment="1">
      <alignment wrapText="1"/>
    </xf>
    <xf numFmtId="165" fontId="27" fillId="0" borderId="21" xfId="0" applyNumberFormat="1" applyFont="1" applyBorder="1" applyAlignment="1">
      <alignment wrapText="1"/>
    </xf>
    <xf numFmtId="175" fontId="40" fillId="0" borderId="0" xfId="0" applyNumberFormat="1" applyFont="1"/>
    <xf numFmtId="169" fontId="35" fillId="0" borderId="0" xfId="82" applyNumberFormat="1" applyFont="1"/>
    <xf numFmtId="175" fontId="40" fillId="0" borderId="1" xfId="22" applyNumberFormat="1" applyFont="1" applyBorder="1"/>
    <xf numFmtId="0" fontId="40" fillId="0" borderId="29" xfId="22" applyFont="1" applyBorder="1"/>
    <xf numFmtId="165" fontId="27" fillId="0" borderId="0" xfId="22" applyNumberFormat="1" applyFont="1"/>
    <xf numFmtId="0" fontId="129" fillId="0" borderId="26" xfId="0" applyFont="1" applyBorder="1" applyAlignment="1">
      <alignment horizontal="center" vertical="center" wrapText="1"/>
    </xf>
    <xf numFmtId="0" fontId="129" fillId="0" borderId="26" xfId="0" applyFont="1" applyBorder="1" applyAlignment="1">
      <alignment horizontal="center" vertical="center"/>
    </xf>
    <xf numFmtId="0" fontId="129" fillId="0" borderId="26" xfId="0" applyFont="1" applyBorder="1" applyAlignment="1">
      <alignment horizontal="left" vertical="center" wrapText="1" indent="1"/>
    </xf>
    <xf numFmtId="0" fontId="65" fillId="0" borderId="0" xfId="24" applyFont="1" applyBorder="1"/>
    <xf numFmtId="0" fontId="27" fillId="0" borderId="27" xfId="0" applyFont="1" applyBorder="1"/>
    <xf numFmtId="168" fontId="27" fillId="0" borderId="0" xfId="18" applyNumberFormat="1" applyFont="1"/>
    <xf numFmtId="168" fontId="27" fillId="0" borderId="0" xfId="0" applyNumberFormat="1" applyFont="1"/>
    <xf numFmtId="0" fontId="40" fillId="0" borderId="26" xfId="0" applyFont="1" applyBorder="1"/>
    <xf numFmtId="170" fontId="37" fillId="2" borderId="26" xfId="18" applyNumberFormat="1" applyFont="1" applyFill="1" applyBorder="1"/>
    <xf numFmtId="170" fontId="27" fillId="2" borderId="26" xfId="18" applyNumberFormat="1" applyFont="1" applyFill="1" applyBorder="1"/>
    <xf numFmtId="0" fontId="121" fillId="0" borderId="0" xfId="0" applyFont="1" applyFill="1" applyBorder="1" applyAlignment="1">
      <alignment wrapText="1"/>
    </xf>
    <xf numFmtId="0" fontId="22" fillId="0" borderId="0" xfId="0" applyFont="1" applyFill="1" applyBorder="1" applyAlignment="1">
      <alignment wrapText="1"/>
    </xf>
    <xf numFmtId="0" fontId="0" fillId="0" borderId="0" xfId="0" applyAlignment="1">
      <alignment wrapText="1"/>
    </xf>
    <xf numFmtId="0" fontId="37" fillId="0" borderId="0" xfId="0" applyFont="1" applyFill="1" applyBorder="1" applyAlignment="1">
      <alignment wrapText="1"/>
    </xf>
    <xf numFmtId="0" fontId="135" fillId="0" borderId="0" xfId="0" applyFont="1" applyFill="1" applyBorder="1" applyAlignment="1">
      <alignment wrapText="1"/>
    </xf>
    <xf numFmtId="0" fontId="136" fillId="0" borderId="0" xfId="0" applyFont="1" applyFill="1" applyBorder="1" applyAlignment="1">
      <alignment wrapText="1"/>
    </xf>
    <xf numFmtId="165" fontId="30" fillId="0" borderId="0" xfId="0" applyNumberFormat="1" applyFont="1"/>
    <xf numFmtId="0" fontId="129" fillId="0" borderId="26" xfId="0" applyFont="1" applyBorder="1" applyAlignment="1">
      <alignment vertical="center" wrapText="1"/>
    </xf>
    <xf numFmtId="0" fontId="127" fillId="0" borderId="0" xfId="0" applyFont="1"/>
    <xf numFmtId="0" fontId="122" fillId="0" borderId="0" xfId="0" applyFont="1"/>
    <xf numFmtId="0" fontId="137" fillId="0" borderId="0" xfId="0" applyFont="1" applyFill="1" applyBorder="1" applyAlignment="1">
      <alignment wrapText="1"/>
    </xf>
    <xf numFmtId="1" fontId="22" fillId="0" borderId="0" xfId="0" applyNumberFormat="1" applyFont="1" applyFill="1" applyBorder="1"/>
    <xf numFmtId="0" fontId="22" fillId="0" borderId="0" xfId="0" applyFont="1" applyFill="1" applyBorder="1"/>
    <xf numFmtId="0" fontId="27" fillId="0" borderId="0" xfId="0" applyFont="1" applyBorder="1"/>
    <xf numFmtId="165" fontId="37" fillId="0" borderId="0" xfId="0" applyNumberFormat="1" applyFont="1" applyFill="1" applyBorder="1"/>
    <xf numFmtId="165" fontId="27" fillId="0" borderId="0" xfId="0" applyNumberFormat="1" applyFont="1" applyBorder="1"/>
    <xf numFmtId="1" fontId="37" fillId="0" borderId="0" xfId="0" applyNumberFormat="1" applyFont="1" applyFill="1" applyBorder="1"/>
    <xf numFmtId="0" fontId="138" fillId="0" borderId="0" xfId="24" applyFont="1" applyAlignment="1">
      <alignment vertical="center"/>
    </xf>
    <xf numFmtId="0" fontId="41" fillId="0" borderId="0" xfId="0" applyFont="1" applyFill="1" applyBorder="1" applyAlignment="1">
      <alignment wrapText="1"/>
    </xf>
    <xf numFmtId="14" fontId="40" fillId="0" borderId="31" xfId="0" applyNumberFormat="1" applyFont="1" applyBorder="1" applyAlignment="1">
      <alignment wrapText="1"/>
    </xf>
    <xf numFmtId="0" fontId="4" fillId="0" borderId="0" xfId="462"/>
    <xf numFmtId="165" fontId="27" fillId="0" borderId="0" xfId="464" applyNumberFormat="1" applyFont="1"/>
    <xf numFmtId="0" fontId="119" fillId="0" borderId="0" xfId="0" applyFont="1" applyFill="1" applyBorder="1" applyAlignment="1">
      <alignment wrapText="1"/>
    </xf>
    <xf numFmtId="0" fontId="1" fillId="0" borderId="0" xfId="465"/>
    <xf numFmtId="2" fontId="1" fillId="0" borderId="0" xfId="465" applyNumberFormat="1"/>
    <xf numFmtId="0" fontId="139" fillId="0" borderId="0" xfId="466"/>
    <xf numFmtId="0" fontId="139" fillId="0" borderId="0" xfId="466" applyBorder="1"/>
    <xf numFmtId="0" fontId="119" fillId="0" borderId="0" xfId="0" applyFont="1" applyFill="1" applyBorder="1" applyAlignment="1">
      <alignment wrapText="1"/>
    </xf>
    <xf numFmtId="165" fontId="37" fillId="0" borderId="0" xfId="365" applyNumberFormat="1" applyFont="1" applyFill="1"/>
    <xf numFmtId="165" fontId="37" fillId="0" borderId="0" xfId="0" applyNumberFormat="1" applyFont="1" applyFill="1"/>
    <xf numFmtId="165" fontId="37" fillId="0" borderId="0" xfId="0" applyNumberFormat="1" applyFont="1" applyFill="1" applyAlignment="1">
      <alignment horizontal="right" wrapText="1"/>
    </xf>
    <xf numFmtId="2" fontId="37" fillId="0" borderId="0" xfId="465" applyNumberFormat="1" applyFont="1"/>
    <xf numFmtId="2" fontId="22" fillId="0" borderId="0" xfId="465" applyNumberFormat="1" applyFont="1"/>
    <xf numFmtId="0" fontId="22" fillId="0" borderId="0" xfId="465" applyFont="1"/>
    <xf numFmtId="165" fontId="37" fillId="0" borderId="0" xfId="8" applyNumberFormat="1" applyFont="1"/>
    <xf numFmtId="1" fontId="22" fillId="0" borderId="0" xfId="8" applyNumberFormat="1" applyFont="1"/>
    <xf numFmtId="165" fontId="22" fillId="0" borderId="0" xfId="0" applyNumberFormat="1" applyFont="1" applyFill="1" applyBorder="1" applyAlignment="1"/>
    <xf numFmtId="0" fontId="37" fillId="0" borderId="0" xfId="8" applyFont="1"/>
    <xf numFmtId="1" fontId="22" fillId="0" borderId="0" xfId="0" applyNumberFormat="1" applyFont="1" applyFill="1" applyBorder="1" applyAlignment="1">
      <alignment wrapText="1"/>
    </xf>
    <xf numFmtId="165" fontId="27" fillId="0" borderId="0" xfId="9" applyNumberFormat="1" applyFont="1"/>
    <xf numFmtId="165" fontId="27" fillId="0" borderId="0" xfId="462" applyNumberFormat="1" applyFont="1"/>
    <xf numFmtId="0" fontId="40" fillId="0" borderId="0" xfId="462" applyFont="1"/>
    <xf numFmtId="0" fontId="97" fillId="0" borderId="0" xfId="462" applyFont="1"/>
    <xf numFmtId="0" fontId="22" fillId="0" borderId="0" xfId="0" applyFont="1" applyFill="1" applyBorder="1" applyAlignment="1"/>
    <xf numFmtId="165" fontId="119" fillId="0" borderId="23" xfId="0" applyNumberFormat="1" applyFont="1" applyBorder="1" applyAlignment="1">
      <alignment wrapText="1"/>
    </xf>
    <xf numFmtId="165" fontId="119" fillId="0" borderId="25" xfId="0" applyNumberFormat="1" applyFont="1" applyBorder="1" applyAlignment="1">
      <alignment wrapText="1"/>
    </xf>
    <xf numFmtId="168" fontId="40" fillId="0" borderId="0" xfId="23" applyNumberFormat="1" applyFont="1" applyBorder="1"/>
    <xf numFmtId="165" fontId="27" fillId="0" borderId="0" xfId="8" applyNumberFormat="1" applyFont="1" applyFill="1" applyBorder="1"/>
    <xf numFmtId="0" fontId="40" fillId="0" borderId="0" xfId="14" applyFont="1" applyBorder="1"/>
    <xf numFmtId="0" fontId="27" fillId="0" borderId="0" xfId="14" applyFont="1" applyBorder="1"/>
    <xf numFmtId="165" fontId="27" fillId="0" borderId="0" xfId="340" applyNumberFormat="1" applyFont="1" applyBorder="1"/>
    <xf numFmtId="0" fontId="35" fillId="0" borderId="0" xfId="0" applyFont="1" applyBorder="1"/>
    <xf numFmtId="165" fontId="27" fillId="0" borderId="0" xfId="14" applyNumberFormat="1" applyFont="1" applyBorder="1"/>
    <xf numFmtId="165" fontId="27" fillId="0" borderId="0" xfId="14" applyNumberFormat="1" applyFont="1" applyBorder="1" applyAlignment="1">
      <alignment horizontal="right" wrapText="1"/>
    </xf>
    <xf numFmtId="164" fontId="27" fillId="0" borderId="0" xfId="340" applyFont="1" applyBorder="1"/>
    <xf numFmtId="165" fontId="27" fillId="0" borderId="0" xfId="340" applyNumberFormat="1" applyFont="1" applyFill="1" applyBorder="1"/>
    <xf numFmtId="164" fontId="27" fillId="0" borderId="0" xfId="340" applyFont="1" applyFill="1" applyBorder="1"/>
    <xf numFmtId="165" fontId="128" fillId="0" borderId="26" xfId="0" applyNumberFormat="1" applyFont="1" applyBorder="1" applyAlignment="1">
      <alignment horizontal="center" vertical="center" wrapText="1"/>
    </xf>
    <xf numFmtId="165" fontId="129" fillId="0" borderId="26" xfId="0" applyNumberFormat="1" applyFont="1" applyBorder="1" applyAlignment="1">
      <alignment horizontal="center" vertical="center" wrapText="1"/>
    </xf>
    <xf numFmtId="0" fontId="140" fillId="0" borderId="0" xfId="0" applyFont="1" applyFill="1" applyBorder="1" applyAlignment="1">
      <alignment wrapText="1"/>
    </xf>
    <xf numFmtId="165" fontId="35" fillId="0" borderId="0" xfId="9" applyNumberFormat="1" applyFont="1"/>
    <xf numFmtId="0" fontId="121" fillId="0" borderId="0" xfId="0" applyFont="1"/>
    <xf numFmtId="0" fontId="119" fillId="0" borderId="0" xfId="0" applyFont="1"/>
    <xf numFmtId="2" fontId="119" fillId="0" borderId="0" xfId="0" applyNumberFormat="1" applyFont="1" applyAlignment="1">
      <alignment wrapText="1"/>
    </xf>
    <xf numFmtId="2" fontId="27" fillId="0" borderId="0" xfId="9" applyNumberFormat="1" applyFont="1"/>
    <xf numFmtId="2" fontId="0" fillId="0" borderId="0" xfId="82" applyNumberFormat="1" applyFont="1"/>
    <xf numFmtId="2" fontId="0" fillId="0" borderId="0" xfId="0" applyNumberFormat="1"/>
    <xf numFmtId="2" fontId="27" fillId="0" borderId="0" xfId="82" applyNumberFormat="1" applyFont="1"/>
    <xf numFmtId="0" fontId="123" fillId="0" borderId="0" xfId="0" applyFont="1" applyAlignment="1">
      <alignment wrapText="1"/>
    </xf>
    <xf numFmtId="2" fontId="35" fillId="0" borderId="0" xfId="9" applyNumberFormat="1" applyFont="1"/>
    <xf numFmtId="0" fontId="119" fillId="0" borderId="0" xfId="0" applyFont="1" applyAlignment="1">
      <alignment wrapText="1"/>
    </xf>
    <xf numFmtId="0" fontId="40" fillId="0" borderId="0" xfId="8" applyFont="1"/>
    <xf numFmtId="0" fontId="141" fillId="0" borderId="0" xfId="0" applyFont="1" applyAlignment="1">
      <alignment horizontal="left" indent="1"/>
    </xf>
    <xf numFmtId="0" fontId="22" fillId="0" borderId="1" xfId="8" applyFont="1" applyBorder="1"/>
    <xf numFmtId="0" fontId="22" fillId="0" borderId="32" xfId="8" applyFont="1" applyBorder="1"/>
    <xf numFmtId="17" fontId="27" fillId="0" borderId="0" xfId="8" applyNumberFormat="1" applyFont="1" applyBorder="1"/>
    <xf numFmtId="0" fontId="128" fillId="0" borderId="26" xfId="0" applyFont="1" applyBorder="1" applyAlignment="1">
      <alignment vertical="center" wrapText="1"/>
    </xf>
    <xf numFmtId="0" fontId="128" fillId="0" borderId="26" xfId="0" applyFont="1" applyBorder="1" applyAlignment="1">
      <alignment horizontal="center" vertical="center" wrapText="1"/>
    </xf>
    <xf numFmtId="0" fontId="142" fillId="0" borderId="0" xfId="0" applyFont="1" applyAlignment="1">
      <alignment horizontal="center" wrapText="1"/>
    </xf>
    <xf numFmtId="0" fontId="119" fillId="0" borderId="0" xfId="0" applyFont="1" applyFill="1" applyBorder="1" applyAlignment="1">
      <alignment wrapText="1"/>
    </xf>
    <xf numFmtId="0" fontId="128" fillId="0" borderId="26" xfId="0" applyFont="1" applyBorder="1" applyAlignment="1">
      <alignment vertical="center" wrapText="1"/>
    </xf>
    <xf numFmtId="0" fontId="128" fillId="0" borderId="26" xfId="0" applyFont="1" applyBorder="1" applyAlignment="1">
      <alignment horizontal="center" vertical="center" wrapText="1"/>
    </xf>
    <xf numFmtId="0" fontId="132" fillId="0" borderId="26" xfId="0" applyFont="1" applyBorder="1" applyAlignment="1">
      <alignment horizontal="center" vertical="center"/>
    </xf>
    <xf numFmtId="14" fontId="22" fillId="0" borderId="26" xfId="466" applyNumberFormat="1" applyFont="1" applyBorder="1"/>
    <xf numFmtId="14" fontId="139" fillId="0" borderId="0" xfId="466" applyNumberFormat="1"/>
    <xf numFmtId="0" fontId="32" fillId="0" borderId="28" xfId="24" applyBorder="1"/>
    <xf numFmtId="0" fontId="32" fillId="0" borderId="0" xfId="24" applyAlignment="1">
      <alignment horizontal="left" vertical="center"/>
    </xf>
    <xf numFmtId="0" fontId="145" fillId="0" borderId="0" xfId="0" applyFont="1" applyAlignment="1">
      <alignment horizontal="center" vertical="center"/>
    </xf>
    <xf numFmtId="0" fontId="40" fillId="0" borderId="0" xfId="0" applyFont="1" applyAlignment="1">
      <alignment horizontal="center" vertical="center"/>
    </xf>
    <xf numFmtId="0" fontId="146" fillId="0" borderId="26" xfId="0" applyFont="1" applyBorder="1" applyAlignment="1">
      <alignment vertical="center"/>
    </xf>
    <xf numFmtId="0" fontId="147" fillId="0" borderId="26" xfId="0" applyFont="1" applyBorder="1" applyAlignment="1">
      <alignment horizontal="center" vertical="center"/>
    </xf>
    <xf numFmtId="0" fontId="148" fillId="56" borderId="26" xfId="0" applyFont="1" applyFill="1" applyBorder="1" applyAlignment="1">
      <alignment horizontal="center" vertical="center"/>
    </xf>
    <xf numFmtId="0" fontId="148" fillId="56" borderId="26" xfId="0" applyFont="1" applyFill="1" applyBorder="1" applyAlignment="1">
      <alignment horizontal="center" vertical="center" wrapText="1"/>
    </xf>
    <xf numFmtId="0" fontId="147" fillId="0" borderId="26" xfId="0" applyFont="1" applyBorder="1" applyAlignment="1">
      <alignment vertical="center" textRotation="90"/>
    </xf>
    <xf numFmtId="0" fontId="147" fillId="0" borderId="26" xfId="0" applyFont="1" applyBorder="1" applyAlignment="1">
      <alignment vertical="center" textRotation="90" wrapText="1"/>
    </xf>
    <xf numFmtId="0" fontId="148" fillId="56" borderId="26" xfId="0" applyFont="1" applyFill="1" applyBorder="1" applyAlignment="1">
      <alignment vertical="center" textRotation="90" wrapText="1"/>
    </xf>
    <xf numFmtId="0" fontId="147" fillId="0" borderId="26" xfId="0" applyFont="1" applyBorder="1" applyAlignment="1">
      <alignment vertical="center"/>
    </xf>
    <xf numFmtId="0" fontId="149" fillId="0" borderId="26" xfId="0" applyFont="1" applyBorder="1" applyAlignment="1">
      <alignment vertical="center"/>
    </xf>
    <xf numFmtId="0" fontId="149" fillId="0" borderId="26" xfId="0" applyFont="1" applyBorder="1" applyAlignment="1">
      <alignment horizontal="right" vertical="center"/>
    </xf>
    <xf numFmtId="0" fontId="151" fillId="56" borderId="26" xfId="0" applyFont="1" applyFill="1" applyBorder="1" applyAlignment="1">
      <alignment horizontal="right" vertical="center"/>
    </xf>
    <xf numFmtId="0" fontId="151" fillId="56" borderId="26" xfId="0" applyFont="1" applyFill="1" applyBorder="1" applyAlignment="1">
      <alignment horizontal="right" vertical="center" wrapText="1"/>
    </xf>
    <xf numFmtId="0" fontId="147" fillId="0" borderId="26" xfId="0" applyFont="1" applyBorder="1" applyAlignment="1">
      <alignment vertical="center"/>
    </xf>
    <xf numFmtId="0" fontId="151" fillId="56" borderId="26" xfId="0" applyFont="1" applyFill="1" applyBorder="1" applyAlignment="1">
      <alignment horizontal="center" vertical="center"/>
    </xf>
    <xf numFmtId="0" fontId="151" fillId="56" borderId="26" xfId="0" applyFont="1" applyFill="1" applyBorder="1" applyAlignment="1">
      <alignment horizontal="center" vertical="center" wrapText="1"/>
    </xf>
    <xf numFmtId="0" fontId="150" fillId="0" borderId="26" xfId="0" applyFont="1" applyBorder="1" applyAlignment="1">
      <alignment vertical="center"/>
    </xf>
    <xf numFmtId="0" fontId="152" fillId="0" borderId="0" xfId="0" applyFont="1" applyAlignment="1">
      <alignment horizontal="right" vertical="center"/>
    </xf>
    <xf numFmtId="0" fontId="132" fillId="0" borderId="26" xfId="0" applyFont="1" applyBorder="1" applyAlignment="1">
      <alignment vertical="center" wrapText="1"/>
    </xf>
    <xf numFmtId="0" fontId="133" fillId="0" borderId="26" xfId="0" applyFont="1" applyBorder="1" applyAlignment="1">
      <alignment horizontal="left" vertical="center" wrapText="1" indent="1"/>
    </xf>
    <xf numFmtId="0" fontId="130" fillId="0" borderId="26" xfId="0" applyFont="1" applyBorder="1" applyAlignment="1">
      <alignment vertical="center" wrapText="1"/>
    </xf>
    <xf numFmtId="0" fontId="133" fillId="0" borderId="26" xfId="0" applyFont="1" applyBorder="1" applyAlignment="1">
      <alignment vertical="center" wrapText="1"/>
    </xf>
    <xf numFmtId="0" fontId="129" fillId="0" borderId="26" xfId="0" applyFont="1" applyBorder="1" applyAlignment="1">
      <alignment vertical="center" wrapText="1"/>
    </xf>
    <xf numFmtId="0" fontId="154" fillId="0" borderId="26" xfId="0" applyFont="1" applyBorder="1" applyAlignment="1">
      <alignment vertical="center" wrapText="1"/>
    </xf>
    <xf numFmtId="0" fontId="128" fillId="0" borderId="26" xfId="0" applyFont="1" applyBorder="1" applyAlignment="1">
      <alignment vertical="center" textRotation="90" wrapText="1"/>
    </xf>
    <xf numFmtId="0" fontId="134" fillId="0" borderId="26" xfId="0" applyFont="1" applyBorder="1" applyAlignment="1">
      <alignment vertical="center" textRotation="90" wrapText="1"/>
    </xf>
    <xf numFmtId="2" fontId="129" fillId="0" borderId="26" xfId="0" applyNumberFormat="1" applyFont="1" applyBorder="1" applyAlignment="1">
      <alignment horizontal="center" vertical="center" wrapText="1"/>
    </xf>
    <xf numFmtId="0" fontId="129" fillId="0" borderId="26" xfId="0" applyFont="1" applyBorder="1" applyAlignment="1">
      <alignment horizontal="center" vertical="center" wrapText="1"/>
    </xf>
    <xf numFmtId="0" fontId="32" fillId="0" borderId="0" xfId="24" applyFill="1" applyBorder="1"/>
    <xf numFmtId="0" fontId="32" fillId="0" borderId="28" xfId="24" applyFill="1" applyBorder="1"/>
    <xf numFmtId="14" fontId="40" fillId="0" borderId="0" xfId="462" applyNumberFormat="1" applyFont="1"/>
    <xf numFmtId="0" fontId="150" fillId="0" borderId="26" xfId="0" applyFont="1" applyBorder="1" applyAlignment="1">
      <alignment vertical="center" wrapText="1"/>
    </xf>
  </cellXfs>
  <cellStyles count="467">
    <cellStyle name="20 % – Zvýraznění1" xfId="407" xr:uid="{00000000-0005-0000-0000-000000000000}"/>
    <cellStyle name="20 % – Zvýraznění2" xfId="408" xr:uid="{00000000-0005-0000-0000-000001000000}"/>
    <cellStyle name="20 % – Zvýraznění3" xfId="409" xr:uid="{00000000-0005-0000-0000-000002000000}"/>
    <cellStyle name="20 % – Zvýraznění4" xfId="410" xr:uid="{00000000-0005-0000-0000-000003000000}"/>
    <cellStyle name="20 % – Zvýraznění5" xfId="411" xr:uid="{00000000-0005-0000-0000-000004000000}"/>
    <cellStyle name="20 % – Zvýraznění6" xfId="412" xr:uid="{00000000-0005-0000-0000-000005000000}"/>
    <cellStyle name="20% - Accent1" xfId="58" builtinId="30" customBuiltin="1"/>
    <cellStyle name="20% - Accent1 2" xfId="103" xr:uid="{00000000-0005-0000-0000-000007000000}"/>
    <cellStyle name="20% - Accent1 2 2" xfId="307" xr:uid="{00000000-0005-0000-0000-000008000000}"/>
    <cellStyle name="20% - Accent1 2 3" xfId="186" xr:uid="{00000000-0005-0000-0000-000009000000}"/>
    <cellStyle name="20% - Accent1 3" xfId="200" xr:uid="{00000000-0005-0000-0000-00000A000000}"/>
    <cellStyle name="20% - Accent1 3 2" xfId="321" xr:uid="{00000000-0005-0000-0000-00000B000000}"/>
    <cellStyle name="20% - Accent1 4" xfId="214" xr:uid="{00000000-0005-0000-0000-00000C000000}"/>
    <cellStyle name="20% - Accent1 5" xfId="281" xr:uid="{00000000-0005-0000-0000-00000D000000}"/>
    <cellStyle name="20% - Accent1 6" xfId="242" xr:uid="{00000000-0005-0000-0000-00000E000000}"/>
    <cellStyle name="20% - Accent1 7" xfId="160" xr:uid="{00000000-0005-0000-0000-00000F000000}"/>
    <cellStyle name="20% - Accent2" xfId="62" builtinId="34" customBuiltin="1"/>
    <cellStyle name="20% - Accent2 2" xfId="107" xr:uid="{00000000-0005-0000-0000-000011000000}"/>
    <cellStyle name="20% - Accent2 2 2" xfId="309" xr:uid="{00000000-0005-0000-0000-000012000000}"/>
    <cellStyle name="20% - Accent2 2 3" xfId="188" xr:uid="{00000000-0005-0000-0000-000013000000}"/>
    <cellStyle name="20% - Accent2 3" xfId="202" xr:uid="{00000000-0005-0000-0000-000014000000}"/>
    <cellStyle name="20% - Accent2 3 2" xfId="323" xr:uid="{00000000-0005-0000-0000-000015000000}"/>
    <cellStyle name="20% - Accent2 4" xfId="216" xr:uid="{00000000-0005-0000-0000-000016000000}"/>
    <cellStyle name="20% - Accent2 5" xfId="285" xr:uid="{00000000-0005-0000-0000-000017000000}"/>
    <cellStyle name="20% - Accent2 6" xfId="246" xr:uid="{00000000-0005-0000-0000-000018000000}"/>
    <cellStyle name="20% - Accent2 7" xfId="164" xr:uid="{00000000-0005-0000-0000-000019000000}"/>
    <cellStyle name="20% - Accent3" xfId="66" builtinId="38" customBuiltin="1"/>
    <cellStyle name="20% - Accent3 2" xfId="111" xr:uid="{00000000-0005-0000-0000-00001B000000}"/>
    <cellStyle name="20% - Accent3 2 2" xfId="311" xr:uid="{00000000-0005-0000-0000-00001C000000}"/>
    <cellStyle name="20% - Accent3 2 3" xfId="190" xr:uid="{00000000-0005-0000-0000-00001D000000}"/>
    <cellStyle name="20% - Accent3 3" xfId="204" xr:uid="{00000000-0005-0000-0000-00001E000000}"/>
    <cellStyle name="20% - Accent3 3 2" xfId="325" xr:uid="{00000000-0005-0000-0000-00001F000000}"/>
    <cellStyle name="20% - Accent3 4" xfId="218" xr:uid="{00000000-0005-0000-0000-000020000000}"/>
    <cellStyle name="20% - Accent3 5" xfId="289" xr:uid="{00000000-0005-0000-0000-000021000000}"/>
    <cellStyle name="20% - Accent3 6" xfId="250" xr:uid="{00000000-0005-0000-0000-000022000000}"/>
    <cellStyle name="20% - Accent3 7" xfId="168" xr:uid="{00000000-0005-0000-0000-000023000000}"/>
    <cellStyle name="20% - Accent4" xfId="70" builtinId="42" customBuiltin="1"/>
    <cellStyle name="20% - Accent4 2" xfId="115" xr:uid="{00000000-0005-0000-0000-000025000000}"/>
    <cellStyle name="20% - Accent4 2 2" xfId="313" xr:uid="{00000000-0005-0000-0000-000026000000}"/>
    <cellStyle name="20% - Accent4 2 3" xfId="192" xr:uid="{00000000-0005-0000-0000-000027000000}"/>
    <cellStyle name="20% - Accent4 3" xfId="206" xr:uid="{00000000-0005-0000-0000-000028000000}"/>
    <cellStyle name="20% - Accent4 3 2" xfId="327" xr:uid="{00000000-0005-0000-0000-000029000000}"/>
    <cellStyle name="20% - Accent4 4" xfId="220" xr:uid="{00000000-0005-0000-0000-00002A000000}"/>
    <cellStyle name="20% - Accent4 5" xfId="293" xr:uid="{00000000-0005-0000-0000-00002B000000}"/>
    <cellStyle name="20% - Accent4 6" xfId="254" xr:uid="{00000000-0005-0000-0000-00002C000000}"/>
    <cellStyle name="20% - Accent4 7" xfId="172" xr:uid="{00000000-0005-0000-0000-00002D000000}"/>
    <cellStyle name="20% - Accent5" xfId="74" builtinId="46" customBuiltin="1"/>
    <cellStyle name="20% - Accent5 2" xfId="119" xr:uid="{00000000-0005-0000-0000-00002F000000}"/>
    <cellStyle name="20% - Accent5 2 2" xfId="315" xr:uid="{00000000-0005-0000-0000-000030000000}"/>
    <cellStyle name="20% - Accent5 2 3" xfId="194" xr:uid="{00000000-0005-0000-0000-000031000000}"/>
    <cellStyle name="20% - Accent5 3" xfId="208" xr:uid="{00000000-0005-0000-0000-000032000000}"/>
    <cellStyle name="20% - Accent5 3 2" xfId="329" xr:uid="{00000000-0005-0000-0000-000033000000}"/>
    <cellStyle name="20% - Accent5 4" xfId="222" xr:uid="{00000000-0005-0000-0000-000034000000}"/>
    <cellStyle name="20% - Accent5 5" xfId="297" xr:uid="{00000000-0005-0000-0000-000035000000}"/>
    <cellStyle name="20% - Accent5 6" xfId="258" xr:uid="{00000000-0005-0000-0000-000036000000}"/>
    <cellStyle name="20% - Accent5 7" xfId="176" xr:uid="{00000000-0005-0000-0000-000037000000}"/>
    <cellStyle name="20% - Accent6" xfId="78" builtinId="50" customBuiltin="1"/>
    <cellStyle name="20% - Accent6 2" xfId="123" xr:uid="{00000000-0005-0000-0000-000039000000}"/>
    <cellStyle name="20% - Accent6 2 2" xfId="317" xr:uid="{00000000-0005-0000-0000-00003A000000}"/>
    <cellStyle name="20% - Accent6 2 3" xfId="196" xr:uid="{00000000-0005-0000-0000-00003B000000}"/>
    <cellStyle name="20% - Accent6 3" xfId="210" xr:uid="{00000000-0005-0000-0000-00003C000000}"/>
    <cellStyle name="20% - Accent6 3 2" xfId="331" xr:uid="{00000000-0005-0000-0000-00003D000000}"/>
    <cellStyle name="20% - Accent6 4" xfId="224" xr:uid="{00000000-0005-0000-0000-00003E000000}"/>
    <cellStyle name="20% - Accent6 5" xfId="301" xr:uid="{00000000-0005-0000-0000-00003F000000}"/>
    <cellStyle name="20% - Accent6 6" xfId="262" xr:uid="{00000000-0005-0000-0000-000040000000}"/>
    <cellStyle name="20% - Accent6 7" xfId="180" xr:uid="{00000000-0005-0000-0000-000041000000}"/>
    <cellStyle name="40 % – Zvýraznění1" xfId="413" xr:uid="{00000000-0005-0000-0000-000042000000}"/>
    <cellStyle name="40 % – Zvýraznění2" xfId="414" xr:uid="{00000000-0005-0000-0000-000043000000}"/>
    <cellStyle name="40 % – Zvýraznění3" xfId="415" xr:uid="{00000000-0005-0000-0000-000044000000}"/>
    <cellStyle name="40 % – Zvýraznění4" xfId="416" xr:uid="{00000000-0005-0000-0000-000045000000}"/>
    <cellStyle name="40 % – Zvýraznění5" xfId="417" xr:uid="{00000000-0005-0000-0000-000046000000}"/>
    <cellStyle name="40 % – Zvýraznění6" xfId="418" xr:uid="{00000000-0005-0000-0000-000047000000}"/>
    <cellStyle name="40% - Accent1" xfId="59" builtinId="31" customBuiltin="1"/>
    <cellStyle name="40% - Accent1 2" xfId="104" xr:uid="{00000000-0005-0000-0000-000049000000}"/>
    <cellStyle name="40% - Accent1 2 2" xfId="308" xr:uid="{00000000-0005-0000-0000-00004A000000}"/>
    <cellStyle name="40% - Accent1 2 3" xfId="187" xr:uid="{00000000-0005-0000-0000-00004B000000}"/>
    <cellStyle name="40% - Accent1 3" xfId="201" xr:uid="{00000000-0005-0000-0000-00004C000000}"/>
    <cellStyle name="40% - Accent1 3 2" xfId="322" xr:uid="{00000000-0005-0000-0000-00004D000000}"/>
    <cellStyle name="40% - Accent1 4" xfId="215" xr:uid="{00000000-0005-0000-0000-00004E000000}"/>
    <cellStyle name="40% - Accent1 5" xfId="282" xr:uid="{00000000-0005-0000-0000-00004F000000}"/>
    <cellStyle name="40% - Accent1 6" xfId="243" xr:uid="{00000000-0005-0000-0000-000050000000}"/>
    <cellStyle name="40% - Accent1 7" xfId="161" xr:uid="{00000000-0005-0000-0000-000051000000}"/>
    <cellStyle name="40% - Accent2" xfId="63" builtinId="35" customBuiltin="1"/>
    <cellStyle name="40% - Accent2 2" xfId="108" xr:uid="{00000000-0005-0000-0000-000053000000}"/>
    <cellStyle name="40% - Accent2 2 2" xfId="310" xr:uid="{00000000-0005-0000-0000-000054000000}"/>
    <cellStyle name="40% - Accent2 2 3" xfId="189" xr:uid="{00000000-0005-0000-0000-000055000000}"/>
    <cellStyle name="40% - Accent2 3" xfId="203" xr:uid="{00000000-0005-0000-0000-000056000000}"/>
    <cellStyle name="40% - Accent2 3 2" xfId="324" xr:uid="{00000000-0005-0000-0000-000057000000}"/>
    <cellStyle name="40% - Accent2 4" xfId="217" xr:uid="{00000000-0005-0000-0000-000058000000}"/>
    <cellStyle name="40% - Accent2 5" xfId="286" xr:uid="{00000000-0005-0000-0000-000059000000}"/>
    <cellStyle name="40% - Accent2 6" xfId="247" xr:uid="{00000000-0005-0000-0000-00005A000000}"/>
    <cellStyle name="40% - Accent2 7" xfId="165" xr:uid="{00000000-0005-0000-0000-00005B000000}"/>
    <cellStyle name="40% - Accent3" xfId="67" builtinId="39" customBuiltin="1"/>
    <cellStyle name="40% - Accent3 2" xfId="112" xr:uid="{00000000-0005-0000-0000-00005D000000}"/>
    <cellStyle name="40% - Accent3 2 2" xfId="312" xr:uid="{00000000-0005-0000-0000-00005E000000}"/>
    <cellStyle name="40% - Accent3 2 3" xfId="191" xr:uid="{00000000-0005-0000-0000-00005F000000}"/>
    <cellStyle name="40% - Accent3 3" xfId="205" xr:uid="{00000000-0005-0000-0000-000060000000}"/>
    <cellStyle name="40% - Accent3 3 2" xfId="326" xr:uid="{00000000-0005-0000-0000-000061000000}"/>
    <cellStyle name="40% - Accent3 4" xfId="219" xr:uid="{00000000-0005-0000-0000-000062000000}"/>
    <cellStyle name="40% - Accent3 5" xfId="290" xr:uid="{00000000-0005-0000-0000-000063000000}"/>
    <cellStyle name="40% - Accent3 6" xfId="251" xr:uid="{00000000-0005-0000-0000-000064000000}"/>
    <cellStyle name="40% - Accent3 7" xfId="169" xr:uid="{00000000-0005-0000-0000-000065000000}"/>
    <cellStyle name="40% - Accent4" xfId="71" builtinId="43" customBuiltin="1"/>
    <cellStyle name="40% - Accent4 2" xfId="116" xr:uid="{00000000-0005-0000-0000-000067000000}"/>
    <cellStyle name="40% - Accent4 2 2" xfId="314" xr:uid="{00000000-0005-0000-0000-000068000000}"/>
    <cellStyle name="40% - Accent4 2 3" xfId="193" xr:uid="{00000000-0005-0000-0000-000069000000}"/>
    <cellStyle name="40% - Accent4 3" xfId="207" xr:uid="{00000000-0005-0000-0000-00006A000000}"/>
    <cellStyle name="40% - Accent4 3 2" xfId="328" xr:uid="{00000000-0005-0000-0000-00006B000000}"/>
    <cellStyle name="40% - Accent4 4" xfId="221" xr:uid="{00000000-0005-0000-0000-00006C000000}"/>
    <cellStyle name="40% - Accent4 5" xfId="294" xr:uid="{00000000-0005-0000-0000-00006D000000}"/>
    <cellStyle name="40% - Accent4 6" xfId="255" xr:uid="{00000000-0005-0000-0000-00006E000000}"/>
    <cellStyle name="40% - Accent4 7" xfId="173" xr:uid="{00000000-0005-0000-0000-00006F000000}"/>
    <cellStyle name="40% - Accent5" xfId="75" builtinId="47" customBuiltin="1"/>
    <cellStyle name="40% - Accent5 2" xfId="120" xr:uid="{00000000-0005-0000-0000-000071000000}"/>
    <cellStyle name="40% - Accent5 2 2" xfId="316" xr:uid="{00000000-0005-0000-0000-000072000000}"/>
    <cellStyle name="40% - Accent5 2 3" xfId="195" xr:uid="{00000000-0005-0000-0000-000073000000}"/>
    <cellStyle name="40% - Accent5 3" xfId="209" xr:uid="{00000000-0005-0000-0000-000074000000}"/>
    <cellStyle name="40% - Accent5 3 2" xfId="330" xr:uid="{00000000-0005-0000-0000-000075000000}"/>
    <cellStyle name="40% - Accent5 4" xfId="223" xr:uid="{00000000-0005-0000-0000-000076000000}"/>
    <cellStyle name="40% - Accent5 5" xfId="298" xr:uid="{00000000-0005-0000-0000-000077000000}"/>
    <cellStyle name="40% - Accent5 6" xfId="259" xr:uid="{00000000-0005-0000-0000-000078000000}"/>
    <cellStyle name="40% - Accent5 7" xfId="177" xr:uid="{00000000-0005-0000-0000-000079000000}"/>
    <cellStyle name="40% - Accent6" xfId="79" builtinId="51" customBuiltin="1"/>
    <cellStyle name="40% - Accent6 2" xfId="124" xr:uid="{00000000-0005-0000-0000-00007B000000}"/>
    <cellStyle name="40% - Accent6 2 2" xfId="318" xr:uid="{00000000-0005-0000-0000-00007C000000}"/>
    <cellStyle name="40% - Accent6 2 3" xfId="197" xr:uid="{00000000-0005-0000-0000-00007D000000}"/>
    <cellStyle name="40% - Accent6 3" xfId="211" xr:uid="{00000000-0005-0000-0000-00007E000000}"/>
    <cellStyle name="40% - Accent6 3 2" xfId="332" xr:uid="{00000000-0005-0000-0000-00007F000000}"/>
    <cellStyle name="40% - Accent6 4" xfId="225" xr:uid="{00000000-0005-0000-0000-000080000000}"/>
    <cellStyle name="40% - Accent6 5" xfId="302" xr:uid="{00000000-0005-0000-0000-000081000000}"/>
    <cellStyle name="40% - Accent6 6" xfId="263" xr:uid="{00000000-0005-0000-0000-000082000000}"/>
    <cellStyle name="40% - Accent6 7" xfId="181" xr:uid="{00000000-0005-0000-0000-000083000000}"/>
    <cellStyle name="60 % – Zvýraznění1" xfId="419" xr:uid="{00000000-0005-0000-0000-000084000000}"/>
    <cellStyle name="60 % – Zvýraznění2" xfId="420" xr:uid="{00000000-0005-0000-0000-000085000000}"/>
    <cellStyle name="60 % – Zvýraznění3" xfId="421" xr:uid="{00000000-0005-0000-0000-000086000000}"/>
    <cellStyle name="60 % – Zvýraznění4" xfId="422" xr:uid="{00000000-0005-0000-0000-000087000000}"/>
    <cellStyle name="60 % – Zvýraznění5" xfId="423" xr:uid="{00000000-0005-0000-0000-000088000000}"/>
    <cellStyle name="60 % – Zvýraznění6" xfId="424" xr:uid="{00000000-0005-0000-0000-000089000000}"/>
    <cellStyle name="60% - Accent1" xfId="60" builtinId="32" customBuiltin="1"/>
    <cellStyle name="60% - Accent1 2" xfId="105" xr:uid="{00000000-0005-0000-0000-00008B000000}"/>
    <cellStyle name="60% - Accent1 2 2" xfId="283" xr:uid="{00000000-0005-0000-0000-00008C000000}"/>
    <cellStyle name="60% - Accent1 3" xfId="244" xr:uid="{00000000-0005-0000-0000-00008D000000}"/>
    <cellStyle name="60% - Accent1 4" xfId="162" xr:uid="{00000000-0005-0000-0000-00008E000000}"/>
    <cellStyle name="60% - Accent2" xfId="64" builtinId="36" customBuiltin="1"/>
    <cellStyle name="60% - Accent2 2" xfId="109" xr:uid="{00000000-0005-0000-0000-000090000000}"/>
    <cellStyle name="60% - Accent2 2 2" xfId="287" xr:uid="{00000000-0005-0000-0000-000091000000}"/>
    <cellStyle name="60% - Accent2 3" xfId="248" xr:uid="{00000000-0005-0000-0000-000092000000}"/>
    <cellStyle name="60% - Accent2 4" xfId="166" xr:uid="{00000000-0005-0000-0000-000093000000}"/>
    <cellStyle name="60% - Accent3" xfId="68" builtinId="40" customBuiltin="1"/>
    <cellStyle name="60% - Accent3 2" xfId="113" xr:uid="{00000000-0005-0000-0000-000095000000}"/>
    <cellStyle name="60% - Accent3 2 2" xfId="291" xr:uid="{00000000-0005-0000-0000-000096000000}"/>
    <cellStyle name="60% - Accent3 3" xfId="252" xr:uid="{00000000-0005-0000-0000-000097000000}"/>
    <cellStyle name="60% - Accent3 4" xfId="170" xr:uid="{00000000-0005-0000-0000-000098000000}"/>
    <cellStyle name="60% - Accent4" xfId="72" builtinId="44" customBuiltin="1"/>
    <cellStyle name="60% - Accent4 2" xfId="117" xr:uid="{00000000-0005-0000-0000-00009A000000}"/>
    <cellStyle name="60% - Accent4 2 2" xfId="295" xr:uid="{00000000-0005-0000-0000-00009B000000}"/>
    <cellStyle name="60% - Accent4 3" xfId="256" xr:uid="{00000000-0005-0000-0000-00009C000000}"/>
    <cellStyle name="60% - Accent4 4" xfId="174" xr:uid="{00000000-0005-0000-0000-00009D000000}"/>
    <cellStyle name="60% - Accent5" xfId="76" builtinId="48" customBuiltin="1"/>
    <cellStyle name="60% - Accent5 2" xfId="121" xr:uid="{00000000-0005-0000-0000-00009F000000}"/>
    <cellStyle name="60% - Accent5 2 2" xfId="299" xr:uid="{00000000-0005-0000-0000-0000A0000000}"/>
    <cellStyle name="60% - Accent5 3" xfId="260" xr:uid="{00000000-0005-0000-0000-0000A1000000}"/>
    <cellStyle name="60% - Accent5 4" xfId="178" xr:uid="{00000000-0005-0000-0000-0000A2000000}"/>
    <cellStyle name="60% - Accent6" xfId="80" builtinId="52" customBuiltin="1"/>
    <cellStyle name="60% - Accent6 2" xfId="125" xr:uid="{00000000-0005-0000-0000-0000A4000000}"/>
    <cellStyle name="60% - Accent6 2 2" xfId="303" xr:uid="{00000000-0005-0000-0000-0000A5000000}"/>
    <cellStyle name="60% - Accent6 3" xfId="264" xr:uid="{00000000-0005-0000-0000-0000A6000000}"/>
    <cellStyle name="60% - Accent6 4" xfId="182" xr:uid="{00000000-0005-0000-0000-0000A7000000}"/>
    <cellStyle name="Accent1" xfId="57" builtinId="29" customBuiltin="1"/>
    <cellStyle name="Accent1 2" xfId="102" xr:uid="{00000000-0005-0000-0000-0000A9000000}"/>
    <cellStyle name="Accent1 2 2" xfId="280" xr:uid="{00000000-0005-0000-0000-0000AA000000}"/>
    <cellStyle name="Accent1 3" xfId="241" xr:uid="{00000000-0005-0000-0000-0000AB000000}"/>
    <cellStyle name="Accent1 4" xfId="159" xr:uid="{00000000-0005-0000-0000-0000AC000000}"/>
    <cellStyle name="Accent2" xfId="61" builtinId="33" customBuiltin="1"/>
    <cellStyle name="Accent2 2" xfId="106" xr:uid="{00000000-0005-0000-0000-0000AE000000}"/>
    <cellStyle name="Accent2 2 2" xfId="284" xr:uid="{00000000-0005-0000-0000-0000AF000000}"/>
    <cellStyle name="Accent2 3" xfId="245" xr:uid="{00000000-0005-0000-0000-0000B0000000}"/>
    <cellStyle name="Accent2 4" xfId="163" xr:uid="{00000000-0005-0000-0000-0000B1000000}"/>
    <cellStyle name="Accent3" xfId="65" builtinId="37" customBuiltin="1"/>
    <cellStyle name="Accent3 2" xfId="110" xr:uid="{00000000-0005-0000-0000-0000B3000000}"/>
    <cellStyle name="Accent3 2 2" xfId="288" xr:uid="{00000000-0005-0000-0000-0000B4000000}"/>
    <cellStyle name="Accent3 3" xfId="249" xr:uid="{00000000-0005-0000-0000-0000B5000000}"/>
    <cellStyle name="Accent3 4" xfId="167" xr:uid="{00000000-0005-0000-0000-0000B6000000}"/>
    <cellStyle name="Accent4" xfId="69" builtinId="41" customBuiltin="1"/>
    <cellStyle name="Accent4 2" xfId="114" xr:uid="{00000000-0005-0000-0000-0000B8000000}"/>
    <cellStyle name="Accent4 2 2" xfId="292" xr:uid="{00000000-0005-0000-0000-0000B9000000}"/>
    <cellStyle name="Accent4 3" xfId="253" xr:uid="{00000000-0005-0000-0000-0000BA000000}"/>
    <cellStyle name="Accent4 4" xfId="171" xr:uid="{00000000-0005-0000-0000-0000BB000000}"/>
    <cellStyle name="Accent5" xfId="73" builtinId="45" customBuiltin="1"/>
    <cellStyle name="Accent5 2" xfId="118" xr:uid="{00000000-0005-0000-0000-0000BD000000}"/>
    <cellStyle name="Accent5 2 2" xfId="296" xr:uid="{00000000-0005-0000-0000-0000BE000000}"/>
    <cellStyle name="Accent5 3" xfId="257" xr:uid="{00000000-0005-0000-0000-0000BF000000}"/>
    <cellStyle name="Accent5 4" xfId="175" xr:uid="{00000000-0005-0000-0000-0000C0000000}"/>
    <cellStyle name="Accent6" xfId="77" builtinId="49" customBuiltin="1"/>
    <cellStyle name="Accent6 2" xfId="122" xr:uid="{00000000-0005-0000-0000-0000C2000000}"/>
    <cellStyle name="Accent6 2 2" xfId="300" xr:uid="{00000000-0005-0000-0000-0000C3000000}"/>
    <cellStyle name="Accent6 3" xfId="261" xr:uid="{00000000-0005-0000-0000-0000C4000000}"/>
    <cellStyle name="Accent6 4" xfId="179" xr:uid="{00000000-0005-0000-0000-0000C5000000}"/>
    <cellStyle name="Bad" xfId="46" builtinId="27" customBuiltin="1"/>
    <cellStyle name="Bad 2" xfId="92" xr:uid="{00000000-0005-0000-0000-0000C7000000}"/>
    <cellStyle name="Bad 2 2" xfId="270" xr:uid="{00000000-0005-0000-0000-0000C8000000}"/>
    <cellStyle name="Bad 3" xfId="231" xr:uid="{00000000-0005-0000-0000-0000C9000000}"/>
    <cellStyle name="Bad 4" xfId="149" xr:uid="{00000000-0005-0000-0000-0000CA000000}"/>
    <cellStyle name="Calculation" xfId="50" builtinId="22" customBuiltin="1"/>
    <cellStyle name="Calculation 2" xfId="96" xr:uid="{00000000-0005-0000-0000-0000CC000000}"/>
    <cellStyle name="Calculation 2 2" xfId="274" xr:uid="{00000000-0005-0000-0000-0000CD000000}"/>
    <cellStyle name="Calculation 3" xfId="235" xr:uid="{00000000-0005-0000-0000-0000CE000000}"/>
    <cellStyle name="Calculation 4" xfId="153" xr:uid="{00000000-0005-0000-0000-0000CF000000}"/>
    <cellStyle name="Celkem" xfId="425" xr:uid="{00000000-0005-0000-0000-0000D0000000}"/>
    <cellStyle name="Check Cell" xfId="52" builtinId="23" customBuiltin="1"/>
    <cellStyle name="Check Cell 2" xfId="98" xr:uid="{00000000-0005-0000-0000-0000D2000000}"/>
    <cellStyle name="Check Cell 2 2" xfId="276" xr:uid="{00000000-0005-0000-0000-0000D3000000}"/>
    <cellStyle name="Check Cell 3" xfId="237" xr:uid="{00000000-0005-0000-0000-0000D4000000}"/>
    <cellStyle name="Check Cell 4" xfId="155" xr:uid="{00000000-0005-0000-0000-0000D5000000}"/>
    <cellStyle name="Chybně" xfId="426" xr:uid="{00000000-0005-0000-0000-0000D6000000}"/>
    <cellStyle name="Comma" xfId="18" builtinId="3"/>
    <cellStyle name="Comma 2" xfId="21" xr:uid="{00000000-0005-0000-0000-0000D8000000}"/>
    <cellStyle name="Comma 2 2" xfId="23" xr:uid="{00000000-0005-0000-0000-0000D9000000}"/>
    <cellStyle name="Comma 2 2 2" xfId="84" xr:uid="{00000000-0005-0000-0000-0000DA000000}"/>
    <cellStyle name="Comma 2 2 3" xfId="352" xr:uid="{00000000-0005-0000-0000-0000DB000000}"/>
    <cellStyle name="Comma 2 3" xfId="39" xr:uid="{00000000-0005-0000-0000-0000DC000000}"/>
    <cellStyle name="Comma 2 4" xfId="338" xr:uid="{00000000-0005-0000-0000-0000DD000000}"/>
    <cellStyle name="Comma 3" xfId="30" xr:uid="{00000000-0005-0000-0000-0000DE000000}"/>
    <cellStyle name="Comma 3 2" xfId="353" xr:uid="{00000000-0005-0000-0000-0000DF000000}"/>
    <cellStyle name="Comma 3 3" xfId="339" xr:uid="{00000000-0005-0000-0000-0000E0000000}"/>
    <cellStyle name="Comma 4" xfId="13" xr:uid="{00000000-0005-0000-0000-0000E1000000}"/>
    <cellStyle name="Comma 4 2" xfId="343" xr:uid="{00000000-0005-0000-0000-0000E2000000}"/>
    <cellStyle name="Comma 5" xfId="345" xr:uid="{00000000-0005-0000-0000-0000E3000000}"/>
    <cellStyle name="Comma 6" xfId="398" xr:uid="{00000000-0005-0000-0000-0000E4000000}"/>
    <cellStyle name="Comma 7" xfId="400" xr:uid="{00000000-0005-0000-0000-0000E5000000}"/>
    <cellStyle name="Explanatory Text" xfId="55" builtinId="53" customBuiltin="1"/>
    <cellStyle name="Explanatory Text 2" xfId="100" xr:uid="{00000000-0005-0000-0000-0000E7000000}"/>
    <cellStyle name="Explanatory Text 2 2" xfId="278" xr:uid="{00000000-0005-0000-0000-0000E8000000}"/>
    <cellStyle name="Explanatory Text 3" xfId="239" xr:uid="{00000000-0005-0000-0000-0000E9000000}"/>
    <cellStyle name="Explanatory Text 4" xfId="157" xr:uid="{00000000-0005-0000-0000-0000EA000000}"/>
    <cellStyle name="Good" xfId="45" builtinId="26" customBuiltin="1"/>
    <cellStyle name="Good 2" xfId="91" xr:uid="{00000000-0005-0000-0000-0000EC000000}"/>
    <cellStyle name="Good 2 2" xfId="269" xr:uid="{00000000-0005-0000-0000-0000ED000000}"/>
    <cellStyle name="Good 3" xfId="230" xr:uid="{00000000-0005-0000-0000-0000EE000000}"/>
    <cellStyle name="Good 4" xfId="148" xr:uid="{00000000-0005-0000-0000-0000EF000000}"/>
    <cellStyle name="Heading 1" xfId="41" builtinId="16" customBuiltin="1"/>
    <cellStyle name="Heading 1 2" xfId="87" xr:uid="{00000000-0005-0000-0000-0000F1000000}"/>
    <cellStyle name="Heading 1 2 2" xfId="265" xr:uid="{00000000-0005-0000-0000-0000F2000000}"/>
    <cellStyle name="Heading 1 3" xfId="226" xr:uid="{00000000-0005-0000-0000-0000F3000000}"/>
    <cellStyle name="Heading 1 4" xfId="144" xr:uid="{00000000-0005-0000-0000-0000F4000000}"/>
    <cellStyle name="Heading 2" xfId="42" builtinId="17" customBuiltin="1"/>
    <cellStyle name="Heading 2 2" xfId="88" xr:uid="{00000000-0005-0000-0000-0000F6000000}"/>
    <cellStyle name="Heading 2 2 2" xfId="266" xr:uid="{00000000-0005-0000-0000-0000F7000000}"/>
    <cellStyle name="Heading 2 3" xfId="227" xr:uid="{00000000-0005-0000-0000-0000F8000000}"/>
    <cellStyle name="Heading 2 4" xfId="145" xr:uid="{00000000-0005-0000-0000-0000F9000000}"/>
    <cellStyle name="Heading 3" xfId="43" builtinId="18" customBuiltin="1"/>
    <cellStyle name="Heading 3 2" xfId="89" xr:uid="{00000000-0005-0000-0000-0000FB000000}"/>
    <cellStyle name="Heading 3 2 2" xfId="267" xr:uid="{00000000-0005-0000-0000-0000FC000000}"/>
    <cellStyle name="Heading 3 3" xfId="228" xr:uid="{00000000-0005-0000-0000-0000FD000000}"/>
    <cellStyle name="Heading 3 4" xfId="146" xr:uid="{00000000-0005-0000-0000-0000FE000000}"/>
    <cellStyle name="Heading 4" xfId="44" builtinId="19" customBuiltin="1"/>
    <cellStyle name="Heading 4 2" xfId="90" xr:uid="{00000000-0005-0000-0000-000000010000}"/>
    <cellStyle name="Heading 4 2 2" xfId="268" xr:uid="{00000000-0005-0000-0000-000001010000}"/>
    <cellStyle name="Heading 4 3" xfId="229" xr:uid="{00000000-0005-0000-0000-000002010000}"/>
    <cellStyle name="Heading 4 4" xfId="147" xr:uid="{00000000-0005-0000-0000-000003010000}"/>
    <cellStyle name="Hyperlink" xfId="24" builtinId="8"/>
    <cellStyle name="Hyperlink 2" xfId="427" xr:uid="{00000000-0005-0000-0000-000005010000}"/>
    <cellStyle name="Input" xfId="48" builtinId="20" customBuiltin="1"/>
    <cellStyle name="Input 2" xfId="94" xr:uid="{00000000-0005-0000-0000-000007010000}"/>
    <cellStyle name="Input 2 2" xfId="272" xr:uid="{00000000-0005-0000-0000-000008010000}"/>
    <cellStyle name="Input 3" xfId="233" xr:uid="{00000000-0005-0000-0000-000009010000}"/>
    <cellStyle name="Input 4" xfId="151" xr:uid="{00000000-0005-0000-0000-00000A010000}"/>
    <cellStyle name="Kontrolní buňka" xfId="428" xr:uid="{00000000-0005-0000-0000-00000B010000}"/>
    <cellStyle name="Linked Cell" xfId="51" builtinId="24" customBuiltin="1"/>
    <cellStyle name="Linked Cell 2" xfId="97" xr:uid="{00000000-0005-0000-0000-00000D010000}"/>
    <cellStyle name="Linked Cell 2 2" xfId="275" xr:uid="{00000000-0005-0000-0000-00000E010000}"/>
    <cellStyle name="Linked Cell 3" xfId="236" xr:uid="{00000000-0005-0000-0000-00000F010000}"/>
    <cellStyle name="Linked Cell 4" xfId="154" xr:uid="{00000000-0005-0000-0000-000010010000}"/>
    <cellStyle name="Nadpis 1" xfId="429" xr:uid="{00000000-0005-0000-0000-000011010000}"/>
    <cellStyle name="Nadpis 2" xfId="430" xr:uid="{00000000-0005-0000-0000-000012010000}"/>
    <cellStyle name="Nadpis 3" xfId="431" xr:uid="{00000000-0005-0000-0000-000013010000}"/>
    <cellStyle name="Nadpis 4" xfId="432" xr:uid="{00000000-0005-0000-0000-000014010000}"/>
    <cellStyle name="Název" xfId="433" xr:uid="{00000000-0005-0000-0000-000015010000}"/>
    <cellStyle name="Neutral" xfId="47" builtinId="28" customBuiltin="1"/>
    <cellStyle name="Neutral 2" xfId="93" xr:uid="{00000000-0005-0000-0000-000017010000}"/>
    <cellStyle name="Neutral 2 2" xfId="271" xr:uid="{00000000-0005-0000-0000-000018010000}"/>
    <cellStyle name="Neutral 3" xfId="232" xr:uid="{00000000-0005-0000-0000-000019010000}"/>
    <cellStyle name="Neutral 4" xfId="150" xr:uid="{00000000-0005-0000-0000-00001A010000}"/>
    <cellStyle name="Neutrální" xfId="434" xr:uid="{00000000-0005-0000-0000-00001B010000}"/>
    <cellStyle name="Normal" xfId="0" builtinId="0"/>
    <cellStyle name="Normal 10" xfId="14" xr:uid="{00000000-0005-0000-0000-00001D010000}"/>
    <cellStyle name="Normal 10 2" xfId="354" xr:uid="{00000000-0005-0000-0000-00001E010000}"/>
    <cellStyle name="Normal 11" xfId="12" xr:uid="{00000000-0005-0000-0000-00001F010000}"/>
    <cellStyle name="Normal 11 2" xfId="399" xr:uid="{00000000-0005-0000-0000-000020010000}"/>
    <cellStyle name="Normal 11 3" xfId="401" xr:uid="{00000000-0005-0000-0000-000021010000}"/>
    <cellStyle name="Normal 11 4" xfId="355" xr:uid="{00000000-0005-0000-0000-000022010000}"/>
    <cellStyle name="Normal 12" xfId="6" xr:uid="{00000000-0005-0000-0000-000023010000}"/>
    <cellStyle name="Normal 12 2" xfId="405" xr:uid="{00000000-0005-0000-0000-000024010000}"/>
    <cellStyle name="Normal 13" xfId="9" xr:uid="{00000000-0005-0000-0000-000025010000}"/>
    <cellStyle name="Normal 14" xfId="4" xr:uid="{00000000-0005-0000-0000-000026010000}"/>
    <cellStyle name="Normal 14 2" xfId="402" xr:uid="{00000000-0005-0000-0000-000027010000}"/>
    <cellStyle name="Normal 15" xfId="7" xr:uid="{00000000-0005-0000-0000-000028010000}"/>
    <cellStyle name="Normal 16" xfId="11" xr:uid="{00000000-0005-0000-0000-000029010000}"/>
    <cellStyle name="Normal 17" xfId="15" xr:uid="{00000000-0005-0000-0000-00002A010000}"/>
    <cellStyle name="Normal 18" xfId="25" xr:uid="{00000000-0005-0000-0000-00002B010000}"/>
    <cellStyle name="Normal 19" xfId="81" xr:uid="{00000000-0005-0000-0000-00002C010000}"/>
    <cellStyle name="Normal 19 2" xfId="129" xr:uid="{00000000-0005-0000-0000-00002D010000}"/>
    <cellStyle name="Normal 19 3" xfId="132" xr:uid="{00000000-0005-0000-0000-00002E010000}"/>
    <cellStyle name="Normal 19 4" xfId="126" xr:uid="{00000000-0005-0000-0000-00002F010000}"/>
    <cellStyle name="Normal 2" xfId="8" xr:uid="{00000000-0005-0000-0000-000030010000}"/>
    <cellStyle name="Normal 2 10" xfId="435" xr:uid="{00000000-0005-0000-0000-000031010000}"/>
    <cellStyle name="Normal 2 11" xfId="452" xr:uid="{00000000-0005-0000-0000-000032010000}"/>
    <cellStyle name="Normal 2 11 2" xfId="464" xr:uid="{00000000-0005-0000-0000-000033010000}"/>
    <cellStyle name="Normal 2 2" xfId="22" xr:uid="{00000000-0005-0000-0000-000034010000}"/>
    <cellStyle name="Normal 2 2 2" xfId="34" xr:uid="{00000000-0005-0000-0000-000035010000}"/>
    <cellStyle name="Normal 2 2 2 2" xfId="344" xr:uid="{00000000-0005-0000-0000-000036010000}"/>
    <cellStyle name="Normal 2 2 3" xfId="83" xr:uid="{00000000-0005-0000-0000-000037010000}"/>
    <cellStyle name="Normal 2 2 3 2" xfId="350" xr:uid="{00000000-0005-0000-0000-000038010000}"/>
    <cellStyle name="Normal 2 2 4" xfId="356" xr:uid="{00000000-0005-0000-0000-000039010000}"/>
    <cellStyle name="Normal 2 2 5" xfId="337" xr:uid="{00000000-0005-0000-0000-00003A010000}"/>
    <cellStyle name="Normal 2 3" xfId="35" xr:uid="{00000000-0005-0000-0000-00003B010000}"/>
    <cellStyle name="Normal 2 3 2" xfId="357" xr:uid="{00000000-0005-0000-0000-00003C010000}"/>
    <cellStyle name="Normal 2 3 3" xfId="347" xr:uid="{00000000-0005-0000-0000-00003D010000}"/>
    <cellStyle name="Normal 2 4" xfId="16" xr:uid="{00000000-0005-0000-0000-00003E010000}"/>
    <cellStyle name="Normal 2 4 2" xfId="358" xr:uid="{00000000-0005-0000-0000-00003F010000}"/>
    <cellStyle name="Normal 2 5" xfId="32" xr:uid="{00000000-0005-0000-0000-000040010000}"/>
    <cellStyle name="Normal 2 5 2" xfId="359" xr:uid="{00000000-0005-0000-0000-000041010000}"/>
    <cellStyle name="Normal 2 6" xfId="139" xr:uid="{00000000-0005-0000-0000-000042010000}"/>
    <cellStyle name="Normal 2 6 2" xfId="360" xr:uid="{00000000-0005-0000-0000-000043010000}"/>
    <cellStyle name="Normal 2 7" xfId="142" xr:uid="{00000000-0005-0000-0000-000044010000}"/>
    <cellStyle name="Normal 2 7 2" xfId="361" xr:uid="{00000000-0005-0000-0000-000045010000}"/>
    <cellStyle name="Normal 2 8" xfId="362" xr:uid="{00000000-0005-0000-0000-000046010000}"/>
    <cellStyle name="Normal 2 9" xfId="336" xr:uid="{00000000-0005-0000-0000-000047010000}"/>
    <cellStyle name="Normal 20" xfId="135" xr:uid="{00000000-0005-0000-0000-000048010000}"/>
    <cellStyle name="Normal 21" xfId="333" xr:uid="{00000000-0005-0000-0000-000049010000}"/>
    <cellStyle name="Normal 22" xfId="406" xr:uid="{00000000-0005-0000-0000-00004A010000}"/>
    <cellStyle name="Normal 23" xfId="454" xr:uid="{00000000-0005-0000-0000-00004B010000}"/>
    <cellStyle name="Normal 24" xfId="137" xr:uid="{00000000-0005-0000-0000-00004C010000}"/>
    <cellStyle name="Normal 25" xfId="455" xr:uid="{00000000-0005-0000-0000-00004D010000}"/>
    <cellStyle name="Normal 25 2" xfId="459" xr:uid="{00000000-0005-0000-0000-00004E010000}"/>
    <cellStyle name="Normal 25 3" xfId="463" xr:uid="{00000000-0005-0000-0000-00004F010000}"/>
    <cellStyle name="Normal 26" xfId="456" xr:uid="{00000000-0005-0000-0000-000050010000}"/>
    <cellStyle name="Normal 27" xfId="138" xr:uid="{00000000-0005-0000-0000-000051010000}"/>
    <cellStyle name="Normal 28" xfId="460" xr:uid="{00000000-0005-0000-0000-000052010000}"/>
    <cellStyle name="Normal 29" xfId="462" xr:uid="{00000000-0005-0000-0000-000053010000}"/>
    <cellStyle name="Normal 3" xfId="27" xr:uid="{00000000-0005-0000-0000-000054010000}"/>
    <cellStyle name="Normal 3 2" xfId="33" xr:uid="{00000000-0005-0000-0000-000055010000}"/>
    <cellStyle name="Normal 3 2 2" xfId="305" xr:uid="{00000000-0005-0000-0000-000056010000}"/>
    <cellStyle name="Normal 3 2 3" xfId="346" xr:uid="{00000000-0005-0000-0000-000057010000}"/>
    <cellStyle name="Normal 3 2 4" xfId="461" xr:uid="{00000000-0005-0000-0000-000058010000}"/>
    <cellStyle name="Normal 3 3" xfId="127" xr:uid="{00000000-0005-0000-0000-000059010000}"/>
    <cellStyle name="Normal 3 3 2" xfId="363" xr:uid="{00000000-0005-0000-0000-00005A010000}"/>
    <cellStyle name="Normal 3 4" xfId="130" xr:uid="{00000000-0005-0000-0000-00005B010000}"/>
    <cellStyle name="Normal 3 4 2" xfId="364" xr:uid="{00000000-0005-0000-0000-00005C010000}"/>
    <cellStyle name="Normal 3 5" xfId="85" xr:uid="{00000000-0005-0000-0000-00005D010000}"/>
    <cellStyle name="Normal 3 5 2" xfId="335" xr:uid="{00000000-0005-0000-0000-00005E010000}"/>
    <cellStyle name="Normal 3 6" xfId="133" xr:uid="{00000000-0005-0000-0000-00005F010000}"/>
    <cellStyle name="Normal 3 7" xfId="184" xr:uid="{00000000-0005-0000-0000-000060010000}"/>
    <cellStyle name="Normal 3 8" xfId="403" xr:uid="{00000000-0005-0000-0000-000061010000}"/>
    <cellStyle name="Normal 3 9" xfId="453" xr:uid="{00000000-0005-0000-0000-000062010000}"/>
    <cellStyle name="Normal 30" xfId="465" xr:uid="{00000000-0005-0000-0000-000063010000}"/>
    <cellStyle name="Normal 31" xfId="466" xr:uid="{00000000-0005-0000-0000-000064010000}"/>
    <cellStyle name="Normal 4" xfId="28" xr:uid="{00000000-0005-0000-0000-000065010000}"/>
    <cellStyle name="Normal 4 10" xfId="436" xr:uid="{00000000-0005-0000-0000-000066010000}"/>
    <cellStyle name="Normal 4 11" xfId="457" xr:uid="{00000000-0005-0000-0000-000067010000}"/>
    <cellStyle name="Normal 4 2" xfId="37" xr:uid="{00000000-0005-0000-0000-000068010000}"/>
    <cellStyle name="Normal 4 2 2" xfId="319" xr:uid="{00000000-0005-0000-0000-000069010000}"/>
    <cellStyle name="Normal 4 2 3" xfId="365" xr:uid="{00000000-0005-0000-0000-00006A010000}"/>
    <cellStyle name="Normal 4 3" xfId="1" xr:uid="{00000000-0005-0000-0000-00006B010000}"/>
    <cellStyle name="Normal 4 3 2" xfId="366" xr:uid="{00000000-0005-0000-0000-00006C010000}"/>
    <cellStyle name="Normal 4 4" xfId="128" xr:uid="{00000000-0005-0000-0000-00006D010000}"/>
    <cellStyle name="Normal 4 4 2" xfId="367" xr:uid="{00000000-0005-0000-0000-00006E010000}"/>
    <cellStyle name="Normal 4 5" xfId="131" xr:uid="{00000000-0005-0000-0000-00006F010000}"/>
    <cellStyle name="Normal 4 5 2" xfId="368" xr:uid="{00000000-0005-0000-0000-000070010000}"/>
    <cellStyle name="Normal 4 6" xfId="86" xr:uid="{00000000-0005-0000-0000-000071010000}"/>
    <cellStyle name="Normal 4 6 2" xfId="349" xr:uid="{00000000-0005-0000-0000-000072010000}"/>
    <cellStyle name="Normal 4 7" xfId="134" xr:uid="{00000000-0005-0000-0000-000073010000}"/>
    <cellStyle name="Normal 4 8" xfId="198" xr:uid="{00000000-0005-0000-0000-000074010000}"/>
    <cellStyle name="Normal 4 9" xfId="404" xr:uid="{00000000-0005-0000-0000-000075010000}"/>
    <cellStyle name="Normal 5" xfId="10" xr:uid="{00000000-0005-0000-0000-000076010000}"/>
    <cellStyle name="Normal 5 2" xfId="31" xr:uid="{00000000-0005-0000-0000-000077010000}"/>
    <cellStyle name="Normal 5 2 2" xfId="369" xr:uid="{00000000-0005-0000-0000-000078010000}"/>
    <cellStyle name="Normal 5 3" xfId="212" xr:uid="{00000000-0005-0000-0000-000079010000}"/>
    <cellStyle name="Normal 5 3 2" xfId="370" xr:uid="{00000000-0005-0000-0000-00007A010000}"/>
    <cellStyle name="Normal 5 4" xfId="371" xr:uid="{00000000-0005-0000-0000-00007B010000}"/>
    <cellStyle name="Normal 5 5" xfId="372" xr:uid="{00000000-0005-0000-0000-00007C010000}"/>
    <cellStyle name="Normal 5 6" xfId="348" xr:uid="{00000000-0005-0000-0000-00007D010000}"/>
    <cellStyle name="Normal 6" xfId="19" xr:uid="{00000000-0005-0000-0000-00007E010000}"/>
    <cellStyle name="Normal 6 2" xfId="29" xr:uid="{00000000-0005-0000-0000-00007F010000}"/>
    <cellStyle name="Normal 6 2 2" xfId="373" xr:uid="{00000000-0005-0000-0000-000080010000}"/>
    <cellStyle name="Normal 6 3" xfId="374" xr:uid="{00000000-0005-0000-0000-000081010000}"/>
    <cellStyle name="Normal 6 4" xfId="351" xr:uid="{00000000-0005-0000-0000-000082010000}"/>
    <cellStyle name="Normal 7" xfId="20" xr:uid="{00000000-0005-0000-0000-000083010000}"/>
    <cellStyle name="Normal 7 2" xfId="376" xr:uid="{00000000-0005-0000-0000-000084010000}"/>
    <cellStyle name="Normal 7 3" xfId="375" xr:uid="{00000000-0005-0000-0000-000085010000}"/>
    <cellStyle name="Normal 7 4" xfId="334" xr:uid="{00000000-0005-0000-0000-000086010000}"/>
    <cellStyle name="Normal 8" xfId="17" xr:uid="{00000000-0005-0000-0000-000087010000}"/>
    <cellStyle name="Normal 8 2" xfId="377" xr:uid="{00000000-0005-0000-0000-000088010000}"/>
    <cellStyle name="Normal 9" xfId="5" xr:uid="{00000000-0005-0000-0000-000089010000}"/>
    <cellStyle name="Normal 9 2" xfId="379" xr:uid="{00000000-0005-0000-0000-00008A010000}"/>
    <cellStyle name="Normal 9 3" xfId="378" xr:uid="{00000000-0005-0000-0000-00008B010000}"/>
    <cellStyle name="normální_Graf III.5_ZOI_IV_2008_III_2_novy" xfId="2" xr:uid="{00000000-0005-0000-0000-00008C010000}"/>
    <cellStyle name="normální_III.2 Prognóza" xfId="3" xr:uid="{00000000-0005-0000-0000-00008D010000}"/>
    <cellStyle name="Note" xfId="54" builtinId="10" customBuiltin="1"/>
    <cellStyle name="Note 2" xfId="183" xr:uid="{00000000-0005-0000-0000-00008F010000}"/>
    <cellStyle name="Note 2 2" xfId="304" xr:uid="{00000000-0005-0000-0000-000090010000}"/>
    <cellStyle name="Note 3" xfId="185" xr:uid="{00000000-0005-0000-0000-000091010000}"/>
    <cellStyle name="Note 3 2" xfId="306" xr:uid="{00000000-0005-0000-0000-000092010000}"/>
    <cellStyle name="Note 4" xfId="199" xr:uid="{00000000-0005-0000-0000-000093010000}"/>
    <cellStyle name="Note 4 2" xfId="320" xr:uid="{00000000-0005-0000-0000-000094010000}"/>
    <cellStyle name="Note 5" xfId="213" xr:uid="{00000000-0005-0000-0000-000095010000}"/>
    <cellStyle name="Note 6" xfId="143" xr:uid="{00000000-0005-0000-0000-000096010000}"/>
    <cellStyle name="Output" xfId="49" builtinId="21" customBuiltin="1"/>
    <cellStyle name="Output 2" xfId="95" xr:uid="{00000000-0005-0000-0000-000098010000}"/>
    <cellStyle name="Output 2 2" xfId="273" xr:uid="{00000000-0005-0000-0000-000099010000}"/>
    <cellStyle name="Output 3" xfId="234" xr:uid="{00000000-0005-0000-0000-00009A010000}"/>
    <cellStyle name="Output 4" xfId="152" xr:uid="{00000000-0005-0000-0000-00009B010000}"/>
    <cellStyle name="Percent" xfId="82" builtinId="5"/>
    <cellStyle name="Percent 2" xfId="26" xr:uid="{00000000-0005-0000-0000-00009D010000}"/>
    <cellStyle name="Percent 2 2" xfId="140" xr:uid="{00000000-0005-0000-0000-00009E010000}"/>
    <cellStyle name="Percent 2 3" xfId="437" xr:uid="{00000000-0005-0000-0000-00009F010000}"/>
    <cellStyle name="Percent 3" xfId="458" xr:uid="{00000000-0005-0000-0000-0000A0010000}"/>
    <cellStyle name="Percent 4" xfId="136" xr:uid="{00000000-0005-0000-0000-0000A1010000}"/>
    <cellStyle name="Poznámka" xfId="438" xr:uid="{00000000-0005-0000-0000-0000A2010000}"/>
    <cellStyle name="Propojená buňka" xfId="439" xr:uid="{00000000-0005-0000-0000-0000A3010000}"/>
    <cellStyle name="Publication" xfId="141" xr:uid="{00000000-0005-0000-0000-0000A4010000}"/>
    <cellStyle name="Správně" xfId="440" xr:uid="{00000000-0005-0000-0000-0000A5010000}"/>
    <cellStyle name="Text upozornění" xfId="441" xr:uid="{00000000-0005-0000-0000-0000A6010000}"/>
    <cellStyle name="Title" xfId="40" builtinId="15" customBuiltin="1"/>
    <cellStyle name="Total" xfId="56" builtinId="25" customBuiltin="1"/>
    <cellStyle name="Total 2" xfId="101" xr:uid="{00000000-0005-0000-0000-0000A9010000}"/>
    <cellStyle name="Total 2 2" xfId="279" xr:uid="{00000000-0005-0000-0000-0000AA010000}"/>
    <cellStyle name="Total 3" xfId="240" xr:uid="{00000000-0005-0000-0000-0000AB010000}"/>
    <cellStyle name="Total 4" xfId="158" xr:uid="{00000000-0005-0000-0000-0000AC010000}"/>
    <cellStyle name="Vstup" xfId="442" xr:uid="{00000000-0005-0000-0000-0000AD010000}"/>
    <cellStyle name="Výpočet" xfId="443" xr:uid="{00000000-0005-0000-0000-0000AE010000}"/>
    <cellStyle name="Výstup" xfId="444" xr:uid="{00000000-0005-0000-0000-0000AF010000}"/>
    <cellStyle name="Vysvětlující text" xfId="445" xr:uid="{00000000-0005-0000-0000-0000B0010000}"/>
    <cellStyle name="Warning Text" xfId="53" builtinId="11" customBuiltin="1"/>
    <cellStyle name="Warning Text 2" xfId="99" xr:uid="{00000000-0005-0000-0000-0000B2010000}"/>
    <cellStyle name="Warning Text 2 2" xfId="277" xr:uid="{00000000-0005-0000-0000-0000B3010000}"/>
    <cellStyle name="Warning Text 3" xfId="238" xr:uid="{00000000-0005-0000-0000-0000B4010000}"/>
    <cellStyle name="Warning Text 4" xfId="156" xr:uid="{00000000-0005-0000-0000-0000B5010000}"/>
    <cellStyle name="Zvýraznění 1" xfId="446" xr:uid="{00000000-0005-0000-0000-0000B6010000}"/>
    <cellStyle name="Zvýraznění 2" xfId="447" xr:uid="{00000000-0005-0000-0000-0000B7010000}"/>
    <cellStyle name="Zvýraznění 3" xfId="448" xr:uid="{00000000-0005-0000-0000-0000B8010000}"/>
    <cellStyle name="Zvýraznění 4" xfId="449" xr:uid="{00000000-0005-0000-0000-0000B9010000}"/>
    <cellStyle name="Zvýraznění 5" xfId="450" xr:uid="{00000000-0005-0000-0000-0000BA010000}"/>
    <cellStyle name="Zvýraznění 6" xfId="451" xr:uid="{00000000-0005-0000-0000-0000BB010000}"/>
    <cellStyle name="Обычный 2" xfId="340" xr:uid="{00000000-0005-0000-0000-0000BC010000}"/>
    <cellStyle name="Обычный 2 2" xfId="380" xr:uid="{00000000-0005-0000-0000-0000BD010000}"/>
    <cellStyle name="Обычный 2 2 2" xfId="381" xr:uid="{00000000-0005-0000-0000-0000BE010000}"/>
    <cellStyle name="Обычный 2 3" xfId="382" xr:uid="{00000000-0005-0000-0000-0000BF010000}"/>
    <cellStyle name="Обычный 2 4" xfId="383" xr:uid="{00000000-0005-0000-0000-0000C0010000}"/>
    <cellStyle name="Обычный 3" xfId="36" xr:uid="{00000000-0005-0000-0000-0000C1010000}"/>
    <cellStyle name="Обычный 3 2" xfId="384" xr:uid="{00000000-0005-0000-0000-0000C2010000}"/>
    <cellStyle name="Обычный 3 2 2" xfId="385" xr:uid="{00000000-0005-0000-0000-0000C3010000}"/>
    <cellStyle name="Обычный 3 3" xfId="386" xr:uid="{00000000-0005-0000-0000-0000C4010000}"/>
    <cellStyle name="Обычный 3 4" xfId="387" xr:uid="{00000000-0005-0000-0000-0000C5010000}"/>
    <cellStyle name="Обычный 3 5" xfId="388" xr:uid="{00000000-0005-0000-0000-0000C6010000}"/>
    <cellStyle name="Обычный 3 6" xfId="389" xr:uid="{00000000-0005-0000-0000-0000C7010000}"/>
    <cellStyle name="Обычный 3 7" xfId="341" xr:uid="{00000000-0005-0000-0000-0000C8010000}"/>
    <cellStyle name="Обычный 4" xfId="342" xr:uid="{00000000-0005-0000-0000-0000C9010000}"/>
    <cellStyle name="Обычный 4 2" xfId="390" xr:uid="{00000000-0005-0000-0000-0000CA010000}"/>
    <cellStyle name="Обычный 4 3" xfId="391" xr:uid="{00000000-0005-0000-0000-0000CB010000}"/>
    <cellStyle name="Обычный 4 4" xfId="392" xr:uid="{00000000-0005-0000-0000-0000CC010000}"/>
    <cellStyle name="Обычный 5" xfId="393" xr:uid="{00000000-0005-0000-0000-0000CD010000}"/>
    <cellStyle name="Обычный 5 2" xfId="394" xr:uid="{00000000-0005-0000-0000-0000CE010000}"/>
    <cellStyle name="Обычный 6" xfId="38" xr:uid="{00000000-0005-0000-0000-0000CF010000}"/>
    <cellStyle name="Обычный 6 2" xfId="396" xr:uid="{00000000-0005-0000-0000-0000D0010000}"/>
    <cellStyle name="Обычный 6 3" xfId="397" xr:uid="{00000000-0005-0000-0000-0000D1010000}"/>
    <cellStyle name="Обычный 6 4" xfId="395" xr:uid="{00000000-0005-0000-0000-0000D2010000}"/>
  </cellStyles>
  <dxfs count="106">
    <dxf>
      <font>
        <b/>
        <i val="0"/>
        <strike val="0"/>
        <condense val="0"/>
        <extend val="0"/>
        <outline val="0"/>
        <shadow val="0"/>
        <u val="none"/>
        <vertAlign val="baseline"/>
        <sz val="10"/>
        <color auto="1"/>
        <name val="GHEA Grapalat"/>
        <scheme val="none"/>
      </font>
      <numFmt numFmtId="19" formatCode="dd/mm/yyyy"/>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border diagonalUp="0" diagonalDown="0" outline="0">
        <left/>
        <right style="thin">
          <color rgb="FF000000"/>
        </right>
        <top/>
        <bottom style="thin">
          <color rgb="FF000000"/>
        </bottom>
      </border>
    </dxf>
    <dxf>
      <font>
        <b/>
        <strike val="0"/>
        <outline val="0"/>
        <shadow val="0"/>
        <u val="none"/>
        <vertAlign val="baseline"/>
        <sz val="10"/>
        <name val="GHEA Grapalat"/>
        <scheme val="none"/>
      </font>
    </dxf>
    <dxf>
      <font>
        <strike val="0"/>
        <outline val="0"/>
        <shadow val="0"/>
        <u val="none"/>
        <vertAlign val="baseline"/>
        <sz val="10"/>
        <name val="GHEA Grapalat"/>
        <scheme val="none"/>
      </font>
    </dxf>
    <dxf>
      <font>
        <strike val="0"/>
        <outline val="0"/>
        <shadow val="0"/>
        <u val="none"/>
        <vertAlign val="baseline"/>
        <sz val="10"/>
        <name val="GHEA Grapalat"/>
        <scheme val="none"/>
      </font>
    </dxf>
    <dxf>
      <font>
        <b/>
        <strike val="0"/>
        <outline val="0"/>
        <shadow val="0"/>
        <u val="none"/>
        <vertAlign val="baseline"/>
        <sz val="10"/>
        <color theme="1"/>
        <name val="GHEA Grapalat"/>
        <scheme val="none"/>
      </font>
      <numFmt numFmtId="165" formatCode="0.0"/>
      <fill>
        <patternFill patternType="none">
          <fgColor indexed="64"/>
          <bgColor indexed="65"/>
        </patternFill>
      </fill>
    </dxf>
    <dxf>
      <font>
        <strike val="0"/>
        <outline val="0"/>
        <shadow val="0"/>
        <u val="none"/>
        <vertAlign val="baseline"/>
        <sz val="10"/>
        <color theme="1"/>
        <name val="GHEA Grapalat"/>
        <scheme val="none"/>
      </font>
      <numFmt numFmtId="165" formatCode="0.0"/>
      <fill>
        <patternFill patternType="none">
          <fgColor indexed="64"/>
          <bgColor indexed="65"/>
        </patternFill>
      </fill>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name val="GHEA Grapalat"/>
        <scheme val="none"/>
      </font>
      <numFmt numFmtId="165" formatCode="0.0"/>
    </dxf>
    <dxf>
      <font>
        <b/>
        <strike val="0"/>
        <outline val="0"/>
        <shadow val="0"/>
        <u val="none"/>
        <vertAlign val="baseline"/>
        <sz val="10"/>
        <name val="GHEA Grapalat"/>
        <scheme val="none"/>
      </font>
    </dxf>
    <dxf>
      <font>
        <strike val="0"/>
        <outline val="0"/>
        <shadow val="0"/>
        <u val="none"/>
        <vertAlign val="baseline"/>
        <sz val="10"/>
        <name val="GHEA Grapalat"/>
        <scheme val="none"/>
      </font>
    </dxf>
    <dxf>
      <font>
        <strike val="0"/>
        <outline val="0"/>
        <shadow val="0"/>
        <u val="none"/>
        <vertAlign val="baseline"/>
        <sz val="10"/>
        <name val="GHEA Grapalat"/>
        <scheme val="none"/>
      </font>
    </dxf>
    <dxf>
      <font>
        <b val="0"/>
        <strike val="0"/>
        <outline val="0"/>
        <shadow val="0"/>
        <u val="none"/>
        <vertAlign val="baseline"/>
        <sz val="10"/>
        <color theme="1"/>
        <name val="GHEA Grapalat"/>
        <scheme val="none"/>
      </font>
      <numFmt numFmtId="165" formatCode="0.0"/>
    </dxf>
    <dxf>
      <font>
        <b val="0"/>
        <strike val="0"/>
        <outline val="0"/>
        <shadow val="0"/>
        <u val="none"/>
        <vertAlign val="baseline"/>
        <sz val="10"/>
        <color theme="1"/>
        <name val="GHEA Grapalat"/>
        <scheme val="none"/>
      </font>
    </dxf>
    <dxf>
      <font>
        <b val="0"/>
        <i val="0"/>
        <strike val="0"/>
        <condense val="0"/>
        <extend val="0"/>
        <outline val="0"/>
        <shadow val="0"/>
        <u val="none"/>
        <vertAlign val="baseline"/>
        <sz val="10"/>
        <color theme="1"/>
        <name val="GHEA Grapalat"/>
        <scheme val="none"/>
      </font>
      <numFmt numFmtId="165" formatCode="0.0"/>
    </dxf>
    <dxf>
      <font>
        <b val="0"/>
        <i val="0"/>
        <strike val="0"/>
        <condense val="0"/>
        <extend val="0"/>
        <outline val="0"/>
        <shadow val="0"/>
        <u val="none"/>
        <vertAlign val="baseline"/>
        <sz val="10"/>
        <color theme="1"/>
        <name val="GHEA Grapalat"/>
        <scheme val="none"/>
      </font>
      <numFmt numFmtId="165" formatCode="0.0"/>
    </dxf>
    <dxf>
      <font>
        <b val="0"/>
        <strike val="0"/>
        <outline val="0"/>
        <shadow val="0"/>
        <u val="none"/>
        <vertAlign val="baseline"/>
        <sz val="10"/>
        <color theme="1"/>
        <name val="GHEA Grapalat"/>
        <scheme val="none"/>
      </font>
      <numFmt numFmtId="165" formatCode="0.0"/>
    </dxf>
    <dxf>
      <font>
        <b val="0"/>
        <i val="0"/>
        <strike val="0"/>
        <condense val="0"/>
        <extend val="0"/>
        <outline val="0"/>
        <shadow val="0"/>
        <u val="none"/>
        <vertAlign val="baseline"/>
        <sz val="10"/>
        <color theme="1"/>
        <name val="GHEA Grapalat"/>
        <scheme val="none"/>
      </font>
      <numFmt numFmtId="165" formatCode="0.0"/>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rgb="FF000000"/>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s>
  <tableStyles count="0" defaultTableStyle="TableStyleMedium2" defaultPivotStyle="PivotStyleLight16"/>
  <colors>
    <mruColors>
      <color rgb="FFD9D9D9"/>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xml.rels><?xml version="1.0" encoding="UTF-8" standalone="yes"?>
<Relationships xmlns="http://schemas.openxmlformats.org/package/2006/relationships"><Relationship Id="rId1" Type="http://schemas.openxmlformats.org/officeDocument/2006/relationships/image" Target="../media/image1.png"/></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7.xml.rels><?xml version="1.0" encoding="UTF-8" standalone="yes"?>
<Relationships xmlns="http://schemas.openxmlformats.org/package/2006/relationships"><Relationship Id="rId2" Type="http://schemas.openxmlformats.org/officeDocument/2006/relationships/chartUserShapes" Target="../drawings/drawing46.xml"/><Relationship Id="rId1" Type="http://schemas.openxmlformats.org/officeDocument/2006/relationships/themeOverride" Target="../theme/themeOverride7.xml"/></Relationships>
</file>

<file path=xl/charts/_rels/chart3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xml.rels><?xml version="1.0" encoding="UTF-8" standalone="yes"?>
<Relationships xmlns="http://schemas.openxmlformats.org/package/2006/relationships"><Relationship Id="rId1" Type="http://schemas.openxmlformats.org/officeDocument/2006/relationships/image" Target="../media/image1.png"/></Relationships>
</file>

<file path=xl/charts/_rels/chart40.xml.rels><?xml version="1.0" encoding="UTF-8" standalone="yes"?>
<Relationships xmlns="http://schemas.openxmlformats.org/package/2006/relationships"><Relationship Id="rId2" Type="http://schemas.openxmlformats.org/officeDocument/2006/relationships/chartUserShapes" Target="../drawings/drawing50.xml"/><Relationship Id="rId1" Type="http://schemas.openxmlformats.org/officeDocument/2006/relationships/themeOverride" Target="../theme/themeOverride8.xml"/></Relationships>
</file>

<file path=xl/charts/_rels/chart4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5.xml.rels><?xml version="1.0" encoding="UTF-8" standalone="yes"?>
<Relationships xmlns="http://schemas.openxmlformats.org/package/2006/relationships"><Relationship Id="rId1" Type="http://schemas.openxmlformats.org/officeDocument/2006/relationships/image" Target="../media/image1.png"/></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9312521303096074E-2"/>
          <c:y val="0.13622674100635748"/>
          <c:w val="0.8831099742693056"/>
          <c:h val="0.47945014655269269"/>
        </c:manualLayout>
      </c:layout>
      <c:areaChart>
        <c:grouping val="stacked"/>
        <c:varyColors val="0"/>
        <c:ser>
          <c:idx val="0"/>
          <c:order val="0"/>
          <c:tx>
            <c:strRef>
              <c:f>'Chart 1'!$B$1</c:f>
              <c:strCache>
                <c:ptCount val="1"/>
                <c:pt idx="0">
                  <c:v>-90</c:v>
                </c:pt>
              </c:strCache>
            </c:strRef>
          </c:tx>
          <c:spPr>
            <a:solidFill>
              <a:schemeClr val="bg1"/>
            </a:solidFill>
            <a:ln w="38100">
              <a:no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1'!$B$2:$B$52</c:f>
              <c:numCache>
                <c:formatCode>0.0</c:formatCode>
                <c:ptCount val="29"/>
                <c:pt idx="0">
                  <c:v>-0.1</c:v>
                </c:pt>
                <c:pt idx="1">
                  <c:v>1.1000000000000001</c:v>
                </c:pt>
                <c:pt idx="2">
                  <c:v>1</c:v>
                </c:pt>
                <c:pt idx="3">
                  <c:v>2.6</c:v>
                </c:pt>
                <c:pt idx="4">
                  <c:v>3.7</c:v>
                </c:pt>
                <c:pt idx="5">
                  <c:v>0.90133554832215168</c:v>
                </c:pt>
                <c:pt idx="6">
                  <c:v>3.4891725643485501</c:v>
                </c:pt>
                <c:pt idx="7">
                  <c:v>1.8</c:v>
                </c:pt>
                <c:pt idx="8">
                  <c:v>1.9</c:v>
                </c:pt>
                <c:pt idx="9">
                  <c:v>2.5</c:v>
                </c:pt>
                <c:pt idx="10">
                  <c:v>0.47793958081770427</c:v>
                </c:pt>
                <c:pt idx="11">
                  <c:v>0.72819999999999996</c:v>
                </c:pt>
                <c:pt idx="12">
                  <c:v>-0.11022336893751117</c:v>
                </c:pt>
                <c:pt idx="13">
                  <c:v>1.6775261712177212</c:v>
                </c:pt>
                <c:pt idx="14">
                  <c:v>1.4326844717312213</c:v>
                </c:pt>
                <c:pt idx="15">
                  <c:v>3.6488327008795949</c:v>
                </c:pt>
                <c:pt idx="16">
                  <c:v>5.7455041519950782</c:v>
                </c:pt>
                <c:pt idx="17">
                  <c:v>6.0276190414462052</c:v>
                </c:pt>
                <c:pt idx="18">
                  <c:v>5.4497207771898797</c:v>
                </c:pt>
                <c:pt idx="19">
                  <c:v>4.8114171243386137</c:v>
                </c:pt>
                <c:pt idx="20">
                  <c:v>3.6137234714873494</c:v>
                </c:pt>
                <c:pt idx="21">
                  <c:v>2.6908610362531729</c:v>
                </c:pt>
                <c:pt idx="22">
                  <c:v>1.4621803108628784</c:v>
                </c:pt>
                <c:pt idx="23">
                  <c:v>1.6669661657848194</c:v>
                </c:pt>
                <c:pt idx="24">
                  <c:v>1.0093020207067598</c:v>
                </c:pt>
                <c:pt idx="25">
                  <c:v>0.53492958547258351</c:v>
                </c:pt>
                <c:pt idx="26">
                  <c:v>0.12496886008228825</c:v>
                </c:pt>
                <c:pt idx="27">
                  <c:v>-0.10082528499576991</c:v>
                </c:pt>
                <c:pt idx="28">
                  <c:v>-0.27661943007382916</c:v>
                </c:pt>
              </c:numCache>
            </c:numRef>
          </c:val>
          <c:extLst>
            <c:ext xmlns:c16="http://schemas.microsoft.com/office/drawing/2014/chart" uri="{C3380CC4-5D6E-409C-BE32-E72D297353CC}">
              <c16:uniqueId val="{00000000-5DF8-490E-A5EF-69F9D82BF0BE}"/>
            </c:ext>
          </c:extLst>
        </c:ser>
        <c:ser>
          <c:idx val="1"/>
          <c:order val="1"/>
          <c:tx>
            <c:strRef>
              <c:f>'Chart 1'!$C$1</c:f>
              <c:strCache>
                <c:ptCount val="1"/>
                <c:pt idx="0">
                  <c:v>-80</c:v>
                </c:pt>
              </c:strCache>
            </c:strRef>
          </c:tx>
          <c:spPr>
            <a:solidFill>
              <a:srgbClr val="FF0000">
                <a:alpha val="20000"/>
              </a:srgbClr>
            </a:solidFill>
            <a:ln>
              <a:solidFill>
                <a:srgbClr val="FF1D1D">
                  <a:alpha val="2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1'!$C$2:$C$52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0.19618311315971049</c:v>
                </c:pt>
                <c:pt idx="18">
                  <c:v>0.52315496842589582</c:v>
                </c:pt>
                <c:pt idx="19">
                  <c:v>0.58854933947913324</c:v>
                </c:pt>
                <c:pt idx="20">
                  <c:v>0.65394371053237021</c:v>
                </c:pt>
                <c:pt idx="21">
                  <c:v>0.69753995790119427</c:v>
                </c:pt>
                <c:pt idx="22">
                  <c:v>0.77020037018256837</c:v>
                </c:pt>
                <c:pt idx="23">
                  <c:v>0.78473245263884306</c:v>
                </c:pt>
                <c:pt idx="24">
                  <c:v>0.79926453509511886</c:v>
                </c:pt>
                <c:pt idx="25">
                  <c:v>0.84286078246394336</c:v>
                </c:pt>
                <c:pt idx="26">
                  <c:v>0.91552119474531768</c:v>
                </c:pt>
                <c:pt idx="27">
                  <c:v>0.93005327720159259</c:v>
                </c:pt>
                <c:pt idx="28">
                  <c:v>0.9445853596578675</c:v>
                </c:pt>
              </c:numCache>
            </c:numRef>
          </c:val>
          <c:extLst>
            <c:ext xmlns:c16="http://schemas.microsoft.com/office/drawing/2014/chart" uri="{C3380CC4-5D6E-409C-BE32-E72D297353CC}">
              <c16:uniqueId val="{00000001-5DF8-490E-A5EF-69F9D82BF0BE}"/>
            </c:ext>
          </c:extLst>
        </c:ser>
        <c:ser>
          <c:idx val="2"/>
          <c:order val="2"/>
          <c:tx>
            <c:strRef>
              <c:f>'Chart 1'!$D$1</c:f>
              <c:strCache>
                <c:ptCount val="1"/>
                <c:pt idx="0">
                  <c:v>-70</c:v>
                </c:pt>
              </c:strCache>
            </c:strRef>
          </c:tx>
          <c:spPr>
            <a:solidFill>
              <a:srgbClr val="FF0000">
                <a:alpha val="30000"/>
              </a:srgbClr>
            </a:solidFill>
            <a:ln>
              <a:solidFill>
                <a:srgbClr val="FF0000">
                  <a:alpha val="3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1'!$D$2:$D$52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0.13236381506743822</c:v>
                </c:pt>
                <c:pt idx="18">
                  <c:v>0.3529701735131674</c:v>
                </c:pt>
                <c:pt idx="19">
                  <c:v>0.39709144520231288</c:v>
                </c:pt>
                <c:pt idx="20">
                  <c:v>0.44121271689145836</c:v>
                </c:pt>
                <c:pt idx="21">
                  <c:v>0.47062689801755564</c:v>
                </c:pt>
                <c:pt idx="22">
                  <c:v>0.51965053322771837</c:v>
                </c:pt>
                <c:pt idx="23">
                  <c:v>0.52945526026975065</c:v>
                </c:pt>
                <c:pt idx="24">
                  <c:v>0.53925998731178337</c:v>
                </c:pt>
                <c:pt idx="25">
                  <c:v>0.56867416843788088</c:v>
                </c:pt>
                <c:pt idx="26">
                  <c:v>0.61769780364804316</c:v>
                </c:pt>
                <c:pt idx="27">
                  <c:v>0.62750253069007556</c:v>
                </c:pt>
                <c:pt idx="28">
                  <c:v>0.63730725773210795</c:v>
                </c:pt>
              </c:numCache>
            </c:numRef>
          </c:val>
          <c:extLst>
            <c:ext xmlns:c16="http://schemas.microsoft.com/office/drawing/2014/chart" uri="{C3380CC4-5D6E-409C-BE32-E72D297353CC}">
              <c16:uniqueId val="{00000002-5DF8-490E-A5EF-69F9D82BF0BE}"/>
            </c:ext>
          </c:extLst>
        </c:ser>
        <c:ser>
          <c:idx val="3"/>
          <c:order val="3"/>
          <c:tx>
            <c:strRef>
              <c:f>'Chart 1'!$E$1</c:f>
              <c:strCache>
                <c:ptCount val="1"/>
                <c:pt idx="0">
                  <c:v>-60</c:v>
                </c:pt>
              </c:strCache>
            </c:strRef>
          </c:tx>
          <c:spPr>
            <a:solidFill>
              <a:srgbClr val="FF0000">
                <a:alpha val="40000"/>
              </a:srgbClr>
            </a:solidFill>
            <a:ln>
              <a:solidFill>
                <a:srgbClr val="FF0000">
                  <a:alpha val="4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1'!$E$2:$E$52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0.10519856419727258</c:v>
                </c:pt>
                <c:pt idx="18">
                  <c:v>0.28052950452606051</c:v>
                </c:pt>
                <c:pt idx="19">
                  <c:v>0.31559569259181863</c:v>
                </c:pt>
                <c:pt idx="20">
                  <c:v>0.35066188065757586</c:v>
                </c:pt>
                <c:pt idx="21">
                  <c:v>0.37403933936808054</c:v>
                </c:pt>
                <c:pt idx="22">
                  <c:v>0.41300177055225529</c:v>
                </c:pt>
                <c:pt idx="23">
                  <c:v>0.42079425678909033</c:v>
                </c:pt>
                <c:pt idx="24">
                  <c:v>0.42858674302592581</c:v>
                </c:pt>
                <c:pt idx="25">
                  <c:v>0.45196420173643093</c:v>
                </c:pt>
                <c:pt idx="26">
                  <c:v>0.49092663292060612</c:v>
                </c:pt>
                <c:pt idx="27">
                  <c:v>0.49871911915744116</c:v>
                </c:pt>
                <c:pt idx="28">
                  <c:v>0.50651160539427575</c:v>
                </c:pt>
              </c:numCache>
            </c:numRef>
          </c:val>
          <c:extLst>
            <c:ext xmlns:c16="http://schemas.microsoft.com/office/drawing/2014/chart" uri="{C3380CC4-5D6E-409C-BE32-E72D297353CC}">
              <c16:uniqueId val="{00000003-5DF8-490E-A5EF-69F9D82BF0BE}"/>
            </c:ext>
          </c:extLst>
        </c:ser>
        <c:ser>
          <c:idx val="4"/>
          <c:order val="4"/>
          <c:tx>
            <c:strRef>
              <c:f>'Chart 1'!$F$1</c:f>
              <c:strCache>
                <c:ptCount val="1"/>
                <c:pt idx="0">
                  <c:v>-50</c:v>
                </c:pt>
              </c:strCache>
            </c:strRef>
          </c:tx>
          <c:spPr>
            <a:solidFill>
              <a:srgbClr val="FF0000">
                <a:alpha val="50000"/>
              </a:srgbClr>
            </a:solidFill>
            <a:ln>
              <a:solidFill>
                <a:srgbClr val="FF0000">
                  <a:alpha val="5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1'!$F$2:$F$52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9.0251001023489152E-2</c:v>
                </c:pt>
                <c:pt idx="18">
                  <c:v>0.24066933606263863</c:v>
                </c:pt>
                <c:pt idx="19">
                  <c:v>0.27075300307046835</c:v>
                </c:pt>
                <c:pt idx="20">
                  <c:v>0.30083667007829895</c:v>
                </c:pt>
                <c:pt idx="21">
                  <c:v>0.32089244808351935</c:v>
                </c:pt>
                <c:pt idx="22">
                  <c:v>0.35431874475888581</c:v>
                </c:pt>
                <c:pt idx="23">
                  <c:v>0.36100400409395927</c:v>
                </c:pt>
                <c:pt idx="24">
                  <c:v>0.36768926342903185</c:v>
                </c:pt>
                <c:pt idx="25">
                  <c:v>0.38774504143425181</c:v>
                </c:pt>
                <c:pt idx="26">
                  <c:v>0.42117133810961782</c:v>
                </c:pt>
                <c:pt idx="27">
                  <c:v>0.42785659744469107</c:v>
                </c:pt>
                <c:pt idx="28">
                  <c:v>0.43454185677976476</c:v>
                </c:pt>
              </c:numCache>
            </c:numRef>
          </c:val>
          <c:extLst>
            <c:ext xmlns:c16="http://schemas.microsoft.com/office/drawing/2014/chart" uri="{C3380CC4-5D6E-409C-BE32-E72D297353CC}">
              <c16:uniqueId val="{00000004-5DF8-490E-A5EF-69F9D82BF0BE}"/>
            </c:ext>
          </c:extLst>
        </c:ser>
        <c:ser>
          <c:idx val="5"/>
          <c:order val="5"/>
          <c:tx>
            <c:strRef>
              <c:f>'Chart 1'!$G$1</c:f>
              <c:strCache>
                <c:ptCount val="1"/>
                <c:pt idx="0">
                  <c:v>-40</c:v>
                </c:pt>
              </c:strCache>
            </c:strRef>
          </c:tx>
          <c:spPr>
            <a:solidFill>
              <a:srgbClr val="FF0000">
                <a:alpha val="60000"/>
              </a:srgbClr>
            </a:solidFill>
            <a:ln>
              <a:solidFill>
                <a:srgbClr val="FF0000">
                  <a:alpha val="5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1'!$G$2:$G$52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8.104818824354254E-2</c:v>
                </c:pt>
                <c:pt idx="18">
                  <c:v>0.21612850198277922</c:v>
                </c:pt>
                <c:pt idx="19">
                  <c:v>0.24314456473062673</c:v>
                </c:pt>
                <c:pt idx="20">
                  <c:v>0.27016062747847336</c:v>
                </c:pt>
                <c:pt idx="21">
                  <c:v>0.28817133597703837</c:v>
                </c:pt>
                <c:pt idx="22">
                  <c:v>0.31818918347464642</c:v>
                </c:pt>
                <c:pt idx="23">
                  <c:v>0.32419275297416839</c:v>
                </c:pt>
                <c:pt idx="24">
                  <c:v>0.33019632247369035</c:v>
                </c:pt>
                <c:pt idx="25">
                  <c:v>0.34820703097225536</c:v>
                </c:pt>
                <c:pt idx="26">
                  <c:v>0.37822487846986386</c:v>
                </c:pt>
                <c:pt idx="27">
                  <c:v>0.38422844796938538</c:v>
                </c:pt>
                <c:pt idx="28">
                  <c:v>0.3902320174689069</c:v>
                </c:pt>
              </c:numCache>
            </c:numRef>
          </c:val>
          <c:extLst>
            <c:ext xmlns:c16="http://schemas.microsoft.com/office/drawing/2014/chart" uri="{C3380CC4-5D6E-409C-BE32-E72D297353CC}">
              <c16:uniqueId val="{00000005-5DF8-490E-A5EF-69F9D82BF0BE}"/>
            </c:ext>
          </c:extLst>
        </c:ser>
        <c:ser>
          <c:idx val="6"/>
          <c:order val="6"/>
          <c:tx>
            <c:strRef>
              <c:f>'Chart 1'!$H$1</c:f>
              <c:strCache>
                <c:ptCount val="1"/>
                <c:pt idx="0">
                  <c:v>-30</c:v>
                </c:pt>
              </c:strCache>
            </c:strRef>
          </c:tx>
          <c:spPr>
            <a:solidFill>
              <a:srgbClr val="FF0000">
                <a:alpha val="70000"/>
              </a:srgbClr>
            </a:solidFill>
            <a:ln>
              <a:solidFill>
                <a:srgbClr val="FF0000">
                  <a:alpha val="7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1'!$H$2:$H$52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7.5103225002255414E-2</c:v>
                </c:pt>
                <c:pt idx="18">
                  <c:v>0.20027526667268081</c:v>
                </c:pt>
                <c:pt idx="19">
                  <c:v>0.22530967500676535</c:v>
                </c:pt>
                <c:pt idx="20">
                  <c:v>0.25034408334085168</c:v>
                </c:pt>
                <c:pt idx="21">
                  <c:v>0.26703368889690804</c:v>
                </c:pt>
                <c:pt idx="22">
                  <c:v>0.29484969815700346</c:v>
                </c:pt>
                <c:pt idx="23">
                  <c:v>0.30041290000902166</c:v>
                </c:pt>
                <c:pt idx="24">
                  <c:v>0.30597610186104074</c:v>
                </c:pt>
                <c:pt idx="25">
                  <c:v>0.3226657074170971</c:v>
                </c:pt>
                <c:pt idx="26">
                  <c:v>0.35048171667719163</c:v>
                </c:pt>
                <c:pt idx="27">
                  <c:v>0.35604491852921072</c:v>
                </c:pt>
                <c:pt idx="28">
                  <c:v>0.3616081203812298</c:v>
                </c:pt>
              </c:numCache>
            </c:numRef>
          </c:val>
          <c:extLst>
            <c:ext xmlns:c16="http://schemas.microsoft.com/office/drawing/2014/chart" uri="{C3380CC4-5D6E-409C-BE32-E72D297353CC}">
              <c16:uniqueId val="{00000006-5DF8-490E-A5EF-69F9D82BF0BE}"/>
            </c:ext>
          </c:extLst>
        </c:ser>
        <c:ser>
          <c:idx val="7"/>
          <c:order val="7"/>
          <c:tx>
            <c:strRef>
              <c:f>'Chart 1'!$I$1</c:f>
              <c:strCache>
                <c:ptCount val="1"/>
                <c:pt idx="0">
                  <c:v>-20</c:v>
                </c:pt>
              </c:strCache>
            </c:strRef>
          </c:tx>
          <c:spPr>
            <a:solidFill>
              <a:srgbClr val="FF0000">
                <a:alpha val="80000"/>
              </a:srgbClr>
            </a:solidFill>
            <a:ln>
              <a:solidFill>
                <a:srgbClr val="FF0000">
                  <a:alpha val="8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1'!$I$2:$I$52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7.126561616675442E-2</c:v>
                </c:pt>
                <c:pt idx="18">
                  <c:v>0.1900416431113463</c:v>
                </c:pt>
                <c:pt idx="19">
                  <c:v>0.21379684850026504</c:v>
                </c:pt>
                <c:pt idx="20">
                  <c:v>0.23755205388918288</c:v>
                </c:pt>
                <c:pt idx="21">
                  <c:v>0.25338885748179507</c:v>
                </c:pt>
                <c:pt idx="22">
                  <c:v>0.27978353013614932</c:v>
                </c:pt>
                <c:pt idx="23">
                  <c:v>0.28506246466702034</c:v>
                </c:pt>
                <c:pt idx="24">
                  <c:v>0.29034139919789004</c:v>
                </c:pt>
                <c:pt idx="25">
                  <c:v>0.30617820279050223</c:v>
                </c:pt>
                <c:pt idx="26">
                  <c:v>0.33257287544485559</c:v>
                </c:pt>
                <c:pt idx="27">
                  <c:v>0.33785180997572617</c:v>
                </c:pt>
                <c:pt idx="28">
                  <c:v>0.3431307445065972</c:v>
                </c:pt>
              </c:numCache>
            </c:numRef>
          </c:val>
          <c:extLst>
            <c:ext xmlns:c16="http://schemas.microsoft.com/office/drawing/2014/chart" uri="{C3380CC4-5D6E-409C-BE32-E72D297353CC}">
              <c16:uniqueId val="{00000007-5DF8-490E-A5EF-69F9D82BF0BE}"/>
            </c:ext>
          </c:extLst>
        </c:ser>
        <c:ser>
          <c:idx val="8"/>
          <c:order val="8"/>
          <c:tx>
            <c:strRef>
              <c:f>'Chart 1'!$J$1</c:f>
              <c:strCache>
                <c:ptCount val="1"/>
                <c:pt idx="0">
                  <c:v>-10</c:v>
                </c:pt>
              </c:strCache>
            </c:strRef>
          </c:tx>
          <c:spPr>
            <a:solidFill>
              <a:srgbClr val="FF0000"/>
            </a:solidFill>
            <a:ln>
              <a:solidFill>
                <a:srgbClr val="FF0000"/>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1'!$J$2:$J$52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6.895030839159233E-2</c:v>
                </c:pt>
                <c:pt idx="18">
                  <c:v>0.18386748904424532</c:v>
                </c:pt>
                <c:pt idx="19">
                  <c:v>0.2068509251747761</c:v>
                </c:pt>
                <c:pt idx="20">
                  <c:v>0.22983436130530599</c:v>
                </c:pt>
                <c:pt idx="21">
                  <c:v>0.24515665205899317</c:v>
                </c:pt>
                <c:pt idx="22">
                  <c:v>0.27069380331513848</c:v>
                </c:pt>
                <c:pt idx="23">
                  <c:v>0.27580123356636754</c:v>
                </c:pt>
                <c:pt idx="24">
                  <c:v>0.2809086638175966</c:v>
                </c:pt>
                <c:pt idx="25">
                  <c:v>0.29623095457128334</c:v>
                </c:pt>
                <c:pt idx="26">
                  <c:v>0.3217681058274291</c:v>
                </c:pt>
                <c:pt idx="27">
                  <c:v>0.32687553607865816</c:v>
                </c:pt>
                <c:pt idx="28">
                  <c:v>0.33198296632988678</c:v>
                </c:pt>
              </c:numCache>
            </c:numRef>
          </c:val>
          <c:extLst>
            <c:ext xmlns:c16="http://schemas.microsoft.com/office/drawing/2014/chart" uri="{C3380CC4-5D6E-409C-BE32-E72D297353CC}">
              <c16:uniqueId val="{00000008-5DF8-490E-A5EF-69F9D82BF0BE}"/>
            </c:ext>
          </c:extLst>
        </c:ser>
        <c:ser>
          <c:idx val="9"/>
          <c:order val="9"/>
          <c:tx>
            <c:strRef>
              <c:f>'Chart 1'!$K$1</c:f>
              <c:strCache>
                <c:ptCount val="1"/>
                <c:pt idx="0">
                  <c:v>10</c:v>
                </c:pt>
              </c:strCache>
            </c:strRef>
          </c:tx>
          <c:spPr>
            <a:solidFill>
              <a:srgbClr val="FF0000"/>
            </a:solidFill>
            <a:ln>
              <a:solidFill>
                <a:srgbClr val="FF0000"/>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1'!$K$2:$K$52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0.13571425460347974</c:v>
                </c:pt>
                <c:pt idx="18">
                  <c:v>0.36190467894261324</c:v>
                </c:pt>
                <c:pt idx="19">
                  <c:v>0.40714276381043923</c:v>
                </c:pt>
                <c:pt idx="20">
                  <c:v>0.452380848678267</c:v>
                </c:pt>
                <c:pt idx="21">
                  <c:v>0.48253957192348462</c:v>
                </c:pt>
                <c:pt idx="22">
                  <c:v>0.53280411066551281</c:v>
                </c:pt>
                <c:pt idx="23">
                  <c:v>0.54285701841391898</c:v>
                </c:pt>
                <c:pt idx="24">
                  <c:v>0.55290992616232604</c:v>
                </c:pt>
                <c:pt idx="25">
                  <c:v>0.58306864940754366</c:v>
                </c:pt>
                <c:pt idx="26">
                  <c:v>0.63333318814957362</c:v>
                </c:pt>
                <c:pt idx="27">
                  <c:v>0.64338609589797979</c:v>
                </c:pt>
                <c:pt idx="28">
                  <c:v>0.65343900364638507</c:v>
                </c:pt>
              </c:numCache>
            </c:numRef>
          </c:val>
          <c:extLst>
            <c:ext xmlns:c16="http://schemas.microsoft.com/office/drawing/2014/chart" uri="{C3380CC4-5D6E-409C-BE32-E72D297353CC}">
              <c16:uniqueId val="{00000009-5DF8-490E-A5EF-69F9D82BF0BE}"/>
            </c:ext>
          </c:extLst>
        </c:ser>
        <c:ser>
          <c:idx val="10"/>
          <c:order val="10"/>
          <c:tx>
            <c:strRef>
              <c:f>'Chart 1'!$L$1</c:f>
              <c:strCache>
                <c:ptCount val="1"/>
                <c:pt idx="0">
                  <c:v>20</c:v>
                </c:pt>
              </c:strCache>
            </c:strRef>
          </c:tx>
          <c:spPr>
            <a:solidFill>
              <a:srgbClr val="FF0000">
                <a:alpha val="80000"/>
              </a:srgbClr>
            </a:solidFill>
            <a:ln>
              <a:solidFill>
                <a:srgbClr val="FF0000">
                  <a:alpha val="8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1'!$L$2:$L$52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6.895030839159233E-2</c:v>
                </c:pt>
                <c:pt idx="18">
                  <c:v>0.18386748904424532</c:v>
                </c:pt>
                <c:pt idx="19">
                  <c:v>0.2068509251747761</c:v>
                </c:pt>
                <c:pt idx="20">
                  <c:v>0.22983436130530599</c:v>
                </c:pt>
                <c:pt idx="21">
                  <c:v>0.24515665205899317</c:v>
                </c:pt>
                <c:pt idx="22">
                  <c:v>0.27069380331513848</c:v>
                </c:pt>
                <c:pt idx="23">
                  <c:v>0.27580123356636754</c:v>
                </c:pt>
                <c:pt idx="24">
                  <c:v>0.28090866381759572</c:v>
                </c:pt>
                <c:pt idx="25">
                  <c:v>0.2962309545712829</c:v>
                </c:pt>
                <c:pt idx="26">
                  <c:v>0.32176810582742732</c:v>
                </c:pt>
                <c:pt idx="27">
                  <c:v>0.32687553607865638</c:v>
                </c:pt>
                <c:pt idx="28">
                  <c:v>0.33198296632988722</c:v>
                </c:pt>
              </c:numCache>
            </c:numRef>
          </c:val>
          <c:extLst>
            <c:ext xmlns:c16="http://schemas.microsoft.com/office/drawing/2014/chart" uri="{C3380CC4-5D6E-409C-BE32-E72D297353CC}">
              <c16:uniqueId val="{0000000A-5DF8-490E-A5EF-69F9D82BF0BE}"/>
            </c:ext>
          </c:extLst>
        </c:ser>
        <c:ser>
          <c:idx val="11"/>
          <c:order val="11"/>
          <c:tx>
            <c:strRef>
              <c:f>'Chart 1'!$M$1</c:f>
              <c:strCache>
                <c:ptCount val="1"/>
                <c:pt idx="0">
                  <c:v>30</c:v>
                </c:pt>
              </c:strCache>
            </c:strRef>
          </c:tx>
          <c:spPr>
            <a:solidFill>
              <a:srgbClr val="FF0000">
                <a:alpha val="70000"/>
              </a:srgbClr>
            </a:solidFill>
            <a:ln>
              <a:solidFill>
                <a:srgbClr val="FF0000">
                  <a:alpha val="7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1'!$M$2:$M$52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7.126561616675442E-2</c:v>
                </c:pt>
                <c:pt idx="18">
                  <c:v>0.1900416431113463</c:v>
                </c:pt>
                <c:pt idx="19">
                  <c:v>0.21379684850026415</c:v>
                </c:pt>
                <c:pt idx="20">
                  <c:v>0.23755205388918288</c:v>
                </c:pt>
                <c:pt idx="21">
                  <c:v>0.25338885748179507</c:v>
                </c:pt>
                <c:pt idx="22">
                  <c:v>0.27978353013614843</c:v>
                </c:pt>
                <c:pt idx="23">
                  <c:v>0.28506246466701857</c:v>
                </c:pt>
                <c:pt idx="24">
                  <c:v>0.29034139919789048</c:v>
                </c:pt>
                <c:pt idx="25">
                  <c:v>0.30617820279050267</c:v>
                </c:pt>
                <c:pt idx="26">
                  <c:v>0.33257287544485692</c:v>
                </c:pt>
                <c:pt idx="27">
                  <c:v>0.33785180997572706</c:v>
                </c:pt>
                <c:pt idx="28">
                  <c:v>0.34313074450659631</c:v>
                </c:pt>
              </c:numCache>
            </c:numRef>
          </c:val>
          <c:extLst>
            <c:ext xmlns:c16="http://schemas.microsoft.com/office/drawing/2014/chart" uri="{C3380CC4-5D6E-409C-BE32-E72D297353CC}">
              <c16:uniqueId val="{0000000B-5DF8-490E-A5EF-69F9D82BF0BE}"/>
            </c:ext>
          </c:extLst>
        </c:ser>
        <c:ser>
          <c:idx val="12"/>
          <c:order val="12"/>
          <c:tx>
            <c:strRef>
              <c:f>'Chart 1'!$N$1</c:f>
              <c:strCache>
                <c:ptCount val="1"/>
                <c:pt idx="0">
                  <c:v>40</c:v>
                </c:pt>
              </c:strCache>
            </c:strRef>
          </c:tx>
          <c:spPr>
            <a:solidFill>
              <a:srgbClr val="FF0000">
                <a:alpha val="60000"/>
              </a:srgbClr>
            </a:solidFill>
            <a:ln>
              <a:solidFill>
                <a:srgbClr val="FF0000">
                  <a:alpha val="6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1'!$N$2:$N$52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7.5103225002255414E-2</c:v>
                </c:pt>
                <c:pt idx="18">
                  <c:v>0.20027526667267992</c:v>
                </c:pt>
                <c:pt idx="19">
                  <c:v>0.22530967500676624</c:v>
                </c:pt>
                <c:pt idx="20">
                  <c:v>0.25034408334085079</c:v>
                </c:pt>
                <c:pt idx="21">
                  <c:v>0.26703368889690804</c:v>
                </c:pt>
                <c:pt idx="22">
                  <c:v>0.29484969815700346</c:v>
                </c:pt>
                <c:pt idx="23">
                  <c:v>0.30041290000902254</c:v>
                </c:pt>
                <c:pt idx="24">
                  <c:v>0.30597610186103985</c:v>
                </c:pt>
                <c:pt idx="25">
                  <c:v>0.3226657074170971</c:v>
                </c:pt>
                <c:pt idx="26">
                  <c:v>0.35048171667719075</c:v>
                </c:pt>
                <c:pt idx="27">
                  <c:v>0.35604491852920983</c:v>
                </c:pt>
                <c:pt idx="28">
                  <c:v>0.3616081203812298</c:v>
                </c:pt>
              </c:numCache>
            </c:numRef>
          </c:val>
          <c:extLst>
            <c:ext xmlns:c16="http://schemas.microsoft.com/office/drawing/2014/chart" uri="{C3380CC4-5D6E-409C-BE32-E72D297353CC}">
              <c16:uniqueId val="{0000000C-5DF8-490E-A5EF-69F9D82BF0BE}"/>
            </c:ext>
          </c:extLst>
        </c:ser>
        <c:ser>
          <c:idx val="13"/>
          <c:order val="13"/>
          <c:tx>
            <c:strRef>
              <c:f>'Chart 1'!$O$1</c:f>
              <c:strCache>
                <c:ptCount val="1"/>
                <c:pt idx="0">
                  <c:v>50</c:v>
                </c:pt>
              </c:strCache>
            </c:strRef>
          </c:tx>
          <c:spPr>
            <a:solidFill>
              <a:srgbClr val="FF0000">
                <a:alpha val="50000"/>
              </a:srgbClr>
            </a:solidFill>
            <a:ln>
              <a:solidFill>
                <a:srgbClr val="FF0000">
                  <a:alpha val="5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1'!$O$2:$O$52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8.104818824354254E-2</c:v>
                </c:pt>
                <c:pt idx="18">
                  <c:v>0.21612850198278011</c:v>
                </c:pt>
                <c:pt idx="19">
                  <c:v>0.24314456473062762</c:v>
                </c:pt>
                <c:pt idx="20">
                  <c:v>0.27016062747847425</c:v>
                </c:pt>
                <c:pt idx="21">
                  <c:v>0.28817133597703837</c:v>
                </c:pt>
                <c:pt idx="22">
                  <c:v>0.31818918347464642</c:v>
                </c:pt>
                <c:pt idx="23">
                  <c:v>0.32419275297416839</c:v>
                </c:pt>
                <c:pt idx="24">
                  <c:v>0.33019632247369035</c:v>
                </c:pt>
                <c:pt idx="25">
                  <c:v>0.34820703097225536</c:v>
                </c:pt>
                <c:pt idx="26">
                  <c:v>0.37822487846986519</c:v>
                </c:pt>
                <c:pt idx="27">
                  <c:v>0.38422844796938715</c:v>
                </c:pt>
                <c:pt idx="28">
                  <c:v>0.39023201746890734</c:v>
                </c:pt>
              </c:numCache>
            </c:numRef>
          </c:val>
          <c:extLst>
            <c:ext xmlns:c16="http://schemas.microsoft.com/office/drawing/2014/chart" uri="{C3380CC4-5D6E-409C-BE32-E72D297353CC}">
              <c16:uniqueId val="{0000000D-5DF8-490E-A5EF-69F9D82BF0BE}"/>
            </c:ext>
          </c:extLst>
        </c:ser>
        <c:ser>
          <c:idx val="14"/>
          <c:order val="14"/>
          <c:tx>
            <c:strRef>
              <c:f>'Chart 1'!$P$1</c:f>
              <c:strCache>
                <c:ptCount val="1"/>
                <c:pt idx="0">
                  <c:v>60</c:v>
                </c:pt>
              </c:strCache>
            </c:strRef>
          </c:tx>
          <c:spPr>
            <a:solidFill>
              <a:srgbClr val="FF0000">
                <a:alpha val="40000"/>
              </a:srgbClr>
            </a:solidFill>
            <a:ln>
              <a:solidFill>
                <a:srgbClr val="FF0000">
                  <a:alpha val="4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1'!$P$2:$P$52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9.0251001023489152E-2</c:v>
                </c:pt>
                <c:pt idx="18">
                  <c:v>0.24066933606263952</c:v>
                </c:pt>
                <c:pt idx="19">
                  <c:v>0.27075300307046923</c:v>
                </c:pt>
                <c:pt idx="20">
                  <c:v>0.30083667007829895</c:v>
                </c:pt>
                <c:pt idx="21">
                  <c:v>0.32089244808351935</c:v>
                </c:pt>
                <c:pt idx="22">
                  <c:v>0.35431874475888581</c:v>
                </c:pt>
                <c:pt idx="23">
                  <c:v>0.36100400409395927</c:v>
                </c:pt>
                <c:pt idx="24">
                  <c:v>0.36768926342903274</c:v>
                </c:pt>
                <c:pt idx="25">
                  <c:v>0.38774504143425226</c:v>
                </c:pt>
                <c:pt idx="26">
                  <c:v>0.42117133810961782</c:v>
                </c:pt>
                <c:pt idx="27">
                  <c:v>0.42785659744469129</c:v>
                </c:pt>
                <c:pt idx="28">
                  <c:v>0.43454185677976565</c:v>
                </c:pt>
              </c:numCache>
            </c:numRef>
          </c:val>
          <c:extLst>
            <c:ext xmlns:c16="http://schemas.microsoft.com/office/drawing/2014/chart" uri="{C3380CC4-5D6E-409C-BE32-E72D297353CC}">
              <c16:uniqueId val="{0000000E-5DF8-490E-A5EF-69F9D82BF0BE}"/>
            </c:ext>
          </c:extLst>
        </c:ser>
        <c:ser>
          <c:idx val="15"/>
          <c:order val="15"/>
          <c:tx>
            <c:strRef>
              <c:f>'Chart 1'!$Q$1</c:f>
              <c:strCache>
                <c:ptCount val="1"/>
                <c:pt idx="0">
                  <c:v>70</c:v>
                </c:pt>
              </c:strCache>
            </c:strRef>
          </c:tx>
          <c:spPr>
            <a:solidFill>
              <a:srgbClr val="FF0000">
                <a:alpha val="30000"/>
              </a:srgbClr>
            </a:solidFill>
            <a:ln>
              <a:solidFill>
                <a:srgbClr val="FF0000">
                  <a:alpha val="3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1'!$Q$2:$Q$52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0.10519856419727258</c:v>
                </c:pt>
                <c:pt idx="18">
                  <c:v>0.2805295045260614</c:v>
                </c:pt>
                <c:pt idx="19">
                  <c:v>0.31559569259181863</c:v>
                </c:pt>
                <c:pt idx="20">
                  <c:v>0.35066188065757586</c:v>
                </c:pt>
                <c:pt idx="21">
                  <c:v>0.37403933936808098</c:v>
                </c:pt>
                <c:pt idx="22">
                  <c:v>0.41300177055225529</c:v>
                </c:pt>
                <c:pt idx="23">
                  <c:v>0.42079425678909033</c:v>
                </c:pt>
                <c:pt idx="24">
                  <c:v>0.42858674302592537</c:v>
                </c:pt>
                <c:pt idx="25">
                  <c:v>0.45196420173643048</c:v>
                </c:pt>
                <c:pt idx="26">
                  <c:v>0.49092663292060568</c:v>
                </c:pt>
                <c:pt idx="27">
                  <c:v>0.49871911915744072</c:v>
                </c:pt>
                <c:pt idx="28">
                  <c:v>0.50651160539427487</c:v>
                </c:pt>
              </c:numCache>
            </c:numRef>
          </c:val>
          <c:extLst>
            <c:ext xmlns:c16="http://schemas.microsoft.com/office/drawing/2014/chart" uri="{C3380CC4-5D6E-409C-BE32-E72D297353CC}">
              <c16:uniqueId val="{0000000F-5DF8-490E-A5EF-69F9D82BF0BE}"/>
            </c:ext>
          </c:extLst>
        </c:ser>
        <c:ser>
          <c:idx val="16"/>
          <c:order val="16"/>
          <c:tx>
            <c:strRef>
              <c:f>'Chart 1'!$R$1</c:f>
              <c:strCache>
                <c:ptCount val="1"/>
                <c:pt idx="0">
                  <c:v>80</c:v>
                </c:pt>
              </c:strCache>
            </c:strRef>
          </c:tx>
          <c:spPr>
            <a:solidFill>
              <a:srgbClr val="FF0000">
                <a:alpha val="20000"/>
              </a:srgbClr>
            </a:solidFill>
            <a:ln>
              <a:solidFill>
                <a:srgbClr val="FF0000">
                  <a:alpha val="2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1'!$R$2:$R$52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0.13236381506743822</c:v>
                </c:pt>
                <c:pt idx="18">
                  <c:v>0.35297017351316562</c:v>
                </c:pt>
                <c:pt idx="19">
                  <c:v>0.39709144520231199</c:v>
                </c:pt>
                <c:pt idx="20">
                  <c:v>0.44121271689145836</c:v>
                </c:pt>
                <c:pt idx="21">
                  <c:v>0.4706268980175583</c:v>
                </c:pt>
                <c:pt idx="22">
                  <c:v>0.51965053322772103</c:v>
                </c:pt>
                <c:pt idx="23">
                  <c:v>0.52945526026975287</c:v>
                </c:pt>
                <c:pt idx="24">
                  <c:v>0.53925998731178382</c:v>
                </c:pt>
                <c:pt idx="25">
                  <c:v>0.5686741684378811</c:v>
                </c:pt>
                <c:pt idx="26">
                  <c:v>0.61769780364804205</c:v>
                </c:pt>
                <c:pt idx="27">
                  <c:v>0.62750253069007389</c:v>
                </c:pt>
                <c:pt idx="28">
                  <c:v>0.6373072577321075</c:v>
                </c:pt>
              </c:numCache>
            </c:numRef>
          </c:val>
          <c:extLst>
            <c:ext xmlns:c16="http://schemas.microsoft.com/office/drawing/2014/chart" uri="{C3380CC4-5D6E-409C-BE32-E72D297353CC}">
              <c16:uniqueId val="{00000010-5DF8-490E-A5EF-69F9D82BF0BE}"/>
            </c:ext>
          </c:extLst>
        </c:ser>
        <c:ser>
          <c:idx val="17"/>
          <c:order val="17"/>
          <c:tx>
            <c:strRef>
              <c:f>'Chart 1'!$S$1</c:f>
              <c:strCache>
                <c:ptCount val="1"/>
                <c:pt idx="0">
                  <c:v>90</c:v>
                </c:pt>
              </c:strCache>
            </c:strRef>
          </c:tx>
          <c:spPr>
            <a:solidFill>
              <a:srgbClr val="FF0000">
                <a:alpha val="10000"/>
              </a:srgbClr>
            </a:solidFill>
            <a:ln>
              <a:solidFill>
                <a:srgbClr val="FF0000">
                  <a:alpha val="10000"/>
                </a:srgbClr>
              </a:solidFill>
            </a:ln>
          </c:spPr>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1'!$S$2:$S$52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0.19618311315970516</c:v>
                </c:pt>
                <c:pt idx="18">
                  <c:v>0.52315496842587983</c:v>
                </c:pt>
                <c:pt idx="19">
                  <c:v>0.5885493394791137</c:v>
                </c:pt>
                <c:pt idx="20">
                  <c:v>0.65394371053235112</c:v>
                </c:pt>
                <c:pt idx="21">
                  <c:v>0.69753995790117251</c:v>
                </c:pt>
                <c:pt idx="22">
                  <c:v>0.77020037018254506</c:v>
                </c:pt>
                <c:pt idx="23">
                  <c:v>0.78473245263882241</c:v>
                </c:pt>
                <c:pt idx="24">
                  <c:v>0.79926453509509621</c:v>
                </c:pt>
                <c:pt idx="25">
                  <c:v>0.84286078246391938</c:v>
                </c:pt>
                <c:pt idx="26">
                  <c:v>0.91552119474529103</c:v>
                </c:pt>
                <c:pt idx="27">
                  <c:v>0.93005327720156483</c:v>
                </c:pt>
                <c:pt idx="28">
                  <c:v>0.94458535965783952</c:v>
                </c:pt>
              </c:numCache>
            </c:numRef>
          </c:val>
          <c:extLst>
            <c:ext xmlns:c16="http://schemas.microsoft.com/office/drawing/2014/chart" uri="{C3380CC4-5D6E-409C-BE32-E72D297353CC}">
              <c16:uniqueId val="{00000011-5DF8-490E-A5EF-69F9D82BF0BE}"/>
            </c:ext>
          </c:extLst>
        </c:ser>
        <c:dLbls>
          <c:showLegendKey val="0"/>
          <c:showVal val="0"/>
          <c:showCatName val="0"/>
          <c:showSerName val="0"/>
          <c:showPercent val="0"/>
          <c:showBubbleSize val="0"/>
        </c:dLbls>
        <c:axId val="421349232"/>
        <c:axId val="421352368"/>
      </c:areaChart>
      <c:barChart>
        <c:barDir val="col"/>
        <c:grouping val="clustered"/>
        <c:varyColors val="0"/>
        <c:ser>
          <c:idx val="27"/>
          <c:order val="27"/>
          <c:tx>
            <c:strRef>
              <c:f>'Chart 1'!$AC$1</c:f>
              <c:strCache>
                <c:ptCount val="1"/>
                <c:pt idx="0">
                  <c:v>Column4</c:v>
                </c:pt>
              </c:strCache>
            </c:strRef>
          </c:tx>
          <c:spPr>
            <a:solidFill>
              <a:sysClr val="windowText" lastClr="000000"/>
            </a:solidFill>
          </c:spPr>
          <c:invertIfNegative val="0"/>
          <c:dPt>
            <c:idx val="9"/>
            <c:invertIfNegative val="0"/>
            <c:bubble3D val="0"/>
            <c:spPr>
              <a:solidFill>
                <a:sysClr val="windowText" lastClr="000000"/>
              </a:solidFill>
              <a:ln>
                <a:noFill/>
              </a:ln>
            </c:spPr>
            <c:extLst>
              <c:ext xmlns:c16="http://schemas.microsoft.com/office/drawing/2014/chart" uri="{C3380CC4-5D6E-409C-BE32-E72D297353CC}">
                <c16:uniqueId val="{00000001-F5C2-4F94-94A2-E2BEFD1DB88D}"/>
              </c:ext>
            </c:extLst>
          </c:dPt>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1'!$AC$2:$AC$52</c:f>
              <c:numCache>
                <c:formatCode>0.0</c:formatCode>
                <c:ptCount val="29"/>
                <c:pt idx="20">
                  <c:v>11</c:v>
                </c:pt>
                <c:pt idx="28">
                  <c:v>11</c:v>
                </c:pt>
              </c:numCache>
            </c:numRef>
          </c:val>
          <c:extLst>
            <c:ext xmlns:c16="http://schemas.microsoft.com/office/drawing/2014/chart" uri="{C3380CC4-5D6E-409C-BE32-E72D297353CC}">
              <c16:uniqueId val="{00000014-5DF8-490E-A5EF-69F9D82BF0BE}"/>
            </c:ext>
          </c:extLst>
        </c:ser>
        <c:ser>
          <c:idx val="28"/>
          <c:order val="28"/>
          <c:tx>
            <c:strRef>
              <c:f>'Chart 1'!$AD$1</c:f>
              <c:strCache>
                <c:ptCount val="1"/>
                <c:pt idx="0">
                  <c:v>Column5</c:v>
                </c:pt>
              </c:strCache>
            </c:strRef>
          </c:tx>
          <c:spPr>
            <a:solidFill>
              <a:sysClr val="windowText" lastClr="000000"/>
            </a:solidFill>
          </c:spPr>
          <c:invertIfNegative val="0"/>
          <c:dPt>
            <c:idx val="23"/>
            <c:invertIfNegative val="0"/>
            <c:bubble3D val="0"/>
            <c:spPr>
              <a:solidFill>
                <a:sysClr val="windowText" lastClr="000000"/>
              </a:solidFill>
              <a:ln>
                <a:solidFill>
                  <a:sysClr val="windowText" lastClr="000000"/>
                </a:solidFill>
              </a:ln>
            </c:spPr>
            <c:extLst>
              <c:ext xmlns:c16="http://schemas.microsoft.com/office/drawing/2014/chart" uri="{C3380CC4-5D6E-409C-BE32-E72D297353CC}">
                <c16:uniqueId val="{00000003-F5C2-4F94-94A2-E2BEFD1DB88D}"/>
              </c:ext>
            </c:extLst>
          </c:dPt>
          <c:cat>
            <c:strRef>
              <c:f>'Chart 1'!$A$2:$A$52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1'!$AD$24:$AD$48</c:f>
              <c:numCache>
                <c:formatCode>0.0</c:formatCode>
                <c:ptCount val="25"/>
                <c:pt idx="20">
                  <c:v>-4</c:v>
                </c:pt>
              </c:numCache>
            </c:numRef>
          </c:val>
          <c:extLst>
            <c:ext xmlns:c16="http://schemas.microsoft.com/office/drawing/2014/chart" uri="{C3380CC4-5D6E-409C-BE32-E72D297353CC}">
              <c16:uniqueId val="{00000015-5DF8-490E-A5EF-69F9D82BF0BE}"/>
            </c:ext>
          </c:extLst>
        </c:ser>
        <c:dLbls>
          <c:showLegendKey val="0"/>
          <c:showVal val="0"/>
          <c:showCatName val="0"/>
          <c:showSerName val="0"/>
          <c:showPercent val="0"/>
          <c:showBubbleSize val="0"/>
        </c:dLbls>
        <c:gapWidth val="500"/>
        <c:overlap val="100"/>
        <c:axId val="421354328"/>
        <c:axId val="421348056"/>
      </c:barChart>
      <c:lineChart>
        <c:grouping val="standard"/>
        <c:varyColors val="0"/>
        <c:ser>
          <c:idx val="21"/>
          <c:order val="18"/>
          <c:tx>
            <c:strRef>
              <c:f>'Chart 1'!$X$1</c:f>
              <c:strCache>
                <c:ptCount val="1"/>
                <c:pt idx="0">
                  <c:v>Actual Prices</c:v>
                </c:pt>
              </c:strCache>
            </c:strRef>
          </c:tx>
          <c:spPr>
            <a:ln w="19050">
              <a:solidFill>
                <a:srgbClr val="FF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1'!$X$2:$X$52</c:f>
              <c:numCache>
                <c:formatCode>0.0</c:formatCode>
                <c:ptCount val="29"/>
                <c:pt idx="0">
                  <c:v>-0.1</c:v>
                </c:pt>
                <c:pt idx="1">
                  <c:v>1.1000000000000001</c:v>
                </c:pt>
                <c:pt idx="2">
                  <c:v>1</c:v>
                </c:pt>
                <c:pt idx="3">
                  <c:v>2.6</c:v>
                </c:pt>
                <c:pt idx="4">
                  <c:v>3.7</c:v>
                </c:pt>
                <c:pt idx="5">
                  <c:v>0.90133554832215168</c:v>
                </c:pt>
                <c:pt idx="6">
                  <c:v>3.49</c:v>
                </c:pt>
                <c:pt idx="7">
                  <c:v>1.8</c:v>
                </c:pt>
                <c:pt idx="8">
                  <c:v>1.9</c:v>
                </c:pt>
                <c:pt idx="9">
                  <c:v>2.5</c:v>
                </c:pt>
                <c:pt idx="10">
                  <c:v>0.47793958081770427</c:v>
                </c:pt>
                <c:pt idx="11">
                  <c:v>0.72819999999999996</c:v>
                </c:pt>
                <c:pt idx="12">
                  <c:v>-0.11022336893751117</c:v>
                </c:pt>
                <c:pt idx="13">
                  <c:v>1.68</c:v>
                </c:pt>
                <c:pt idx="14">
                  <c:v>1.4326844717312213</c:v>
                </c:pt>
                <c:pt idx="15">
                  <c:v>3.6488327008795949</c:v>
                </c:pt>
                <c:pt idx="16">
                  <c:v>5.7455041519950782</c:v>
                </c:pt>
              </c:numCache>
            </c:numRef>
          </c:val>
          <c:smooth val="0"/>
          <c:extLst>
            <c:ext xmlns:c16="http://schemas.microsoft.com/office/drawing/2014/chart" uri="{C3380CC4-5D6E-409C-BE32-E72D297353CC}">
              <c16:uniqueId val="{00000016-5DF8-490E-A5EF-69F9D82BF0BE}"/>
            </c:ext>
          </c:extLst>
        </c:ser>
        <c:ser>
          <c:idx val="22"/>
          <c:order val="22"/>
          <c:tx>
            <c:strRef>
              <c:f>'Chart 1'!$W$1</c:f>
              <c:strCache>
                <c:ptCount val="1"/>
                <c:pt idx="0">
                  <c:v>Projection for the given quarter</c:v>
                </c:pt>
              </c:strCache>
            </c:strRef>
          </c:tx>
          <c:spPr>
            <a:ln w="19050">
              <a:solidFill>
                <a:sysClr val="windowText" lastClr="000000"/>
              </a:solidFill>
              <a:prstDash val="solid"/>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1'!$W$2:$W$52</c:f>
              <c:numCache>
                <c:formatCode>0.0</c:formatCode>
                <c:ptCount val="29"/>
                <c:pt idx="16">
                  <c:v>5.7455041519950782</c:v>
                </c:pt>
                <c:pt idx="17">
                  <c:v>6.9158400000000002</c:v>
                </c:pt>
                <c:pt idx="18">
                  <c:v>7.8183100000000003</c:v>
                </c:pt>
                <c:pt idx="19">
                  <c:v>7.4760799999999996</c:v>
                </c:pt>
                <c:pt idx="20">
                  <c:v>6.5744600000000002</c:v>
                </c:pt>
                <c:pt idx="21">
                  <c:v>5.8489800000000001</c:v>
                </c:pt>
                <c:pt idx="22">
                  <c:v>4.9492700000000003</c:v>
                </c:pt>
                <c:pt idx="23">
                  <c:v>5.2198500000000001</c:v>
                </c:pt>
                <c:pt idx="24">
                  <c:v>4.62798</c:v>
                </c:pt>
                <c:pt idx="25">
                  <c:v>4.3509900000000004</c:v>
                </c:pt>
                <c:pt idx="26">
                  <c:v>4.2699999999999996</c:v>
                </c:pt>
                <c:pt idx="27">
                  <c:v>4.1100000000000003</c:v>
                </c:pt>
                <c:pt idx="28">
                  <c:v>4</c:v>
                </c:pt>
              </c:numCache>
            </c:numRef>
          </c:val>
          <c:smooth val="0"/>
          <c:extLst>
            <c:ext xmlns:c16="http://schemas.microsoft.com/office/drawing/2014/chart" uri="{C3380CC4-5D6E-409C-BE32-E72D297353CC}">
              <c16:uniqueId val="{00000019-5DF8-490E-A5EF-69F9D82BF0BE}"/>
            </c:ext>
          </c:extLst>
        </c:ser>
        <c:ser>
          <c:idx val="23"/>
          <c:order val="23"/>
          <c:tx>
            <c:strRef>
              <c:f>'Chart 1'!$Y$1</c:f>
              <c:strCache>
                <c:ptCount val="1"/>
                <c:pt idx="0">
                  <c:v>Projection for the previous quarter</c:v>
                </c:pt>
              </c:strCache>
            </c:strRef>
          </c:tx>
          <c:spPr>
            <a:ln w="1905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1'!$Y$2:$Y$52</c:f>
              <c:numCache>
                <c:formatCode>0.0</c:formatCode>
                <c:ptCount val="29"/>
                <c:pt idx="16">
                  <c:v>5.3030480000000004</c:v>
                </c:pt>
                <c:pt idx="17">
                  <c:v>5.3106580000000001</c:v>
                </c:pt>
                <c:pt idx="18">
                  <c:v>5.6145670000000001</c:v>
                </c:pt>
                <c:pt idx="19">
                  <c:v>5.353256</c:v>
                </c:pt>
                <c:pt idx="20">
                  <c:v>4.5771199999999999</c:v>
                </c:pt>
                <c:pt idx="21">
                  <c:v>4.3787760000000002</c:v>
                </c:pt>
                <c:pt idx="22">
                  <c:v>4.4361819999999996</c:v>
                </c:pt>
                <c:pt idx="23">
                  <c:v>4.3865959999999999</c:v>
                </c:pt>
                <c:pt idx="24">
                  <c:v>3.7727430000000002</c:v>
                </c:pt>
                <c:pt idx="25">
                  <c:v>3.5910099999999998</c:v>
                </c:pt>
                <c:pt idx="26">
                  <c:v>3.8</c:v>
                </c:pt>
                <c:pt idx="27">
                  <c:v>4</c:v>
                </c:pt>
              </c:numCache>
            </c:numRef>
          </c:val>
          <c:smooth val="0"/>
          <c:extLst>
            <c:ext xmlns:c16="http://schemas.microsoft.com/office/drawing/2014/chart" uri="{C3380CC4-5D6E-409C-BE32-E72D297353CC}">
              <c16:uniqueId val="{00000023-5DF8-490E-A5EF-69F9D82BF0BE}"/>
            </c:ext>
          </c:extLst>
        </c:ser>
        <c:ser>
          <c:idx val="24"/>
          <c:order val="24"/>
          <c:tx>
            <c:strRef>
              <c:f>'Chart 1'!$Z$1</c:f>
              <c:strCache>
                <c:ptCount val="1"/>
                <c:pt idx="0">
                  <c:v>Ստորին սահման</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1'!$Z$2:$Z$52</c:f>
              <c:numCache>
                <c:formatCode>0.0</c:formatCode>
                <c:ptCount val="29"/>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numCache>
            </c:numRef>
          </c:val>
          <c:smooth val="0"/>
          <c:extLst>
            <c:ext xmlns:c16="http://schemas.microsoft.com/office/drawing/2014/chart" uri="{C3380CC4-5D6E-409C-BE32-E72D297353CC}">
              <c16:uniqueId val="{00000024-5DF8-490E-A5EF-69F9D82BF0BE}"/>
            </c:ext>
          </c:extLst>
        </c:ser>
        <c:ser>
          <c:idx val="25"/>
          <c:order val="25"/>
          <c:tx>
            <c:strRef>
              <c:f>'Chart 1'!$AA$1</c:f>
              <c:strCache>
                <c:ptCount val="1"/>
                <c:pt idx="0">
                  <c:v>Թիրախային մակարդակ</c:v>
                </c:pt>
              </c:strCache>
            </c:strRef>
          </c:tx>
          <c:spPr>
            <a:ln w="19050">
              <a:solidFill>
                <a:sysClr val="windowText" lastClr="00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1'!$AA$2:$AA$52</c:f>
              <c:numCache>
                <c:formatCode>0.0</c:formatCode>
                <c:ptCount val="2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numCache>
            </c:numRef>
          </c:val>
          <c:smooth val="0"/>
          <c:extLst>
            <c:ext xmlns:c16="http://schemas.microsoft.com/office/drawing/2014/chart" uri="{C3380CC4-5D6E-409C-BE32-E72D297353CC}">
              <c16:uniqueId val="{00000025-5DF8-490E-A5EF-69F9D82BF0BE}"/>
            </c:ext>
          </c:extLst>
        </c:ser>
        <c:ser>
          <c:idx val="26"/>
          <c:order val="26"/>
          <c:tx>
            <c:strRef>
              <c:f>'Chart 1'!$AB$1</c:f>
              <c:strCache>
                <c:ptCount val="1"/>
                <c:pt idx="0">
                  <c:v>Վերին սահման</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1'!$AB$2:$AB$52</c:f>
              <c:numCache>
                <c:formatCode>0.0</c:formatCode>
                <c:ptCount val="29"/>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numCache>
            </c:numRef>
          </c:val>
          <c:smooth val="0"/>
          <c:extLst>
            <c:ext xmlns:c16="http://schemas.microsoft.com/office/drawing/2014/chart" uri="{C3380CC4-5D6E-409C-BE32-E72D297353CC}">
              <c16:uniqueId val="{00000026-5DF8-490E-A5EF-69F9D82BF0BE}"/>
            </c:ext>
          </c:extLst>
        </c:ser>
        <c:dLbls>
          <c:showLegendKey val="0"/>
          <c:showVal val="0"/>
          <c:showCatName val="0"/>
          <c:showSerName val="0"/>
          <c:showPercent val="0"/>
          <c:showBubbleSize val="0"/>
        </c:dLbls>
        <c:marker val="1"/>
        <c:smooth val="0"/>
        <c:axId val="421354328"/>
        <c:axId val="421348056"/>
        <c:extLst>
          <c:ext xmlns:c15="http://schemas.microsoft.com/office/drawing/2012/chart" uri="{02D57815-91ED-43cb-92C2-25804820EDAC}">
            <c15:filteredLineSeries>
              <c15:ser>
                <c:idx val="18"/>
                <c:order val="19"/>
                <c:tx>
                  <c:strRef>
                    <c:extLst>
                      <c:ext uri="{02D57815-91ED-43cb-92C2-25804820EDAC}">
                        <c15:formulaRef>
                          <c15:sqref>'Chart 1'!$AA$1</c15:sqref>
                        </c15:formulaRef>
                      </c:ext>
                    </c:extLst>
                    <c:strCache>
                      <c:ptCount val="1"/>
                      <c:pt idx="0">
                        <c:v>Թիրախային մակարդակ</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'Chart 1'!$AA$20:$AA$40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c:ext xmlns:c16="http://schemas.microsoft.com/office/drawing/2014/chart" uri="{C3380CC4-5D6E-409C-BE32-E72D297353CC}">
                    <c16:uniqueId val="{00000027-5DF8-490E-A5EF-69F9D82BF0BE}"/>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'Chart 1'!$AB$1</c15:sqref>
                        </c15:formulaRef>
                      </c:ext>
                    </c:extLst>
                    <c:strCache>
                      <c:ptCount val="1"/>
                      <c:pt idx="0">
                        <c:v>Վերին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1'!$AB$20:$AB$40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5="http://schemas.microsoft.com/office/drawing/2012/chart">
                  <c:ext xmlns:c16="http://schemas.microsoft.com/office/drawing/2014/chart" uri="{C3380CC4-5D6E-409C-BE32-E72D297353CC}">
                    <c16:uniqueId val="{00000028-5DF8-490E-A5EF-69F9D82BF0BE}"/>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'Chart 1'!$Z$1</c15:sqref>
                        </c15:formulaRef>
                      </c:ext>
                    </c:extLst>
                    <c:strCache>
                      <c:ptCount val="1"/>
                      <c:pt idx="0">
                        <c:v>Ստորին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1'!$Z$20:$Z$40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5="http://schemas.microsoft.com/office/drawing/2012/chart">
                  <c:ext xmlns:c16="http://schemas.microsoft.com/office/drawing/2014/chart" uri="{C3380CC4-5D6E-409C-BE32-E72D297353CC}">
                    <c16:uniqueId val="{00000029-5DF8-490E-A5EF-69F9D82BF0BE}"/>
                  </c:ext>
                </c:extLst>
              </c15:ser>
            </c15:filteredLineSeries>
          </c:ext>
        </c:extLst>
      </c:lineChart>
      <c:dateAx>
        <c:axId val="421354328"/>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ru-RU"/>
          </a:p>
        </c:txPr>
        <c:crossAx val="421348056"/>
        <c:crosses val="autoZero"/>
        <c:auto val="0"/>
        <c:lblOffset val="100"/>
        <c:baseTimeUnit val="days"/>
      </c:dateAx>
      <c:valAx>
        <c:axId val="421348056"/>
        <c:scaling>
          <c:orientation val="minMax"/>
        </c:scaling>
        <c:delete val="1"/>
        <c:axPos val="l"/>
        <c:majorGridlines>
          <c:spPr>
            <a:ln>
              <a:noFill/>
            </a:ln>
          </c:spPr>
        </c:majorGridlines>
        <c:numFmt formatCode="0.0" sourceLinked="1"/>
        <c:majorTickMark val="none"/>
        <c:minorTickMark val="none"/>
        <c:tickLblPos val="nextTo"/>
        <c:crossAx val="421354328"/>
        <c:crosses val="autoZero"/>
        <c:crossBetween val="between"/>
      </c:valAx>
      <c:valAx>
        <c:axId val="421352368"/>
        <c:scaling>
          <c:orientation val="minMax"/>
          <c:max val="11"/>
          <c:min val="-3"/>
        </c:scaling>
        <c:delete val="0"/>
        <c:axPos val="r"/>
        <c:numFmt formatCode="0" sourceLinked="0"/>
        <c:majorTickMark val="in"/>
        <c:minorTickMark val="none"/>
        <c:tickLblPos val="nextTo"/>
        <c:txPr>
          <a:bodyPr/>
          <a:lstStyle/>
          <a:p>
            <a:pPr>
              <a:defRPr sz="600"/>
            </a:pPr>
            <a:endParaRPr lang="ru-RU"/>
          </a:p>
        </c:txPr>
        <c:crossAx val="421349232"/>
        <c:crosses val="max"/>
        <c:crossBetween val="between"/>
        <c:majorUnit val="1"/>
      </c:valAx>
      <c:dateAx>
        <c:axId val="421349232"/>
        <c:scaling>
          <c:orientation val="minMax"/>
        </c:scaling>
        <c:delete val="1"/>
        <c:axPos val="b"/>
        <c:numFmt formatCode="General" sourceLinked="1"/>
        <c:majorTickMark val="out"/>
        <c:minorTickMark val="none"/>
        <c:tickLblPos val="nextTo"/>
        <c:crossAx val="421352368"/>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77363477257564739"/>
          <c:w val="0.72389999999999999"/>
          <c:h val="0.22636522742435261"/>
        </c:manualLayout>
      </c:layout>
      <c:overlay val="0"/>
      <c:txPr>
        <a:bodyPr/>
        <a:lstStyle/>
        <a:p>
          <a:pPr>
            <a:defRPr sz="800" b="0" i="1" baseline="-14000"/>
          </a:pPr>
          <a:endParaRPr lang="ru-RU"/>
        </a:p>
      </c:txPr>
    </c:legend>
    <c:plotVisOnly val="1"/>
    <c:dispBlanksAs val="gap"/>
    <c:showDLblsOverMax val="0"/>
  </c:chart>
  <c:spPr>
    <a:noFill/>
    <a:ln>
      <a:noFill/>
    </a:ln>
  </c:spPr>
  <c:txPr>
    <a:bodyPr/>
    <a:lstStyle/>
    <a:p>
      <a:pPr>
        <a:defRPr>
          <a:latin typeface="GHEA Grapalat" panose="02000506050000020003" pitchFamily="50"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8452380952381"/>
          <c:y val="6.9378744875433621E-2"/>
          <c:w val="0.84769642857142857"/>
          <c:h val="0.54004623594236156"/>
        </c:manualLayout>
      </c:layout>
      <c:lineChart>
        <c:grouping val="standard"/>
        <c:varyColors val="0"/>
        <c:ser>
          <c:idx val="1"/>
          <c:order val="0"/>
          <c:tx>
            <c:strRef>
              <c:f>'Chart 10'!$B$1</c:f>
              <c:strCache>
                <c:ptCount val="1"/>
                <c:pt idx="0">
                  <c:v>Real exports, %</c:v>
                </c:pt>
              </c:strCache>
            </c:strRef>
          </c:tx>
          <c:spPr>
            <a:ln w="19050" cap="rnd">
              <a:solidFill>
                <a:schemeClr val="tx1"/>
              </a:solidFill>
              <a:round/>
            </a:ln>
            <a:effectLst/>
          </c:spPr>
          <c:marker>
            <c:symbol val="none"/>
          </c:marker>
          <c:cat>
            <c:numRef>
              <c:f>'Chart 10'!$A$2:$A$11</c:f>
              <c:numCache>
                <c:formatCode>0</c:formatCode>
                <c:ptCount val="7"/>
                <c:pt idx="0">
                  <c:v>2017</c:v>
                </c:pt>
                <c:pt idx="1">
                  <c:v>2018</c:v>
                </c:pt>
                <c:pt idx="2">
                  <c:v>2019</c:v>
                </c:pt>
                <c:pt idx="3">
                  <c:v>2020</c:v>
                </c:pt>
                <c:pt idx="4">
                  <c:v>2021</c:v>
                </c:pt>
                <c:pt idx="5">
                  <c:v>2022</c:v>
                </c:pt>
                <c:pt idx="6">
                  <c:v>2023</c:v>
                </c:pt>
              </c:numCache>
            </c:numRef>
          </c:cat>
          <c:val>
            <c:numRef>
              <c:f>'Chart 10'!$B$2:$B$11</c:f>
              <c:numCache>
                <c:formatCode>0.0</c:formatCode>
                <c:ptCount val="7"/>
                <c:pt idx="0">
                  <c:v>19.3</c:v>
                </c:pt>
                <c:pt idx="1">
                  <c:v>5</c:v>
                </c:pt>
                <c:pt idx="2">
                  <c:v>16</c:v>
                </c:pt>
                <c:pt idx="3">
                  <c:v>-32.423547038935368</c:v>
                </c:pt>
                <c:pt idx="4">
                  <c:v>7.732122156539404</c:v>
                </c:pt>
                <c:pt idx="5">
                  <c:v>7.5558627284594024</c:v>
                </c:pt>
                <c:pt idx="6">
                  <c:v>12.020989323882958</c:v>
                </c:pt>
              </c:numCache>
            </c:numRef>
          </c:val>
          <c:smooth val="0"/>
          <c:extLst>
            <c:ext xmlns:c16="http://schemas.microsoft.com/office/drawing/2014/chart" uri="{C3380CC4-5D6E-409C-BE32-E72D297353CC}">
              <c16:uniqueId val="{00000000-0EDF-46F3-8125-E7901BF7627E}"/>
            </c:ext>
          </c:extLst>
        </c:ser>
        <c:ser>
          <c:idx val="2"/>
          <c:order val="1"/>
          <c:tx>
            <c:strRef>
              <c:f>'Chart 10'!$C$1</c:f>
              <c:strCache>
                <c:ptCount val="1"/>
                <c:pt idx="0">
                  <c:v>Real imports, %</c:v>
                </c:pt>
              </c:strCache>
            </c:strRef>
          </c:tx>
          <c:spPr>
            <a:ln w="19050" cap="rnd">
              <a:solidFill>
                <a:schemeClr val="tx1">
                  <a:lumMod val="50000"/>
                  <a:lumOff val="50000"/>
                </a:schemeClr>
              </a:solidFill>
              <a:prstDash val="dash"/>
              <a:round/>
            </a:ln>
            <a:effectLst/>
          </c:spPr>
          <c:marker>
            <c:symbol val="none"/>
          </c:marker>
          <c:cat>
            <c:numRef>
              <c:f>'Chart 10'!$A$2:$A$11</c:f>
              <c:numCache>
                <c:formatCode>0</c:formatCode>
                <c:ptCount val="7"/>
                <c:pt idx="0">
                  <c:v>2017</c:v>
                </c:pt>
                <c:pt idx="1">
                  <c:v>2018</c:v>
                </c:pt>
                <c:pt idx="2">
                  <c:v>2019</c:v>
                </c:pt>
                <c:pt idx="3">
                  <c:v>2020</c:v>
                </c:pt>
                <c:pt idx="4">
                  <c:v>2021</c:v>
                </c:pt>
                <c:pt idx="5">
                  <c:v>2022</c:v>
                </c:pt>
                <c:pt idx="6">
                  <c:v>2023</c:v>
                </c:pt>
              </c:numCache>
            </c:numRef>
          </c:cat>
          <c:val>
            <c:numRef>
              <c:f>'Chart 10'!$C$2:$C$11</c:f>
              <c:numCache>
                <c:formatCode>0.0</c:formatCode>
                <c:ptCount val="7"/>
                <c:pt idx="0">
                  <c:v>24.6</c:v>
                </c:pt>
                <c:pt idx="1">
                  <c:v>13.3</c:v>
                </c:pt>
                <c:pt idx="2">
                  <c:v>12</c:v>
                </c:pt>
                <c:pt idx="3">
                  <c:v>-31.682024023157794</c:v>
                </c:pt>
                <c:pt idx="4">
                  <c:v>6.2496886167669601</c:v>
                </c:pt>
                <c:pt idx="5">
                  <c:v>7.5479769556245202</c:v>
                </c:pt>
                <c:pt idx="6">
                  <c:v>10.869842412411828</c:v>
                </c:pt>
              </c:numCache>
            </c:numRef>
          </c:val>
          <c:smooth val="0"/>
          <c:extLst>
            <c:ext xmlns:c16="http://schemas.microsoft.com/office/drawing/2014/chart" uri="{C3380CC4-5D6E-409C-BE32-E72D297353CC}">
              <c16:uniqueId val="{00000001-0EDF-46F3-8125-E7901BF7627E}"/>
            </c:ext>
          </c:extLst>
        </c:ser>
        <c:ser>
          <c:idx val="3"/>
          <c:order val="2"/>
          <c:tx>
            <c:strRef>
              <c:f>'Chart 10'!$D$1</c:f>
              <c:strCache>
                <c:ptCount val="1"/>
                <c:pt idx="0">
                  <c:v>Real exports, previous projection, %</c:v>
                </c:pt>
              </c:strCache>
            </c:strRef>
          </c:tx>
          <c:spPr>
            <a:ln w="19050" cap="rnd">
              <a:solidFill>
                <a:schemeClr val="tx1">
                  <a:lumMod val="50000"/>
                  <a:lumOff val="50000"/>
                </a:schemeClr>
              </a:solidFill>
              <a:prstDash val="dash"/>
              <a:round/>
            </a:ln>
            <a:effectLst/>
          </c:spPr>
          <c:marker>
            <c:symbol val="none"/>
          </c:marker>
          <c:cat>
            <c:numRef>
              <c:f>'Chart 10'!$A$2:$A$11</c:f>
              <c:numCache>
                <c:formatCode>0</c:formatCode>
                <c:ptCount val="7"/>
                <c:pt idx="0">
                  <c:v>2017</c:v>
                </c:pt>
                <c:pt idx="1">
                  <c:v>2018</c:v>
                </c:pt>
                <c:pt idx="2">
                  <c:v>2019</c:v>
                </c:pt>
                <c:pt idx="3">
                  <c:v>2020</c:v>
                </c:pt>
                <c:pt idx="4">
                  <c:v>2021</c:v>
                </c:pt>
                <c:pt idx="5">
                  <c:v>2022</c:v>
                </c:pt>
                <c:pt idx="6">
                  <c:v>2023</c:v>
                </c:pt>
              </c:numCache>
            </c:numRef>
          </c:cat>
          <c:val>
            <c:numRef>
              <c:f>'Chart 10'!$D$2:$D$11</c:f>
              <c:numCache>
                <c:formatCode>0.0</c:formatCode>
                <c:ptCount val="7"/>
                <c:pt idx="0">
                  <c:v>19.3</c:v>
                </c:pt>
                <c:pt idx="1">
                  <c:v>5</c:v>
                </c:pt>
                <c:pt idx="2">
                  <c:v>16</c:v>
                </c:pt>
                <c:pt idx="3">
                  <c:v>-32.423547038935368</c:v>
                </c:pt>
                <c:pt idx="4">
                  <c:v>2.1</c:v>
                </c:pt>
                <c:pt idx="5">
                  <c:v>5.0999999999999996</c:v>
                </c:pt>
                <c:pt idx="6">
                  <c:v>3.8</c:v>
                </c:pt>
              </c:numCache>
            </c:numRef>
          </c:val>
          <c:smooth val="0"/>
          <c:extLst>
            <c:ext xmlns:c16="http://schemas.microsoft.com/office/drawing/2014/chart" uri="{C3380CC4-5D6E-409C-BE32-E72D297353CC}">
              <c16:uniqueId val="{00000002-0EDF-46F3-8125-E7901BF7627E}"/>
            </c:ext>
          </c:extLst>
        </c:ser>
        <c:ser>
          <c:idx val="4"/>
          <c:order val="3"/>
          <c:tx>
            <c:strRef>
              <c:f>'Chart 10'!$E$1</c:f>
              <c:strCache>
                <c:ptCount val="1"/>
                <c:pt idx="0">
                  <c:v>Real imports, previous projecion, %</c:v>
                </c:pt>
              </c:strCache>
            </c:strRef>
          </c:tx>
          <c:spPr>
            <a:ln w="19050" cap="rnd">
              <a:solidFill>
                <a:srgbClr val="C00000"/>
              </a:solidFill>
              <a:round/>
            </a:ln>
            <a:effectLst/>
          </c:spPr>
          <c:marker>
            <c:symbol val="none"/>
          </c:marker>
          <c:cat>
            <c:numRef>
              <c:f>'Chart 10'!$A$2:$A$11</c:f>
              <c:numCache>
                <c:formatCode>0</c:formatCode>
                <c:ptCount val="7"/>
                <c:pt idx="0">
                  <c:v>2017</c:v>
                </c:pt>
                <c:pt idx="1">
                  <c:v>2018</c:v>
                </c:pt>
                <c:pt idx="2">
                  <c:v>2019</c:v>
                </c:pt>
                <c:pt idx="3">
                  <c:v>2020</c:v>
                </c:pt>
                <c:pt idx="4">
                  <c:v>2021</c:v>
                </c:pt>
                <c:pt idx="5">
                  <c:v>2022</c:v>
                </c:pt>
                <c:pt idx="6">
                  <c:v>2023</c:v>
                </c:pt>
              </c:numCache>
            </c:numRef>
          </c:cat>
          <c:val>
            <c:numRef>
              <c:f>'Chart 10'!$E$2:$E$11</c:f>
              <c:numCache>
                <c:formatCode>0.0</c:formatCode>
                <c:ptCount val="7"/>
                <c:pt idx="0">
                  <c:v>24.6</c:v>
                </c:pt>
                <c:pt idx="1">
                  <c:v>13.3</c:v>
                </c:pt>
                <c:pt idx="2">
                  <c:v>12</c:v>
                </c:pt>
                <c:pt idx="3">
                  <c:v>-31.682024023157794</c:v>
                </c:pt>
                <c:pt idx="4">
                  <c:v>2.9</c:v>
                </c:pt>
                <c:pt idx="5">
                  <c:v>4.5</c:v>
                </c:pt>
                <c:pt idx="6">
                  <c:v>3.2</c:v>
                </c:pt>
              </c:numCache>
            </c:numRef>
          </c:val>
          <c:smooth val="0"/>
          <c:extLst>
            <c:ext xmlns:c16="http://schemas.microsoft.com/office/drawing/2014/chart" uri="{C3380CC4-5D6E-409C-BE32-E72D297353CC}">
              <c16:uniqueId val="{00000003-0EDF-46F3-8125-E7901BF7627E}"/>
            </c:ext>
          </c:extLst>
        </c:ser>
        <c:dLbls>
          <c:showLegendKey val="0"/>
          <c:showVal val="0"/>
          <c:showCatName val="0"/>
          <c:showSerName val="0"/>
          <c:showPercent val="0"/>
          <c:showBubbleSize val="0"/>
        </c:dLbls>
        <c:smooth val="0"/>
        <c:axId val="421241224"/>
        <c:axId val="426245232"/>
      </c:lineChart>
      <c:catAx>
        <c:axId val="421241224"/>
        <c:scaling>
          <c:orientation val="minMax"/>
        </c:scaling>
        <c:delete val="0"/>
        <c:axPos val="b"/>
        <c:numFmt formatCode="General"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6245232"/>
        <c:crosses val="autoZero"/>
        <c:auto val="1"/>
        <c:lblAlgn val="ctr"/>
        <c:lblOffset val="100"/>
        <c:noMultiLvlLbl val="0"/>
      </c:catAx>
      <c:valAx>
        <c:axId val="426245232"/>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1241224"/>
        <c:crosses val="autoZero"/>
        <c:crossBetween val="between"/>
        <c:majorUnit val="10"/>
      </c:valAx>
      <c:spPr>
        <a:noFill/>
        <a:ln>
          <a:noFill/>
        </a:ln>
        <a:effectLst/>
      </c:spPr>
    </c:plotArea>
    <c:legend>
      <c:legendPos val="b"/>
      <c:layout>
        <c:manualLayout>
          <c:xMode val="edge"/>
          <c:yMode val="edge"/>
          <c:x val="7.6904761904761918E-4"/>
          <c:y val="0.69718983802521373"/>
          <c:w val="0.87246984126984128"/>
          <c:h val="0.28388868609966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11'!$B$1</c:f>
              <c:strCache>
                <c:ptCount val="1"/>
                <c:pt idx="0">
                  <c:v>Մասնավոր աշխատավարձեր</c:v>
                </c:pt>
              </c:strCache>
            </c:strRef>
          </c:tx>
          <c:spPr>
            <a:ln>
              <a:solidFill>
                <a:srgbClr val="C00000"/>
              </a:solidFill>
            </a:ln>
            <a:effectLst/>
          </c:spPr>
          <c:marker>
            <c:symbol val="none"/>
          </c:marker>
          <c:cat>
            <c:strRef>
              <c:f>'Chart 11'!$A$2:$A$29</c:f>
              <c:strCache>
                <c:ptCount val="28"/>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pt idx="27">
                  <c:v>IV</c:v>
                </c:pt>
              </c:strCache>
            </c:strRef>
          </c:cat>
          <c:val>
            <c:numRef>
              <c:f>'Chart 11'!$B$2:$B$29</c:f>
              <c:numCache>
                <c:formatCode>0.0</c:formatCode>
                <c:ptCount val="28"/>
                <c:pt idx="0">
                  <c:v>2.9667580788287418</c:v>
                </c:pt>
                <c:pt idx="1">
                  <c:v>3.3975131122250701</c:v>
                </c:pt>
                <c:pt idx="2">
                  <c:v>3.4414398384440599</c:v>
                </c:pt>
                <c:pt idx="3">
                  <c:v>6.2</c:v>
                </c:pt>
                <c:pt idx="4">
                  <c:v>5</c:v>
                </c:pt>
                <c:pt idx="5">
                  <c:v>5</c:v>
                </c:pt>
                <c:pt idx="6">
                  <c:v>2.7</c:v>
                </c:pt>
                <c:pt idx="7">
                  <c:v>3.9</c:v>
                </c:pt>
                <c:pt idx="8">
                  <c:v>3</c:v>
                </c:pt>
                <c:pt idx="9">
                  <c:v>3.6</c:v>
                </c:pt>
                <c:pt idx="10">
                  <c:v>3.5</c:v>
                </c:pt>
                <c:pt idx="11">
                  <c:v>3</c:v>
                </c:pt>
                <c:pt idx="12">
                  <c:v>7.7</c:v>
                </c:pt>
                <c:pt idx="13">
                  <c:v>0</c:v>
                </c:pt>
                <c:pt idx="14">
                  <c:v>2.1</c:v>
                </c:pt>
                <c:pt idx="15">
                  <c:v>2.6</c:v>
                </c:pt>
                <c:pt idx="16">
                  <c:v>1.7</c:v>
                </c:pt>
                <c:pt idx="17">
                  <c:v>9.8000000000000007</c:v>
                </c:pt>
                <c:pt idx="18">
                  <c:v>9.1999999999999993</c:v>
                </c:pt>
                <c:pt idx="19">
                  <c:v>10</c:v>
                </c:pt>
                <c:pt idx="20">
                  <c:v>6.7</c:v>
                </c:pt>
                <c:pt idx="21">
                  <c:v>6.7</c:v>
                </c:pt>
                <c:pt idx="22">
                  <c:v>6.6</c:v>
                </c:pt>
                <c:pt idx="23">
                  <c:v>6.5</c:v>
                </c:pt>
                <c:pt idx="24">
                  <c:v>6.5</c:v>
                </c:pt>
                <c:pt idx="25">
                  <c:v>6.5</c:v>
                </c:pt>
                <c:pt idx="26">
                  <c:v>6.5</c:v>
                </c:pt>
                <c:pt idx="27">
                  <c:v>6.4</c:v>
                </c:pt>
              </c:numCache>
            </c:numRef>
          </c:val>
          <c:smooth val="0"/>
          <c:extLst>
            <c:ext xmlns:c16="http://schemas.microsoft.com/office/drawing/2014/chart" uri="{C3380CC4-5D6E-409C-BE32-E72D297353CC}">
              <c16:uniqueId val="{00000000-ED8F-4D39-84FE-D0DD1FA2F060}"/>
            </c:ext>
          </c:extLst>
        </c:ser>
        <c:dLbls>
          <c:showLegendKey val="0"/>
          <c:showVal val="0"/>
          <c:showCatName val="0"/>
          <c:showSerName val="0"/>
          <c:showPercent val="0"/>
          <c:showBubbleSize val="0"/>
        </c:dLbls>
        <c:smooth val="0"/>
        <c:axId val="426244840"/>
        <c:axId val="426246800"/>
      </c:lineChart>
      <c:catAx>
        <c:axId val="42624484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6246800"/>
        <c:crosses val="autoZero"/>
        <c:auto val="1"/>
        <c:lblAlgn val="ctr"/>
        <c:lblOffset val="100"/>
        <c:noMultiLvlLbl val="0"/>
      </c:catAx>
      <c:valAx>
        <c:axId val="426246800"/>
        <c:scaling>
          <c:orientation val="minMax"/>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62448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12'!$B$1</c:f>
              <c:strCache>
                <c:ptCount val="1"/>
                <c:pt idx="0">
                  <c:v>Ընթացիկ կանխատեսում</c:v>
                </c:pt>
              </c:strCache>
            </c:strRef>
          </c:tx>
          <c:spPr>
            <a:ln>
              <a:solidFill>
                <a:srgbClr val="C00000"/>
              </a:solidFill>
            </a:ln>
            <a:effectLst/>
          </c:spPr>
          <c:marker>
            <c:symbol val="none"/>
          </c:marker>
          <c:cat>
            <c:strRef>
              <c:f>'Chart 12'!$A$2:$A$29</c:f>
              <c:strCache>
                <c:ptCount val="28"/>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pt idx="27">
                  <c:v>IV</c:v>
                </c:pt>
              </c:strCache>
            </c:strRef>
          </c:cat>
          <c:val>
            <c:numRef>
              <c:f>'Chart 12'!$B$2:$B$29</c:f>
              <c:numCache>
                <c:formatCode>0.0</c:formatCode>
                <c:ptCount val="28"/>
                <c:pt idx="0">
                  <c:v>21.8</c:v>
                </c:pt>
                <c:pt idx="1">
                  <c:v>20.5</c:v>
                </c:pt>
                <c:pt idx="2">
                  <c:v>19.899999999999999</c:v>
                </c:pt>
                <c:pt idx="3">
                  <c:v>20.6</c:v>
                </c:pt>
                <c:pt idx="4">
                  <c:v>20.6</c:v>
                </c:pt>
                <c:pt idx="5">
                  <c:v>20.2</c:v>
                </c:pt>
                <c:pt idx="6">
                  <c:v>20.100000000000001</c:v>
                </c:pt>
                <c:pt idx="7">
                  <c:v>20.8</c:v>
                </c:pt>
                <c:pt idx="8">
                  <c:v>21.9</c:v>
                </c:pt>
                <c:pt idx="9">
                  <c:v>17.7</c:v>
                </c:pt>
                <c:pt idx="10">
                  <c:v>18</c:v>
                </c:pt>
                <c:pt idx="11">
                  <c:v>17.899999999999999</c:v>
                </c:pt>
                <c:pt idx="12">
                  <c:v>19.8</c:v>
                </c:pt>
                <c:pt idx="13">
                  <c:v>17.5</c:v>
                </c:pt>
                <c:pt idx="14">
                  <c:v>18.2</c:v>
                </c:pt>
                <c:pt idx="15">
                  <c:v>16</c:v>
                </c:pt>
                <c:pt idx="16">
                  <c:v>19.3</c:v>
                </c:pt>
                <c:pt idx="17">
                  <c:v>17</c:v>
                </c:pt>
                <c:pt idx="18">
                  <c:v>17.7</c:v>
                </c:pt>
                <c:pt idx="19">
                  <c:v>17.7</c:v>
                </c:pt>
                <c:pt idx="20">
                  <c:v>17.600000000000001</c:v>
                </c:pt>
                <c:pt idx="21">
                  <c:v>17.600000000000001</c:v>
                </c:pt>
                <c:pt idx="22">
                  <c:v>17.600000000000001</c:v>
                </c:pt>
                <c:pt idx="23">
                  <c:v>17.5</c:v>
                </c:pt>
                <c:pt idx="24">
                  <c:v>17.399999999999999</c:v>
                </c:pt>
                <c:pt idx="25">
                  <c:v>17.3</c:v>
                </c:pt>
                <c:pt idx="26">
                  <c:v>17.3</c:v>
                </c:pt>
                <c:pt idx="27">
                  <c:v>17</c:v>
                </c:pt>
              </c:numCache>
            </c:numRef>
          </c:val>
          <c:smooth val="0"/>
          <c:extLst>
            <c:ext xmlns:c16="http://schemas.microsoft.com/office/drawing/2014/chart" uri="{C3380CC4-5D6E-409C-BE32-E72D297353CC}">
              <c16:uniqueId val="{00000000-CE53-442A-8008-7ABD8FE3DDE2}"/>
            </c:ext>
          </c:extLst>
        </c:ser>
        <c:dLbls>
          <c:showLegendKey val="0"/>
          <c:showVal val="0"/>
          <c:showCatName val="0"/>
          <c:showSerName val="0"/>
          <c:showPercent val="0"/>
          <c:showBubbleSize val="0"/>
        </c:dLbls>
        <c:smooth val="0"/>
        <c:axId val="426245624"/>
        <c:axId val="426247192"/>
      </c:lineChart>
      <c:catAx>
        <c:axId val="42624562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6247192"/>
        <c:crosses val="autoZero"/>
        <c:auto val="1"/>
        <c:lblAlgn val="ctr"/>
        <c:lblOffset val="100"/>
        <c:noMultiLvlLbl val="0"/>
      </c:catAx>
      <c:valAx>
        <c:axId val="426247192"/>
        <c:scaling>
          <c:orientation val="minMax"/>
          <c:min val="1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62456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13'!$B$1</c:f>
              <c:strCache>
                <c:ptCount val="1"/>
                <c:pt idx="0">
                  <c:v>Ընթացիկ կանխատեսում</c:v>
                </c:pt>
              </c:strCache>
            </c:strRef>
          </c:tx>
          <c:spPr>
            <a:ln>
              <a:solidFill>
                <a:srgbClr val="002060"/>
              </a:solidFill>
            </a:ln>
            <a:effectLst/>
          </c:spPr>
          <c:marker>
            <c:symbol val="none"/>
          </c:marker>
          <c:cat>
            <c:strRef>
              <c:f>'Chart 13'!$A$2:$A$29</c:f>
              <c:strCache>
                <c:ptCount val="28"/>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pt idx="27">
                  <c:v>IV</c:v>
                </c:pt>
              </c:strCache>
            </c:strRef>
          </c:cat>
          <c:val>
            <c:numRef>
              <c:f>'Chart 13'!$B$2:$B$29</c:f>
              <c:numCache>
                <c:formatCode>0.0</c:formatCode>
                <c:ptCount val="28"/>
                <c:pt idx="0">
                  <c:v>1.27</c:v>
                </c:pt>
                <c:pt idx="1">
                  <c:v>-4.66</c:v>
                </c:pt>
                <c:pt idx="2">
                  <c:v>-0.11600000000000001</c:v>
                </c:pt>
                <c:pt idx="3">
                  <c:v>-0.623</c:v>
                </c:pt>
                <c:pt idx="4">
                  <c:v>1.2</c:v>
                </c:pt>
                <c:pt idx="5">
                  <c:v>-3.3</c:v>
                </c:pt>
                <c:pt idx="6">
                  <c:v>1.3</c:v>
                </c:pt>
                <c:pt idx="7">
                  <c:v>-1</c:v>
                </c:pt>
                <c:pt idx="8">
                  <c:v>0.2</c:v>
                </c:pt>
                <c:pt idx="9">
                  <c:v>7.4</c:v>
                </c:pt>
                <c:pt idx="10">
                  <c:v>1.4</c:v>
                </c:pt>
                <c:pt idx="11">
                  <c:v>3.7</c:v>
                </c:pt>
                <c:pt idx="12">
                  <c:v>4.2</c:v>
                </c:pt>
                <c:pt idx="13">
                  <c:v>11.5</c:v>
                </c:pt>
                <c:pt idx="14">
                  <c:v>6.9</c:v>
                </c:pt>
                <c:pt idx="15">
                  <c:v>12.9</c:v>
                </c:pt>
                <c:pt idx="16">
                  <c:v>7.4</c:v>
                </c:pt>
                <c:pt idx="17">
                  <c:v>-0.4</c:v>
                </c:pt>
                <c:pt idx="18">
                  <c:v>4.2</c:v>
                </c:pt>
                <c:pt idx="19">
                  <c:v>2.4</c:v>
                </c:pt>
                <c:pt idx="20">
                  <c:v>6.1</c:v>
                </c:pt>
                <c:pt idx="21">
                  <c:v>5.4</c:v>
                </c:pt>
                <c:pt idx="22">
                  <c:v>5.2</c:v>
                </c:pt>
                <c:pt idx="23">
                  <c:v>5</c:v>
                </c:pt>
                <c:pt idx="24">
                  <c:v>4.5999999999999996</c:v>
                </c:pt>
                <c:pt idx="25">
                  <c:v>4.3</c:v>
                </c:pt>
                <c:pt idx="26">
                  <c:v>4</c:v>
                </c:pt>
                <c:pt idx="27">
                  <c:v>3.8</c:v>
                </c:pt>
              </c:numCache>
            </c:numRef>
          </c:val>
          <c:smooth val="0"/>
          <c:extLst>
            <c:ext xmlns:c16="http://schemas.microsoft.com/office/drawing/2014/chart" uri="{C3380CC4-5D6E-409C-BE32-E72D297353CC}">
              <c16:uniqueId val="{00000000-106C-4AB0-8BC6-E7ECA226B96F}"/>
            </c:ext>
          </c:extLst>
        </c:ser>
        <c:dLbls>
          <c:showLegendKey val="0"/>
          <c:showVal val="0"/>
          <c:showCatName val="0"/>
          <c:showSerName val="0"/>
          <c:showPercent val="0"/>
          <c:showBubbleSize val="0"/>
        </c:dLbls>
        <c:smooth val="0"/>
        <c:axId val="426246016"/>
        <c:axId val="426247976"/>
      </c:lineChart>
      <c:catAx>
        <c:axId val="42624601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6247976"/>
        <c:crosses val="autoZero"/>
        <c:auto val="1"/>
        <c:lblAlgn val="ctr"/>
        <c:lblOffset val="100"/>
        <c:noMultiLvlLbl val="0"/>
      </c:catAx>
      <c:valAx>
        <c:axId val="426247976"/>
        <c:scaling>
          <c:orientation val="minMax"/>
          <c:max val="14"/>
          <c:min val="-6"/>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62460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246428571428578E-2"/>
          <c:y val="4.5192222222222224E-2"/>
          <c:w val="0.82468611111111101"/>
          <c:h val="0.57853999999999994"/>
        </c:manualLayout>
      </c:layout>
      <c:barChart>
        <c:barDir val="col"/>
        <c:grouping val="clustered"/>
        <c:varyColors val="0"/>
        <c:ser>
          <c:idx val="0"/>
          <c:order val="2"/>
          <c:tx>
            <c:strRef>
              <c:f>'Chart 14'!$D$1</c:f>
              <c:strCache>
                <c:ptCount val="1"/>
                <c:pt idx="0">
                  <c:v>Difference, right axis</c:v>
                </c:pt>
              </c:strCache>
            </c:strRef>
          </c:tx>
          <c:spPr>
            <a:solidFill>
              <a:schemeClr val="accent2"/>
            </a:solidFill>
          </c:spPr>
          <c:invertIfNegative val="0"/>
          <c:cat>
            <c:numRef>
              <c:f>'Chart 14'!$A$2:$A$8</c:f>
              <c:numCache>
                <c:formatCode>General</c:formatCode>
                <c:ptCount val="7"/>
                <c:pt idx="0">
                  <c:v>2017</c:v>
                </c:pt>
                <c:pt idx="1">
                  <c:v>2018</c:v>
                </c:pt>
                <c:pt idx="2">
                  <c:v>2019</c:v>
                </c:pt>
                <c:pt idx="3">
                  <c:v>2020</c:v>
                </c:pt>
                <c:pt idx="4">
                  <c:v>2021</c:v>
                </c:pt>
                <c:pt idx="5">
                  <c:v>2022</c:v>
                </c:pt>
                <c:pt idx="6">
                  <c:v>2023</c:v>
                </c:pt>
              </c:numCache>
            </c:numRef>
          </c:cat>
          <c:val>
            <c:numRef>
              <c:f>'Chart 14'!$D$2:$D$8</c:f>
              <c:numCache>
                <c:formatCode>0.0</c:formatCode>
                <c:ptCount val="7"/>
                <c:pt idx="0">
                  <c:v>0</c:v>
                </c:pt>
                <c:pt idx="1">
                  <c:v>0</c:v>
                </c:pt>
                <c:pt idx="2">
                  <c:v>0</c:v>
                </c:pt>
                <c:pt idx="3">
                  <c:v>0</c:v>
                </c:pt>
                <c:pt idx="4">
                  <c:v>3.0999999999999996</c:v>
                </c:pt>
                <c:pt idx="5">
                  <c:v>0.5</c:v>
                </c:pt>
                <c:pt idx="6">
                  <c:v>-0.40000000000000013</c:v>
                </c:pt>
              </c:numCache>
            </c:numRef>
          </c:val>
          <c:extLst>
            <c:ext xmlns:c16="http://schemas.microsoft.com/office/drawing/2014/chart" uri="{C3380CC4-5D6E-409C-BE32-E72D297353CC}">
              <c16:uniqueId val="{00000000-507D-4241-B3AF-E69D2E0CC4C2}"/>
            </c:ext>
          </c:extLst>
        </c:ser>
        <c:dLbls>
          <c:showLegendKey val="0"/>
          <c:showVal val="0"/>
          <c:showCatName val="0"/>
          <c:showSerName val="0"/>
          <c:showPercent val="0"/>
          <c:showBubbleSize val="0"/>
        </c:dLbls>
        <c:gapWidth val="150"/>
        <c:axId val="426249152"/>
        <c:axId val="426248368"/>
      </c:barChart>
      <c:lineChart>
        <c:grouping val="standard"/>
        <c:varyColors val="0"/>
        <c:ser>
          <c:idx val="2"/>
          <c:order val="0"/>
          <c:tx>
            <c:strRef>
              <c:f>'Chart 14'!$B$1</c:f>
              <c:strCache>
                <c:ptCount val="1"/>
                <c:pt idx="0">
                  <c:v>Previous quarter</c:v>
                </c:pt>
              </c:strCache>
            </c:strRef>
          </c:tx>
          <c:spPr>
            <a:ln>
              <a:solidFill>
                <a:srgbClr val="002060"/>
              </a:solidFill>
              <a:prstDash val="dash"/>
            </a:ln>
          </c:spPr>
          <c:marker>
            <c:symbol val="none"/>
          </c:marker>
          <c:cat>
            <c:numRef>
              <c:f>'Chart 14'!$A$2:$A$8</c:f>
              <c:numCache>
                <c:formatCode>General</c:formatCode>
                <c:ptCount val="7"/>
                <c:pt idx="0">
                  <c:v>2017</c:v>
                </c:pt>
                <c:pt idx="1">
                  <c:v>2018</c:v>
                </c:pt>
                <c:pt idx="2">
                  <c:v>2019</c:v>
                </c:pt>
                <c:pt idx="3">
                  <c:v>2020</c:v>
                </c:pt>
                <c:pt idx="4">
                  <c:v>2021</c:v>
                </c:pt>
                <c:pt idx="5">
                  <c:v>2022</c:v>
                </c:pt>
                <c:pt idx="6">
                  <c:v>2023</c:v>
                </c:pt>
              </c:numCache>
            </c:numRef>
          </c:cat>
          <c:val>
            <c:numRef>
              <c:f>'Chart 14'!$B$2:$B$8</c:f>
              <c:numCache>
                <c:formatCode>General</c:formatCode>
                <c:ptCount val="7"/>
                <c:pt idx="0">
                  <c:v>2.2999999999999998</c:v>
                </c:pt>
                <c:pt idx="1">
                  <c:v>3</c:v>
                </c:pt>
                <c:pt idx="2">
                  <c:v>2.2000000000000002</c:v>
                </c:pt>
                <c:pt idx="3">
                  <c:v>-3.5</c:v>
                </c:pt>
                <c:pt idx="4">
                  <c:v>3</c:v>
                </c:pt>
                <c:pt idx="5">
                  <c:v>2.2000000000000002</c:v>
                </c:pt>
                <c:pt idx="6">
                  <c:v>2.2000000000000002</c:v>
                </c:pt>
              </c:numCache>
            </c:numRef>
          </c:val>
          <c:smooth val="0"/>
          <c:extLst xmlns:c15="http://schemas.microsoft.com/office/drawing/2012/chart">
            <c:ext xmlns:c16="http://schemas.microsoft.com/office/drawing/2014/chart" uri="{C3380CC4-5D6E-409C-BE32-E72D297353CC}">
              <c16:uniqueId val="{00000000-7582-473C-8C7C-8C2314B21C53}"/>
            </c:ext>
          </c:extLst>
        </c:ser>
        <c:ser>
          <c:idx val="3"/>
          <c:order val="1"/>
          <c:tx>
            <c:strRef>
              <c:f>'Chart 14'!$C$1</c:f>
              <c:strCache>
                <c:ptCount val="1"/>
                <c:pt idx="0">
                  <c:v>Current quarter</c:v>
                </c:pt>
              </c:strCache>
            </c:strRef>
          </c:tx>
          <c:spPr>
            <a:ln>
              <a:solidFill>
                <a:srgbClr val="C00000"/>
              </a:solidFill>
            </a:ln>
          </c:spPr>
          <c:marker>
            <c:symbol val="none"/>
          </c:marker>
          <c:cat>
            <c:numRef>
              <c:f>'Chart 14'!$A$2:$A$8</c:f>
              <c:numCache>
                <c:formatCode>General</c:formatCode>
                <c:ptCount val="7"/>
                <c:pt idx="0">
                  <c:v>2017</c:v>
                </c:pt>
                <c:pt idx="1">
                  <c:v>2018</c:v>
                </c:pt>
                <c:pt idx="2">
                  <c:v>2019</c:v>
                </c:pt>
                <c:pt idx="3">
                  <c:v>2020</c:v>
                </c:pt>
                <c:pt idx="4">
                  <c:v>2021</c:v>
                </c:pt>
                <c:pt idx="5">
                  <c:v>2022</c:v>
                </c:pt>
                <c:pt idx="6">
                  <c:v>2023</c:v>
                </c:pt>
              </c:numCache>
            </c:numRef>
          </c:cat>
          <c:val>
            <c:numRef>
              <c:f>'Chart 14'!$C$2:$C$8</c:f>
              <c:numCache>
                <c:formatCode>General</c:formatCode>
                <c:ptCount val="7"/>
                <c:pt idx="0">
                  <c:v>2.2999999999999998</c:v>
                </c:pt>
                <c:pt idx="1">
                  <c:v>3</c:v>
                </c:pt>
                <c:pt idx="2">
                  <c:v>2.2000000000000002</c:v>
                </c:pt>
                <c:pt idx="3">
                  <c:v>-3.5</c:v>
                </c:pt>
                <c:pt idx="4">
                  <c:v>6.1</c:v>
                </c:pt>
                <c:pt idx="5">
                  <c:v>2.7</c:v>
                </c:pt>
                <c:pt idx="6">
                  <c:v>1.8</c:v>
                </c:pt>
              </c:numCache>
            </c:numRef>
          </c:val>
          <c:smooth val="0"/>
          <c:extLst>
            <c:ext xmlns:c16="http://schemas.microsoft.com/office/drawing/2014/chart" uri="{C3380CC4-5D6E-409C-BE32-E72D297353CC}">
              <c16:uniqueId val="{00000001-7582-473C-8C7C-8C2314B21C53}"/>
            </c:ext>
          </c:extLst>
        </c:ser>
        <c:dLbls>
          <c:showLegendKey val="0"/>
          <c:showVal val="0"/>
          <c:showCatName val="0"/>
          <c:showSerName val="0"/>
          <c:showPercent val="0"/>
          <c:showBubbleSize val="0"/>
        </c:dLbls>
        <c:marker val="1"/>
        <c:smooth val="0"/>
        <c:axId val="426243664"/>
        <c:axId val="426244448"/>
        <c:extLst/>
      </c:lineChart>
      <c:catAx>
        <c:axId val="42624366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vert="horz"/>
          <a:lstStyle/>
          <a:p>
            <a:pPr>
              <a:defRPr sz="600"/>
            </a:pPr>
            <a:endParaRPr lang="ru-RU"/>
          </a:p>
        </c:txPr>
        <c:crossAx val="426244448"/>
        <c:crosses val="autoZero"/>
        <c:auto val="1"/>
        <c:lblAlgn val="ctr"/>
        <c:lblOffset val="100"/>
        <c:noMultiLvlLbl val="0"/>
      </c:catAx>
      <c:valAx>
        <c:axId val="426244448"/>
        <c:scaling>
          <c:orientation val="minMax"/>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ru-RU"/>
          </a:p>
        </c:txPr>
        <c:crossAx val="426243664"/>
        <c:crosses val="autoZero"/>
        <c:crossBetween val="between"/>
        <c:majorUnit val="1.5"/>
      </c:valAx>
      <c:valAx>
        <c:axId val="426248368"/>
        <c:scaling>
          <c:orientation val="minMax"/>
          <c:max val="5"/>
          <c:min val="-3"/>
        </c:scaling>
        <c:delete val="0"/>
        <c:axPos val="r"/>
        <c:numFmt formatCode="0.0" sourceLinked="0"/>
        <c:majorTickMark val="out"/>
        <c:minorTickMark val="none"/>
        <c:tickLblPos val="nextTo"/>
        <c:spPr>
          <a:ln>
            <a:solidFill>
              <a:schemeClr val="tx1"/>
            </a:solidFill>
          </a:ln>
        </c:spPr>
        <c:txPr>
          <a:bodyPr/>
          <a:lstStyle/>
          <a:p>
            <a:pPr>
              <a:defRPr sz="600"/>
            </a:pPr>
            <a:endParaRPr lang="ru-RU"/>
          </a:p>
        </c:txPr>
        <c:crossAx val="426249152"/>
        <c:crosses val="max"/>
        <c:crossBetween val="between"/>
      </c:valAx>
      <c:catAx>
        <c:axId val="426249152"/>
        <c:scaling>
          <c:orientation val="minMax"/>
        </c:scaling>
        <c:delete val="1"/>
        <c:axPos val="b"/>
        <c:numFmt formatCode="General" sourceLinked="1"/>
        <c:majorTickMark val="out"/>
        <c:minorTickMark val="none"/>
        <c:tickLblPos val="nextTo"/>
        <c:crossAx val="426248368"/>
        <c:crossesAt val="0"/>
        <c:auto val="1"/>
        <c:lblAlgn val="ctr"/>
        <c:lblOffset val="100"/>
        <c:noMultiLvlLbl val="0"/>
      </c:catAx>
      <c:spPr>
        <a:noFill/>
        <a:ln>
          <a:noFill/>
        </a:ln>
        <a:effectLst/>
      </c:spPr>
    </c:plotArea>
    <c:legend>
      <c:legendPos val="b"/>
      <c:layout>
        <c:manualLayout>
          <c:xMode val="edge"/>
          <c:yMode val="edge"/>
          <c:x val="8.3099206349206353E-3"/>
          <c:y val="0.76130203941239272"/>
          <c:w val="0.66292420634920635"/>
          <c:h val="0.2260909186116172"/>
        </c:manualLayout>
      </c:layout>
      <c:overlay val="0"/>
      <c:spPr>
        <a:noFill/>
        <a:ln>
          <a:noFill/>
        </a:ln>
        <a:effectLst/>
      </c:spPr>
      <c:txPr>
        <a:bodyPr rot="0" vert="horz"/>
        <a:lstStyle/>
        <a:p>
          <a:pPr>
            <a:defRPr sz="800" b="0" i="1" baseline="-14000"/>
          </a:pPr>
          <a:endParaRPr lang="ru-RU"/>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4.4139303482587072E-2"/>
          <c:w val="0.89292055360549816"/>
          <c:h val="0.61135712678794196"/>
        </c:manualLayout>
      </c:layout>
      <c:barChart>
        <c:barDir val="col"/>
        <c:grouping val="clustered"/>
        <c:varyColors val="0"/>
        <c:ser>
          <c:idx val="2"/>
          <c:order val="2"/>
          <c:tx>
            <c:strRef>
              <c:f>'Chart 15'!$D$1</c:f>
              <c:strCache>
                <c:ptCount val="1"/>
                <c:pt idx="0">
                  <c:v>Difference, right axis</c:v>
                </c:pt>
              </c:strCache>
            </c:strRef>
          </c:tx>
          <c:spPr>
            <a:solidFill>
              <a:schemeClr val="accent2"/>
            </a:solidFill>
          </c:spPr>
          <c:invertIfNegative val="0"/>
          <c:cat>
            <c:numRef>
              <c:f>'Chart 15'!$A$2:$A$8</c:f>
              <c:numCache>
                <c:formatCode>General</c:formatCode>
                <c:ptCount val="7"/>
                <c:pt idx="0">
                  <c:v>2017</c:v>
                </c:pt>
                <c:pt idx="1">
                  <c:v>2018</c:v>
                </c:pt>
                <c:pt idx="2">
                  <c:v>2019</c:v>
                </c:pt>
                <c:pt idx="3">
                  <c:v>2020</c:v>
                </c:pt>
                <c:pt idx="4">
                  <c:v>2021</c:v>
                </c:pt>
                <c:pt idx="5">
                  <c:v>2022</c:v>
                </c:pt>
                <c:pt idx="6">
                  <c:v>2023</c:v>
                </c:pt>
              </c:numCache>
            </c:numRef>
          </c:cat>
          <c:val>
            <c:numRef>
              <c:f>'Chart 15'!$D$2:$D$8</c:f>
              <c:numCache>
                <c:formatCode>0.0</c:formatCode>
                <c:ptCount val="7"/>
                <c:pt idx="0">
                  <c:v>0</c:v>
                </c:pt>
                <c:pt idx="1">
                  <c:v>0</c:v>
                </c:pt>
                <c:pt idx="2">
                  <c:v>0</c:v>
                </c:pt>
                <c:pt idx="3">
                  <c:v>9.9999999999999645E-2</c:v>
                </c:pt>
                <c:pt idx="4">
                  <c:v>0.79999999999999982</c:v>
                </c:pt>
                <c:pt idx="5">
                  <c:v>0.5</c:v>
                </c:pt>
                <c:pt idx="6">
                  <c:v>-0.30000000000000027</c:v>
                </c:pt>
              </c:numCache>
            </c:numRef>
          </c:val>
          <c:extLst>
            <c:ext xmlns:c16="http://schemas.microsoft.com/office/drawing/2014/chart" uri="{C3380CC4-5D6E-409C-BE32-E72D297353CC}">
              <c16:uniqueId val="{00000000-A46D-4A5B-A48F-7B752A343035}"/>
            </c:ext>
          </c:extLst>
        </c:ser>
        <c:dLbls>
          <c:showLegendKey val="0"/>
          <c:showVal val="0"/>
          <c:showCatName val="0"/>
          <c:showSerName val="0"/>
          <c:showPercent val="0"/>
          <c:showBubbleSize val="0"/>
        </c:dLbls>
        <c:gapWidth val="150"/>
        <c:axId val="426242488"/>
        <c:axId val="426242096"/>
      </c:barChart>
      <c:lineChart>
        <c:grouping val="standard"/>
        <c:varyColors val="0"/>
        <c:ser>
          <c:idx val="0"/>
          <c:order val="0"/>
          <c:tx>
            <c:strRef>
              <c:f>'Chart 15'!$B$1</c:f>
              <c:strCache>
                <c:ptCount val="1"/>
                <c:pt idx="0">
                  <c:v>Previous quarter</c:v>
                </c:pt>
              </c:strCache>
            </c:strRef>
          </c:tx>
          <c:spPr>
            <a:ln>
              <a:solidFill>
                <a:srgbClr val="002060"/>
              </a:solidFill>
              <a:prstDash val="dash"/>
            </a:ln>
          </c:spPr>
          <c:marker>
            <c:symbol val="none"/>
          </c:marker>
          <c:cat>
            <c:numRef>
              <c:f>'Chart 15'!$A$2:$A$8</c:f>
              <c:numCache>
                <c:formatCode>General</c:formatCode>
                <c:ptCount val="7"/>
                <c:pt idx="0">
                  <c:v>2017</c:v>
                </c:pt>
                <c:pt idx="1">
                  <c:v>2018</c:v>
                </c:pt>
                <c:pt idx="2">
                  <c:v>2019</c:v>
                </c:pt>
                <c:pt idx="3">
                  <c:v>2020</c:v>
                </c:pt>
                <c:pt idx="4">
                  <c:v>2021</c:v>
                </c:pt>
                <c:pt idx="5">
                  <c:v>2022</c:v>
                </c:pt>
                <c:pt idx="6">
                  <c:v>2023</c:v>
                </c:pt>
              </c:numCache>
            </c:numRef>
          </c:cat>
          <c:val>
            <c:numRef>
              <c:f>'Chart 15'!$B$2:$B$8</c:f>
              <c:numCache>
                <c:formatCode>General</c:formatCode>
                <c:ptCount val="7"/>
                <c:pt idx="0">
                  <c:v>2.7</c:v>
                </c:pt>
                <c:pt idx="1">
                  <c:v>1.9</c:v>
                </c:pt>
                <c:pt idx="2">
                  <c:v>1.3</c:v>
                </c:pt>
                <c:pt idx="3">
                  <c:v>-6.8</c:v>
                </c:pt>
                <c:pt idx="4">
                  <c:v>3.2</c:v>
                </c:pt>
                <c:pt idx="5">
                  <c:v>3.4</c:v>
                </c:pt>
                <c:pt idx="6">
                  <c:v>2.2000000000000002</c:v>
                </c:pt>
              </c:numCache>
            </c:numRef>
          </c:val>
          <c:smooth val="0"/>
          <c:extLst xmlns:c15="http://schemas.microsoft.com/office/drawing/2012/chart">
            <c:ext xmlns:c16="http://schemas.microsoft.com/office/drawing/2014/chart" uri="{C3380CC4-5D6E-409C-BE32-E72D297353CC}">
              <c16:uniqueId val="{00000000-7963-48C2-949A-DA87E9E025A9}"/>
            </c:ext>
          </c:extLst>
        </c:ser>
        <c:ser>
          <c:idx val="1"/>
          <c:order val="1"/>
          <c:tx>
            <c:strRef>
              <c:f>'Chart 15'!$C$1</c:f>
              <c:strCache>
                <c:ptCount val="1"/>
                <c:pt idx="0">
                  <c:v>Current quarter</c:v>
                </c:pt>
              </c:strCache>
            </c:strRef>
          </c:tx>
          <c:spPr>
            <a:ln>
              <a:solidFill>
                <a:srgbClr val="C00000"/>
              </a:solidFill>
            </a:ln>
          </c:spPr>
          <c:marker>
            <c:symbol val="none"/>
          </c:marker>
          <c:cat>
            <c:numRef>
              <c:f>'Chart 15'!$A$2:$A$8</c:f>
              <c:numCache>
                <c:formatCode>General</c:formatCode>
                <c:ptCount val="7"/>
                <c:pt idx="0">
                  <c:v>2017</c:v>
                </c:pt>
                <c:pt idx="1">
                  <c:v>2018</c:v>
                </c:pt>
                <c:pt idx="2">
                  <c:v>2019</c:v>
                </c:pt>
                <c:pt idx="3">
                  <c:v>2020</c:v>
                </c:pt>
                <c:pt idx="4">
                  <c:v>2021</c:v>
                </c:pt>
                <c:pt idx="5">
                  <c:v>2022</c:v>
                </c:pt>
                <c:pt idx="6">
                  <c:v>2023</c:v>
                </c:pt>
              </c:numCache>
            </c:numRef>
          </c:cat>
          <c:val>
            <c:numRef>
              <c:f>'Chart 15'!$C$2:$C$8</c:f>
              <c:numCache>
                <c:formatCode>General</c:formatCode>
                <c:ptCount val="7"/>
                <c:pt idx="0">
                  <c:v>2.7</c:v>
                </c:pt>
                <c:pt idx="1">
                  <c:v>1.9</c:v>
                </c:pt>
                <c:pt idx="2">
                  <c:v>1.3</c:v>
                </c:pt>
                <c:pt idx="3">
                  <c:v>-6.7</c:v>
                </c:pt>
                <c:pt idx="4">
                  <c:v>4</c:v>
                </c:pt>
                <c:pt idx="5">
                  <c:v>3.9</c:v>
                </c:pt>
                <c:pt idx="6">
                  <c:v>1.9</c:v>
                </c:pt>
              </c:numCache>
            </c:numRef>
          </c:val>
          <c:smooth val="0"/>
          <c:extLst>
            <c:ext xmlns:c16="http://schemas.microsoft.com/office/drawing/2014/chart" uri="{C3380CC4-5D6E-409C-BE32-E72D297353CC}">
              <c16:uniqueId val="{00000001-7963-48C2-949A-DA87E9E025A9}"/>
            </c:ext>
          </c:extLst>
        </c:ser>
        <c:dLbls>
          <c:showLegendKey val="0"/>
          <c:showVal val="0"/>
          <c:showCatName val="0"/>
          <c:showSerName val="0"/>
          <c:showPercent val="0"/>
          <c:showBubbleSize val="0"/>
        </c:dLbls>
        <c:marker val="1"/>
        <c:smooth val="0"/>
        <c:axId val="426248760"/>
        <c:axId val="426244056"/>
        <c:extLst/>
      </c:lineChart>
      <c:catAx>
        <c:axId val="4262487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vert="horz"/>
          <a:lstStyle/>
          <a:p>
            <a:pPr>
              <a:defRPr sz="600"/>
            </a:pPr>
            <a:endParaRPr lang="ru-RU"/>
          </a:p>
        </c:txPr>
        <c:crossAx val="426244056"/>
        <c:crosses val="autoZero"/>
        <c:auto val="1"/>
        <c:lblAlgn val="ctr"/>
        <c:lblOffset val="100"/>
        <c:noMultiLvlLbl val="0"/>
      </c:catAx>
      <c:valAx>
        <c:axId val="426244056"/>
        <c:scaling>
          <c:orientation val="minMax"/>
          <c:max val="4.5"/>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ru-RU"/>
          </a:p>
        </c:txPr>
        <c:crossAx val="426248760"/>
        <c:crosses val="autoZero"/>
        <c:crossBetween val="between"/>
        <c:majorUnit val="1.5"/>
      </c:valAx>
      <c:valAx>
        <c:axId val="426242096"/>
        <c:scaling>
          <c:orientation val="minMax"/>
          <c:max val="1.5"/>
          <c:min val="-2.5"/>
        </c:scaling>
        <c:delete val="0"/>
        <c:axPos val="r"/>
        <c:numFmt formatCode="0.0" sourceLinked="1"/>
        <c:majorTickMark val="out"/>
        <c:minorTickMark val="none"/>
        <c:tickLblPos val="nextTo"/>
        <c:spPr>
          <a:ln>
            <a:solidFill>
              <a:schemeClr val="tx1"/>
            </a:solidFill>
          </a:ln>
        </c:spPr>
        <c:txPr>
          <a:bodyPr/>
          <a:lstStyle/>
          <a:p>
            <a:pPr>
              <a:defRPr sz="600"/>
            </a:pPr>
            <a:endParaRPr lang="ru-RU"/>
          </a:p>
        </c:txPr>
        <c:crossAx val="426242488"/>
        <c:crosses val="max"/>
        <c:crossBetween val="between"/>
      </c:valAx>
      <c:catAx>
        <c:axId val="426242488"/>
        <c:scaling>
          <c:orientation val="minMax"/>
        </c:scaling>
        <c:delete val="1"/>
        <c:axPos val="b"/>
        <c:numFmt formatCode="General" sourceLinked="1"/>
        <c:majorTickMark val="out"/>
        <c:minorTickMark val="none"/>
        <c:tickLblPos val="nextTo"/>
        <c:crossAx val="426242096"/>
        <c:crosses val="autoZero"/>
        <c:auto val="1"/>
        <c:lblAlgn val="ctr"/>
        <c:lblOffset val="100"/>
        <c:noMultiLvlLbl val="0"/>
      </c:catAx>
      <c:spPr>
        <a:noFill/>
        <a:ln>
          <a:noFill/>
        </a:ln>
        <a:effectLst/>
      </c:spPr>
    </c:plotArea>
    <c:legend>
      <c:legendPos val="b"/>
      <c:layout>
        <c:manualLayout>
          <c:xMode val="edge"/>
          <c:yMode val="edge"/>
          <c:x val="3.1935369780905143E-3"/>
          <c:y val="0.74374981130862694"/>
          <c:w val="0.7952190476190476"/>
          <c:h val="0.256250188691373"/>
        </c:manualLayout>
      </c:layout>
      <c:overlay val="0"/>
      <c:spPr>
        <a:noFill/>
        <a:ln>
          <a:noFill/>
        </a:ln>
        <a:effectLst/>
      </c:spPr>
      <c:txPr>
        <a:bodyPr rot="0" vert="horz"/>
        <a:lstStyle/>
        <a:p>
          <a:pPr>
            <a:defRPr sz="800" i="1" baseline="-14000"/>
          </a:pPr>
          <a:endParaRPr lang="ru-RU"/>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ru-R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5.2099502487562205E-2"/>
          <c:w val="0.89292055360549816"/>
          <c:h val="0.64203273433078467"/>
        </c:manualLayout>
      </c:layout>
      <c:barChart>
        <c:barDir val="col"/>
        <c:grouping val="clustered"/>
        <c:varyColors val="0"/>
        <c:ser>
          <c:idx val="0"/>
          <c:order val="2"/>
          <c:tx>
            <c:strRef>
              <c:f>'Chart 16'!$D$1</c:f>
              <c:strCache>
                <c:ptCount val="1"/>
                <c:pt idx="0">
                  <c:v>Difference, right axis</c:v>
                </c:pt>
              </c:strCache>
            </c:strRef>
          </c:tx>
          <c:spPr>
            <a:solidFill>
              <a:schemeClr val="accent2"/>
            </a:solidFill>
          </c:spPr>
          <c:invertIfNegative val="0"/>
          <c:cat>
            <c:numRef>
              <c:f>'Chart 16'!$A$2:$A$8</c:f>
              <c:numCache>
                <c:formatCode>General</c:formatCode>
                <c:ptCount val="7"/>
                <c:pt idx="0">
                  <c:v>2017</c:v>
                </c:pt>
                <c:pt idx="1">
                  <c:v>2018</c:v>
                </c:pt>
                <c:pt idx="2">
                  <c:v>2019</c:v>
                </c:pt>
                <c:pt idx="3">
                  <c:v>2020</c:v>
                </c:pt>
                <c:pt idx="4">
                  <c:v>2021</c:v>
                </c:pt>
                <c:pt idx="5">
                  <c:v>2022</c:v>
                </c:pt>
                <c:pt idx="6">
                  <c:v>2023</c:v>
                </c:pt>
              </c:numCache>
            </c:numRef>
          </c:cat>
          <c:val>
            <c:numRef>
              <c:f>'Chart 16'!$D$2:$D$8</c:f>
              <c:numCache>
                <c:formatCode>0.0</c:formatCode>
                <c:ptCount val="7"/>
                <c:pt idx="0">
                  <c:v>0</c:v>
                </c:pt>
                <c:pt idx="1">
                  <c:v>0.29999999999999982</c:v>
                </c:pt>
                <c:pt idx="2">
                  <c:v>0.7</c:v>
                </c:pt>
                <c:pt idx="3">
                  <c:v>0.60000000000000009</c:v>
                </c:pt>
                <c:pt idx="4">
                  <c:v>1.1999999999999997</c:v>
                </c:pt>
                <c:pt idx="5">
                  <c:v>0</c:v>
                </c:pt>
                <c:pt idx="6">
                  <c:v>-0.80000000000000027</c:v>
                </c:pt>
              </c:numCache>
            </c:numRef>
          </c:val>
          <c:extLst>
            <c:ext xmlns:c16="http://schemas.microsoft.com/office/drawing/2014/chart" uri="{C3380CC4-5D6E-409C-BE32-E72D297353CC}">
              <c16:uniqueId val="{00000000-6D96-4B3A-A51F-230BAF69ED5D}"/>
            </c:ext>
          </c:extLst>
        </c:ser>
        <c:dLbls>
          <c:showLegendKey val="0"/>
          <c:showVal val="0"/>
          <c:showCatName val="0"/>
          <c:showSerName val="0"/>
          <c:showPercent val="0"/>
          <c:showBubbleSize val="0"/>
        </c:dLbls>
        <c:gapWidth val="150"/>
        <c:axId val="427060752"/>
        <c:axId val="427058400"/>
      </c:barChart>
      <c:lineChart>
        <c:grouping val="standard"/>
        <c:varyColors val="0"/>
        <c:ser>
          <c:idx val="4"/>
          <c:order val="0"/>
          <c:tx>
            <c:strRef>
              <c:f>'Chart 16'!$B$1</c:f>
              <c:strCache>
                <c:ptCount val="1"/>
                <c:pt idx="0">
                  <c:v>Previous quarter</c:v>
                </c:pt>
              </c:strCache>
            </c:strRef>
          </c:tx>
          <c:spPr>
            <a:ln>
              <a:solidFill>
                <a:srgbClr val="002060"/>
              </a:solidFill>
              <a:prstDash val="dash"/>
            </a:ln>
          </c:spPr>
          <c:marker>
            <c:symbol val="none"/>
          </c:marker>
          <c:cat>
            <c:numRef>
              <c:f>'Chart 16'!$A$2:$A$8</c:f>
              <c:numCache>
                <c:formatCode>General</c:formatCode>
                <c:ptCount val="7"/>
                <c:pt idx="0">
                  <c:v>2017</c:v>
                </c:pt>
                <c:pt idx="1">
                  <c:v>2018</c:v>
                </c:pt>
                <c:pt idx="2">
                  <c:v>2019</c:v>
                </c:pt>
                <c:pt idx="3">
                  <c:v>2020</c:v>
                </c:pt>
                <c:pt idx="4">
                  <c:v>2021</c:v>
                </c:pt>
                <c:pt idx="5">
                  <c:v>2022</c:v>
                </c:pt>
                <c:pt idx="6">
                  <c:v>2023</c:v>
                </c:pt>
              </c:numCache>
            </c:numRef>
          </c:cat>
          <c:val>
            <c:numRef>
              <c:f>'Chart 16'!$B$2:$B$8</c:f>
              <c:numCache>
                <c:formatCode>General</c:formatCode>
                <c:ptCount val="7"/>
                <c:pt idx="0">
                  <c:v>1.8</c:v>
                </c:pt>
                <c:pt idx="1">
                  <c:v>2.5</c:v>
                </c:pt>
                <c:pt idx="2">
                  <c:v>1.3</c:v>
                </c:pt>
                <c:pt idx="3">
                  <c:v>-3.5</c:v>
                </c:pt>
                <c:pt idx="4">
                  <c:v>2.2000000000000002</c:v>
                </c:pt>
                <c:pt idx="5">
                  <c:v>2.6</c:v>
                </c:pt>
                <c:pt idx="6">
                  <c:v>2.2000000000000002</c:v>
                </c:pt>
              </c:numCache>
            </c:numRef>
          </c:val>
          <c:smooth val="0"/>
          <c:extLst xmlns:c15="http://schemas.microsoft.com/office/drawing/2012/chart">
            <c:ext xmlns:c16="http://schemas.microsoft.com/office/drawing/2014/chart" uri="{C3380CC4-5D6E-409C-BE32-E72D297353CC}">
              <c16:uniqueId val="{00000000-A930-480E-AAD3-C2B664AF8196}"/>
            </c:ext>
          </c:extLst>
        </c:ser>
        <c:ser>
          <c:idx val="5"/>
          <c:order val="1"/>
          <c:tx>
            <c:strRef>
              <c:f>'Chart 16'!$C$1</c:f>
              <c:strCache>
                <c:ptCount val="1"/>
                <c:pt idx="0">
                  <c:v>Current quarter</c:v>
                </c:pt>
              </c:strCache>
            </c:strRef>
          </c:tx>
          <c:spPr>
            <a:ln>
              <a:solidFill>
                <a:srgbClr val="C00000"/>
              </a:solidFill>
            </a:ln>
          </c:spPr>
          <c:marker>
            <c:symbol val="none"/>
          </c:marker>
          <c:cat>
            <c:numRef>
              <c:f>'Chart 16'!$A$2:$A$8</c:f>
              <c:numCache>
                <c:formatCode>General</c:formatCode>
                <c:ptCount val="7"/>
                <c:pt idx="0">
                  <c:v>2017</c:v>
                </c:pt>
                <c:pt idx="1">
                  <c:v>2018</c:v>
                </c:pt>
                <c:pt idx="2">
                  <c:v>2019</c:v>
                </c:pt>
                <c:pt idx="3">
                  <c:v>2020</c:v>
                </c:pt>
                <c:pt idx="4">
                  <c:v>2021</c:v>
                </c:pt>
                <c:pt idx="5">
                  <c:v>2022</c:v>
                </c:pt>
                <c:pt idx="6">
                  <c:v>2023</c:v>
                </c:pt>
              </c:numCache>
            </c:numRef>
          </c:cat>
          <c:val>
            <c:numRef>
              <c:f>'Chart 16'!$C$2:$C$8</c:f>
              <c:numCache>
                <c:formatCode>General</c:formatCode>
                <c:ptCount val="7"/>
                <c:pt idx="0">
                  <c:v>1.8</c:v>
                </c:pt>
                <c:pt idx="1">
                  <c:v>2.8</c:v>
                </c:pt>
                <c:pt idx="2">
                  <c:v>2</c:v>
                </c:pt>
                <c:pt idx="3">
                  <c:v>-2.9</c:v>
                </c:pt>
                <c:pt idx="4">
                  <c:v>3.4</c:v>
                </c:pt>
                <c:pt idx="5">
                  <c:v>2.6</c:v>
                </c:pt>
                <c:pt idx="6">
                  <c:v>1.4</c:v>
                </c:pt>
              </c:numCache>
            </c:numRef>
          </c:val>
          <c:smooth val="0"/>
          <c:extLst>
            <c:ext xmlns:c16="http://schemas.microsoft.com/office/drawing/2014/chart" uri="{C3380CC4-5D6E-409C-BE32-E72D297353CC}">
              <c16:uniqueId val="{00000001-A930-480E-AAD3-C2B664AF8196}"/>
            </c:ext>
          </c:extLst>
        </c:ser>
        <c:dLbls>
          <c:showLegendKey val="0"/>
          <c:showVal val="0"/>
          <c:showCatName val="0"/>
          <c:showSerName val="0"/>
          <c:showPercent val="0"/>
          <c:showBubbleSize val="0"/>
        </c:dLbls>
        <c:marker val="1"/>
        <c:smooth val="0"/>
        <c:axId val="427060360"/>
        <c:axId val="427064280"/>
        <c:extLst/>
      </c:lineChart>
      <c:catAx>
        <c:axId val="4270603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vert="horz"/>
          <a:lstStyle/>
          <a:p>
            <a:pPr>
              <a:defRPr sz="600"/>
            </a:pPr>
            <a:endParaRPr lang="ru-RU"/>
          </a:p>
        </c:txPr>
        <c:crossAx val="427064280"/>
        <c:crosses val="autoZero"/>
        <c:auto val="1"/>
        <c:lblAlgn val="ctr"/>
        <c:lblOffset val="100"/>
        <c:noMultiLvlLbl val="0"/>
      </c:catAx>
      <c:valAx>
        <c:axId val="427064280"/>
        <c:scaling>
          <c:orientation val="minMax"/>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ru-RU"/>
          </a:p>
        </c:txPr>
        <c:crossAx val="427060360"/>
        <c:crosses val="autoZero"/>
        <c:crossBetween val="between"/>
        <c:majorUnit val="1"/>
      </c:valAx>
      <c:valAx>
        <c:axId val="427058400"/>
        <c:scaling>
          <c:orientation val="minMax"/>
          <c:max val="2"/>
          <c:min val="-2"/>
        </c:scaling>
        <c:delete val="0"/>
        <c:axPos val="r"/>
        <c:numFmt formatCode="0.0" sourceLinked="1"/>
        <c:majorTickMark val="out"/>
        <c:minorTickMark val="none"/>
        <c:tickLblPos val="nextTo"/>
        <c:spPr>
          <a:ln>
            <a:solidFill>
              <a:schemeClr val="tx1"/>
            </a:solidFill>
          </a:ln>
        </c:spPr>
        <c:txPr>
          <a:bodyPr/>
          <a:lstStyle/>
          <a:p>
            <a:pPr>
              <a:defRPr sz="600"/>
            </a:pPr>
            <a:endParaRPr lang="ru-RU"/>
          </a:p>
        </c:txPr>
        <c:crossAx val="427060752"/>
        <c:crosses val="max"/>
        <c:crossBetween val="between"/>
      </c:valAx>
      <c:catAx>
        <c:axId val="427060752"/>
        <c:scaling>
          <c:orientation val="minMax"/>
        </c:scaling>
        <c:delete val="1"/>
        <c:axPos val="b"/>
        <c:numFmt formatCode="General" sourceLinked="1"/>
        <c:majorTickMark val="out"/>
        <c:minorTickMark val="none"/>
        <c:tickLblPos val="nextTo"/>
        <c:crossAx val="427058400"/>
        <c:crosses val="autoZero"/>
        <c:auto val="1"/>
        <c:lblAlgn val="ctr"/>
        <c:lblOffset val="100"/>
        <c:noMultiLvlLbl val="0"/>
      </c:catAx>
      <c:spPr>
        <a:noFill/>
        <a:ln>
          <a:noFill/>
        </a:ln>
        <a:effectLst/>
      </c:spPr>
    </c:plotArea>
    <c:legend>
      <c:legendPos val="b"/>
      <c:layout>
        <c:manualLayout>
          <c:xMode val="edge"/>
          <c:yMode val="edge"/>
          <c:x val="1.4363624127403656E-2"/>
          <c:y val="0.80359781365968908"/>
          <c:w val="0.76833650793650798"/>
          <c:h val="0.19157825966399639"/>
        </c:manualLayout>
      </c:layout>
      <c:overlay val="0"/>
      <c:spPr>
        <a:noFill/>
        <a:ln>
          <a:noFill/>
        </a:ln>
        <a:effectLst/>
      </c:spPr>
      <c:txPr>
        <a:bodyPr rot="0" vert="horz"/>
        <a:lstStyle/>
        <a:p>
          <a:pPr>
            <a:defRPr sz="800" b="0" i="1" baseline="-14000"/>
          </a:pPr>
          <a:endParaRPr lang="ru-RU"/>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ru-RU"/>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2.2538037279603487E-2"/>
          <c:w val="0.89037496824993634"/>
          <c:h val="0.62254791143807753"/>
        </c:manualLayout>
      </c:layout>
      <c:barChart>
        <c:barDir val="col"/>
        <c:grouping val="clustered"/>
        <c:varyColors val="0"/>
        <c:ser>
          <c:idx val="0"/>
          <c:order val="2"/>
          <c:tx>
            <c:strRef>
              <c:f>'Chart 17'!$D$1</c:f>
              <c:strCache>
                <c:ptCount val="1"/>
                <c:pt idx="0">
                  <c:v>Difference, right axis</c:v>
                </c:pt>
              </c:strCache>
            </c:strRef>
          </c:tx>
          <c:spPr>
            <a:solidFill>
              <a:schemeClr val="accent2"/>
            </a:solidFill>
          </c:spPr>
          <c:invertIfNegative val="0"/>
          <c:cat>
            <c:strRef>
              <c:f>'Chart 17'!$A$2:$A$31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strCache>
            </c:strRef>
          </c:cat>
          <c:val>
            <c:numRef>
              <c:f>'Chart 17'!$D$2:$D$31</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1.8973810343888289</c:v>
                </c:pt>
                <c:pt idx="17">
                  <c:v>4.0909511240810588</c:v>
                </c:pt>
                <c:pt idx="18">
                  <c:v>5.3554360593140018</c:v>
                </c:pt>
                <c:pt idx="19">
                  <c:v>8.8575085427236928</c:v>
                </c:pt>
                <c:pt idx="20">
                  <c:v>9.5381236329545089</c:v>
                </c:pt>
                <c:pt idx="21">
                  <c:v>9.7791813954697204</c:v>
                </c:pt>
                <c:pt idx="22">
                  <c:v>10.057438629947868</c:v>
                </c:pt>
                <c:pt idx="23">
                  <c:v>10.101417332575011</c:v>
                </c:pt>
                <c:pt idx="24">
                  <c:v>9.8756212622134996</c:v>
                </c:pt>
                <c:pt idx="25">
                  <c:v>9.5832312298595355</c:v>
                </c:pt>
                <c:pt idx="26">
                  <c:v>9.4675728044578022</c:v>
                </c:pt>
                <c:pt idx="27">
                  <c:v>9.2698085140782069</c:v>
                </c:pt>
                <c:pt idx="28">
                  <c:v>8.9011713255038103</c:v>
                </c:pt>
              </c:numCache>
            </c:numRef>
          </c:val>
          <c:extLst>
            <c:ext xmlns:c16="http://schemas.microsoft.com/office/drawing/2014/chart" uri="{C3380CC4-5D6E-409C-BE32-E72D297353CC}">
              <c16:uniqueId val="{00000000-C8E3-459F-80E9-C3294AA68ECE}"/>
            </c:ext>
          </c:extLst>
        </c:ser>
        <c:dLbls>
          <c:showLegendKey val="0"/>
          <c:showVal val="0"/>
          <c:showCatName val="0"/>
          <c:showSerName val="0"/>
          <c:showPercent val="0"/>
          <c:showBubbleSize val="0"/>
        </c:dLbls>
        <c:gapWidth val="150"/>
        <c:axId val="427058792"/>
        <c:axId val="427062320"/>
      </c:barChart>
      <c:lineChart>
        <c:grouping val="standard"/>
        <c:varyColors val="0"/>
        <c:ser>
          <c:idx val="2"/>
          <c:order val="0"/>
          <c:tx>
            <c:strRef>
              <c:f>'Chart 17'!$B$1</c:f>
              <c:strCache>
                <c:ptCount val="1"/>
                <c:pt idx="0">
                  <c:v>Previous quarter</c:v>
                </c:pt>
              </c:strCache>
            </c:strRef>
          </c:tx>
          <c:spPr>
            <a:ln>
              <a:solidFill>
                <a:srgbClr val="002060"/>
              </a:solidFill>
              <a:prstDash val="sysDash"/>
            </a:ln>
          </c:spPr>
          <c:marker>
            <c:symbol val="none"/>
          </c:marker>
          <c:cat>
            <c:strRef>
              <c:f>'Chart 17'!$A$2:$A$31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strCache>
            </c:strRef>
          </c:cat>
          <c:val>
            <c:numRef>
              <c:f>'Chart 17'!$B$2:$B$31</c:f>
              <c:numCache>
                <c:formatCode>0.00</c:formatCode>
                <c:ptCount val="30"/>
                <c:pt idx="0">
                  <c:v>97.33</c:v>
                </c:pt>
                <c:pt idx="1">
                  <c:v>96.83</c:v>
                </c:pt>
                <c:pt idx="2">
                  <c:v>99.8</c:v>
                </c:pt>
                <c:pt idx="3">
                  <c:v>98.06</c:v>
                </c:pt>
                <c:pt idx="4">
                  <c:v>97.83</c:v>
                </c:pt>
                <c:pt idx="5">
                  <c:v>98</c:v>
                </c:pt>
                <c:pt idx="6">
                  <c:v>95.03</c:v>
                </c:pt>
                <c:pt idx="7">
                  <c:v>92.57</c:v>
                </c:pt>
                <c:pt idx="8">
                  <c:v>93.43</c:v>
                </c:pt>
                <c:pt idx="9">
                  <c:v>94.36</c:v>
                </c:pt>
                <c:pt idx="10">
                  <c:v>94.13</c:v>
                </c:pt>
                <c:pt idx="11">
                  <c:v>98.24</c:v>
                </c:pt>
                <c:pt idx="12">
                  <c:v>98.95</c:v>
                </c:pt>
                <c:pt idx="13">
                  <c:v>92.162499999999994</c:v>
                </c:pt>
                <c:pt idx="14">
                  <c:v>95.887</c:v>
                </c:pt>
                <c:pt idx="15">
                  <c:v>105.02</c:v>
                </c:pt>
                <c:pt idx="16">
                  <c:v>114.28</c:v>
                </c:pt>
                <c:pt idx="17">
                  <c:v>117.26</c:v>
                </c:pt>
                <c:pt idx="18">
                  <c:v>117.65</c:v>
                </c:pt>
                <c:pt idx="19">
                  <c:v>115.98</c:v>
                </c:pt>
                <c:pt idx="20">
                  <c:v>115.18</c:v>
                </c:pt>
                <c:pt idx="21">
                  <c:v>115.07</c:v>
                </c:pt>
                <c:pt idx="22">
                  <c:v>115.11</c:v>
                </c:pt>
                <c:pt idx="23">
                  <c:v>115.46</c:v>
                </c:pt>
                <c:pt idx="24">
                  <c:v>116.21</c:v>
                </c:pt>
                <c:pt idx="25">
                  <c:v>117.12</c:v>
                </c:pt>
                <c:pt idx="26">
                  <c:v>117.91</c:v>
                </c:pt>
                <c:pt idx="27">
                  <c:v>118.74</c:v>
                </c:pt>
                <c:pt idx="28">
                  <c:v>119.56</c:v>
                </c:pt>
              </c:numCache>
            </c:numRef>
          </c:val>
          <c:smooth val="0"/>
          <c:extLst>
            <c:ext xmlns:c16="http://schemas.microsoft.com/office/drawing/2014/chart" uri="{C3380CC4-5D6E-409C-BE32-E72D297353CC}">
              <c16:uniqueId val="{00000000-118E-4BBF-96E0-FE32AD7EA4FB}"/>
            </c:ext>
          </c:extLst>
        </c:ser>
        <c:ser>
          <c:idx val="6"/>
          <c:order val="1"/>
          <c:tx>
            <c:strRef>
              <c:f>'Chart 17'!$C$1</c:f>
              <c:strCache>
                <c:ptCount val="1"/>
                <c:pt idx="0">
                  <c:v>Current quarter</c:v>
                </c:pt>
              </c:strCache>
            </c:strRef>
          </c:tx>
          <c:spPr>
            <a:ln w="19050">
              <a:solidFill>
                <a:srgbClr val="C00000"/>
              </a:solidFill>
            </a:ln>
          </c:spPr>
          <c:marker>
            <c:symbol val="none"/>
          </c:marker>
          <c:cat>
            <c:strRef>
              <c:f>'Chart 17'!$A$2:$A$31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strCache>
            </c:strRef>
          </c:cat>
          <c:val>
            <c:numRef>
              <c:f>'Chart 17'!$C$2:$C$31</c:f>
              <c:numCache>
                <c:formatCode>0.00</c:formatCode>
                <c:ptCount val="30"/>
                <c:pt idx="0">
                  <c:v>97.33</c:v>
                </c:pt>
                <c:pt idx="1">
                  <c:v>96.83</c:v>
                </c:pt>
                <c:pt idx="2">
                  <c:v>99.8</c:v>
                </c:pt>
                <c:pt idx="3">
                  <c:v>98.06</c:v>
                </c:pt>
                <c:pt idx="4">
                  <c:v>97.83</c:v>
                </c:pt>
                <c:pt idx="5">
                  <c:v>98</c:v>
                </c:pt>
                <c:pt idx="6">
                  <c:v>95.03</c:v>
                </c:pt>
                <c:pt idx="7">
                  <c:v>92.57</c:v>
                </c:pt>
                <c:pt idx="8">
                  <c:v>93.43</c:v>
                </c:pt>
                <c:pt idx="9">
                  <c:v>94.36</c:v>
                </c:pt>
                <c:pt idx="10">
                  <c:v>94.13</c:v>
                </c:pt>
                <c:pt idx="11">
                  <c:v>98.24</c:v>
                </c:pt>
                <c:pt idx="12">
                  <c:v>98.95</c:v>
                </c:pt>
                <c:pt idx="13">
                  <c:v>92.162499999999994</c:v>
                </c:pt>
                <c:pt idx="14">
                  <c:v>95.887</c:v>
                </c:pt>
                <c:pt idx="15">
                  <c:v>105.02</c:v>
                </c:pt>
                <c:pt idx="16">
                  <c:v>116.17738103438883</c:v>
                </c:pt>
                <c:pt idx="17">
                  <c:v>121.35095112408106</c:v>
                </c:pt>
                <c:pt idx="18">
                  <c:v>123.00543605931401</c:v>
                </c:pt>
                <c:pt idx="19">
                  <c:v>124.8375085427237</c:v>
                </c:pt>
                <c:pt idx="20">
                  <c:v>124.71812363295452</c:v>
                </c:pt>
                <c:pt idx="21">
                  <c:v>124.84918139546971</c:v>
                </c:pt>
                <c:pt idx="22">
                  <c:v>125.16743862994787</c:v>
                </c:pt>
                <c:pt idx="23">
                  <c:v>125.561417332575</c:v>
                </c:pt>
                <c:pt idx="24">
                  <c:v>126.08562126221349</c:v>
                </c:pt>
                <c:pt idx="25">
                  <c:v>126.70323122985954</c:v>
                </c:pt>
                <c:pt idx="26">
                  <c:v>127.3775728044578</c:v>
                </c:pt>
                <c:pt idx="27">
                  <c:v>128.0098085140782</c:v>
                </c:pt>
                <c:pt idx="28">
                  <c:v>128.46117132550381</c:v>
                </c:pt>
                <c:pt idx="29">
                  <c:v>128.79051375662399</c:v>
                </c:pt>
              </c:numCache>
            </c:numRef>
          </c:val>
          <c:smooth val="0"/>
          <c:extLst>
            <c:ext xmlns:c16="http://schemas.microsoft.com/office/drawing/2014/chart" uri="{C3380CC4-5D6E-409C-BE32-E72D297353CC}">
              <c16:uniqueId val="{00000001-118E-4BBF-96E0-FE32AD7EA4FB}"/>
            </c:ext>
          </c:extLst>
        </c:ser>
        <c:dLbls>
          <c:showLegendKey val="0"/>
          <c:showVal val="0"/>
          <c:showCatName val="0"/>
          <c:showSerName val="0"/>
          <c:showPercent val="0"/>
          <c:showBubbleSize val="0"/>
        </c:dLbls>
        <c:marker val="1"/>
        <c:smooth val="0"/>
        <c:axId val="427061928"/>
        <c:axId val="427061536"/>
      </c:lineChart>
      <c:catAx>
        <c:axId val="4270619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a:lstStyle/>
          <a:p>
            <a:pPr>
              <a:defRPr sz="600"/>
            </a:pPr>
            <a:endParaRPr lang="ru-RU"/>
          </a:p>
        </c:txPr>
        <c:crossAx val="427061536"/>
        <c:crosses val="autoZero"/>
        <c:auto val="1"/>
        <c:lblAlgn val="ctr"/>
        <c:lblOffset val="100"/>
        <c:noMultiLvlLbl val="0"/>
      </c:catAx>
      <c:valAx>
        <c:axId val="427061536"/>
        <c:scaling>
          <c:orientation val="minMax"/>
          <c:min val="90"/>
        </c:scaling>
        <c:delete val="0"/>
        <c:axPos val="l"/>
        <c:numFmt formatCode="0" sourceLinked="0"/>
        <c:majorTickMark val="out"/>
        <c:minorTickMark val="none"/>
        <c:tickLblPos val="nextTo"/>
        <c:spPr>
          <a:noFill/>
          <a:ln>
            <a:solidFill>
              <a:schemeClr val="tx1"/>
            </a:solidFill>
          </a:ln>
          <a:effectLst/>
        </c:spPr>
        <c:txPr>
          <a:bodyPr rot="-60000000" vert="horz"/>
          <a:lstStyle/>
          <a:p>
            <a:pPr>
              <a:defRPr sz="600"/>
            </a:pPr>
            <a:endParaRPr lang="ru-RU"/>
          </a:p>
        </c:txPr>
        <c:crossAx val="427061928"/>
        <c:crosses val="autoZero"/>
        <c:crossBetween val="between"/>
        <c:majorUnit val="5"/>
      </c:valAx>
      <c:valAx>
        <c:axId val="427062320"/>
        <c:scaling>
          <c:orientation val="minMax"/>
          <c:max val="13.5"/>
          <c:min val="0"/>
        </c:scaling>
        <c:delete val="0"/>
        <c:axPos val="r"/>
        <c:numFmt formatCode="0.0" sourceLinked="0"/>
        <c:majorTickMark val="out"/>
        <c:minorTickMark val="none"/>
        <c:tickLblPos val="nextTo"/>
        <c:spPr>
          <a:ln>
            <a:solidFill>
              <a:schemeClr val="tx1"/>
            </a:solidFill>
          </a:ln>
        </c:spPr>
        <c:txPr>
          <a:bodyPr/>
          <a:lstStyle/>
          <a:p>
            <a:pPr>
              <a:defRPr sz="600"/>
            </a:pPr>
            <a:endParaRPr lang="ru-RU"/>
          </a:p>
        </c:txPr>
        <c:crossAx val="427058792"/>
        <c:crosses val="max"/>
        <c:crossBetween val="between"/>
        <c:majorUnit val="1.5"/>
      </c:valAx>
      <c:catAx>
        <c:axId val="427058792"/>
        <c:scaling>
          <c:orientation val="minMax"/>
        </c:scaling>
        <c:delete val="1"/>
        <c:axPos val="b"/>
        <c:numFmt formatCode="General" sourceLinked="1"/>
        <c:majorTickMark val="out"/>
        <c:minorTickMark val="none"/>
        <c:tickLblPos val="nextTo"/>
        <c:crossAx val="427062320"/>
        <c:crosses val="autoZero"/>
        <c:auto val="1"/>
        <c:lblAlgn val="ctr"/>
        <c:lblOffset val="100"/>
        <c:noMultiLvlLbl val="0"/>
      </c:catAx>
      <c:spPr>
        <a:noFill/>
        <a:ln>
          <a:noFill/>
        </a:ln>
        <a:effectLst/>
      </c:spPr>
    </c:plotArea>
    <c:legend>
      <c:legendPos val="r"/>
      <c:layout>
        <c:manualLayout>
          <c:xMode val="edge"/>
          <c:yMode val="edge"/>
          <c:x val="6.2380952380952312E-4"/>
          <c:y val="0.79001343147533354"/>
          <c:w val="0.86115819144348327"/>
          <c:h val="0.19932200230169889"/>
        </c:manualLayout>
      </c:layout>
      <c:overlay val="0"/>
      <c:spPr>
        <a:noFill/>
        <a:ln>
          <a:noFill/>
        </a:ln>
        <a:effectLst/>
      </c:spPr>
      <c:txPr>
        <a:bodyPr rot="0" vert="horz"/>
        <a:lstStyle/>
        <a:p>
          <a:pPr>
            <a:defRPr sz="800" i="1" baseline="-14000"/>
          </a:pPr>
          <a:endParaRPr lang="ru-RU"/>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ru-R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3.5298841202465008E-2"/>
          <c:w val="0.89190889319278643"/>
          <c:h val="0.6503455913139774"/>
        </c:manualLayout>
      </c:layout>
      <c:barChart>
        <c:barDir val="col"/>
        <c:grouping val="clustered"/>
        <c:varyColors val="0"/>
        <c:ser>
          <c:idx val="1"/>
          <c:order val="2"/>
          <c:tx>
            <c:strRef>
              <c:f>'Chart 18'!$D$1</c:f>
              <c:strCache>
                <c:ptCount val="1"/>
                <c:pt idx="0">
                  <c:v>Difference, right axis</c:v>
                </c:pt>
              </c:strCache>
            </c:strRef>
          </c:tx>
          <c:invertIfNegative val="0"/>
          <c:cat>
            <c:strRef>
              <c:f>'Chart 18'!$A$2:$A$31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strCache>
            </c:strRef>
          </c:cat>
          <c:val>
            <c:numRef>
              <c:f>'Chart 18'!$D$2:$D$31</c:f>
              <c:numCache>
                <c:formatCode>0.0</c:formatCode>
                <c:ptCount val="30"/>
                <c:pt idx="0">
                  <c:v>-1.1204899559800197E-3</c:v>
                </c:pt>
                <c:pt idx="1">
                  <c:v>-4.9901380733103906E-3</c:v>
                </c:pt>
                <c:pt idx="2">
                  <c:v>2.8958893833817001E-3</c:v>
                </c:pt>
                <c:pt idx="3">
                  <c:v>1.0308040569171339E-3</c:v>
                </c:pt>
                <c:pt idx="4">
                  <c:v>1.6271581318960671E-3</c:v>
                </c:pt>
                <c:pt idx="5">
                  <c:v>-1.1714250187679909E-3</c:v>
                </c:pt>
                <c:pt idx="6">
                  <c:v>4.2268958627005304E-3</c:v>
                </c:pt>
                <c:pt idx="7">
                  <c:v>-3.4011625290872871E-3</c:v>
                </c:pt>
                <c:pt idx="8">
                  <c:v>-1.7187502195881166E-3</c:v>
                </c:pt>
                <c:pt idx="9">
                  <c:v>-3.7858996379043219E-3</c:v>
                </c:pt>
                <c:pt idx="10">
                  <c:v>9.1177292769373253E-4</c:v>
                </c:pt>
                <c:pt idx="11">
                  <c:v>3.8981343773016874E-3</c:v>
                </c:pt>
                <c:pt idx="12">
                  <c:v>-3.2150243130502076E-3</c:v>
                </c:pt>
                <c:pt idx="13">
                  <c:v>9.9252950003858587E-4</c:v>
                </c:pt>
                <c:pt idx="14">
                  <c:v>-3.1055398794137545E-3</c:v>
                </c:pt>
                <c:pt idx="15">
                  <c:v>7.1784326532764453E-4</c:v>
                </c:pt>
                <c:pt idx="16">
                  <c:v>2.3949078495641487</c:v>
                </c:pt>
                <c:pt idx="17">
                  <c:v>3.8532933031391678</c:v>
                </c:pt>
                <c:pt idx="18">
                  <c:v>5.7089014468996595</c:v>
                </c:pt>
                <c:pt idx="19">
                  <c:v>5.9858714434057134</c:v>
                </c:pt>
                <c:pt idx="20">
                  <c:v>6.3355201476086123</c:v>
                </c:pt>
                <c:pt idx="21">
                  <c:v>6.4008042697311183</c:v>
                </c:pt>
                <c:pt idx="22">
                  <c:v>6.4780678962834841</c:v>
                </c:pt>
                <c:pt idx="23">
                  <c:v>6.3733824785524078</c:v>
                </c:pt>
                <c:pt idx="24">
                  <c:v>6.0720861808965552</c:v>
                </c:pt>
                <c:pt idx="25">
                  <c:v>5.773498633406696</c:v>
                </c:pt>
                <c:pt idx="26">
                  <c:v>5.5980737178719977</c:v>
                </c:pt>
                <c:pt idx="27">
                  <c:v>5.416220196108597</c:v>
                </c:pt>
                <c:pt idx="28">
                  <c:v>5.1534209337990831</c:v>
                </c:pt>
              </c:numCache>
            </c:numRef>
          </c:val>
          <c:extLst>
            <c:ext xmlns:c16="http://schemas.microsoft.com/office/drawing/2014/chart" uri="{C3380CC4-5D6E-409C-BE32-E72D297353CC}">
              <c16:uniqueId val="{00000000-4AEB-40B8-9FB0-CD117DFC3AB1}"/>
            </c:ext>
          </c:extLst>
        </c:ser>
        <c:dLbls>
          <c:showLegendKey val="0"/>
          <c:showVal val="0"/>
          <c:showCatName val="0"/>
          <c:showSerName val="0"/>
          <c:showPercent val="0"/>
          <c:showBubbleSize val="0"/>
        </c:dLbls>
        <c:gapWidth val="150"/>
        <c:axId val="427059968"/>
        <c:axId val="427059184"/>
      </c:barChart>
      <c:lineChart>
        <c:grouping val="standard"/>
        <c:varyColors val="0"/>
        <c:ser>
          <c:idx val="0"/>
          <c:order val="0"/>
          <c:tx>
            <c:strRef>
              <c:f>'Chart 18'!$B$1</c:f>
              <c:strCache>
                <c:ptCount val="1"/>
                <c:pt idx="0">
                  <c:v>Previous quarter</c:v>
                </c:pt>
              </c:strCache>
            </c:strRef>
          </c:tx>
          <c:spPr>
            <a:ln>
              <a:solidFill>
                <a:srgbClr val="002060"/>
              </a:solidFill>
              <a:prstDash val="sysDash"/>
            </a:ln>
          </c:spPr>
          <c:marker>
            <c:symbol val="none"/>
          </c:marker>
          <c:cat>
            <c:strRef>
              <c:f>'Chart 18'!$A$2:$A$31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strCache>
            </c:strRef>
          </c:cat>
          <c:val>
            <c:numRef>
              <c:f>'Chart 18'!$B$2:$B$31</c:f>
              <c:numCache>
                <c:formatCode>General</c:formatCode>
                <c:ptCount val="30"/>
                <c:pt idx="0">
                  <c:v>53.8</c:v>
                </c:pt>
                <c:pt idx="1">
                  <c:v>50.86</c:v>
                </c:pt>
                <c:pt idx="2">
                  <c:v>52.11</c:v>
                </c:pt>
                <c:pt idx="3">
                  <c:v>61.47</c:v>
                </c:pt>
                <c:pt idx="4">
                  <c:v>67.16</c:v>
                </c:pt>
                <c:pt idx="5">
                  <c:v>74.87</c:v>
                </c:pt>
                <c:pt idx="6">
                  <c:v>75.930000000000007</c:v>
                </c:pt>
                <c:pt idx="7">
                  <c:v>67.44</c:v>
                </c:pt>
                <c:pt idx="8">
                  <c:v>63.84</c:v>
                </c:pt>
                <c:pt idx="9">
                  <c:v>68.22</c:v>
                </c:pt>
                <c:pt idx="10">
                  <c:v>61.97</c:v>
                </c:pt>
                <c:pt idx="11">
                  <c:v>62.46</c:v>
                </c:pt>
                <c:pt idx="12">
                  <c:v>49.21</c:v>
                </c:pt>
                <c:pt idx="13">
                  <c:v>32.770000000000003</c:v>
                </c:pt>
                <c:pt idx="14">
                  <c:v>42.93</c:v>
                </c:pt>
                <c:pt idx="15">
                  <c:v>44.94</c:v>
                </c:pt>
                <c:pt idx="16">
                  <c:v>58.54</c:v>
                </c:pt>
                <c:pt idx="17">
                  <c:v>63.5</c:v>
                </c:pt>
                <c:pt idx="18">
                  <c:v>62.56</c:v>
                </c:pt>
                <c:pt idx="19">
                  <c:v>60.69</c:v>
                </c:pt>
                <c:pt idx="20">
                  <c:v>60.01</c:v>
                </c:pt>
                <c:pt idx="21">
                  <c:v>60.27</c:v>
                </c:pt>
                <c:pt idx="22">
                  <c:v>60.79</c:v>
                </c:pt>
                <c:pt idx="23">
                  <c:v>61.52</c:v>
                </c:pt>
                <c:pt idx="24">
                  <c:v>62.43</c:v>
                </c:pt>
                <c:pt idx="25">
                  <c:v>63.32</c:v>
                </c:pt>
                <c:pt idx="26">
                  <c:v>64.069999999999993</c:v>
                </c:pt>
                <c:pt idx="27">
                  <c:v>64.760000000000005</c:v>
                </c:pt>
                <c:pt idx="28">
                  <c:v>65.39</c:v>
                </c:pt>
              </c:numCache>
            </c:numRef>
          </c:val>
          <c:smooth val="0"/>
          <c:extLst>
            <c:ext xmlns:c16="http://schemas.microsoft.com/office/drawing/2014/chart" uri="{C3380CC4-5D6E-409C-BE32-E72D297353CC}">
              <c16:uniqueId val="{00000000-B2FD-4FAA-8AE6-F438072000ED}"/>
            </c:ext>
          </c:extLst>
        </c:ser>
        <c:ser>
          <c:idx val="4"/>
          <c:order val="1"/>
          <c:tx>
            <c:strRef>
              <c:f>'Chart 18'!$C$1</c:f>
              <c:strCache>
                <c:ptCount val="1"/>
                <c:pt idx="0">
                  <c:v>Current quarter</c:v>
                </c:pt>
              </c:strCache>
            </c:strRef>
          </c:tx>
          <c:spPr>
            <a:ln w="22225">
              <a:solidFill>
                <a:srgbClr val="C00000"/>
              </a:solidFill>
            </a:ln>
          </c:spPr>
          <c:marker>
            <c:symbol val="none"/>
          </c:marker>
          <c:cat>
            <c:strRef>
              <c:f>'Chart 18'!$A$2:$A$31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strCache>
            </c:strRef>
          </c:cat>
          <c:val>
            <c:numRef>
              <c:f>'Chart 18'!$C$2:$C$31</c:f>
              <c:numCache>
                <c:formatCode>0.00</c:formatCode>
                <c:ptCount val="30"/>
                <c:pt idx="0">
                  <c:v>53.798879510044017</c:v>
                </c:pt>
                <c:pt idx="1">
                  <c:v>50.855009861926689</c:v>
                </c:pt>
                <c:pt idx="2">
                  <c:v>52.112895889383381</c:v>
                </c:pt>
                <c:pt idx="3">
                  <c:v>61.471030804056916</c:v>
                </c:pt>
                <c:pt idx="4">
                  <c:v>67.161627158131893</c:v>
                </c:pt>
                <c:pt idx="5">
                  <c:v>74.868828574981237</c:v>
                </c:pt>
                <c:pt idx="6">
                  <c:v>75.934226895862707</c:v>
                </c:pt>
                <c:pt idx="7">
                  <c:v>67.43659883747091</c:v>
                </c:pt>
                <c:pt idx="8">
                  <c:v>63.838281249780415</c:v>
                </c:pt>
                <c:pt idx="9">
                  <c:v>68.216214100362095</c:v>
                </c:pt>
                <c:pt idx="10">
                  <c:v>61.970911772927693</c:v>
                </c:pt>
                <c:pt idx="11">
                  <c:v>62.463898134377303</c:v>
                </c:pt>
                <c:pt idx="12">
                  <c:v>49.206784975686951</c:v>
                </c:pt>
                <c:pt idx="13">
                  <c:v>32.770992529500042</c:v>
                </c:pt>
                <c:pt idx="14">
                  <c:v>42.926894460120586</c:v>
                </c:pt>
                <c:pt idx="15">
                  <c:v>44.940717843265325</c:v>
                </c:pt>
                <c:pt idx="16">
                  <c:v>60.934907849564148</c:v>
                </c:pt>
                <c:pt idx="17">
                  <c:v>67.353293303139168</c:v>
                </c:pt>
                <c:pt idx="18">
                  <c:v>68.268901446899662</c:v>
                </c:pt>
                <c:pt idx="19">
                  <c:v>66.675871443405711</c:v>
                </c:pt>
                <c:pt idx="20">
                  <c:v>66.34552014760861</c:v>
                </c:pt>
                <c:pt idx="21">
                  <c:v>66.670804269731121</c:v>
                </c:pt>
                <c:pt idx="22">
                  <c:v>67.268067896283483</c:v>
                </c:pt>
                <c:pt idx="23">
                  <c:v>67.893382478552411</c:v>
                </c:pt>
                <c:pt idx="24">
                  <c:v>68.502086180896555</c:v>
                </c:pt>
                <c:pt idx="25">
                  <c:v>69.093498633406696</c:v>
                </c:pt>
                <c:pt idx="26">
                  <c:v>69.668073717871991</c:v>
                </c:pt>
                <c:pt idx="27">
                  <c:v>70.176220196108602</c:v>
                </c:pt>
                <c:pt idx="28">
                  <c:v>70.543420933799084</c:v>
                </c:pt>
                <c:pt idx="29">
                  <c:v>70.809666934357978</c:v>
                </c:pt>
              </c:numCache>
            </c:numRef>
          </c:val>
          <c:smooth val="0"/>
          <c:extLst>
            <c:ext xmlns:c16="http://schemas.microsoft.com/office/drawing/2014/chart" uri="{C3380CC4-5D6E-409C-BE32-E72D297353CC}">
              <c16:uniqueId val="{00000001-B2FD-4FAA-8AE6-F438072000ED}"/>
            </c:ext>
          </c:extLst>
        </c:ser>
        <c:dLbls>
          <c:showLegendKey val="0"/>
          <c:showVal val="0"/>
          <c:showCatName val="0"/>
          <c:showSerName val="0"/>
          <c:showPercent val="0"/>
          <c:showBubbleSize val="0"/>
        </c:dLbls>
        <c:marker val="1"/>
        <c:smooth val="0"/>
        <c:axId val="427062712"/>
        <c:axId val="427059576"/>
      </c:lineChart>
      <c:catAx>
        <c:axId val="4270627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7059576"/>
        <c:crosses val="autoZero"/>
        <c:auto val="1"/>
        <c:lblAlgn val="ctr"/>
        <c:lblOffset val="100"/>
        <c:noMultiLvlLbl val="0"/>
      </c:catAx>
      <c:valAx>
        <c:axId val="427059576"/>
        <c:scaling>
          <c:orientation val="minMax"/>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7062712"/>
        <c:crosses val="autoZero"/>
        <c:crossBetween val="between"/>
        <c:majorUnit val="10"/>
      </c:valAx>
      <c:valAx>
        <c:axId val="427059184"/>
        <c:scaling>
          <c:orientation val="minMax"/>
          <c:max val="7"/>
          <c:min val="0"/>
        </c:scaling>
        <c:delete val="0"/>
        <c:axPos val="r"/>
        <c:numFmt formatCode="0" sourceLinked="0"/>
        <c:majorTickMark val="out"/>
        <c:minorTickMark val="none"/>
        <c:tickLblPos val="nextTo"/>
        <c:spPr>
          <a:ln>
            <a:solidFill>
              <a:schemeClr val="tx1"/>
            </a:solidFill>
          </a:ln>
        </c:spPr>
        <c:txPr>
          <a:bodyPr/>
          <a:lstStyle/>
          <a:p>
            <a:pPr>
              <a:defRPr sz="600">
                <a:latin typeface="GHEA Grapalat" panose="02000506050000020003" pitchFamily="50" charset="0"/>
              </a:defRPr>
            </a:pPr>
            <a:endParaRPr lang="ru-RU"/>
          </a:p>
        </c:txPr>
        <c:crossAx val="427059968"/>
        <c:crosses val="max"/>
        <c:crossBetween val="between"/>
        <c:majorUnit val="1"/>
      </c:valAx>
      <c:catAx>
        <c:axId val="427059968"/>
        <c:scaling>
          <c:orientation val="minMax"/>
        </c:scaling>
        <c:delete val="1"/>
        <c:axPos val="b"/>
        <c:numFmt formatCode="General" sourceLinked="1"/>
        <c:majorTickMark val="out"/>
        <c:minorTickMark val="none"/>
        <c:tickLblPos val="nextTo"/>
        <c:crossAx val="427059184"/>
        <c:crosses val="autoZero"/>
        <c:auto val="1"/>
        <c:lblAlgn val="ctr"/>
        <c:lblOffset val="100"/>
        <c:noMultiLvlLbl val="0"/>
      </c:catAx>
      <c:spPr>
        <a:noFill/>
        <a:ln>
          <a:noFill/>
        </a:ln>
        <a:effectLst/>
      </c:spPr>
    </c:plotArea>
    <c:legend>
      <c:legendPos val="r"/>
      <c:layout>
        <c:manualLayout>
          <c:xMode val="edge"/>
          <c:yMode val="edge"/>
          <c:x val="2.0924603174603165E-2"/>
          <c:y val="0.79633699729257446"/>
          <c:w val="0.69181349206349219"/>
          <c:h val="0.2036630027074254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299784099567"/>
          <c:y val="4.7060267128473096E-2"/>
          <c:w val="0.8702137483650666"/>
          <c:h val="0.5874019895524647"/>
        </c:manualLayout>
      </c:layout>
      <c:barChart>
        <c:barDir val="col"/>
        <c:grouping val="clustered"/>
        <c:varyColors val="0"/>
        <c:ser>
          <c:idx val="0"/>
          <c:order val="2"/>
          <c:tx>
            <c:strRef>
              <c:f>'Chart 19'!$D$1</c:f>
              <c:strCache>
                <c:ptCount val="1"/>
                <c:pt idx="0">
                  <c:v>Difference, right axis</c:v>
                </c:pt>
              </c:strCache>
            </c:strRef>
          </c:tx>
          <c:spPr>
            <a:solidFill>
              <a:schemeClr val="accent2"/>
            </a:solidFill>
          </c:spPr>
          <c:invertIfNegative val="0"/>
          <c:cat>
            <c:strRef>
              <c:f>'Chart 19'!$A$2:$A$31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strCache>
            </c:strRef>
          </c:cat>
          <c:val>
            <c:numRef>
              <c:f>'Chart 19'!$D$2:$D$31</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339.98009390227799</c:v>
                </c:pt>
                <c:pt idx="17">
                  <c:v>637.34058872628702</c:v>
                </c:pt>
                <c:pt idx="18">
                  <c:v>472.67334952827696</c:v>
                </c:pt>
                <c:pt idx="19">
                  <c:v>1404.4066224783201</c:v>
                </c:pt>
                <c:pt idx="20">
                  <c:v>1419.2381779898224</c:v>
                </c:pt>
                <c:pt idx="21">
                  <c:v>1418.9325228811813</c:v>
                </c:pt>
                <c:pt idx="22">
                  <c:v>1426.3249689588392</c:v>
                </c:pt>
                <c:pt idx="23">
                  <c:v>1405.0882934889341</c:v>
                </c:pt>
                <c:pt idx="24">
                  <c:v>1387.8609404099116</c:v>
                </c:pt>
                <c:pt idx="25">
                  <c:v>1383.4061069583149</c:v>
                </c:pt>
                <c:pt idx="26">
                  <c:v>1396.4143652259845</c:v>
                </c:pt>
                <c:pt idx="27">
                  <c:v>1401.8836173666459</c:v>
                </c:pt>
                <c:pt idx="28">
                  <c:v>1392.035211239654</c:v>
                </c:pt>
              </c:numCache>
            </c:numRef>
          </c:val>
          <c:extLst>
            <c:ext xmlns:c16="http://schemas.microsoft.com/office/drawing/2014/chart" uri="{C3380CC4-5D6E-409C-BE32-E72D297353CC}">
              <c16:uniqueId val="{00000000-D1B0-4511-A34F-78F1043EF8B4}"/>
            </c:ext>
          </c:extLst>
        </c:ser>
        <c:dLbls>
          <c:showLegendKey val="0"/>
          <c:showVal val="0"/>
          <c:showCatName val="0"/>
          <c:showSerName val="0"/>
          <c:showPercent val="0"/>
          <c:showBubbleSize val="0"/>
        </c:dLbls>
        <c:gapWidth val="150"/>
        <c:axId val="427058008"/>
        <c:axId val="427057616"/>
      </c:barChart>
      <c:lineChart>
        <c:grouping val="standard"/>
        <c:varyColors val="0"/>
        <c:ser>
          <c:idx val="1"/>
          <c:order val="0"/>
          <c:tx>
            <c:strRef>
              <c:f>'Chart 19'!$B$1</c:f>
              <c:strCache>
                <c:ptCount val="1"/>
                <c:pt idx="0">
                  <c:v>Previous quarter</c:v>
                </c:pt>
              </c:strCache>
            </c:strRef>
          </c:tx>
          <c:spPr>
            <a:ln w="15875" cap="rnd">
              <a:solidFill>
                <a:srgbClr val="002060"/>
              </a:solidFill>
              <a:prstDash val="sysDash"/>
              <a:round/>
            </a:ln>
            <a:effectLst/>
          </c:spPr>
          <c:marker>
            <c:symbol val="none"/>
          </c:marker>
          <c:cat>
            <c:strRef>
              <c:f>'Chart 19'!$A$2:$A$31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strCache>
            </c:strRef>
          </c:cat>
          <c:val>
            <c:numRef>
              <c:f>'Chart 19'!$B$2:$B$31</c:f>
              <c:numCache>
                <c:formatCode>0.0</c:formatCode>
                <c:ptCount val="30"/>
                <c:pt idx="0">
                  <c:v>5858.8566932797003</c:v>
                </c:pt>
                <c:pt idx="1">
                  <c:v>5699.0363606763376</c:v>
                </c:pt>
                <c:pt idx="2">
                  <c:v>6382.8653504008253</c:v>
                </c:pt>
                <c:pt idx="3">
                  <c:v>6865.2747551408438</c:v>
                </c:pt>
                <c:pt idx="4">
                  <c:v>6998.0465163670224</c:v>
                </c:pt>
                <c:pt idx="5">
                  <c:v>6900.9497773229796</c:v>
                </c:pt>
                <c:pt idx="6">
                  <c:v>6127.8205660826761</c:v>
                </c:pt>
                <c:pt idx="7">
                  <c:v>6151.9583438079626</c:v>
                </c:pt>
                <c:pt idx="8">
                  <c:v>6223.9811048470765</c:v>
                </c:pt>
                <c:pt idx="9">
                  <c:v>6128.4899444805424</c:v>
                </c:pt>
                <c:pt idx="10">
                  <c:v>5823.3137409942719</c:v>
                </c:pt>
                <c:pt idx="11">
                  <c:v>5920.7306448462232</c:v>
                </c:pt>
                <c:pt idx="12">
                  <c:v>5667.7569567766695</c:v>
                </c:pt>
                <c:pt idx="13">
                  <c:v>5371.9369457511648</c:v>
                </c:pt>
                <c:pt idx="14">
                  <c:v>6515.6400027568252</c:v>
                </c:pt>
                <c:pt idx="15">
                  <c:v>7209.4878177814453</c:v>
                </c:pt>
                <c:pt idx="16" formatCode="General">
                  <c:v>8122.53</c:v>
                </c:pt>
                <c:pt idx="17" formatCode="General">
                  <c:v>9231.6299999999992</c:v>
                </c:pt>
                <c:pt idx="18" formatCode="General">
                  <c:v>9532.93</c:v>
                </c:pt>
                <c:pt idx="19" formatCode="General">
                  <c:v>9155.91</c:v>
                </c:pt>
                <c:pt idx="20" formatCode="General">
                  <c:v>9038.5499999999993</c:v>
                </c:pt>
                <c:pt idx="21" formatCode="General">
                  <c:v>9066.2199999999993</c:v>
                </c:pt>
                <c:pt idx="22" formatCode="General">
                  <c:v>9128.7999999999993</c:v>
                </c:pt>
                <c:pt idx="23" formatCode="General">
                  <c:v>9214.1</c:v>
                </c:pt>
                <c:pt idx="24" formatCode="General">
                  <c:v>9316.9500000000007</c:v>
                </c:pt>
                <c:pt idx="25" formatCode="General">
                  <c:v>9417.8799999999992</c:v>
                </c:pt>
                <c:pt idx="26" formatCode="General">
                  <c:v>9505.91</c:v>
                </c:pt>
                <c:pt idx="27" formatCode="General">
                  <c:v>9596.2000000000007</c:v>
                </c:pt>
                <c:pt idx="28" formatCode="General">
                  <c:v>9684.27</c:v>
                </c:pt>
              </c:numCache>
            </c:numRef>
          </c:val>
          <c:smooth val="0"/>
          <c:extLst>
            <c:ext xmlns:c16="http://schemas.microsoft.com/office/drawing/2014/chart" uri="{C3380CC4-5D6E-409C-BE32-E72D297353CC}">
              <c16:uniqueId val="{00000000-5423-4A4C-B001-A7BD477CABEB}"/>
            </c:ext>
          </c:extLst>
        </c:ser>
        <c:ser>
          <c:idx val="5"/>
          <c:order val="1"/>
          <c:tx>
            <c:strRef>
              <c:f>'Chart 19'!$C$1</c:f>
              <c:strCache>
                <c:ptCount val="1"/>
                <c:pt idx="0">
                  <c:v>Current quarter</c:v>
                </c:pt>
              </c:strCache>
            </c:strRef>
          </c:tx>
          <c:spPr>
            <a:ln w="22225">
              <a:solidFill>
                <a:srgbClr val="C00000"/>
              </a:solidFill>
            </a:ln>
          </c:spPr>
          <c:marker>
            <c:symbol val="none"/>
          </c:marker>
          <c:cat>
            <c:strRef>
              <c:f>'Chart 19'!$A$2:$A$31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strCache>
            </c:strRef>
          </c:cat>
          <c:val>
            <c:numRef>
              <c:f>'Chart 19'!$C$2:$C$31</c:f>
              <c:numCache>
                <c:formatCode>0.0</c:formatCode>
                <c:ptCount val="30"/>
                <c:pt idx="0">
                  <c:v>5858.8566932797003</c:v>
                </c:pt>
                <c:pt idx="1">
                  <c:v>5699.0363606763376</c:v>
                </c:pt>
                <c:pt idx="2">
                  <c:v>6382.8653504008253</c:v>
                </c:pt>
                <c:pt idx="3">
                  <c:v>6865.2747551408438</c:v>
                </c:pt>
                <c:pt idx="4">
                  <c:v>6998.0465163670224</c:v>
                </c:pt>
                <c:pt idx="5">
                  <c:v>6900.9497773229796</c:v>
                </c:pt>
                <c:pt idx="6">
                  <c:v>6127.8205660826761</c:v>
                </c:pt>
                <c:pt idx="7">
                  <c:v>6151.9583438079626</c:v>
                </c:pt>
                <c:pt idx="8">
                  <c:v>6223.9811048470765</c:v>
                </c:pt>
                <c:pt idx="9">
                  <c:v>6128.4899444805424</c:v>
                </c:pt>
                <c:pt idx="10">
                  <c:v>5823.3137409942719</c:v>
                </c:pt>
                <c:pt idx="11">
                  <c:v>5920.7306448462232</c:v>
                </c:pt>
                <c:pt idx="12">
                  <c:v>5667.7569567766695</c:v>
                </c:pt>
                <c:pt idx="13">
                  <c:v>5371.9369457511648</c:v>
                </c:pt>
                <c:pt idx="14">
                  <c:v>6515.6400027568252</c:v>
                </c:pt>
                <c:pt idx="15">
                  <c:v>7209.4878177814453</c:v>
                </c:pt>
                <c:pt idx="16">
                  <c:v>8462.5100939022777</c:v>
                </c:pt>
                <c:pt idx="17">
                  <c:v>9868.9705887262862</c:v>
                </c:pt>
                <c:pt idx="18">
                  <c:v>10005.603349528277</c:v>
                </c:pt>
                <c:pt idx="19">
                  <c:v>10560.31662247832</c:v>
                </c:pt>
                <c:pt idx="20">
                  <c:v>10457.788177989822</c:v>
                </c:pt>
                <c:pt idx="21">
                  <c:v>10485.152522881181</c:v>
                </c:pt>
                <c:pt idx="22">
                  <c:v>10555.124968958839</c:v>
                </c:pt>
                <c:pt idx="23">
                  <c:v>10619.188293488935</c:v>
                </c:pt>
                <c:pt idx="24">
                  <c:v>10704.810940409912</c:v>
                </c:pt>
                <c:pt idx="25">
                  <c:v>10801.286106958314</c:v>
                </c:pt>
                <c:pt idx="26">
                  <c:v>10902.324365225984</c:v>
                </c:pt>
                <c:pt idx="27">
                  <c:v>10998.083617366647</c:v>
                </c:pt>
                <c:pt idx="28">
                  <c:v>11076.305211239654</c:v>
                </c:pt>
                <c:pt idx="29">
                  <c:v>11142.269076078168</c:v>
                </c:pt>
              </c:numCache>
            </c:numRef>
          </c:val>
          <c:smooth val="0"/>
          <c:extLst>
            <c:ext xmlns:c16="http://schemas.microsoft.com/office/drawing/2014/chart" uri="{C3380CC4-5D6E-409C-BE32-E72D297353CC}">
              <c16:uniqueId val="{00000001-5423-4A4C-B001-A7BD477CABEB}"/>
            </c:ext>
          </c:extLst>
        </c:ser>
        <c:dLbls>
          <c:showLegendKey val="0"/>
          <c:showVal val="0"/>
          <c:showCatName val="0"/>
          <c:showSerName val="0"/>
          <c:showPercent val="0"/>
          <c:showBubbleSize val="0"/>
        </c:dLbls>
        <c:marker val="1"/>
        <c:smooth val="0"/>
        <c:axId val="427064672"/>
        <c:axId val="427057224"/>
      </c:lineChart>
      <c:catAx>
        <c:axId val="42706467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a:lstStyle/>
          <a:p>
            <a:pPr>
              <a:defRPr sz="600"/>
            </a:pPr>
            <a:endParaRPr lang="ru-RU"/>
          </a:p>
        </c:txPr>
        <c:crossAx val="427057224"/>
        <c:crosses val="autoZero"/>
        <c:auto val="1"/>
        <c:lblAlgn val="ctr"/>
        <c:lblOffset val="100"/>
        <c:noMultiLvlLbl val="0"/>
      </c:catAx>
      <c:valAx>
        <c:axId val="427057224"/>
        <c:scaling>
          <c:orientation val="minMax"/>
          <c:min val="5000"/>
        </c:scaling>
        <c:delete val="0"/>
        <c:axPos val="l"/>
        <c:numFmt formatCode="0" sourceLinked="0"/>
        <c:majorTickMark val="out"/>
        <c:minorTickMark val="none"/>
        <c:tickLblPos val="nextTo"/>
        <c:spPr>
          <a:noFill/>
          <a:ln>
            <a:solidFill>
              <a:schemeClr val="tx1"/>
            </a:solidFill>
          </a:ln>
          <a:effectLst/>
        </c:spPr>
        <c:txPr>
          <a:bodyPr rot="-60000000" vert="horz"/>
          <a:lstStyle/>
          <a:p>
            <a:pPr>
              <a:defRPr sz="600"/>
            </a:pPr>
            <a:endParaRPr lang="ru-RU"/>
          </a:p>
        </c:txPr>
        <c:crossAx val="427064672"/>
        <c:crosses val="autoZero"/>
        <c:crossBetween val="between"/>
        <c:majorUnit val="750"/>
      </c:valAx>
      <c:valAx>
        <c:axId val="427057616"/>
        <c:scaling>
          <c:orientation val="minMax"/>
          <c:max val="1600"/>
          <c:min val="200"/>
        </c:scaling>
        <c:delete val="0"/>
        <c:axPos val="r"/>
        <c:numFmt formatCode="0" sourceLinked="0"/>
        <c:majorTickMark val="out"/>
        <c:minorTickMark val="none"/>
        <c:tickLblPos val="nextTo"/>
        <c:txPr>
          <a:bodyPr/>
          <a:lstStyle/>
          <a:p>
            <a:pPr>
              <a:defRPr sz="600"/>
            </a:pPr>
            <a:endParaRPr lang="ru-RU"/>
          </a:p>
        </c:txPr>
        <c:crossAx val="427058008"/>
        <c:crosses val="max"/>
        <c:crossBetween val="between"/>
      </c:valAx>
      <c:catAx>
        <c:axId val="427058008"/>
        <c:scaling>
          <c:orientation val="minMax"/>
        </c:scaling>
        <c:delete val="1"/>
        <c:axPos val="b"/>
        <c:numFmt formatCode="General" sourceLinked="1"/>
        <c:majorTickMark val="out"/>
        <c:minorTickMark val="none"/>
        <c:tickLblPos val="nextTo"/>
        <c:crossAx val="427057616"/>
        <c:crosses val="autoZero"/>
        <c:auto val="1"/>
        <c:lblAlgn val="ctr"/>
        <c:lblOffset val="100"/>
        <c:noMultiLvlLbl val="0"/>
      </c:catAx>
      <c:spPr>
        <a:noFill/>
        <a:ln>
          <a:noFill/>
        </a:ln>
        <a:effectLst/>
      </c:spPr>
    </c:plotArea>
    <c:legend>
      <c:legendPos val="r"/>
      <c:layout>
        <c:manualLayout>
          <c:xMode val="edge"/>
          <c:yMode val="edge"/>
          <c:x val="0"/>
          <c:y val="0.76021060970223076"/>
          <c:w val="0.7151642857142857"/>
          <c:h val="0.21345280878604947"/>
        </c:manualLayout>
      </c:layout>
      <c:overlay val="0"/>
      <c:spPr>
        <a:noFill/>
        <a:ln>
          <a:noFill/>
        </a:ln>
        <a:effectLst/>
      </c:spPr>
      <c:txPr>
        <a:bodyPr rot="0" vert="horz"/>
        <a:lstStyle/>
        <a:p>
          <a:pPr>
            <a:defRPr sz="800" i="1" baseline="-14000"/>
          </a:pPr>
          <a:endParaRPr lang="ru-RU"/>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180325896205379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2'!$K$36:$K$58</c:f>
              <c:numCache>
                <c:formatCode>0.0</c:formatCode>
                <c:ptCount val="23"/>
                <c:pt idx="0">
                  <c:v>7.5</c:v>
                </c:pt>
                <c:pt idx="1">
                  <c:v>5.2</c:v>
                </c:pt>
                <c:pt idx="2">
                  <c:v>4.8</c:v>
                </c:pt>
                <c:pt idx="3">
                  <c:v>4.7</c:v>
                </c:pt>
                <c:pt idx="4">
                  <c:v>6.2</c:v>
                </c:pt>
                <c:pt idx="5">
                  <c:v>7.6</c:v>
                </c:pt>
                <c:pt idx="6">
                  <c:v>7.1</c:v>
                </c:pt>
                <c:pt idx="7">
                  <c:v>2.2000000000000002</c:v>
                </c:pt>
                <c:pt idx="8">
                  <c:v>-2.8678739201036336</c:v>
                </c:pt>
                <c:pt idx="9">
                  <c:v>-7.3993502810758827</c:v>
                </c:pt>
                <c:pt idx="10">
                  <c:v>-8.5143635330027578</c:v>
                </c:pt>
                <c:pt idx="11">
                  <c:v>-3.1834503480299472</c:v>
                </c:pt>
                <c:pt idx="12">
                  <c:v>1.4278418860182032</c:v>
                </c:pt>
                <c:pt idx="13">
                  <c:v>7.035715667054447</c:v>
                </c:pt>
                <c:pt idx="14">
                  <c:v>9.2215004915139733</c:v>
                </c:pt>
                <c:pt idx="15">
                  <c:v>7.7826474006496689</c:v>
                </c:pt>
                <c:pt idx="16">
                  <c:v>7.227773940977114</c:v>
                </c:pt>
                <c:pt idx="17">
                  <c:v>7.2173220829765032</c:v>
                </c:pt>
                <c:pt idx="18">
                  <c:v>7.3988762135301425</c:v>
                </c:pt>
                <c:pt idx="19">
                  <c:v>7.810036772497968</c:v>
                </c:pt>
                <c:pt idx="20">
                  <c:v>8.1609796521716387</c:v>
                </c:pt>
                <c:pt idx="21">
                  <c:v>8.4086813211829181</c:v>
                </c:pt>
                <c:pt idx="22">
                  <c:v>8.2055901554640922</c:v>
                </c:pt>
              </c:numCache>
            </c:numRef>
          </c:val>
          <c:extLs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2'!$J$36:$J$58</c:f>
              <c:numCache>
                <c:formatCode>0.0</c:formatCode>
                <c:ptCount val="23"/>
                <c:pt idx="0">
                  <c:v>7.5</c:v>
                </c:pt>
                <c:pt idx="1">
                  <c:v>5.2</c:v>
                </c:pt>
                <c:pt idx="2">
                  <c:v>4.8</c:v>
                </c:pt>
                <c:pt idx="3">
                  <c:v>4.7</c:v>
                </c:pt>
                <c:pt idx="4">
                  <c:v>6.2</c:v>
                </c:pt>
                <c:pt idx="5">
                  <c:v>7.6</c:v>
                </c:pt>
                <c:pt idx="6">
                  <c:v>7</c:v>
                </c:pt>
                <c:pt idx="7">
                  <c:v>2.2000000000000002</c:v>
                </c:pt>
                <c:pt idx="8">
                  <c:v>-2.8678739201036336</c:v>
                </c:pt>
                <c:pt idx="9">
                  <c:v>-7.3993502810758827</c:v>
                </c:pt>
                <c:pt idx="10">
                  <c:v>-8.6032889247232944</c:v>
                </c:pt>
                <c:pt idx="11">
                  <c:v>-3.405763827331286</c:v>
                </c:pt>
                <c:pt idx="12">
                  <c:v>1.0276776232757943</c:v>
                </c:pt>
                <c:pt idx="13">
                  <c:v>6.146461749849097</c:v>
                </c:pt>
                <c:pt idx="14">
                  <c:v>8.1438763933260319</c:v>
                </c:pt>
                <c:pt idx="15">
                  <c:v>6.5166531214791359</c:v>
                </c:pt>
                <c:pt idx="16">
                  <c:v>5.7734094808239895</c:v>
                </c:pt>
                <c:pt idx="17">
                  <c:v>5.5745874418407872</c:v>
                </c:pt>
                <c:pt idx="18">
                  <c:v>5.7409310664579847</c:v>
                </c:pt>
                <c:pt idx="19">
                  <c:v>6.1368811194893684</c:v>
                </c:pt>
                <c:pt idx="20">
                  <c:v>6.4726134932265973</c:v>
                </c:pt>
                <c:pt idx="21">
                  <c:v>6.7051046563014367</c:v>
                </c:pt>
                <c:pt idx="22">
                  <c:v>6.5020134905826108</c:v>
                </c:pt>
              </c:numCache>
            </c:numRef>
          </c:val>
          <c:extLs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2'!$I$36:$I$58</c:f>
              <c:numCache>
                <c:formatCode>0.0</c:formatCode>
                <c:ptCount val="23"/>
                <c:pt idx="0">
                  <c:v>7.5</c:v>
                </c:pt>
                <c:pt idx="1">
                  <c:v>5.2</c:v>
                </c:pt>
                <c:pt idx="2">
                  <c:v>4.8</c:v>
                </c:pt>
                <c:pt idx="3">
                  <c:v>4.7</c:v>
                </c:pt>
                <c:pt idx="4">
                  <c:v>6.2</c:v>
                </c:pt>
                <c:pt idx="5">
                  <c:v>7.6</c:v>
                </c:pt>
                <c:pt idx="6">
                  <c:v>7</c:v>
                </c:pt>
                <c:pt idx="7">
                  <c:v>2.2000000000000002</c:v>
                </c:pt>
                <c:pt idx="8">
                  <c:v>-2.8678739201036336</c:v>
                </c:pt>
                <c:pt idx="9">
                  <c:v>-7.3993502810758827</c:v>
                </c:pt>
                <c:pt idx="10">
                  <c:v>-8.6561898276252016</c:v>
                </c:pt>
                <c:pt idx="11">
                  <c:v>-3.5380160845860562</c:v>
                </c:pt>
                <c:pt idx="12">
                  <c:v>0.78962356021720659</c:v>
                </c:pt>
                <c:pt idx="13">
                  <c:v>5.6174527208300082</c:v>
                </c:pt>
                <c:pt idx="14">
                  <c:v>7.5028076650357631</c:v>
                </c:pt>
                <c:pt idx="15">
                  <c:v>5.7635246939176872</c:v>
                </c:pt>
                <c:pt idx="16">
                  <c:v>4.9082213539913608</c:v>
                </c:pt>
                <c:pt idx="17">
                  <c:v>4.5973396157369759</c:v>
                </c:pt>
                <c:pt idx="18">
                  <c:v>4.7546346493717309</c:v>
                </c:pt>
                <c:pt idx="19">
                  <c:v>5.1415361114206721</c:v>
                </c:pt>
                <c:pt idx="20">
                  <c:v>5.4682198941754585</c:v>
                </c:pt>
                <c:pt idx="21">
                  <c:v>5.6916624662678545</c:v>
                </c:pt>
                <c:pt idx="22">
                  <c:v>5.4885713005490295</c:v>
                </c:pt>
              </c:numCache>
            </c:numRef>
          </c:val>
          <c:extLs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2'!$H$36:$H$58</c:f>
              <c:numCache>
                <c:formatCode>0.0</c:formatCode>
                <c:ptCount val="23"/>
                <c:pt idx="0">
                  <c:v>7.5</c:v>
                </c:pt>
                <c:pt idx="1">
                  <c:v>5.2</c:v>
                </c:pt>
                <c:pt idx="2">
                  <c:v>4.8</c:v>
                </c:pt>
                <c:pt idx="3">
                  <c:v>4.7</c:v>
                </c:pt>
                <c:pt idx="4">
                  <c:v>6.2</c:v>
                </c:pt>
                <c:pt idx="5">
                  <c:v>7.6</c:v>
                </c:pt>
                <c:pt idx="6">
                  <c:v>6.9</c:v>
                </c:pt>
                <c:pt idx="7">
                  <c:v>2.2000000000000002</c:v>
                </c:pt>
                <c:pt idx="8">
                  <c:v>-2.8678739201036336</c:v>
                </c:pt>
                <c:pt idx="9">
                  <c:v>-7.3993502810758827</c:v>
                </c:pt>
                <c:pt idx="10">
                  <c:v>-8.6984541874398751</c:v>
                </c:pt>
                <c:pt idx="11">
                  <c:v>-3.6436769841227403</c:v>
                </c:pt>
                <c:pt idx="12">
                  <c:v>0.59943394105117509</c:v>
                </c:pt>
                <c:pt idx="13">
                  <c:v>5.1948091226832727</c:v>
                </c:pt>
                <c:pt idx="14">
                  <c:v>6.9906356998684647</c:v>
                </c:pt>
                <c:pt idx="15">
                  <c:v>5.1618243617298258</c:v>
                </c:pt>
                <c:pt idx="16">
                  <c:v>4.2169926547829366</c:v>
                </c:pt>
                <c:pt idx="17">
                  <c:v>3.8165825495079879</c:v>
                </c:pt>
                <c:pt idx="18">
                  <c:v>3.9666483510480299</c:v>
                </c:pt>
                <c:pt idx="19">
                  <c:v>4.3463205810022583</c:v>
                </c:pt>
                <c:pt idx="20">
                  <c:v>4.6657751316623317</c:v>
                </c:pt>
                <c:pt idx="21">
                  <c:v>4.8819884716600157</c:v>
                </c:pt>
                <c:pt idx="22">
                  <c:v>4.6788973059411898</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2'!$G$36:$G$58</c:f>
              <c:numCache>
                <c:formatCode>0.0</c:formatCode>
                <c:ptCount val="23"/>
                <c:pt idx="0">
                  <c:v>7.5</c:v>
                </c:pt>
                <c:pt idx="1">
                  <c:v>5.2</c:v>
                </c:pt>
                <c:pt idx="2">
                  <c:v>4.8</c:v>
                </c:pt>
                <c:pt idx="3">
                  <c:v>4.7</c:v>
                </c:pt>
                <c:pt idx="4">
                  <c:v>6.2</c:v>
                </c:pt>
                <c:pt idx="5">
                  <c:v>7.6</c:v>
                </c:pt>
                <c:pt idx="6">
                  <c:v>6.7</c:v>
                </c:pt>
                <c:pt idx="7">
                  <c:v>2.2000000000000002</c:v>
                </c:pt>
                <c:pt idx="8">
                  <c:v>-2.8678739201036336</c:v>
                </c:pt>
                <c:pt idx="9">
                  <c:v>-7.3993502810758827</c:v>
                </c:pt>
                <c:pt idx="10">
                  <c:v>-8.8593821654586034</c:v>
                </c:pt>
                <c:pt idx="11">
                  <c:v>-4.0459969291695597</c:v>
                </c:pt>
                <c:pt idx="12">
                  <c:v>-0.12474196003309901</c:v>
                </c:pt>
                <c:pt idx="13">
                  <c:v>3.5855293424959997</c:v>
                </c:pt>
                <c:pt idx="14">
                  <c:v>5.2634932350777932</c:v>
                </c:pt>
                <c:pt idx="15">
                  <c:v>3.3168192123357554</c:v>
                </c:pt>
                <c:pt idx="16">
                  <c:v>2.2541248207854672</c:v>
                </c:pt>
                <c:pt idx="17">
                  <c:v>1.7358520309071215</c:v>
                </c:pt>
                <c:pt idx="18">
                  <c:v>1.866651809126785</c:v>
                </c:pt>
                <c:pt idx="19">
                  <c:v>2.227058015760635</c:v>
                </c:pt>
                <c:pt idx="20">
                  <c:v>2.5272465431003299</c:v>
                </c:pt>
                <c:pt idx="21">
                  <c:v>2.7241938597776354</c:v>
                </c:pt>
                <c:pt idx="22">
                  <c:v>2.5211026940588099</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2'!$F$36:$F$58</c:f>
              <c:numCache>
                <c:formatCode>0.0</c:formatCode>
                <c:ptCount val="23"/>
                <c:pt idx="0">
                  <c:v>7.5</c:v>
                </c:pt>
                <c:pt idx="1">
                  <c:v>5.2</c:v>
                </c:pt>
                <c:pt idx="2">
                  <c:v>4.8</c:v>
                </c:pt>
                <c:pt idx="3">
                  <c:v>4.7</c:v>
                </c:pt>
                <c:pt idx="4">
                  <c:v>6.2</c:v>
                </c:pt>
                <c:pt idx="5">
                  <c:v>7.6</c:v>
                </c:pt>
                <c:pt idx="6">
                  <c:v>6.6</c:v>
                </c:pt>
                <c:pt idx="7">
                  <c:v>2.2000000000000002</c:v>
                </c:pt>
                <c:pt idx="8">
                  <c:v>-2.8678739201036336</c:v>
                </c:pt>
                <c:pt idx="9">
                  <c:v>-7.3993502810758827</c:v>
                </c:pt>
                <c:pt idx="10">
                  <c:v>-8.9378885204182303</c:v>
                </c:pt>
                <c:pt idx="11">
                  <c:v>-4.242262816568628</c:v>
                </c:pt>
                <c:pt idx="12">
                  <c:v>-0.47802055735142268</c:v>
                </c:pt>
                <c:pt idx="13">
                  <c:v>2.8004657928997219</c:v>
                </c:pt>
                <c:pt idx="14">
                  <c:v>4.4795063063233371</c:v>
                </c:pt>
                <c:pt idx="15">
                  <c:v>2.533908904423122</c:v>
                </c:pt>
                <c:pt idx="16">
                  <c:v>1.4722911337146565</c:v>
                </c:pt>
                <c:pt idx="17">
                  <c:v>0.95509496467813348</c:v>
                </c:pt>
                <c:pt idx="18">
                  <c:v>1.0786655108030843</c:v>
                </c:pt>
                <c:pt idx="19">
                  <c:v>1.4318424853422214</c:v>
                </c:pt>
                <c:pt idx="20">
                  <c:v>1.7248017805872036</c:v>
                </c:pt>
                <c:pt idx="21">
                  <c:v>1.9145198651697963</c:v>
                </c:pt>
                <c:pt idx="22">
                  <c:v>1.7114286994509709</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2'!$E$36:$E$58</c:f>
              <c:numCache>
                <c:formatCode>0.0</c:formatCode>
                <c:ptCount val="23"/>
                <c:pt idx="0">
                  <c:v>7.5</c:v>
                </c:pt>
                <c:pt idx="1">
                  <c:v>5.2</c:v>
                </c:pt>
                <c:pt idx="2">
                  <c:v>4.8</c:v>
                </c:pt>
                <c:pt idx="3">
                  <c:v>4.7</c:v>
                </c:pt>
                <c:pt idx="4">
                  <c:v>6.2</c:v>
                </c:pt>
                <c:pt idx="5">
                  <c:v>7.6</c:v>
                </c:pt>
                <c:pt idx="6">
                  <c:v>6.5</c:v>
                </c:pt>
                <c:pt idx="7">
                  <c:v>2.2000000000000002</c:v>
                </c:pt>
                <c:pt idx="8">
                  <c:v>-2.8678739201036336</c:v>
                </c:pt>
                <c:pt idx="9">
                  <c:v>-7.3993502810758827</c:v>
                </c:pt>
                <c:pt idx="10">
                  <c:v>-9.0361523313244643</c:v>
                </c:pt>
                <c:pt idx="11">
                  <c:v>-4.487922343834212</c:v>
                </c:pt>
                <c:pt idx="12">
                  <c:v>-0.92020770642947225</c:v>
                </c:pt>
                <c:pt idx="13">
                  <c:v>1.8178276838373928</c:v>
                </c:pt>
                <c:pt idx="14">
                  <c:v>3.4982157680006378</c:v>
                </c:pt>
                <c:pt idx="15">
                  <c:v>1.553965936840052</c:v>
                </c:pt>
                <c:pt idx="16">
                  <c:v>0.49369573687121582</c:v>
                </c:pt>
                <c:pt idx="17">
                  <c:v>-2.2152861425678072E-2</c:v>
                </c:pt>
                <c:pt idx="18">
                  <c:v>9.2369093716830108E-2</c:v>
                </c:pt>
                <c:pt idx="19">
                  <c:v>0.43649747727352461</c:v>
                </c:pt>
                <c:pt idx="20">
                  <c:v>0.72040818153606423</c:v>
                </c:pt>
                <c:pt idx="21">
                  <c:v>0.9010776751362144</c:v>
                </c:pt>
                <c:pt idx="22">
                  <c:v>0.69798650941738893</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2'!$D$36:$D$58</c:f>
              <c:numCache>
                <c:formatCode>0.0</c:formatCode>
                <c:ptCount val="23"/>
                <c:pt idx="0">
                  <c:v>7.5</c:v>
                </c:pt>
                <c:pt idx="1">
                  <c:v>5.2</c:v>
                </c:pt>
                <c:pt idx="2">
                  <c:v>4.8</c:v>
                </c:pt>
                <c:pt idx="3">
                  <c:v>4.7</c:v>
                </c:pt>
                <c:pt idx="4">
                  <c:v>6.2</c:v>
                </c:pt>
                <c:pt idx="5">
                  <c:v>7.6</c:v>
                </c:pt>
                <c:pt idx="6">
                  <c:v>6.3</c:v>
                </c:pt>
                <c:pt idx="7">
                  <c:v>2.2000000000000002</c:v>
                </c:pt>
                <c:pt idx="8">
                  <c:v>-2.8678739201036336</c:v>
                </c:pt>
                <c:pt idx="9">
                  <c:v>-7.3993502810758827</c:v>
                </c:pt>
                <c:pt idx="10">
                  <c:v>-9.2013318915484579</c:v>
                </c:pt>
                <c:pt idx="11">
                  <c:v>-4.9008712443941951</c:v>
                </c:pt>
                <c:pt idx="12">
                  <c:v>-1.6635157274374421</c:v>
                </c:pt>
                <c:pt idx="13">
                  <c:v>0.16603208159745986</c:v>
                </c:pt>
                <c:pt idx="14">
                  <c:v>1.8486854060367521</c:v>
                </c:pt>
                <c:pt idx="15">
                  <c:v>-9.3299184847786432E-2</c:v>
                </c:pt>
                <c:pt idx="16">
                  <c:v>-1.1513041445405754</c:v>
                </c:pt>
                <c:pt idx="17">
                  <c:v>-1.664887502561422</c:v>
                </c:pt>
                <c:pt idx="18">
                  <c:v>-1.5655760533553558</c:v>
                </c:pt>
                <c:pt idx="19">
                  <c:v>-1.2366581757351032</c:v>
                </c:pt>
                <c:pt idx="20">
                  <c:v>-0.96795797740900547</c:v>
                </c:pt>
                <c:pt idx="21">
                  <c:v>-0.80249898974529721</c:v>
                </c:pt>
                <c:pt idx="22">
                  <c:v>-1.0055901554641227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421352760"/>
        <c:axId val="421353152"/>
      </c:areaChart>
      <c:lineChart>
        <c:grouping val="standard"/>
        <c:varyColors val="0"/>
        <c:ser>
          <c:idx val="14"/>
          <c:order val="8"/>
          <c:tx>
            <c:strRef>
              <c:f>'Chart 2'!$C$25</c:f>
              <c:strCache>
                <c:ptCount val="1"/>
                <c:pt idx="0">
                  <c:v>նախորդ կանխատեսում</c:v>
                </c:pt>
              </c:strCache>
            </c:strRef>
          </c:tx>
          <c:spPr>
            <a:ln w="12700">
              <a:solidFill>
                <a:srgbClr val="000000"/>
              </a:solidFill>
              <a:prstDash val="lgDash"/>
            </a:ln>
          </c:spPr>
          <c:marker>
            <c:symbol val="none"/>
          </c:marke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2'!$C$36:$C$58</c:f>
              <c:numCache>
                <c:formatCode>0.0</c:formatCode>
                <c:ptCount val="23"/>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-9.6020190894868733</c:v>
                </c:pt>
                <c:pt idx="11">
                  <c:v>-5.7716911126519932</c:v>
                </c:pt>
                <c:pt idx="12">
                  <c:v>-2.3892086366205376</c:v>
                </c:pt>
                <c:pt idx="13">
                  <c:v>1.4328276270699831</c:v>
                </c:pt>
                <c:pt idx="14">
                  <c:v>2.7480086549200848</c:v>
                </c:pt>
                <c:pt idx="15">
                  <c:v>2.5108856512496232</c:v>
                </c:pt>
                <c:pt idx="16">
                  <c:v>2.0622834169714395</c:v>
                </c:pt>
                <c:pt idx="17">
                  <c:v>1.5319966527428903</c:v>
                </c:pt>
                <c:pt idx="18">
                  <c:v>2.5081055487676736</c:v>
                </c:pt>
                <c:pt idx="19">
                  <c:v>2.4347025057647897</c:v>
                </c:pt>
                <c:pt idx="20">
                  <c:v>3.3127338331339047</c:v>
                </c:pt>
                <c:pt idx="21">
                  <c:v>4.2082234071020679</c:v>
                </c:pt>
              </c:numCache>
            </c:numRef>
          </c:val>
          <c:smooth val="0"/>
          <c:extLst>
            <c:ext xmlns:c16="http://schemas.microsoft.com/office/drawing/2014/chart" uri="{C3380CC4-5D6E-409C-BE32-E72D297353CC}">
              <c16:uniqueId val="{00000008-F1C0-EA43-B23A-E7259E34A8D9}"/>
            </c:ext>
          </c:extLst>
        </c:ser>
        <c:ser>
          <c:idx val="9"/>
          <c:order val="9"/>
          <c:tx>
            <c:strRef>
              <c:f>'Chart 2'!$B$25</c:f>
              <c:strCache>
                <c:ptCount val="1"/>
                <c:pt idx="0">
                  <c:v>կենտրոնական</c:v>
                </c:pt>
              </c:strCache>
            </c:strRef>
          </c:tx>
          <c:spPr>
            <a:ln w="25400">
              <a:solidFill>
                <a:srgbClr val="001100"/>
              </a:solidFill>
              <a:prstDash val="solid"/>
            </a:ln>
          </c:spPr>
          <c:marker>
            <c:symbol val="none"/>
          </c:marke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2'!$B$36:$B$58</c:f>
              <c:numCache>
                <c:formatCode>0.0</c:formatCode>
                <c:ptCount val="23"/>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-8.7547717970519585</c:v>
                </c:pt>
                <c:pt idx="11">
                  <c:v>-3.7844710081529485</c:v>
                </c:pt>
                <c:pt idx="12">
                  <c:v>0.34600469779680054</c:v>
                </c:pt>
                <c:pt idx="13">
                  <c:v>4.6316330265624401</c:v>
                </c:pt>
                <c:pt idx="14">
                  <c:v>6.3081623129527316</c:v>
                </c:pt>
                <c:pt idx="15">
                  <c:v>4.3600536840191921</c:v>
                </c:pt>
                <c:pt idx="16">
                  <c:v>3.2959246862774023</c:v>
                </c:pt>
                <c:pt idx="17">
                  <c:v>2.7762172902075548</c:v>
                </c:pt>
                <c:pt idx="18">
                  <c:v>2.9166500800874076</c:v>
                </c:pt>
                <c:pt idx="19">
                  <c:v>3.2866892983814466</c:v>
                </c:pt>
                <c:pt idx="20">
                  <c:v>3.5965108373813308</c:v>
                </c:pt>
                <c:pt idx="21">
                  <c:v>3.8030911657188256</c:v>
                </c:pt>
                <c:pt idx="22">
                  <c:v>3.6</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421352760"/>
        <c:axId val="421353152"/>
      </c:lineChart>
      <c:catAx>
        <c:axId val="421352760"/>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ru-RU"/>
          </a:p>
        </c:txPr>
        <c:crossAx val="421353152"/>
        <c:crossesAt val="-11"/>
        <c:auto val="1"/>
        <c:lblAlgn val="ctr"/>
        <c:lblOffset val="100"/>
        <c:tickLblSkip val="1"/>
        <c:tickMarkSkip val="1"/>
        <c:noMultiLvlLbl val="0"/>
      </c:catAx>
      <c:valAx>
        <c:axId val="421353152"/>
        <c:scaling>
          <c:orientation val="minMax"/>
          <c:max val="9"/>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ru-RU"/>
          </a:p>
        </c:txPr>
        <c:crossAx val="421352760"/>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2.4514285714285707E-2"/>
          <c:y val="0.88471693858364353"/>
          <c:w val="0.44346944444444447"/>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ru-RU"/>
    </a:p>
  </c:txPr>
  <c:printSettings>
    <c:headerFooter alignWithMargins="0"/>
    <c:pageMargins b="1" l="0.75" r="0.75" t="1" header="0.4921259845" footer="0.492125984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372125097913565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2'!$K$36:$K$58</c:f>
              <c:numCache>
                <c:formatCode>0.0</c:formatCode>
                <c:ptCount val="23"/>
                <c:pt idx="0">
                  <c:v>7.5</c:v>
                </c:pt>
                <c:pt idx="1">
                  <c:v>5.2</c:v>
                </c:pt>
                <c:pt idx="2">
                  <c:v>4.8</c:v>
                </c:pt>
                <c:pt idx="3">
                  <c:v>4.7</c:v>
                </c:pt>
                <c:pt idx="4">
                  <c:v>6.2</c:v>
                </c:pt>
                <c:pt idx="5">
                  <c:v>7.6</c:v>
                </c:pt>
                <c:pt idx="6">
                  <c:v>7.1</c:v>
                </c:pt>
                <c:pt idx="7">
                  <c:v>2.2000000000000002</c:v>
                </c:pt>
                <c:pt idx="8">
                  <c:v>-2.8678739201036336</c:v>
                </c:pt>
                <c:pt idx="9">
                  <c:v>-7.3993502810758827</c:v>
                </c:pt>
                <c:pt idx="10">
                  <c:v>-8.5143635330027578</c:v>
                </c:pt>
                <c:pt idx="11">
                  <c:v>-3.1834503480299472</c:v>
                </c:pt>
                <c:pt idx="12">
                  <c:v>1.4278418860182032</c:v>
                </c:pt>
                <c:pt idx="13">
                  <c:v>7.035715667054447</c:v>
                </c:pt>
                <c:pt idx="14">
                  <c:v>9.2215004915139733</c:v>
                </c:pt>
                <c:pt idx="15">
                  <c:v>7.7826474006496689</c:v>
                </c:pt>
                <c:pt idx="16">
                  <c:v>7.227773940977114</c:v>
                </c:pt>
                <c:pt idx="17">
                  <c:v>7.2173220829765032</c:v>
                </c:pt>
                <c:pt idx="18">
                  <c:v>7.3988762135301425</c:v>
                </c:pt>
                <c:pt idx="19">
                  <c:v>7.810036772497968</c:v>
                </c:pt>
                <c:pt idx="20">
                  <c:v>8.1609796521716387</c:v>
                </c:pt>
                <c:pt idx="21">
                  <c:v>8.4086813211829181</c:v>
                </c:pt>
                <c:pt idx="22">
                  <c:v>8.2055901554640922</c:v>
                </c:pt>
              </c:numCache>
            </c:numRef>
          </c:val>
          <c:extLs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2'!$J$36:$J$58</c:f>
              <c:numCache>
                <c:formatCode>0.0</c:formatCode>
                <c:ptCount val="23"/>
                <c:pt idx="0">
                  <c:v>7.5</c:v>
                </c:pt>
                <c:pt idx="1">
                  <c:v>5.2</c:v>
                </c:pt>
                <c:pt idx="2">
                  <c:v>4.8</c:v>
                </c:pt>
                <c:pt idx="3">
                  <c:v>4.7</c:v>
                </c:pt>
                <c:pt idx="4">
                  <c:v>6.2</c:v>
                </c:pt>
                <c:pt idx="5">
                  <c:v>7.6</c:v>
                </c:pt>
                <c:pt idx="6">
                  <c:v>7</c:v>
                </c:pt>
                <c:pt idx="7">
                  <c:v>2.2000000000000002</c:v>
                </c:pt>
                <c:pt idx="8">
                  <c:v>-2.8678739201036336</c:v>
                </c:pt>
                <c:pt idx="9">
                  <c:v>-7.3993502810758827</c:v>
                </c:pt>
                <c:pt idx="10">
                  <c:v>-8.6032889247232944</c:v>
                </c:pt>
                <c:pt idx="11">
                  <c:v>-3.405763827331286</c:v>
                </c:pt>
                <c:pt idx="12">
                  <c:v>1.0276776232757943</c:v>
                </c:pt>
                <c:pt idx="13">
                  <c:v>6.146461749849097</c:v>
                </c:pt>
                <c:pt idx="14">
                  <c:v>8.1438763933260319</c:v>
                </c:pt>
                <c:pt idx="15">
                  <c:v>6.5166531214791359</c:v>
                </c:pt>
                <c:pt idx="16">
                  <c:v>5.7734094808239895</c:v>
                </c:pt>
                <c:pt idx="17">
                  <c:v>5.5745874418407872</c:v>
                </c:pt>
                <c:pt idx="18">
                  <c:v>5.7409310664579847</c:v>
                </c:pt>
                <c:pt idx="19">
                  <c:v>6.1368811194893684</c:v>
                </c:pt>
                <c:pt idx="20">
                  <c:v>6.4726134932265973</c:v>
                </c:pt>
                <c:pt idx="21">
                  <c:v>6.7051046563014367</c:v>
                </c:pt>
                <c:pt idx="22">
                  <c:v>6.5020134905826108</c:v>
                </c:pt>
              </c:numCache>
            </c:numRef>
          </c:val>
          <c:extLs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2'!$I$36:$I$58</c:f>
              <c:numCache>
                <c:formatCode>0.0</c:formatCode>
                <c:ptCount val="23"/>
                <c:pt idx="0">
                  <c:v>7.5</c:v>
                </c:pt>
                <c:pt idx="1">
                  <c:v>5.2</c:v>
                </c:pt>
                <c:pt idx="2">
                  <c:v>4.8</c:v>
                </c:pt>
                <c:pt idx="3">
                  <c:v>4.7</c:v>
                </c:pt>
                <c:pt idx="4">
                  <c:v>6.2</c:v>
                </c:pt>
                <c:pt idx="5">
                  <c:v>7.6</c:v>
                </c:pt>
                <c:pt idx="6">
                  <c:v>7</c:v>
                </c:pt>
                <c:pt idx="7">
                  <c:v>2.2000000000000002</c:v>
                </c:pt>
                <c:pt idx="8">
                  <c:v>-2.8678739201036336</c:v>
                </c:pt>
                <c:pt idx="9">
                  <c:v>-7.3993502810758827</c:v>
                </c:pt>
                <c:pt idx="10">
                  <c:v>-8.6561898276252016</c:v>
                </c:pt>
                <c:pt idx="11">
                  <c:v>-3.5380160845860562</c:v>
                </c:pt>
                <c:pt idx="12">
                  <c:v>0.78962356021720659</c:v>
                </c:pt>
                <c:pt idx="13">
                  <c:v>5.6174527208300082</c:v>
                </c:pt>
                <c:pt idx="14">
                  <c:v>7.5028076650357631</c:v>
                </c:pt>
                <c:pt idx="15">
                  <c:v>5.7635246939176872</c:v>
                </c:pt>
                <c:pt idx="16">
                  <c:v>4.9082213539913608</c:v>
                </c:pt>
                <c:pt idx="17">
                  <c:v>4.5973396157369759</c:v>
                </c:pt>
                <c:pt idx="18">
                  <c:v>4.7546346493717309</c:v>
                </c:pt>
                <c:pt idx="19">
                  <c:v>5.1415361114206721</c:v>
                </c:pt>
                <c:pt idx="20">
                  <c:v>5.4682198941754585</c:v>
                </c:pt>
                <c:pt idx="21">
                  <c:v>5.6916624662678545</c:v>
                </c:pt>
                <c:pt idx="22">
                  <c:v>5.4885713005490295</c:v>
                </c:pt>
              </c:numCache>
            </c:numRef>
          </c:val>
          <c:extLs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2'!$H$36:$H$58</c:f>
              <c:numCache>
                <c:formatCode>0.0</c:formatCode>
                <c:ptCount val="23"/>
                <c:pt idx="0">
                  <c:v>7.5</c:v>
                </c:pt>
                <c:pt idx="1">
                  <c:v>5.2</c:v>
                </c:pt>
                <c:pt idx="2">
                  <c:v>4.8</c:v>
                </c:pt>
                <c:pt idx="3">
                  <c:v>4.7</c:v>
                </c:pt>
                <c:pt idx="4">
                  <c:v>6.2</c:v>
                </c:pt>
                <c:pt idx="5">
                  <c:v>7.6</c:v>
                </c:pt>
                <c:pt idx="6">
                  <c:v>6.9</c:v>
                </c:pt>
                <c:pt idx="7">
                  <c:v>2.2000000000000002</c:v>
                </c:pt>
                <c:pt idx="8">
                  <c:v>-2.8678739201036336</c:v>
                </c:pt>
                <c:pt idx="9">
                  <c:v>-7.3993502810758827</c:v>
                </c:pt>
                <c:pt idx="10">
                  <c:v>-8.6984541874398751</c:v>
                </c:pt>
                <c:pt idx="11">
                  <c:v>-3.6436769841227403</c:v>
                </c:pt>
                <c:pt idx="12">
                  <c:v>0.59943394105117509</c:v>
                </c:pt>
                <c:pt idx="13">
                  <c:v>5.1948091226832727</c:v>
                </c:pt>
                <c:pt idx="14">
                  <c:v>6.9906356998684647</c:v>
                </c:pt>
                <c:pt idx="15">
                  <c:v>5.1618243617298258</c:v>
                </c:pt>
                <c:pt idx="16">
                  <c:v>4.2169926547829366</c:v>
                </c:pt>
                <c:pt idx="17">
                  <c:v>3.8165825495079879</c:v>
                </c:pt>
                <c:pt idx="18">
                  <c:v>3.9666483510480299</c:v>
                </c:pt>
                <c:pt idx="19">
                  <c:v>4.3463205810022583</c:v>
                </c:pt>
                <c:pt idx="20">
                  <c:v>4.6657751316623317</c:v>
                </c:pt>
                <c:pt idx="21">
                  <c:v>4.8819884716600157</c:v>
                </c:pt>
                <c:pt idx="22">
                  <c:v>4.6788973059411898</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2'!$G$36:$G$58</c:f>
              <c:numCache>
                <c:formatCode>0.0</c:formatCode>
                <c:ptCount val="23"/>
                <c:pt idx="0">
                  <c:v>7.5</c:v>
                </c:pt>
                <c:pt idx="1">
                  <c:v>5.2</c:v>
                </c:pt>
                <c:pt idx="2">
                  <c:v>4.8</c:v>
                </c:pt>
                <c:pt idx="3">
                  <c:v>4.7</c:v>
                </c:pt>
                <c:pt idx="4">
                  <c:v>6.2</c:v>
                </c:pt>
                <c:pt idx="5">
                  <c:v>7.6</c:v>
                </c:pt>
                <c:pt idx="6">
                  <c:v>6.7</c:v>
                </c:pt>
                <c:pt idx="7">
                  <c:v>2.2000000000000002</c:v>
                </c:pt>
                <c:pt idx="8">
                  <c:v>-2.8678739201036336</c:v>
                </c:pt>
                <c:pt idx="9">
                  <c:v>-7.3993502810758827</c:v>
                </c:pt>
                <c:pt idx="10">
                  <c:v>-8.8593821654586034</c:v>
                </c:pt>
                <c:pt idx="11">
                  <c:v>-4.0459969291695597</c:v>
                </c:pt>
                <c:pt idx="12">
                  <c:v>-0.12474196003309901</c:v>
                </c:pt>
                <c:pt idx="13">
                  <c:v>3.5855293424959997</c:v>
                </c:pt>
                <c:pt idx="14">
                  <c:v>5.2634932350777932</c:v>
                </c:pt>
                <c:pt idx="15">
                  <c:v>3.3168192123357554</c:v>
                </c:pt>
                <c:pt idx="16">
                  <c:v>2.2541248207854672</c:v>
                </c:pt>
                <c:pt idx="17">
                  <c:v>1.7358520309071215</c:v>
                </c:pt>
                <c:pt idx="18">
                  <c:v>1.866651809126785</c:v>
                </c:pt>
                <c:pt idx="19">
                  <c:v>2.227058015760635</c:v>
                </c:pt>
                <c:pt idx="20">
                  <c:v>2.5272465431003299</c:v>
                </c:pt>
                <c:pt idx="21">
                  <c:v>2.7241938597776354</c:v>
                </c:pt>
                <c:pt idx="22">
                  <c:v>2.5211026940588099</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2'!$F$36:$F$58</c:f>
              <c:numCache>
                <c:formatCode>0.0</c:formatCode>
                <c:ptCount val="23"/>
                <c:pt idx="0">
                  <c:v>7.5</c:v>
                </c:pt>
                <c:pt idx="1">
                  <c:v>5.2</c:v>
                </c:pt>
                <c:pt idx="2">
                  <c:v>4.8</c:v>
                </c:pt>
                <c:pt idx="3">
                  <c:v>4.7</c:v>
                </c:pt>
                <c:pt idx="4">
                  <c:v>6.2</c:v>
                </c:pt>
                <c:pt idx="5">
                  <c:v>7.6</c:v>
                </c:pt>
                <c:pt idx="6">
                  <c:v>6.6</c:v>
                </c:pt>
                <c:pt idx="7">
                  <c:v>2.2000000000000002</c:v>
                </c:pt>
                <c:pt idx="8">
                  <c:v>-2.8678739201036336</c:v>
                </c:pt>
                <c:pt idx="9">
                  <c:v>-7.3993502810758827</c:v>
                </c:pt>
                <c:pt idx="10">
                  <c:v>-8.9378885204182303</c:v>
                </c:pt>
                <c:pt idx="11">
                  <c:v>-4.242262816568628</c:v>
                </c:pt>
                <c:pt idx="12">
                  <c:v>-0.47802055735142268</c:v>
                </c:pt>
                <c:pt idx="13">
                  <c:v>2.8004657928997219</c:v>
                </c:pt>
                <c:pt idx="14">
                  <c:v>4.4795063063233371</c:v>
                </c:pt>
                <c:pt idx="15">
                  <c:v>2.533908904423122</c:v>
                </c:pt>
                <c:pt idx="16">
                  <c:v>1.4722911337146565</c:v>
                </c:pt>
                <c:pt idx="17">
                  <c:v>0.95509496467813348</c:v>
                </c:pt>
                <c:pt idx="18">
                  <c:v>1.0786655108030843</c:v>
                </c:pt>
                <c:pt idx="19">
                  <c:v>1.4318424853422214</c:v>
                </c:pt>
                <c:pt idx="20">
                  <c:v>1.7248017805872036</c:v>
                </c:pt>
                <c:pt idx="21">
                  <c:v>1.9145198651697963</c:v>
                </c:pt>
                <c:pt idx="22">
                  <c:v>1.7114286994509709</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2'!$E$36:$E$58</c:f>
              <c:numCache>
                <c:formatCode>0.0</c:formatCode>
                <c:ptCount val="23"/>
                <c:pt idx="0">
                  <c:v>7.5</c:v>
                </c:pt>
                <c:pt idx="1">
                  <c:v>5.2</c:v>
                </c:pt>
                <c:pt idx="2">
                  <c:v>4.8</c:v>
                </c:pt>
                <c:pt idx="3">
                  <c:v>4.7</c:v>
                </c:pt>
                <c:pt idx="4">
                  <c:v>6.2</c:v>
                </c:pt>
                <c:pt idx="5">
                  <c:v>7.6</c:v>
                </c:pt>
                <c:pt idx="6">
                  <c:v>6.5</c:v>
                </c:pt>
                <c:pt idx="7">
                  <c:v>2.2000000000000002</c:v>
                </c:pt>
                <c:pt idx="8">
                  <c:v>-2.8678739201036336</c:v>
                </c:pt>
                <c:pt idx="9">
                  <c:v>-7.3993502810758827</c:v>
                </c:pt>
                <c:pt idx="10">
                  <c:v>-9.0361523313244643</c:v>
                </c:pt>
                <c:pt idx="11">
                  <c:v>-4.487922343834212</c:v>
                </c:pt>
                <c:pt idx="12">
                  <c:v>-0.92020770642947225</c:v>
                </c:pt>
                <c:pt idx="13">
                  <c:v>1.8178276838373928</c:v>
                </c:pt>
                <c:pt idx="14">
                  <c:v>3.4982157680006378</c:v>
                </c:pt>
                <c:pt idx="15">
                  <c:v>1.553965936840052</c:v>
                </c:pt>
                <c:pt idx="16">
                  <c:v>0.49369573687121582</c:v>
                </c:pt>
                <c:pt idx="17">
                  <c:v>-2.2152861425678072E-2</c:v>
                </c:pt>
                <c:pt idx="18">
                  <c:v>9.2369093716830108E-2</c:v>
                </c:pt>
                <c:pt idx="19">
                  <c:v>0.43649747727352461</c:v>
                </c:pt>
                <c:pt idx="20">
                  <c:v>0.72040818153606423</c:v>
                </c:pt>
                <c:pt idx="21">
                  <c:v>0.9010776751362144</c:v>
                </c:pt>
                <c:pt idx="22">
                  <c:v>0.69798650941738893</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2'!$D$36:$D$58</c:f>
              <c:numCache>
                <c:formatCode>0.0</c:formatCode>
                <c:ptCount val="23"/>
                <c:pt idx="0">
                  <c:v>7.5</c:v>
                </c:pt>
                <c:pt idx="1">
                  <c:v>5.2</c:v>
                </c:pt>
                <c:pt idx="2">
                  <c:v>4.8</c:v>
                </c:pt>
                <c:pt idx="3">
                  <c:v>4.7</c:v>
                </c:pt>
                <c:pt idx="4">
                  <c:v>6.2</c:v>
                </c:pt>
                <c:pt idx="5">
                  <c:v>7.6</c:v>
                </c:pt>
                <c:pt idx="6">
                  <c:v>6.3</c:v>
                </c:pt>
                <c:pt idx="7">
                  <c:v>2.2000000000000002</c:v>
                </c:pt>
                <c:pt idx="8">
                  <c:v>-2.8678739201036336</c:v>
                </c:pt>
                <c:pt idx="9">
                  <c:v>-7.3993502810758827</c:v>
                </c:pt>
                <c:pt idx="10">
                  <c:v>-9.2013318915484579</c:v>
                </c:pt>
                <c:pt idx="11">
                  <c:v>-4.9008712443941951</c:v>
                </c:pt>
                <c:pt idx="12">
                  <c:v>-1.6635157274374421</c:v>
                </c:pt>
                <c:pt idx="13">
                  <c:v>0.16603208159745986</c:v>
                </c:pt>
                <c:pt idx="14">
                  <c:v>1.8486854060367521</c:v>
                </c:pt>
                <c:pt idx="15">
                  <c:v>-9.3299184847786432E-2</c:v>
                </c:pt>
                <c:pt idx="16">
                  <c:v>-1.1513041445405754</c:v>
                </c:pt>
                <c:pt idx="17">
                  <c:v>-1.664887502561422</c:v>
                </c:pt>
                <c:pt idx="18">
                  <c:v>-1.5655760533553558</c:v>
                </c:pt>
                <c:pt idx="19">
                  <c:v>-1.2366581757351032</c:v>
                </c:pt>
                <c:pt idx="20">
                  <c:v>-0.96795797740900547</c:v>
                </c:pt>
                <c:pt idx="21">
                  <c:v>-0.80249898974529721</c:v>
                </c:pt>
                <c:pt idx="22">
                  <c:v>-1.0055901554641227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476899392"/>
        <c:axId val="476900176"/>
      </c:areaChart>
      <c:lineChart>
        <c:grouping val="standard"/>
        <c:varyColors val="0"/>
        <c:ser>
          <c:idx val="14"/>
          <c:order val="8"/>
          <c:tx>
            <c:strRef>
              <c:f>'Chart 2'!$C$25</c:f>
              <c:strCache>
                <c:ptCount val="1"/>
                <c:pt idx="0">
                  <c:v>նախորդ կանխատեսում</c:v>
                </c:pt>
              </c:strCache>
            </c:strRef>
          </c:tx>
          <c:spPr>
            <a:ln w="12700">
              <a:solidFill>
                <a:srgbClr val="000000"/>
              </a:solidFill>
              <a:prstDash val="lgDash"/>
            </a:ln>
          </c:spPr>
          <c:marker>
            <c:symbol val="none"/>
          </c:marke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2'!$C$36:$C$58</c:f>
              <c:numCache>
                <c:formatCode>0.0</c:formatCode>
                <c:ptCount val="23"/>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-9.6020190894868733</c:v>
                </c:pt>
                <c:pt idx="11">
                  <c:v>-5.7716911126519932</c:v>
                </c:pt>
                <c:pt idx="12">
                  <c:v>-2.3892086366205376</c:v>
                </c:pt>
                <c:pt idx="13">
                  <c:v>1.4328276270699831</c:v>
                </c:pt>
                <c:pt idx="14">
                  <c:v>2.7480086549200848</c:v>
                </c:pt>
                <c:pt idx="15">
                  <c:v>2.5108856512496232</c:v>
                </c:pt>
                <c:pt idx="16">
                  <c:v>2.0622834169714395</c:v>
                </c:pt>
                <c:pt idx="17">
                  <c:v>1.5319966527428903</c:v>
                </c:pt>
                <c:pt idx="18">
                  <c:v>2.5081055487676736</c:v>
                </c:pt>
                <c:pt idx="19">
                  <c:v>2.4347025057647897</c:v>
                </c:pt>
                <c:pt idx="20">
                  <c:v>3.3127338331339047</c:v>
                </c:pt>
                <c:pt idx="21">
                  <c:v>4.2082234071020679</c:v>
                </c:pt>
              </c:numCache>
            </c:numRef>
          </c:val>
          <c:smooth val="0"/>
          <c:extLst>
            <c:ext xmlns:c16="http://schemas.microsoft.com/office/drawing/2014/chart" uri="{C3380CC4-5D6E-409C-BE32-E72D297353CC}">
              <c16:uniqueId val="{00000008-F1C0-EA43-B23A-E7259E34A8D9}"/>
            </c:ext>
          </c:extLst>
        </c:ser>
        <c:ser>
          <c:idx val="9"/>
          <c:order val="9"/>
          <c:tx>
            <c:strRef>
              <c:f>'Chart 2'!$B$25</c:f>
              <c:strCache>
                <c:ptCount val="1"/>
                <c:pt idx="0">
                  <c:v>կենտրոնական</c:v>
                </c:pt>
              </c:strCache>
            </c:strRef>
          </c:tx>
          <c:spPr>
            <a:ln w="25400">
              <a:solidFill>
                <a:srgbClr val="001100"/>
              </a:solidFill>
              <a:prstDash val="solid"/>
            </a:ln>
          </c:spPr>
          <c:marker>
            <c:symbol val="none"/>
          </c:marker>
          <c:cat>
            <c:strRef>
              <c:f>'Chart 2'!$A$36:$A$58</c:f>
              <c:strCache>
                <c:ptCount val="23"/>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strCache>
            </c:strRef>
          </c:cat>
          <c:val>
            <c:numRef>
              <c:f>'Chart 2'!$B$36:$B$58</c:f>
              <c:numCache>
                <c:formatCode>0.0</c:formatCode>
                <c:ptCount val="23"/>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-8.7547717970519585</c:v>
                </c:pt>
                <c:pt idx="11">
                  <c:v>-3.7844710081529485</c:v>
                </c:pt>
                <c:pt idx="12">
                  <c:v>0.34600469779680054</c:v>
                </c:pt>
                <c:pt idx="13">
                  <c:v>4.6316330265624401</c:v>
                </c:pt>
                <c:pt idx="14">
                  <c:v>6.3081623129527316</c:v>
                </c:pt>
                <c:pt idx="15">
                  <c:v>4.3600536840191921</c:v>
                </c:pt>
                <c:pt idx="16">
                  <c:v>3.2959246862774023</c:v>
                </c:pt>
                <c:pt idx="17">
                  <c:v>2.7762172902075548</c:v>
                </c:pt>
                <c:pt idx="18">
                  <c:v>2.9166500800874076</c:v>
                </c:pt>
                <c:pt idx="19">
                  <c:v>3.2866892983814466</c:v>
                </c:pt>
                <c:pt idx="20">
                  <c:v>3.5965108373813308</c:v>
                </c:pt>
                <c:pt idx="21">
                  <c:v>3.8030911657188256</c:v>
                </c:pt>
                <c:pt idx="22">
                  <c:v>3.6</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476899392"/>
        <c:axId val="476900176"/>
      </c:lineChart>
      <c:catAx>
        <c:axId val="476899392"/>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ru-RU"/>
          </a:p>
        </c:txPr>
        <c:crossAx val="476900176"/>
        <c:crossesAt val="-11"/>
        <c:auto val="1"/>
        <c:lblAlgn val="ctr"/>
        <c:lblOffset val="100"/>
        <c:tickLblSkip val="1"/>
        <c:tickMarkSkip val="1"/>
        <c:noMultiLvlLbl val="0"/>
      </c:catAx>
      <c:valAx>
        <c:axId val="476900176"/>
        <c:scaling>
          <c:orientation val="minMax"/>
          <c:max val="9"/>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ru-RU"/>
          </a:p>
        </c:txPr>
        <c:crossAx val="476899392"/>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4.3555555555555509E-3"/>
          <c:y val="0.87182628341259993"/>
          <c:w val="0.46866785714285714"/>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ru-RU"/>
    </a:p>
  </c:txPr>
  <c:printSettings>
    <c:headerFooter alignWithMargins="0"/>
    <c:pageMargins b="1" l="0.75" r="0.75" t="1" header="0.4921259845" footer="0.4921259845"/>
    <c:pageSetup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5766361443392E-2"/>
          <c:y val="3.0626234236042878E-2"/>
          <c:w val="0.88063894141450916"/>
          <c:h val="0.60165240438350442"/>
        </c:manualLayout>
      </c:layout>
      <c:barChart>
        <c:barDir val="col"/>
        <c:grouping val="clustered"/>
        <c:varyColors val="0"/>
        <c:ser>
          <c:idx val="2"/>
          <c:order val="2"/>
          <c:tx>
            <c:strRef>
              <c:f>'Chart 21'!$A$4</c:f>
              <c:strCache>
                <c:ptCount val="1"/>
                <c:pt idx="0">
                  <c:v>Trade balance, projection </c:v>
                </c:pt>
              </c:strCache>
            </c:strRef>
          </c:tx>
          <c:spPr>
            <a:solidFill>
              <a:schemeClr val="bg1">
                <a:lumMod val="50000"/>
              </a:schemeClr>
            </a:solidFill>
          </c:spPr>
          <c:invertIfNegative val="0"/>
          <c:cat>
            <c:strRef>
              <c:f>'Chart 21'!$B$1:$I$1</c:f>
              <c:strCache>
                <c:ptCount val="7"/>
                <c:pt idx="0">
                  <c:v>2017</c:v>
                </c:pt>
                <c:pt idx="1">
                  <c:v>2018</c:v>
                </c:pt>
                <c:pt idx="2">
                  <c:v>2019</c:v>
                </c:pt>
                <c:pt idx="3">
                  <c:v>2020</c:v>
                </c:pt>
                <c:pt idx="4">
                  <c:v>2021</c:v>
                </c:pt>
                <c:pt idx="5">
                  <c:v>2022</c:v>
                </c:pt>
                <c:pt idx="6">
                  <c:v>2023</c:v>
                </c:pt>
              </c:strCache>
            </c:strRef>
          </c:cat>
          <c:val>
            <c:numRef>
              <c:f>'Chart 21'!$B$4:$I$4</c:f>
              <c:numCache>
                <c:formatCode>General</c:formatCode>
                <c:ptCount val="7"/>
                <c:pt idx="0">
                  <c:v>-10.8</c:v>
                </c:pt>
                <c:pt idx="1">
                  <c:v>-13.7</c:v>
                </c:pt>
                <c:pt idx="2">
                  <c:v>-13.4</c:v>
                </c:pt>
                <c:pt idx="3">
                  <c:v>-9.5</c:v>
                </c:pt>
                <c:pt idx="4">
                  <c:v>-9.8000000000000007</c:v>
                </c:pt>
                <c:pt idx="5">
                  <c:v>-10</c:v>
                </c:pt>
                <c:pt idx="6">
                  <c:v>-9.6999999999999993</c:v>
                </c:pt>
              </c:numCache>
            </c:numRef>
          </c:val>
          <c:extLst>
            <c:ext xmlns:c16="http://schemas.microsoft.com/office/drawing/2014/chart" uri="{C3380CC4-5D6E-409C-BE32-E72D297353CC}">
              <c16:uniqueId val="{00000000-0D70-4806-8E7F-9FDBFA17BC84}"/>
            </c:ext>
          </c:extLst>
        </c:ser>
        <c:ser>
          <c:idx val="3"/>
          <c:order val="3"/>
          <c:tx>
            <c:strRef>
              <c:f>'Chart 21'!$A$5</c:f>
              <c:strCache>
                <c:ptCount val="1"/>
                <c:pt idx="0">
                  <c:v>Trade balance, previous quarter projection </c:v>
                </c:pt>
              </c:strCache>
            </c:strRef>
          </c:tx>
          <c:spPr>
            <a:solidFill>
              <a:schemeClr val="accent2"/>
            </a:solidFill>
          </c:spPr>
          <c:invertIfNegative val="0"/>
          <c:cat>
            <c:strRef>
              <c:f>'Chart 21'!$B$1:$I$1</c:f>
              <c:strCache>
                <c:ptCount val="7"/>
                <c:pt idx="0">
                  <c:v>2017</c:v>
                </c:pt>
                <c:pt idx="1">
                  <c:v>2018</c:v>
                </c:pt>
                <c:pt idx="2">
                  <c:v>2019</c:v>
                </c:pt>
                <c:pt idx="3">
                  <c:v>2020</c:v>
                </c:pt>
                <c:pt idx="4">
                  <c:v>2021</c:v>
                </c:pt>
                <c:pt idx="5">
                  <c:v>2022</c:v>
                </c:pt>
                <c:pt idx="6">
                  <c:v>2023</c:v>
                </c:pt>
              </c:strCache>
            </c:strRef>
          </c:cat>
          <c:val>
            <c:numRef>
              <c:f>'Chart 21'!$B$5:$I$5</c:f>
              <c:numCache>
                <c:formatCode>General</c:formatCode>
                <c:ptCount val="7"/>
                <c:pt idx="3">
                  <c:v>-11.1</c:v>
                </c:pt>
                <c:pt idx="4">
                  <c:v>-12.3</c:v>
                </c:pt>
                <c:pt idx="5">
                  <c:v>-11.9</c:v>
                </c:pt>
                <c:pt idx="6">
                  <c:v>-10.6</c:v>
                </c:pt>
              </c:numCache>
            </c:numRef>
          </c:val>
          <c:extLst>
            <c:ext xmlns:c16="http://schemas.microsoft.com/office/drawing/2014/chart" uri="{C3380CC4-5D6E-409C-BE32-E72D297353CC}">
              <c16:uniqueId val="{00000001-0D70-4806-8E7F-9FDBFA17BC84}"/>
            </c:ext>
          </c:extLst>
        </c:ser>
        <c:dLbls>
          <c:showLegendKey val="0"/>
          <c:showVal val="0"/>
          <c:showCatName val="0"/>
          <c:showSerName val="0"/>
          <c:showPercent val="0"/>
          <c:showBubbleSize val="0"/>
        </c:dLbls>
        <c:gapWidth val="150"/>
        <c:axId val="476904096"/>
        <c:axId val="476904488"/>
      </c:barChart>
      <c:lineChart>
        <c:grouping val="standard"/>
        <c:varyColors val="0"/>
        <c:ser>
          <c:idx val="0"/>
          <c:order val="0"/>
          <c:tx>
            <c:strRef>
              <c:f>'Chart 21'!$A$2</c:f>
              <c:strCache>
                <c:ptCount val="1"/>
                <c:pt idx="0">
                  <c:v>Current account, projection</c:v>
                </c:pt>
              </c:strCache>
            </c:strRef>
          </c:tx>
          <c:spPr>
            <a:ln w="12700">
              <a:solidFill>
                <a:srgbClr val="002060"/>
              </a:solidFill>
            </a:ln>
          </c:spPr>
          <c:marker>
            <c:symbol val="none"/>
          </c:marker>
          <c:dLbls>
            <c:dLbl>
              <c:idx val="0"/>
              <c:layout>
                <c:manualLayout>
                  <c:x val="-5.5436507936507937E-2"/>
                  <c:y val="-1.30059092935921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32-4A99-B91E-5507D4BD8416}"/>
                </c:ext>
              </c:extLst>
            </c:dLbl>
            <c:dLbl>
              <c:idx val="1"/>
              <c:layout>
                <c:manualLayout>
                  <c:x val="-6.5515873015873069E-2"/>
                  <c:y val="2.8376857175926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32-4A99-B91E-5507D4BD8416}"/>
                </c:ext>
              </c:extLst>
            </c:dLbl>
            <c:dLbl>
              <c:idx val="2"/>
              <c:layout>
                <c:manualLayout>
                  <c:x val="-7.559523809523809E-2"/>
                  <c:y val="2.27014857407409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32-4A99-B91E-5507D4BD8416}"/>
                </c:ext>
              </c:extLst>
            </c:dLbl>
            <c:dLbl>
              <c:idx val="3"/>
              <c:layout>
                <c:manualLayout>
                  <c:x val="-0.10583333333333333"/>
                  <c:y val="-2.8376857175926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32-4A99-B91E-5507D4BD8416}"/>
                </c:ext>
              </c:extLst>
            </c:dLbl>
            <c:dLbl>
              <c:idx val="4"/>
              <c:layout>
                <c:manualLayout>
                  <c:x val="-7.5595238095238187E-2"/>
                  <c:y val="-2.8376857175926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32-4A99-B91E-5507D4BD8416}"/>
                </c:ext>
              </c:extLst>
            </c:dLbl>
            <c:dLbl>
              <c:idx val="5"/>
              <c:layout>
                <c:manualLayout>
                  <c:x val="-3.5277777777777776E-2"/>
                  <c:y val="-2.270148574074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32-4A99-B91E-5507D4BD8416}"/>
                </c:ext>
              </c:extLst>
            </c:dLbl>
            <c:spPr>
              <a:noFill/>
              <a:ln>
                <a:noFill/>
              </a:ln>
              <a:effectLst/>
            </c:spPr>
            <c:txPr>
              <a:bodyPr/>
              <a:lstStyle/>
              <a:p>
                <a:pPr>
                  <a:defRPr sz="600" i="1">
                    <a:latin typeface="GHEA Grapalat" panose="02000506050000020003" pitchFamily="50"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21'!$B$1:$I$1</c:f>
              <c:strCache>
                <c:ptCount val="7"/>
                <c:pt idx="0">
                  <c:v>2017</c:v>
                </c:pt>
                <c:pt idx="1">
                  <c:v>2018</c:v>
                </c:pt>
                <c:pt idx="2">
                  <c:v>2019</c:v>
                </c:pt>
                <c:pt idx="3">
                  <c:v>2020</c:v>
                </c:pt>
                <c:pt idx="4">
                  <c:v>2021</c:v>
                </c:pt>
                <c:pt idx="5">
                  <c:v>2022</c:v>
                </c:pt>
                <c:pt idx="6">
                  <c:v>2023</c:v>
                </c:pt>
              </c:strCache>
            </c:strRef>
          </c:cat>
          <c:val>
            <c:numRef>
              <c:f>'Chart 21'!$B$2:$I$2</c:f>
              <c:numCache>
                <c:formatCode>General</c:formatCode>
                <c:ptCount val="7"/>
                <c:pt idx="0">
                  <c:v>-1.5</c:v>
                </c:pt>
                <c:pt idx="1">
                  <c:v>-6.9</c:v>
                </c:pt>
                <c:pt idx="2">
                  <c:v>-7.2</c:v>
                </c:pt>
                <c:pt idx="3">
                  <c:v>-3.1</c:v>
                </c:pt>
                <c:pt idx="4">
                  <c:v>-1.6</c:v>
                </c:pt>
                <c:pt idx="5">
                  <c:v>-2.8</c:v>
                </c:pt>
                <c:pt idx="6">
                  <c:v>-4.0999999999999996</c:v>
                </c:pt>
              </c:numCache>
            </c:numRef>
          </c:val>
          <c:smooth val="0"/>
          <c:extLst>
            <c:ext xmlns:c16="http://schemas.microsoft.com/office/drawing/2014/chart" uri="{C3380CC4-5D6E-409C-BE32-E72D297353CC}">
              <c16:uniqueId val="{00000002-0D70-4806-8E7F-9FDBFA17BC84}"/>
            </c:ext>
          </c:extLst>
        </c:ser>
        <c:ser>
          <c:idx val="1"/>
          <c:order val="1"/>
          <c:tx>
            <c:strRef>
              <c:f>'Chart 21'!$A$3</c:f>
              <c:strCache>
                <c:ptCount val="1"/>
                <c:pt idx="0">
                  <c:v>Current account, previous quarter projection</c:v>
                </c:pt>
              </c:strCache>
            </c:strRef>
          </c:tx>
          <c:spPr>
            <a:ln w="12700">
              <a:solidFill>
                <a:srgbClr val="C00000"/>
              </a:solidFill>
              <a:prstDash val="solid"/>
            </a:ln>
          </c:spPr>
          <c:marker>
            <c:symbol val="none"/>
          </c:marker>
          <c:cat>
            <c:strRef>
              <c:f>'Chart 21'!$B$1:$I$1</c:f>
              <c:strCache>
                <c:ptCount val="7"/>
                <c:pt idx="0">
                  <c:v>2017</c:v>
                </c:pt>
                <c:pt idx="1">
                  <c:v>2018</c:v>
                </c:pt>
                <c:pt idx="2">
                  <c:v>2019</c:v>
                </c:pt>
                <c:pt idx="3">
                  <c:v>2020</c:v>
                </c:pt>
                <c:pt idx="4">
                  <c:v>2021</c:v>
                </c:pt>
                <c:pt idx="5">
                  <c:v>2022</c:v>
                </c:pt>
                <c:pt idx="6">
                  <c:v>2023</c:v>
                </c:pt>
              </c:strCache>
            </c:strRef>
          </c:cat>
          <c:val>
            <c:numRef>
              <c:f>'Chart 21'!$B$3:$I$3</c:f>
              <c:numCache>
                <c:formatCode>General</c:formatCode>
                <c:ptCount val="7"/>
                <c:pt idx="3">
                  <c:v>-4</c:v>
                </c:pt>
                <c:pt idx="4">
                  <c:v>-3.1</c:v>
                </c:pt>
                <c:pt idx="5">
                  <c:v>-4</c:v>
                </c:pt>
                <c:pt idx="6">
                  <c:v>-4.4000000000000004</c:v>
                </c:pt>
              </c:numCache>
            </c:numRef>
          </c:val>
          <c:smooth val="0"/>
          <c:extLst>
            <c:ext xmlns:c16="http://schemas.microsoft.com/office/drawing/2014/chart" uri="{C3380CC4-5D6E-409C-BE32-E72D297353CC}">
              <c16:uniqueId val="{00000003-0D70-4806-8E7F-9FDBFA17BC84}"/>
            </c:ext>
          </c:extLst>
        </c:ser>
        <c:dLbls>
          <c:showLegendKey val="0"/>
          <c:showVal val="0"/>
          <c:showCatName val="0"/>
          <c:showSerName val="0"/>
          <c:showPercent val="0"/>
          <c:showBubbleSize val="0"/>
        </c:dLbls>
        <c:marker val="1"/>
        <c:smooth val="0"/>
        <c:axId val="476904096"/>
        <c:axId val="476904488"/>
      </c:lineChart>
      <c:catAx>
        <c:axId val="476904096"/>
        <c:scaling>
          <c:orientation val="minMax"/>
        </c:scaling>
        <c:delete val="0"/>
        <c:axPos val="b"/>
        <c:numFmt formatCode="General" sourceLinked="0"/>
        <c:majorTickMark val="out"/>
        <c:minorTickMark val="none"/>
        <c:tickLblPos val="low"/>
        <c:spPr>
          <a:ln>
            <a:solidFill>
              <a:schemeClr val="tx1"/>
            </a:solidFill>
          </a:ln>
        </c:spPr>
        <c:txPr>
          <a:bodyPr/>
          <a:lstStyle/>
          <a:p>
            <a:pPr>
              <a:defRPr sz="600">
                <a:latin typeface="GHEA Grapalat" pitchFamily="50" charset="0"/>
              </a:defRPr>
            </a:pPr>
            <a:endParaRPr lang="ru-RU"/>
          </a:p>
        </c:txPr>
        <c:crossAx val="476904488"/>
        <c:crosses val="autoZero"/>
        <c:auto val="1"/>
        <c:lblAlgn val="ctr"/>
        <c:lblOffset val="100"/>
        <c:noMultiLvlLbl val="0"/>
      </c:catAx>
      <c:valAx>
        <c:axId val="476904488"/>
        <c:scaling>
          <c:orientation val="minMax"/>
          <c:min val="-15"/>
        </c:scaling>
        <c:delete val="0"/>
        <c:axPos val="l"/>
        <c:numFmt formatCode="0" sourceLinked="0"/>
        <c:majorTickMark val="out"/>
        <c:minorTickMark val="none"/>
        <c:tickLblPos val="nextTo"/>
        <c:spPr>
          <a:ln w="9525">
            <a:solidFill>
              <a:schemeClr val="tx1"/>
            </a:solidFill>
          </a:ln>
        </c:spPr>
        <c:txPr>
          <a:bodyPr/>
          <a:lstStyle/>
          <a:p>
            <a:pPr>
              <a:defRPr sz="600">
                <a:latin typeface="GHEA Grapalat" pitchFamily="50" charset="0"/>
              </a:defRPr>
            </a:pPr>
            <a:endParaRPr lang="ru-RU"/>
          </a:p>
        </c:txPr>
        <c:crossAx val="476904096"/>
        <c:crosses val="autoZero"/>
        <c:crossBetween val="between"/>
        <c:majorUnit val="5"/>
      </c:valAx>
      <c:spPr>
        <a:noFill/>
      </c:spPr>
    </c:plotArea>
    <c:legend>
      <c:legendPos val="b"/>
      <c:layout>
        <c:manualLayout>
          <c:xMode val="edge"/>
          <c:yMode val="edge"/>
          <c:x val="0"/>
          <c:y val="0.74437347051700875"/>
          <c:w val="0.94575317460317465"/>
          <c:h val="0.2381147740243143"/>
        </c:manualLayout>
      </c:layout>
      <c:overlay val="0"/>
      <c:txPr>
        <a:bodyPr/>
        <a:lstStyle/>
        <a:p>
          <a:pPr>
            <a:defRPr sz="800" i="1" baseline="-14000">
              <a:latin typeface="GHEA Grapalat" pitchFamily="50" charset="0"/>
            </a:defRPr>
          </a:pPr>
          <a:endParaRPr lang="ru-RU"/>
        </a:p>
      </c:txPr>
    </c:legend>
    <c:plotVisOnly val="1"/>
    <c:dispBlanksAs val="gap"/>
    <c:showDLblsOverMax val="0"/>
  </c:chart>
  <c:spPr>
    <a:noFill/>
    <a:ln>
      <a:noFill/>
    </a:ln>
  </c:spPr>
  <c:txPr>
    <a:bodyPr/>
    <a:lstStyle/>
    <a:p>
      <a:pPr>
        <a:defRPr sz="1800"/>
      </a:pPr>
      <a:endParaRPr lang="ru-RU"/>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42336384286077E-2"/>
          <c:y val="2.8194116135365467E-2"/>
          <c:w val="0.91781696616996367"/>
          <c:h val="0.67200846439328865"/>
        </c:manualLayout>
      </c:layout>
      <c:barChart>
        <c:barDir val="col"/>
        <c:grouping val="clustered"/>
        <c:varyColors val="0"/>
        <c:ser>
          <c:idx val="0"/>
          <c:order val="0"/>
          <c:tx>
            <c:strRef>
              <c:f>'Chart 22'!$A$2</c:f>
              <c:strCache>
                <c:ptCount val="1"/>
                <c:pt idx="0">
                  <c:v>Income impulse</c:v>
                </c:pt>
              </c:strCache>
            </c:strRef>
          </c:tx>
          <c:spPr>
            <a:solidFill>
              <a:schemeClr val="bg1">
                <a:lumMod val="50000"/>
              </a:schemeClr>
            </a:solidFill>
          </c:spPr>
          <c:invertIfNegative val="0"/>
          <c:cat>
            <c:strRef>
              <c:f>'Chart 22'!$B$1:$F$1</c:f>
              <c:strCache>
                <c:ptCount val="5"/>
                <c:pt idx="0">
                  <c:v>2017</c:v>
                </c:pt>
                <c:pt idx="1">
                  <c:v>2018</c:v>
                </c:pt>
                <c:pt idx="2">
                  <c:v>2019</c:v>
                </c:pt>
                <c:pt idx="3">
                  <c:v>2020</c:v>
                </c:pt>
                <c:pt idx="4">
                  <c:v>2021 projection</c:v>
                </c:pt>
              </c:strCache>
            </c:strRef>
          </c:cat>
          <c:val>
            <c:numRef>
              <c:f>'Chart 22'!$B$2:$F$2</c:f>
              <c:numCache>
                <c:formatCode>0.0</c:formatCode>
                <c:ptCount val="5"/>
                <c:pt idx="0">
                  <c:v>0.72068153690000014</c:v>
                </c:pt>
                <c:pt idx="1">
                  <c:v>-2.8197908536999998</c:v>
                </c:pt>
                <c:pt idx="2">
                  <c:v>0.2166068884999999</c:v>
                </c:pt>
                <c:pt idx="3">
                  <c:v>0.65536907100000019</c:v>
                </c:pt>
                <c:pt idx="4">
                  <c:v>1.0686454910000001</c:v>
                </c:pt>
              </c:numCache>
            </c:numRef>
          </c:val>
          <c:extLst>
            <c:ext xmlns:c16="http://schemas.microsoft.com/office/drawing/2014/chart" uri="{C3380CC4-5D6E-409C-BE32-E72D297353CC}">
              <c16:uniqueId val="{00000000-66E3-47F6-B0E3-204D27C0DB28}"/>
            </c:ext>
          </c:extLst>
        </c:ser>
        <c:ser>
          <c:idx val="1"/>
          <c:order val="1"/>
          <c:tx>
            <c:strRef>
              <c:f>'Chart 22'!$A$3</c:f>
              <c:strCache>
                <c:ptCount val="1"/>
                <c:pt idx="0">
                  <c:v>Expenditures impulse</c:v>
                </c:pt>
              </c:strCache>
            </c:strRef>
          </c:tx>
          <c:spPr>
            <a:solidFill>
              <a:schemeClr val="accent2"/>
            </a:solidFill>
            <a:ln>
              <a:noFill/>
            </a:ln>
            <a:effectLst/>
          </c:spPr>
          <c:invertIfNegative val="0"/>
          <c:cat>
            <c:strRef>
              <c:f>'Chart 22'!$B$1:$F$1</c:f>
              <c:strCache>
                <c:ptCount val="5"/>
                <c:pt idx="0">
                  <c:v>2017</c:v>
                </c:pt>
                <c:pt idx="1">
                  <c:v>2018</c:v>
                </c:pt>
                <c:pt idx="2">
                  <c:v>2019</c:v>
                </c:pt>
                <c:pt idx="3">
                  <c:v>2020</c:v>
                </c:pt>
                <c:pt idx="4">
                  <c:v>2021 projection</c:v>
                </c:pt>
              </c:strCache>
            </c:strRef>
          </c:cat>
          <c:val>
            <c:numRef>
              <c:f>'Chart 22'!$B$3:$F$3</c:f>
              <c:numCache>
                <c:formatCode>0.0</c:formatCode>
                <c:ptCount val="5"/>
                <c:pt idx="0">
                  <c:v>-3.2727567190000002</c:v>
                </c:pt>
                <c:pt idx="1">
                  <c:v>0.25524540299999998</c:v>
                </c:pt>
                <c:pt idx="2">
                  <c:v>1.3521841878</c:v>
                </c:pt>
                <c:pt idx="3">
                  <c:v>3.5471789190000003</c:v>
                </c:pt>
                <c:pt idx="4">
                  <c:v>-2.3091916010000002</c:v>
                </c:pt>
              </c:numCache>
            </c:numRef>
          </c:val>
          <c:extLst>
            <c:ext xmlns:c16="http://schemas.microsoft.com/office/drawing/2014/chart" uri="{C3380CC4-5D6E-409C-BE32-E72D297353CC}">
              <c16:uniqueId val="{00000001-66E3-47F6-B0E3-204D27C0DB28}"/>
            </c:ext>
          </c:extLst>
        </c:ser>
        <c:dLbls>
          <c:showLegendKey val="0"/>
          <c:showVal val="0"/>
          <c:showCatName val="0"/>
          <c:showSerName val="0"/>
          <c:showPercent val="0"/>
          <c:showBubbleSize val="0"/>
        </c:dLbls>
        <c:gapWidth val="150"/>
        <c:axId val="476904880"/>
        <c:axId val="476897824"/>
      </c:barChart>
      <c:lineChart>
        <c:grouping val="standard"/>
        <c:varyColors val="0"/>
        <c:ser>
          <c:idx val="2"/>
          <c:order val="2"/>
          <c:tx>
            <c:strRef>
              <c:f>'Գրաֆիկ 20'!#REF!</c:f>
              <c:strCache>
                <c:ptCount val="1"/>
                <c:pt idx="0">
                  <c:v>#REF!</c:v>
                </c:pt>
              </c:strCache>
            </c:strRef>
          </c:tx>
          <c:marker>
            <c:symbol val="none"/>
          </c:marker>
          <c:cat>
            <c:strRef>
              <c:f>'Chart 22'!$B$1:$F$1</c:f>
              <c:strCache>
                <c:ptCount val="5"/>
                <c:pt idx="0">
                  <c:v>2017</c:v>
                </c:pt>
                <c:pt idx="1">
                  <c:v>2018</c:v>
                </c:pt>
                <c:pt idx="2">
                  <c:v>2019</c:v>
                </c:pt>
                <c:pt idx="3">
                  <c:v>2020</c:v>
                </c:pt>
                <c:pt idx="4">
                  <c:v>2021 projection</c:v>
                </c:pt>
              </c:strCache>
            </c:strRef>
          </c:cat>
          <c:val>
            <c:numRef>
              <c:f>'Գրաֆիկ 20'!#REF!</c:f>
              <c:numCache>
                <c:formatCode>General</c:formatCode>
                <c:ptCount val="1"/>
                <c:pt idx="0">
                  <c:v>1</c:v>
                </c:pt>
              </c:numCache>
            </c:numRef>
          </c:val>
          <c:smooth val="0"/>
          <c:extLst>
            <c:ext xmlns:c16="http://schemas.microsoft.com/office/drawing/2014/chart" uri="{C3380CC4-5D6E-409C-BE32-E72D297353CC}">
              <c16:uniqueId val="{00000002-66E3-47F6-B0E3-204D27C0DB28}"/>
            </c:ext>
          </c:extLst>
        </c:ser>
        <c:ser>
          <c:idx val="3"/>
          <c:order val="3"/>
          <c:tx>
            <c:strRef>
              <c:f>'Գրաֆիկ 20'!#REF!</c:f>
              <c:strCache>
                <c:ptCount val="1"/>
                <c:pt idx="0">
                  <c:v>#REF!</c:v>
                </c:pt>
              </c:strCache>
            </c:strRef>
          </c:tx>
          <c:marker>
            <c:symbol val="none"/>
          </c:marker>
          <c:cat>
            <c:strRef>
              <c:f>'Chart 22'!$B$1:$F$1</c:f>
              <c:strCache>
                <c:ptCount val="5"/>
                <c:pt idx="0">
                  <c:v>2017</c:v>
                </c:pt>
                <c:pt idx="1">
                  <c:v>2018</c:v>
                </c:pt>
                <c:pt idx="2">
                  <c:v>2019</c:v>
                </c:pt>
                <c:pt idx="3">
                  <c:v>2020</c:v>
                </c:pt>
                <c:pt idx="4">
                  <c:v>2021 projection</c:v>
                </c:pt>
              </c:strCache>
            </c:strRef>
          </c:cat>
          <c:val>
            <c:numRef>
              <c:f>'Գրաֆիկ 20'!#REF!</c:f>
              <c:numCache>
                <c:formatCode>General</c:formatCode>
                <c:ptCount val="1"/>
                <c:pt idx="0">
                  <c:v>1</c:v>
                </c:pt>
              </c:numCache>
            </c:numRef>
          </c:val>
          <c:smooth val="0"/>
          <c:extLst>
            <c:ext xmlns:c16="http://schemas.microsoft.com/office/drawing/2014/chart" uri="{C3380CC4-5D6E-409C-BE32-E72D297353CC}">
              <c16:uniqueId val="{00000003-66E3-47F6-B0E3-204D27C0DB28}"/>
            </c:ext>
          </c:extLst>
        </c:ser>
        <c:dLbls>
          <c:showLegendKey val="0"/>
          <c:showVal val="0"/>
          <c:showCatName val="0"/>
          <c:showSerName val="0"/>
          <c:showPercent val="0"/>
          <c:showBubbleSize val="0"/>
        </c:dLbls>
        <c:marker val="1"/>
        <c:smooth val="0"/>
        <c:axId val="476904880"/>
        <c:axId val="476897824"/>
      </c:lineChart>
      <c:catAx>
        <c:axId val="47690488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6897824"/>
        <c:crosses val="autoZero"/>
        <c:auto val="1"/>
        <c:lblAlgn val="ctr"/>
        <c:lblOffset val="100"/>
        <c:noMultiLvlLbl val="0"/>
      </c:catAx>
      <c:valAx>
        <c:axId val="476897824"/>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6904880"/>
        <c:crosses val="autoZero"/>
        <c:crossBetween val="between"/>
      </c:valAx>
      <c:spPr>
        <a:noFill/>
        <a:ln>
          <a:noFill/>
        </a:ln>
        <a:effectLst/>
      </c:spPr>
    </c:plotArea>
    <c:legend>
      <c:legendPos val="b"/>
      <c:legendEntry>
        <c:idx val="2"/>
        <c:delete val="1"/>
      </c:legendEntry>
      <c:legendEntry>
        <c:idx val="3"/>
        <c:delete val="1"/>
      </c:legendEntry>
      <c:layout>
        <c:manualLayout>
          <c:xMode val="edge"/>
          <c:yMode val="edge"/>
          <c:x val="0"/>
          <c:y val="0.74345294459480427"/>
          <c:w val="0.77327063492063497"/>
          <c:h val="0.2565470554051957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'Chart 23'!$B$1</c:f>
              <c:strCache>
                <c:ptCount val="1"/>
                <c:pt idx="0">
                  <c:v>QII projection</c:v>
                </c:pt>
              </c:strCache>
            </c:strRef>
          </c:tx>
          <c:spPr>
            <a:ln w="19050" cap="rnd">
              <a:solidFill>
                <a:srgbClr val="002060"/>
              </a:solidFill>
              <a:round/>
            </a:ln>
            <a:effectLst/>
          </c:spPr>
          <c:marker>
            <c:symbol val="none"/>
          </c:marker>
          <c:cat>
            <c:strRef>
              <c:f>'Chart 23'!$A$2:$A$13</c:f>
              <c:strCache>
                <c:ptCount val="12"/>
                <c:pt idx="0">
                  <c:v>I 19</c:v>
                </c:pt>
                <c:pt idx="1">
                  <c:v>II</c:v>
                </c:pt>
                <c:pt idx="2">
                  <c:v>III</c:v>
                </c:pt>
                <c:pt idx="3">
                  <c:v>IV</c:v>
                </c:pt>
                <c:pt idx="4">
                  <c:v>I 20</c:v>
                </c:pt>
                <c:pt idx="5">
                  <c:v>II</c:v>
                </c:pt>
                <c:pt idx="6">
                  <c:v>III</c:v>
                </c:pt>
                <c:pt idx="7">
                  <c:v>IV</c:v>
                </c:pt>
                <c:pt idx="8">
                  <c:v>I 21</c:v>
                </c:pt>
                <c:pt idx="9">
                  <c:v>II</c:v>
                </c:pt>
                <c:pt idx="10">
                  <c:v>III</c:v>
                </c:pt>
                <c:pt idx="11">
                  <c:v>IV</c:v>
                </c:pt>
              </c:strCache>
            </c:strRef>
          </c:cat>
          <c:val>
            <c:numRef>
              <c:f>'Chart 23'!$B$2:$B$13</c:f>
              <c:numCache>
                <c:formatCode>0.0</c:formatCode>
                <c:ptCount val="12"/>
                <c:pt idx="0">
                  <c:v>2.2785607799999998</c:v>
                </c:pt>
                <c:pt idx="1">
                  <c:v>3.4291784700000001</c:v>
                </c:pt>
                <c:pt idx="2">
                  <c:v>2.7296287399999999</c:v>
                </c:pt>
                <c:pt idx="3">
                  <c:v>3.2834854099999999</c:v>
                </c:pt>
                <c:pt idx="4">
                  <c:v>2.7463076499999999</c:v>
                </c:pt>
                <c:pt idx="5">
                  <c:v>1.9435</c:v>
                </c:pt>
                <c:pt idx="6">
                  <c:v>1.9397962200000001</c:v>
                </c:pt>
                <c:pt idx="7">
                  <c:v>2.6055376899999998</c:v>
                </c:pt>
                <c:pt idx="8">
                  <c:v>4.4872376699999998</c:v>
                </c:pt>
                <c:pt idx="9">
                  <c:v>4.4872376699999998</c:v>
                </c:pt>
                <c:pt idx="10">
                  <c:v>5.1355756399999999</c:v>
                </c:pt>
                <c:pt idx="11">
                  <c:v>5.8415209399999997</c:v>
                </c:pt>
              </c:numCache>
            </c:numRef>
          </c:val>
          <c:smooth val="0"/>
          <c:extLst>
            <c:ext xmlns:c16="http://schemas.microsoft.com/office/drawing/2014/chart" uri="{C3380CC4-5D6E-409C-BE32-E72D297353CC}">
              <c16:uniqueId val="{00000000-AF3B-45AA-9B87-5D2AD8355AC7}"/>
            </c:ext>
          </c:extLst>
        </c:ser>
        <c:ser>
          <c:idx val="1"/>
          <c:order val="1"/>
          <c:tx>
            <c:strRef>
              <c:f>'Chart 23'!$C$1</c:f>
              <c:strCache>
                <c:ptCount val="1"/>
                <c:pt idx="0">
                  <c:v>QI projection</c:v>
                </c:pt>
              </c:strCache>
            </c:strRef>
          </c:tx>
          <c:spPr>
            <a:ln w="19050" cap="rnd">
              <a:solidFill>
                <a:srgbClr val="C00000"/>
              </a:solidFill>
              <a:prstDash val="solid"/>
              <a:round/>
            </a:ln>
            <a:effectLst/>
          </c:spPr>
          <c:marker>
            <c:symbol val="none"/>
          </c:marker>
          <c:cat>
            <c:strRef>
              <c:f>'Chart 23'!$A$2:$A$13</c:f>
              <c:strCache>
                <c:ptCount val="12"/>
                <c:pt idx="0">
                  <c:v>I 19</c:v>
                </c:pt>
                <c:pt idx="1">
                  <c:v>II</c:v>
                </c:pt>
                <c:pt idx="2">
                  <c:v>III</c:v>
                </c:pt>
                <c:pt idx="3">
                  <c:v>IV</c:v>
                </c:pt>
                <c:pt idx="4">
                  <c:v>I 20</c:v>
                </c:pt>
                <c:pt idx="5">
                  <c:v>II</c:v>
                </c:pt>
                <c:pt idx="6">
                  <c:v>III</c:v>
                </c:pt>
                <c:pt idx="7">
                  <c:v>IV</c:v>
                </c:pt>
                <c:pt idx="8">
                  <c:v>I 21</c:v>
                </c:pt>
                <c:pt idx="9">
                  <c:v>II</c:v>
                </c:pt>
                <c:pt idx="10">
                  <c:v>III</c:v>
                </c:pt>
                <c:pt idx="11">
                  <c:v>IV</c:v>
                </c:pt>
              </c:strCache>
            </c:strRef>
          </c:cat>
          <c:val>
            <c:numRef>
              <c:f>'Chart 23'!$C$2:$C$13</c:f>
              <c:numCache>
                <c:formatCode>0.0</c:formatCode>
                <c:ptCount val="12"/>
                <c:pt idx="0">
                  <c:v>2.2785607799999998</c:v>
                </c:pt>
                <c:pt idx="1">
                  <c:v>3.4291784700000001</c:v>
                </c:pt>
                <c:pt idx="2">
                  <c:v>2.7296287399999999</c:v>
                </c:pt>
                <c:pt idx="3">
                  <c:v>3.2834854099999999</c:v>
                </c:pt>
                <c:pt idx="4">
                  <c:v>2.7463076499999999</c:v>
                </c:pt>
                <c:pt idx="5">
                  <c:v>1.9435</c:v>
                </c:pt>
                <c:pt idx="6">
                  <c:v>1.9397962200000001</c:v>
                </c:pt>
                <c:pt idx="7">
                  <c:v>2.6055376899999998</c:v>
                </c:pt>
                <c:pt idx="8">
                  <c:v>4.4872376699999998</c:v>
                </c:pt>
                <c:pt idx="9">
                  <c:v>4.4144347699999997</c:v>
                </c:pt>
                <c:pt idx="10">
                  <c:v>4.5798455999999996</c:v>
                </c:pt>
                <c:pt idx="11">
                  <c:v>4.8220688599999999</c:v>
                </c:pt>
              </c:numCache>
            </c:numRef>
          </c:val>
          <c:smooth val="0"/>
          <c:extLs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476901744"/>
        <c:axId val="476898216"/>
      </c:lineChart>
      <c:catAx>
        <c:axId val="4769017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6898216"/>
        <c:crosses val="autoZero"/>
        <c:auto val="1"/>
        <c:lblAlgn val="ctr"/>
        <c:lblOffset val="100"/>
        <c:noMultiLvlLbl val="0"/>
      </c:catAx>
      <c:valAx>
        <c:axId val="476898216"/>
        <c:scaling>
          <c:orientation val="minMax"/>
          <c:max val="6"/>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6901744"/>
        <c:crosses val="autoZero"/>
        <c:crossBetween val="between"/>
      </c:valAx>
      <c:spPr>
        <a:noFill/>
        <a:ln w="25400">
          <a:noFill/>
        </a:ln>
        <a:effectLst/>
      </c:spPr>
    </c:plotArea>
    <c:legend>
      <c:legendPos val="b"/>
      <c:layout>
        <c:manualLayout>
          <c:xMode val="edge"/>
          <c:yMode val="edge"/>
          <c:x val="0"/>
          <c:y val="0.77852398434858217"/>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53937616376004E-2"/>
          <c:y val="8.2586748899733553E-2"/>
          <c:w val="0.90527733492355189"/>
          <c:h val="0.59669231460135919"/>
        </c:manualLayout>
      </c:layout>
      <c:barChart>
        <c:barDir val="col"/>
        <c:grouping val="percentStacked"/>
        <c:varyColors val="0"/>
        <c:ser>
          <c:idx val="0"/>
          <c:order val="0"/>
          <c:tx>
            <c:strRef>
              <c:f>'Chart 24'!$A$2</c:f>
              <c:strCache>
                <c:ptCount val="1"/>
                <c:pt idx="0">
                  <c:v>Prices will drop</c:v>
                </c:pt>
              </c:strCache>
            </c:strRef>
          </c:tx>
          <c:spPr>
            <a:solidFill>
              <a:schemeClr val="accent1"/>
            </a:solidFill>
            <a:ln>
              <a:noFill/>
            </a:ln>
            <a:effectLst/>
          </c:spPr>
          <c:invertIfNegative val="0"/>
          <c:cat>
            <c:strRef>
              <c:extLst>
                <c:ext xmlns:c15="http://schemas.microsoft.com/office/drawing/2012/chart" uri="{02D57815-91ED-43cb-92C2-25804820EDAC}">
                  <c15:fullRef>
                    <c15:sqref>'Chart 24'!$B$1:$I$1</c15:sqref>
                  </c15:fullRef>
                </c:ext>
              </c:extLst>
              <c:f>'Chart 24'!$C$1:$I$1</c:f>
              <c:strCache>
                <c:ptCount val="7"/>
                <c:pt idx="0">
                  <c:v>III</c:v>
                </c:pt>
                <c:pt idx="1">
                  <c:v>IV </c:v>
                </c:pt>
                <c:pt idx="2">
                  <c:v>I 20</c:v>
                </c:pt>
                <c:pt idx="3">
                  <c:v>II </c:v>
                </c:pt>
                <c:pt idx="4">
                  <c:v>III</c:v>
                </c:pt>
                <c:pt idx="5">
                  <c:v>IV </c:v>
                </c:pt>
                <c:pt idx="6">
                  <c:v>I 21</c:v>
                </c:pt>
              </c:strCache>
            </c:strRef>
          </c:cat>
          <c:val>
            <c:numRef>
              <c:extLst>
                <c:ext xmlns:c15="http://schemas.microsoft.com/office/drawing/2012/chart" uri="{02D57815-91ED-43cb-92C2-25804820EDAC}">
                  <c15:fullRef>
                    <c15:sqref>'Chart 24'!$B$2:$I$2</c15:sqref>
                  </c15:fullRef>
                </c:ext>
              </c:extLst>
              <c:f>'Chart 24'!$C$2:$I$2</c:f>
              <c:numCache>
                <c:formatCode>0.0</c:formatCode>
                <c:ptCount val="7"/>
                <c:pt idx="0">
                  <c:v>14.7</c:v>
                </c:pt>
                <c:pt idx="1">
                  <c:v>13.064361191162345</c:v>
                </c:pt>
                <c:pt idx="2">
                  <c:v>9.6747289407839876</c:v>
                </c:pt>
                <c:pt idx="3">
                  <c:v>10.321489001692047</c:v>
                </c:pt>
                <c:pt idx="4">
                  <c:v>8.8952654232424688</c:v>
                </c:pt>
                <c:pt idx="5">
                  <c:v>3.2670454545454546</c:v>
                </c:pt>
                <c:pt idx="6">
                  <c:v>3.4770514603616132</c:v>
                </c:pt>
              </c:numCache>
            </c:numRef>
          </c:val>
          <c:extLst>
            <c:ext xmlns:c16="http://schemas.microsoft.com/office/drawing/2014/chart" uri="{C3380CC4-5D6E-409C-BE32-E72D297353CC}">
              <c16:uniqueId val="{00000000-25E9-444F-ACA0-CE02293277F1}"/>
            </c:ext>
          </c:extLst>
        </c:ser>
        <c:ser>
          <c:idx val="1"/>
          <c:order val="1"/>
          <c:tx>
            <c:strRef>
              <c:f>'Chart 24'!$A$3</c:f>
              <c:strCache>
                <c:ptCount val="1"/>
                <c:pt idx="0">
                  <c:v>Prices will stay the same</c:v>
                </c:pt>
              </c:strCache>
            </c:strRef>
          </c:tx>
          <c:spPr>
            <a:solidFill>
              <a:schemeClr val="accent2"/>
            </a:solidFill>
            <a:ln>
              <a:noFill/>
            </a:ln>
            <a:effectLst/>
          </c:spPr>
          <c:invertIfNegative val="0"/>
          <c:cat>
            <c:strRef>
              <c:extLst>
                <c:ext xmlns:c15="http://schemas.microsoft.com/office/drawing/2012/chart" uri="{02D57815-91ED-43cb-92C2-25804820EDAC}">
                  <c15:fullRef>
                    <c15:sqref>'Chart 24'!$B$1:$I$1</c15:sqref>
                  </c15:fullRef>
                </c:ext>
              </c:extLst>
              <c:f>'Chart 24'!$C$1:$I$1</c:f>
              <c:strCache>
                <c:ptCount val="7"/>
                <c:pt idx="0">
                  <c:v>III</c:v>
                </c:pt>
                <c:pt idx="1">
                  <c:v>IV </c:v>
                </c:pt>
                <c:pt idx="2">
                  <c:v>I 20</c:v>
                </c:pt>
                <c:pt idx="3">
                  <c:v>II </c:v>
                </c:pt>
                <c:pt idx="4">
                  <c:v>III</c:v>
                </c:pt>
                <c:pt idx="5">
                  <c:v>IV </c:v>
                </c:pt>
                <c:pt idx="6">
                  <c:v>I 21</c:v>
                </c:pt>
              </c:strCache>
            </c:strRef>
          </c:cat>
          <c:val>
            <c:numRef>
              <c:extLst>
                <c:ext xmlns:c15="http://schemas.microsoft.com/office/drawing/2012/chart" uri="{02D57815-91ED-43cb-92C2-25804820EDAC}">
                  <c15:fullRef>
                    <c15:sqref>'Chart 24'!$B$3:$I$3</c15:sqref>
                  </c15:fullRef>
                </c:ext>
              </c:extLst>
              <c:f>'Chart 24'!$C$3:$I$3</c:f>
              <c:numCache>
                <c:formatCode>0.0</c:formatCode>
                <c:ptCount val="7"/>
                <c:pt idx="0">
                  <c:v>28.8</c:v>
                </c:pt>
                <c:pt idx="1">
                  <c:v>24.975984630163303</c:v>
                </c:pt>
                <c:pt idx="2">
                  <c:v>23.603002502085072</c:v>
                </c:pt>
                <c:pt idx="3">
                  <c:v>22.081218274111674</c:v>
                </c:pt>
                <c:pt idx="4">
                  <c:v>21.52080344332855</c:v>
                </c:pt>
                <c:pt idx="5">
                  <c:v>14.772727272727273</c:v>
                </c:pt>
                <c:pt idx="6">
                  <c:v>12.100139082058414</c:v>
                </c:pt>
              </c:numCache>
            </c:numRef>
          </c:val>
          <c:extLst>
            <c:ext xmlns:c16="http://schemas.microsoft.com/office/drawing/2014/chart" uri="{C3380CC4-5D6E-409C-BE32-E72D297353CC}">
              <c16:uniqueId val="{00000001-25E9-444F-ACA0-CE02293277F1}"/>
            </c:ext>
          </c:extLst>
        </c:ser>
        <c:ser>
          <c:idx val="2"/>
          <c:order val="2"/>
          <c:tx>
            <c:strRef>
              <c:f>'Chart 24'!$A$4</c:f>
              <c:strCache>
                <c:ptCount val="1"/>
                <c:pt idx="0">
                  <c:v>Prices will grow slowly</c:v>
                </c:pt>
              </c:strCache>
            </c:strRef>
          </c:tx>
          <c:spPr>
            <a:solidFill>
              <a:schemeClr val="accent3"/>
            </a:solidFill>
            <a:ln>
              <a:noFill/>
            </a:ln>
            <a:effectLst/>
          </c:spPr>
          <c:invertIfNegative val="0"/>
          <c:cat>
            <c:strRef>
              <c:extLst>
                <c:ext xmlns:c15="http://schemas.microsoft.com/office/drawing/2012/chart" uri="{02D57815-91ED-43cb-92C2-25804820EDAC}">
                  <c15:fullRef>
                    <c15:sqref>'Chart 24'!$B$1:$I$1</c15:sqref>
                  </c15:fullRef>
                </c:ext>
              </c:extLst>
              <c:f>'Chart 24'!$C$1:$I$1</c:f>
              <c:strCache>
                <c:ptCount val="7"/>
                <c:pt idx="0">
                  <c:v>III</c:v>
                </c:pt>
                <c:pt idx="1">
                  <c:v>IV </c:v>
                </c:pt>
                <c:pt idx="2">
                  <c:v>I 20</c:v>
                </c:pt>
                <c:pt idx="3">
                  <c:v>II </c:v>
                </c:pt>
                <c:pt idx="4">
                  <c:v>III</c:v>
                </c:pt>
                <c:pt idx="5">
                  <c:v>IV </c:v>
                </c:pt>
                <c:pt idx="6">
                  <c:v>I 21</c:v>
                </c:pt>
              </c:strCache>
            </c:strRef>
          </c:cat>
          <c:val>
            <c:numRef>
              <c:extLst>
                <c:ext xmlns:c15="http://schemas.microsoft.com/office/drawing/2012/chart" uri="{02D57815-91ED-43cb-92C2-25804820EDAC}">
                  <c15:fullRef>
                    <c15:sqref>'Chart 24'!$B$4:$I$4</c15:sqref>
                  </c15:fullRef>
                </c:ext>
              </c:extLst>
              <c:f>'Chart 24'!$C$4:$I$4</c:f>
              <c:numCache>
                <c:formatCode>0.0</c:formatCode>
                <c:ptCount val="7"/>
                <c:pt idx="0">
                  <c:v>36.5</c:v>
                </c:pt>
                <c:pt idx="1">
                  <c:v>44.380403458213266</c:v>
                </c:pt>
                <c:pt idx="2">
                  <c:v>46.622185154295245</c:v>
                </c:pt>
                <c:pt idx="3">
                  <c:v>35.363790186125208</c:v>
                </c:pt>
                <c:pt idx="4">
                  <c:v>35.868005738880917</c:v>
                </c:pt>
                <c:pt idx="5">
                  <c:v>35.653409090909086</c:v>
                </c:pt>
                <c:pt idx="6">
                  <c:v>33.796940194714878</c:v>
                </c:pt>
              </c:numCache>
            </c:numRef>
          </c:val>
          <c:extLst>
            <c:ext xmlns:c16="http://schemas.microsoft.com/office/drawing/2014/chart" uri="{C3380CC4-5D6E-409C-BE32-E72D297353CC}">
              <c16:uniqueId val="{00000002-25E9-444F-ACA0-CE02293277F1}"/>
            </c:ext>
          </c:extLst>
        </c:ser>
        <c:ser>
          <c:idx val="3"/>
          <c:order val="3"/>
          <c:tx>
            <c:strRef>
              <c:f>'Chart 24'!$A$5</c:f>
              <c:strCache>
                <c:ptCount val="1"/>
                <c:pt idx="0">
                  <c:v>Prices will grow quickly</c:v>
                </c:pt>
              </c:strCache>
            </c:strRef>
          </c:tx>
          <c:spPr>
            <a:solidFill>
              <a:schemeClr val="accent4"/>
            </a:solidFill>
            <a:ln>
              <a:noFill/>
            </a:ln>
            <a:effectLst/>
          </c:spPr>
          <c:invertIfNegative val="0"/>
          <c:cat>
            <c:strRef>
              <c:extLst>
                <c:ext xmlns:c15="http://schemas.microsoft.com/office/drawing/2012/chart" uri="{02D57815-91ED-43cb-92C2-25804820EDAC}">
                  <c15:fullRef>
                    <c15:sqref>'Chart 24'!$B$1:$I$1</c15:sqref>
                  </c15:fullRef>
                </c:ext>
              </c:extLst>
              <c:f>'Chart 24'!$C$1:$I$1</c:f>
              <c:strCache>
                <c:ptCount val="7"/>
                <c:pt idx="0">
                  <c:v>III</c:v>
                </c:pt>
                <c:pt idx="1">
                  <c:v>IV </c:v>
                </c:pt>
                <c:pt idx="2">
                  <c:v>I 20</c:v>
                </c:pt>
                <c:pt idx="3">
                  <c:v>II </c:v>
                </c:pt>
                <c:pt idx="4">
                  <c:v>III</c:v>
                </c:pt>
                <c:pt idx="5">
                  <c:v>IV </c:v>
                </c:pt>
                <c:pt idx="6">
                  <c:v>I 21</c:v>
                </c:pt>
              </c:strCache>
            </c:strRef>
          </c:cat>
          <c:val>
            <c:numRef>
              <c:extLst>
                <c:ext xmlns:c15="http://schemas.microsoft.com/office/drawing/2012/chart" uri="{02D57815-91ED-43cb-92C2-25804820EDAC}">
                  <c15:fullRef>
                    <c15:sqref>'Chart 24'!$B$5:$I$5</c15:sqref>
                  </c15:fullRef>
                </c:ext>
              </c:extLst>
              <c:f>'Chart 24'!$C$5:$I$5</c:f>
              <c:numCache>
                <c:formatCode>0.0</c:formatCode>
                <c:ptCount val="7"/>
                <c:pt idx="0">
                  <c:v>3.6</c:v>
                </c:pt>
                <c:pt idx="1">
                  <c:v>3.1700288184438041</c:v>
                </c:pt>
                <c:pt idx="2">
                  <c:v>2.2518765638031693</c:v>
                </c:pt>
                <c:pt idx="3">
                  <c:v>7.1912013536379025</c:v>
                </c:pt>
                <c:pt idx="4">
                  <c:v>7.6040172166427542</c:v>
                </c:pt>
                <c:pt idx="5">
                  <c:v>11.647727272727272</c:v>
                </c:pt>
                <c:pt idx="6">
                  <c:v>12.517385257301807</c:v>
                </c:pt>
              </c:numCache>
            </c:numRef>
          </c:val>
          <c:extLst>
            <c:ext xmlns:c16="http://schemas.microsoft.com/office/drawing/2014/chart" uri="{C3380CC4-5D6E-409C-BE32-E72D297353CC}">
              <c16:uniqueId val="{00000003-25E9-444F-ACA0-CE02293277F1}"/>
            </c:ext>
          </c:extLst>
        </c:ser>
        <c:ser>
          <c:idx val="4"/>
          <c:order val="4"/>
          <c:tx>
            <c:strRef>
              <c:f>'Chart 24'!$A$6</c:f>
              <c:strCache>
                <c:ptCount val="1"/>
                <c:pt idx="0">
                  <c:v>Prices will grow very quickly</c:v>
                </c:pt>
              </c:strCache>
            </c:strRef>
          </c:tx>
          <c:spPr>
            <a:solidFill>
              <a:schemeClr val="accent5"/>
            </a:solidFill>
            <a:ln>
              <a:noFill/>
            </a:ln>
            <a:effectLst/>
          </c:spPr>
          <c:invertIfNegative val="0"/>
          <c:cat>
            <c:strRef>
              <c:extLst>
                <c:ext xmlns:c15="http://schemas.microsoft.com/office/drawing/2012/chart" uri="{02D57815-91ED-43cb-92C2-25804820EDAC}">
                  <c15:fullRef>
                    <c15:sqref>'Chart 24'!$B$1:$I$1</c15:sqref>
                  </c15:fullRef>
                </c:ext>
              </c:extLst>
              <c:f>'Chart 24'!$C$1:$I$1</c:f>
              <c:strCache>
                <c:ptCount val="7"/>
                <c:pt idx="0">
                  <c:v>III</c:v>
                </c:pt>
                <c:pt idx="1">
                  <c:v>IV </c:v>
                </c:pt>
                <c:pt idx="2">
                  <c:v>I 20</c:v>
                </c:pt>
                <c:pt idx="3">
                  <c:v>II </c:v>
                </c:pt>
                <c:pt idx="4">
                  <c:v>III</c:v>
                </c:pt>
                <c:pt idx="5">
                  <c:v>IV </c:v>
                </c:pt>
                <c:pt idx="6">
                  <c:v>I 21</c:v>
                </c:pt>
              </c:strCache>
            </c:strRef>
          </c:cat>
          <c:val>
            <c:numRef>
              <c:extLst>
                <c:ext xmlns:c15="http://schemas.microsoft.com/office/drawing/2012/chart" uri="{02D57815-91ED-43cb-92C2-25804820EDAC}">
                  <c15:fullRef>
                    <c15:sqref>'Chart 24'!$B$6:$I$6</c15:sqref>
                  </c15:fullRef>
                </c:ext>
              </c:extLst>
              <c:f>'Chart 24'!$C$6:$I$6</c:f>
              <c:numCache>
                <c:formatCode>0.0</c:formatCode>
                <c:ptCount val="7"/>
                <c:pt idx="0">
                  <c:v>1.1000000000000001</c:v>
                </c:pt>
                <c:pt idx="1">
                  <c:v>0.96061479346781953</c:v>
                </c:pt>
                <c:pt idx="2">
                  <c:v>0.33361134278565469</c:v>
                </c:pt>
                <c:pt idx="3">
                  <c:v>0.76142131979695438</c:v>
                </c:pt>
                <c:pt idx="4">
                  <c:v>0.57388809182209477</c:v>
                </c:pt>
                <c:pt idx="5">
                  <c:v>1.9886363636363635</c:v>
                </c:pt>
                <c:pt idx="6">
                  <c:v>3.05980528511822</c:v>
                </c:pt>
              </c:numCache>
            </c:numRef>
          </c:val>
          <c:extLst>
            <c:ext xmlns:c16="http://schemas.microsoft.com/office/drawing/2014/chart" uri="{C3380CC4-5D6E-409C-BE32-E72D297353CC}">
              <c16:uniqueId val="{00000004-25E9-444F-ACA0-CE02293277F1}"/>
            </c:ext>
          </c:extLst>
        </c:ser>
        <c:ser>
          <c:idx val="5"/>
          <c:order val="5"/>
          <c:tx>
            <c:strRef>
              <c:f>'Chart 24'!$A$7</c:f>
              <c:strCache>
                <c:ptCount val="1"/>
                <c:pt idx="0">
                  <c:v>Undecided</c:v>
                </c:pt>
              </c:strCache>
            </c:strRef>
          </c:tx>
          <c:spPr>
            <a:solidFill>
              <a:schemeClr val="accent6"/>
            </a:solidFill>
            <a:ln>
              <a:noFill/>
            </a:ln>
            <a:effectLst/>
          </c:spPr>
          <c:invertIfNegative val="0"/>
          <c:cat>
            <c:strRef>
              <c:extLst>
                <c:ext xmlns:c15="http://schemas.microsoft.com/office/drawing/2012/chart" uri="{02D57815-91ED-43cb-92C2-25804820EDAC}">
                  <c15:fullRef>
                    <c15:sqref>'Chart 24'!$B$1:$I$1</c15:sqref>
                  </c15:fullRef>
                </c:ext>
              </c:extLst>
              <c:f>'Chart 24'!$C$1:$I$1</c:f>
              <c:strCache>
                <c:ptCount val="7"/>
                <c:pt idx="0">
                  <c:v>III</c:v>
                </c:pt>
                <c:pt idx="1">
                  <c:v>IV </c:v>
                </c:pt>
                <c:pt idx="2">
                  <c:v>I 20</c:v>
                </c:pt>
                <c:pt idx="3">
                  <c:v>II </c:v>
                </c:pt>
                <c:pt idx="4">
                  <c:v>III</c:v>
                </c:pt>
                <c:pt idx="5">
                  <c:v>IV </c:v>
                </c:pt>
                <c:pt idx="6">
                  <c:v>I 21</c:v>
                </c:pt>
              </c:strCache>
            </c:strRef>
          </c:cat>
          <c:val>
            <c:numRef>
              <c:extLst>
                <c:ext xmlns:c15="http://schemas.microsoft.com/office/drawing/2012/chart" uri="{02D57815-91ED-43cb-92C2-25804820EDAC}">
                  <c15:fullRef>
                    <c15:sqref>'Chart 24'!$B$7:$I$7</c15:sqref>
                  </c15:fullRef>
                </c:ext>
              </c:extLst>
              <c:f>'Chart 24'!$C$7:$I$7</c:f>
              <c:numCache>
                <c:formatCode>0.0</c:formatCode>
                <c:ptCount val="7"/>
                <c:pt idx="0">
                  <c:v>15.3</c:v>
                </c:pt>
                <c:pt idx="1">
                  <c:v>13.448607108549471</c:v>
                </c:pt>
                <c:pt idx="2">
                  <c:v>17.514595496246873</c:v>
                </c:pt>
                <c:pt idx="3">
                  <c:v>24.280879864636209</c:v>
                </c:pt>
                <c:pt idx="4">
                  <c:v>25.538020086083215</c:v>
                </c:pt>
                <c:pt idx="5">
                  <c:v>32.670454545454547</c:v>
                </c:pt>
                <c:pt idx="6">
                  <c:v>35.048678720445068</c:v>
                </c:pt>
              </c:numCache>
            </c:numRef>
          </c:val>
          <c:extLst>
            <c:ext xmlns:c16="http://schemas.microsoft.com/office/drawing/2014/chart" uri="{C3380CC4-5D6E-409C-BE32-E72D297353CC}">
              <c16:uniqueId val="{00000005-25E9-444F-ACA0-CE02293277F1}"/>
            </c:ext>
          </c:extLst>
        </c:ser>
        <c:dLbls>
          <c:showLegendKey val="0"/>
          <c:showVal val="0"/>
          <c:showCatName val="0"/>
          <c:showSerName val="0"/>
          <c:showPercent val="0"/>
          <c:showBubbleSize val="0"/>
        </c:dLbls>
        <c:gapWidth val="150"/>
        <c:overlap val="100"/>
        <c:axId val="476903704"/>
        <c:axId val="476899000"/>
      </c:barChart>
      <c:catAx>
        <c:axId val="4769037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6899000"/>
        <c:crosses val="autoZero"/>
        <c:auto val="1"/>
        <c:lblAlgn val="ctr"/>
        <c:lblOffset val="100"/>
        <c:noMultiLvlLbl val="0"/>
      </c:catAx>
      <c:valAx>
        <c:axId val="476899000"/>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6903704"/>
        <c:crosses val="autoZero"/>
        <c:crossBetween val="between"/>
      </c:valAx>
      <c:spPr>
        <a:noFill/>
        <a:ln>
          <a:noFill/>
        </a:ln>
        <a:effectLst/>
      </c:spPr>
    </c:plotArea>
    <c:legend>
      <c:legendPos val="b"/>
      <c:layout>
        <c:manualLayout>
          <c:xMode val="edge"/>
          <c:yMode val="edge"/>
          <c:x val="1.0483730158730159E-2"/>
          <c:y val="0.78257418883680241"/>
          <c:w val="0.97650232182515628"/>
          <c:h val="0.1988783672917671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274066041146054E-2"/>
          <c:y val="8.3002624671916006E-2"/>
          <c:w val="0.91080286443795633"/>
          <c:h val="0.60880046296296297"/>
        </c:manualLayout>
      </c:layout>
      <c:lineChart>
        <c:grouping val="standard"/>
        <c:varyColors val="0"/>
        <c:ser>
          <c:idx val="0"/>
          <c:order val="0"/>
          <c:tx>
            <c:strRef>
              <c:f>'Chart 25'!$B$1</c:f>
              <c:strCache>
                <c:ptCount val="1"/>
                <c:pt idx="0">
                  <c:v>RR in AMD for foreign currencies </c:v>
                </c:pt>
              </c:strCache>
            </c:strRef>
          </c:tx>
          <c:spPr>
            <a:ln w="19050" cap="rnd">
              <a:solidFill>
                <a:srgbClr val="002060"/>
              </a:solidFill>
              <a:round/>
            </a:ln>
            <a:effectLst/>
          </c:spPr>
          <c:marker>
            <c:symbol val="none"/>
          </c:marker>
          <c:cat>
            <c:numRef>
              <c:f>'Chart 25'!$A$2:$A$101</c:f>
              <c:numCache>
                <c:formatCode>m/d/yyyy</c:formatCode>
                <c:ptCount val="10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numCache>
            </c:numRef>
          </c:cat>
          <c:val>
            <c:numRef>
              <c:f>'Chart 25'!$B$2:$B$101</c:f>
              <c:numCache>
                <c:formatCode>0.0</c:formatCode>
                <c:ptCount val="100"/>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pt idx="16">
                  <c:v>12</c:v>
                </c:pt>
                <c:pt idx="17">
                  <c:v>12</c:v>
                </c:pt>
                <c:pt idx="18">
                  <c:v>12</c:v>
                </c:pt>
                <c:pt idx="19">
                  <c:v>12</c:v>
                </c:pt>
                <c:pt idx="20">
                  <c:v>12</c:v>
                </c:pt>
                <c:pt idx="21">
                  <c:v>12</c:v>
                </c:pt>
                <c:pt idx="22">
                  <c:v>16.3871</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19.2667</c:v>
                </c:pt>
                <c:pt idx="44">
                  <c:v>18</c:v>
                </c:pt>
                <c:pt idx="45">
                  <c:v>18</c:v>
                </c:pt>
                <c:pt idx="46">
                  <c:v>18</c:v>
                </c:pt>
                <c:pt idx="47">
                  <c:v>18</c:v>
                </c:pt>
                <c:pt idx="48">
                  <c:v>18</c:v>
                </c:pt>
                <c:pt idx="49">
                  <c:v>18</c:v>
                </c:pt>
                <c:pt idx="50">
                  <c:v>18</c:v>
                </c:pt>
                <c:pt idx="51">
                  <c:v>18</c:v>
                </c:pt>
                <c:pt idx="52">
                  <c:v>18</c:v>
                </c:pt>
                <c:pt idx="53">
                  <c:v>18</c:v>
                </c:pt>
                <c:pt idx="54">
                  <c:v>18</c:v>
                </c:pt>
                <c:pt idx="55">
                  <c:v>18</c:v>
                </c:pt>
                <c:pt idx="56">
                  <c:v>18</c:v>
                </c:pt>
                <c:pt idx="57">
                  <c:v>18</c:v>
                </c:pt>
                <c:pt idx="58">
                  <c:v>18</c:v>
                </c:pt>
                <c:pt idx="59">
                  <c:v>18</c:v>
                </c:pt>
                <c:pt idx="60">
                  <c:v>18</c:v>
                </c:pt>
                <c:pt idx="61">
                  <c:v>18</c:v>
                </c:pt>
                <c:pt idx="62">
                  <c:v>18</c:v>
                </c:pt>
                <c:pt idx="63">
                  <c:v>18</c:v>
                </c:pt>
                <c:pt idx="64">
                  <c:v>18</c:v>
                </c:pt>
                <c:pt idx="65">
                  <c:v>18</c:v>
                </c:pt>
                <c:pt idx="66">
                  <c:v>18</c:v>
                </c:pt>
                <c:pt idx="67">
                  <c:v>18</c:v>
                </c:pt>
                <c:pt idx="68">
                  <c:v>18</c:v>
                </c:pt>
                <c:pt idx="69">
                  <c:v>18</c:v>
                </c:pt>
                <c:pt idx="70">
                  <c:v>18</c:v>
                </c:pt>
                <c:pt idx="71">
                  <c:v>18</c:v>
                </c:pt>
                <c:pt idx="72">
                  <c:v>18</c:v>
                </c:pt>
                <c:pt idx="73">
                  <c:v>18</c:v>
                </c:pt>
                <c:pt idx="74">
                  <c:v>18</c:v>
                </c:pt>
                <c:pt idx="75">
                  <c:v>18</c:v>
                </c:pt>
                <c:pt idx="76">
                  <c:v>18</c:v>
                </c:pt>
                <c:pt idx="77">
                  <c:v>16</c:v>
                </c:pt>
                <c:pt idx="78">
                  <c:v>16</c:v>
                </c:pt>
                <c:pt idx="79">
                  <c:v>15</c:v>
                </c:pt>
                <c:pt idx="80">
                  <c:v>14</c:v>
                </c:pt>
                <c:pt idx="81">
                  <c:v>13</c:v>
                </c:pt>
                <c:pt idx="82">
                  <c:v>12</c:v>
                </c:pt>
                <c:pt idx="83">
                  <c:v>12</c:v>
                </c:pt>
                <c:pt idx="84">
                  <c:v>12</c:v>
                </c:pt>
                <c:pt idx="85">
                  <c:v>12</c:v>
                </c:pt>
                <c:pt idx="86">
                  <c:v>12</c:v>
                </c:pt>
                <c:pt idx="87">
                  <c:v>12</c:v>
                </c:pt>
                <c:pt idx="88">
                  <c:v>12</c:v>
                </c:pt>
                <c:pt idx="89">
                  <c:v>12</c:v>
                </c:pt>
                <c:pt idx="90">
                  <c:v>12</c:v>
                </c:pt>
                <c:pt idx="91">
                  <c:v>12</c:v>
                </c:pt>
                <c:pt idx="92">
                  <c:v>11</c:v>
                </c:pt>
                <c:pt idx="93">
                  <c:v>10</c:v>
                </c:pt>
                <c:pt idx="94">
                  <c:v>10</c:v>
                </c:pt>
                <c:pt idx="95">
                  <c:v>10</c:v>
                </c:pt>
                <c:pt idx="96">
                  <c:v>10</c:v>
                </c:pt>
                <c:pt idx="97">
                  <c:v>10</c:v>
                </c:pt>
                <c:pt idx="98">
                  <c:v>10</c:v>
                </c:pt>
                <c:pt idx="99">
                  <c:v>10</c:v>
                </c:pt>
              </c:numCache>
            </c:numRef>
          </c:val>
          <c:smooth val="0"/>
          <c:extLst>
            <c:ext xmlns:c16="http://schemas.microsoft.com/office/drawing/2014/chart" uri="{C3380CC4-5D6E-409C-BE32-E72D297353CC}">
              <c16:uniqueId val="{00000000-E282-4CFE-ABD3-FF56498D2E43}"/>
            </c:ext>
          </c:extLst>
        </c:ser>
        <c:ser>
          <c:idx val="1"/>
          <c:order val="1"/>
          <c:tx>
            <c:strRef>
              <c:f>'Chart 25'!$C$1</c:f>
              <c:strCache>
                <c:ptCount val="1"/>
                <c:pt idx="0">
                  <c:v>RR for FEX</c:v>
                </c:pt>
              </c:strCache>
            </c:strRef>
          </c:tx>
          <c:spPr>
            <a:ln w="19050" cap="rnd">
              <a:solidFill>
                <a:srgbClr val="C00000"/>
              </a:solidFill>
              <a:round/>
            </a:ln>
            <a:effectLst/>
          </c:spPr>
          <c:marker>
            <c:symbol val="none"/>
          </c:marker>
          <c:cat>
            <c:numRef>
              <c:f>'Chart 25'!$A$2:$A$101</c:f>
              <c:numCache>
                <c:formatCode>m/d/yyyy</c:formatCode>
                <c:ptCount val="10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numCache>
            </c:numRef>
          </c:cat>
          <c:val>
            <c:numRef>
              <c:f>'Chart 25'!$C$2:$C$101</c:f>
              <c:numCache>
                <c:formatCode>0.0</c:formatCode>
                <c:ptCount val="100"/>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pt idx="16">
                  <c:v>12</c:v>
                </c:pt>
                <c:pt idx="17">
                  <c:v>12</c:v>
                </c:pt>
                <c:pt idx="18">
                  <c:v>12</c:v>
                </c:pt>
                <c:pt idx="19">
                  <c:v>12</c:v>
                </c:pt>
                <c:pt idx="20">
                  <c:v>12</c:v>
                </c:pt>
                <c:pt idx="21">
                  <c:v>12</c:v>
                </c:pt>
                <c:pt idx="22">
                  <c:v>16.129000000000001</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19.2667</c:v>
                </c:pt>
                <c:pt idx="44">
                  <c:v>18</c:v>
                </c:pt>
                <c:pt idx="45">
                  <c:v>18</c:v>
                </c:pt>
                <c:pt idx="46">
                  <c:v>18</c:v>
                </c:pt>
                <c:pt idx="47">
                  <c:v>18</c:v>
                </c:pt>
                <c:pt idx="48">
                  <c:v>18</c:v>
                </c:pt>
                <c:pt idx="49">
                  <c:v>18</c:v>
                </c:pt>
                <c:pt idx="50">
                  <c:v>18</c:v>
                </c:pt>
                <c:pt idx="51">
                  <c:v>18</c:v>
                </c:pt>
                <c:pt idx="52">
                  <c:v>18</c:v>
                </c:pt>
                <c:pt idx="53">
                  <c:v>18</c:v>
                </c:pt>
                <c:pt idx="54">
                  <c:v>18</c:v>
                </c:pt>
                <c:pt idx="55">
                  <c:v>18</c:v>
                </c:pt>
                <c:pt idx="56">
                  <c:v>18</c:v>
                </c:pt>
                <c:pt idx="57">
                  <c:v>18</c:v>
                </c:pt>
                <c:pt idx="58">
                  <c:v>18</c:v>
                </c:pt>
                <c:pt idx="59">
                  <c:v>18</c:v>
                </c:pt>
                <c:pt idx="60">
                  <c:v>18</c:v>
                </c:pt>
                <c:pt idx="61">
                  <c:v>18</c:v>
                </c:pt>
                <c:pt idx="62">
                  <c:v>18</c:v>
                </c:pt>
                <c:pt idx="63">
                  <c:v>18</c:v>
                </c:pt>
                <c:pt idx="64">
                  <c:v>18</c:v>
                </c:pt>
                <c:pt idx="65">
                  <c:v>18</c:v>
                </c:pt>
                <c:pt idx="66">
                  <c:v>18</c:v>
                </c:pt>
                <c:pt idx="67">
                  <c:v>18</c:v>
                </c:pt>
                <c:pt idx="68">
                  <c:v>18</c:v>
                </c:pt>
                <c:pt idx="69">
                  <c:v>18</c:v>
                </c:pt>
                <c:pt idx="70">
                  <c:v>18</c:v>
                </c:pt>
                <c:pt idx="71">
                  <c:v>18</c:v>
                </c:pt>
                <c:pt idx="72">
                  <c:v>18</c:v>
                </c:pt>
                <c:pt idx="73">
                  <c:v>18</c:v>
                </c:pt>
                <c:pt idx="74">
                  <c:v>18</c:v>
                </c:pt>
                <c:pt idx="75">
                  <c:v>18</c:v>
                </c:pt>
                <c:pt idx="76">
                  <c:v>18</c:v>
                </c:pt>
                <c:pt idx="77">
                  <c:v>18</c:v>
                </c:pt>
                <c:pt idx="78">
                  <c:v>18</c:v>
                </c:pt>
                <c:pt idx="79">
                  <c:v>18</c:v>
                </c:pt>
                <c:pt idx="80">
                  <c:v>18</c:v>
                </c:pt>
                <c:pt idx="81">
                  <c:v>18</c:v>
                </c:pt>
                <c:pt idx="82">
                  <c:v>18</c:v>
                </c:pt>
                <c:pt idx="83">
                  <c:v>18</c:v>
                </c:pt>
                <c:pt idx="84">
                  <c:v>18</c:v>
                </c:pt>
                <c:pt idx="85">
                  <c:v>18</c:v>
                </c:pt>
                <c:pt idx="86">
                  <c:v>18</c:v>
                </c:pt>
                <c:pt idx="87">
                  <c:v>18</c:v>
                </c:pt>
                <c:pt idx="88">
                  <c:v>18</c:v>
                </c:pt>
                <c:pt idx="89">
                  <c:v>18</c:v>
                </c:pt>
                <c:pt idx="90">
                  <c:v>18</c:v>
                </c:pt>
                <c:pt idx="91">
                  <c:v>18</c:v>
                </c:pt>
                <c:pt idx="92">
                  <c:v>18</c:v>
                </c:pt>
                <c:pt idx="93">
                  <c:v>18</c:v>
                </c:pt>
                <c:pt idx="94">
                  <c:v>18</c:v>
                </c:pt>
                <c:pt idx="95">
                  <c:v>18</c:v>
                </c:pt>
                <c:pt idx="96">
                  <c:v>18</c:v>
                </c:pt>
                <c:pt idx="97">
                  <c:v>18</c:v>
                </c:pt>
                <c:pt idx="98">
                  <c:v>18</c:v>
                </c:pt>
                <c:pt idx="99">
                  <c:v>18</c:v>
                </c:pt>
              </c:numCache>
            </c:numRef>
          </c:val>
          <c:smooth val="0"/>
          <c:extLst>
            <c:ext xmlns:c16="http://schemas.microsoft.com/office/drawing/2014/chart" uri="{C3380CC4-5D6E-409C-BE32-E72D297353CC}">
              <c16:uniqueId val="{00000001-E282-4CFE-ABD3-FF56498D2E43}"/>
            </c:ext>
          </c:extLst>
        </c:ser>
        <c:ser>
          <c:idx val="2"/>
          <c:order val="2"/>
          <c:tx>
            <c:strRef>
              <c:f>'Chart 25'!$D$1</c:f>
              <c:strCache>
                <c:ptCount val="1"/>
                <c:pt idx="0">
                  <c:v>RR for AMD</c:v>
                </c:pt>
              </c:strCache>
            </c:strRef>
          </c:tx>
          <c:spPr>
            <a:ln w="19050" cap="rnd">
              <a:solidFill>
                <a:schemeClr val="accent3"/>
              </a:solidFill>
              <a:round/>
            </a:ln>
            <a:effectLst/>
          </c:spPr>
          <c:marker>
            <c:symbol val="none"/>
          </c:marker>
          <c:cat>
            <c:numRef>
              <c:f>'Chart 25'!$A$2:$A$101</c:f>
              <c:numCache>
                <c:formatCode>m/d/yyyy</c:formatCode>
                <c:ptCount val="10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numCache>
            </c:numRef>
          </c:cat>
          <c:val>
            <c:numRef>
              <c:f>'Chart 25'!$D$2:$D$101</c:f>
              <c:numCache>
                <c:formatCode>0.0</c:formatCode>
                <c:ptCount val="100"/>
                <c:pt idx="0">
                  <c:v>8</c:v>
                </c:pt>
                <c:pt idx="1">
                  <c:v>8</c:v>
                </c:pt>
                <c:pt idx="2">
                  <c:v>8</c:v>
                </c:pt>
                <c:pt idx="3">
                  <c:v>8</c:v>
                </c:pt>
                <c:pt idx="4">
                  <c:v>8</c:v>
                </c:pt>
                <c:pt idx="5">
                  <c:v>4</c:v>
                </c:pt>
                <c:pt idx="6">
                  <c:v>4</c:v>
                </c:pt>
                <c:pt idx="7">
                  <c:v>4</c:v>
                </c:pt>
                <c:pt idx="8">
                  <c:v>4</c:v>
                </c:pt>
                <c:pt idx="9">
                  <c:v>4</c:v>
                </c:pt>
                <c:pt idx="10">
                  <c:v>4</c:v>
                </c:pt>
                <c:pt idx="11">
                  <c:v>4</c:v>
                </c:pt>
                <c:pt idx="12">
                  <c:v>2.7857099999999999</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numCache>
            </c:numRef>
          </c:val>
          <c:smooth val="0"/>
          <c:extLst>
            <c:ext xmlns:c16="http://schemas.microsoft.com/office/drawing/2014/chart" uri="{C3380CC4-5D6E-409C-BE32-E72D297353CC}">
              <c16:uniqueId val="{00000002-E282-4CFE-ABD3-FF56498D2E43}"/>
            </c:ext>
          </c:extLst>
        </c:ser>
        <c:ser>
          <c:idx val="3"/>
          <c:order val="3"/>
          <c:tx>
            <c:strRef>
              <c:f>'Chart 25'!$E$1</c:f>
              <c:strCache>
                <c:ptCount val="1"/>
                <c:pt idx="0">
                  <c:v>RR in FX for foreign currencies </c:v>
                </c:pt>
              </c:strCache>
            </c:strRef>
          </c:tx>
          <c:spPr>
            <a:ln w="19050" cap="rnd">
              <a:solidFill>
                <a:schemeClr val="accent6"/>
              </a:solidFill>
              <a:round/>
            </a:ln>
            <a:effectLst/>
          </c:spPr>
          <c:marker>
            <c:symbol val="none"/>
          </c:marker>
          <c:cat>
            <c:numRef>
              <c:f>'Chart 25'!$A$2:$A$101</c:f>
              <c:numCache>
                <c:formatCode>m/d/yyyy</c:formatCode>
                <c:ptCount val="10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numCache>
            </c:numRef>
          </c:cat>
          <c:val>
            <c:numRef>
              <c:f>'Chart 25'!$E$2:$E$101</c:f>
              <c:numCache>
                <c:formatCode>0.0</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2</c:v>
                </c:pt>
                <c:pt idx="78">
                  <c:v>2</c:v>
                </c:pt>
                <c:pt idx="79">
                  <c:v>3</c:v>
                </c:pt>
                <c:pt idx="80">
                  <c:v>4</c:v>
                </c:pt>
                <c:pt idx="81">
                  <c:v>5</c:v>
                </c:pt>
                <c:pt idx="82">
                  <c:v>6</c:v>
                </c:pt>
                <c:pt idx="83">
                  <c:v>6</c:v>
                </c:pt>
                <c:pt idx="84">
                  <c:v>6</c:v>
                </c:pt>
                <c:pt idx="85">
                  <c:v>6</c:v>
                </c:pt>
                <c:pt idx="86">
                  <c:v>6</c:v>
                </c:pt>
                <c:pt idx="87">
                  <c:v>6</c:v>
                </c:pt>
                <c:pt idx="88">
                  <c:v>6</c:v>
                </c:pt>
                <c:pt idx="89">
                  <c:v>6</c:v>
                </c:pt>
                <c:pt idx="90">
                  <c:v>6</c:v>
                </c:pt>
                <c:pt idx="91">
                  <c:v>6</c:v>
                </c:pt>
                <c:pt idx="92">
                  <c:v>7</c:v>
                </c:pt>
                <c:pt idx="93">
                  <c:v>8</c:v>
                </c:pt>
                <c:pt idx="94">
                  <c:v>8</c:v>
                </c:pt>
                <c:pt idx="95">
                  <c:v>8</c:v>
                </c:pt>
                <c:pt idx="96">
                  <c:v>8</c:v>
                </c:pt>
                <c:pt idx="97">
                  <c:v>8</c:v>
                </c:pt>
                <c:pt idx="98">
                  <c:v>8</c:v>
                </c:pt>
                <c:pt idx="99">
                  <c:v>8</c:v>
                </c:pt>
              </c:numCache>
            </c:numRef>
          </c:val>
          <c:smooth val="0"/>
          <c:extLst>
            <c:ext xmlns:c16="http://schemas.microsoft.com/office/drawing/2014/chart" uri="{C3380CC4-5D6E-409C-BE32-E72D297353CC}">
              <c16:uniqueId val="{00000003-E282-4CFE-ABD3-FF56498D2E43}"/>
            </c:ext>
          </c:extLst>
        </c:ser>
        <c:dLbls>
          <c:showLegendKey val="0"/>
          <c:showVal val="0"/>
          <c:showCatName val="0"/>
          <c:showSerName val="0"/>
          <c:showPercent val="0"/>
          <c:showBubbleSize val="0"/>
        </c:dLbls>
        <c:smooth val="0"/>
        <c:axId val="476899784"/>
        <c:axId val="476902920"/>
      </c:lineChart>
      <c:dateAx>
        <c:axId val="476899784"/>
        <c:scaling>
          <c:orientation val="minMax"/>
        </c:scaling>
        <c:delete val="0"/>
        <c:axPos val="b"/>
        <c:numFmt formatCode="m/d/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6902920"/>
        <c:crosses val="autoZero"/>
        <c:auto val="1"/>
        <c:lblOffset val="100"/>
        <c:baseTimeUnit val="months"/>
      </c:dateAx>
      <c:valAx>
        <c:axId val="476902920"/>
        <c:scaling>
          <c:orientation val="minMax"/>
          <c:max val="21"/>
          <c:min val="-3"/>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6899784"/>
        <c:crosses val="autoZero"/>
        <c:crossBetween val="between"/>
        <c:majorUnit val="3"/>
      </c:valAx>
      <c:spPr>
        <a:noFill/>
        <a:ln>
          <a:noFill/>
        </a:ln>
        <a:effectLst/>
      </c:spPr>
    </c:plotArea>
    <c:legend>
      <c:legendPos val="b"/>
      <c:layout>
        <c:manualLayout>
          <c:xMode val="edge"/>
          <c:yMode val="edge"/>
          <c:x val="2.0249781448127306E-3"/>
          <c:y val="0.75894675925925914"/>
          <c:w val="0.98243193571758092"/>
          <c:h val="0.2326578703703703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8571428571429E-2"/>
          <c:y val="6.4675925925925928E-2"/>
          <c:w val="0.88728648082296169"/>
          <c:h val="0.53933831968111545"/>
        </c:manualLayout>
      </c:layout>
      <c:lineChart>
        <c:grouping val="standard"/>
        <c:varyColors val="0"/>
        <c:ser>
          <c:idx val="0"/>
          <c:order val="0"/>
          <c:tx>
            <c:strRef>
              <c:f>'Chart 28'!$B$1</c:f>
              <c:strCache>
                <c:ptCount val="1"/>
                <c:pt idx="0">
                  <c:v>Q II 2020 projection</c:v>
                </c:pt>
              </c:strCache>
            </c:strRef>
          </c:tx>
          <c:spPr>
            <a:ln w="19050" cap="rnd">
              <a:solidFill>
                <a:schemeClr val="accent2"/>
              </a:solidFill>
              <a:round/>
            </a:ln>
            <a:effectLst/>
          </c:spPr>
          <c:marker>
            <c:symbol val="none"/>
          </c:marker>
          <c:cat>
            <c:strRef>
              <c:f>'Chart 28'!$A$2:$A$29</c:f>
              <c:strCache>
                <c:ptCount val="28"/>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strCache>
            </c:strRef>
          </c:cat>
          <c:val>
            <c:numRef>
              <c:f>'Chart 28'!$B$2:$B$29</c:f>
              <c:numCache>
                <c:formatCode>General</c:formatCode>
                <c:ptCount val="28"/>
                <c:pt idx="12" formatCode="0.0">
                  <c:v>-0.11</c:v>
                </c:pt>
                <c:pt idx="13" formatCode="0.0">
                  <c:v>1.27</c:v>
                </c:pt>
                <c:pt idx="14" formatCode="0.0">
                  <c:v>1.67</c:v>
                </c:pt>
                <c:pt idx="15" formatCode="0.0">
                  <c:v>1.88378052</c:v>
                </c:pt>
                <c:pt idx="16" formatCode="0.0">
                  <c:v>2.72150984</c:v>
                </c:pt>
                <c:pt idx="17" formatCode="0.0">
                  <c:v>2.0175818200000002</c:v>
                </c:pt>
                <c:pt idx="18" formatCode="0.0">
                  <c:v>2.0962680800000002</c:v>
                </c:pt>
                <c:pt idx="19" formatCode="0.0">
                  <c:v>2.2888210408000003</c:v>
                </c:pt>
                <c:pt idx="20" formatCode="0.0">
                  <c:v>2.4784055240000002</c:v>
                </c:pt>
                <c:pt idx="21" formatCode="0.0">
                  <c:v>2.7547782599999997</c:v>
                </c:pt>
                <c:pt idx="22" formatCode="0.0">
                  <c:v>3.2096320199999999</c:v>
                </c:pt>
                <c:pt idx="23" formatCode="0.0">
                  <c:v>3.6291802799999999</c:v>
                </c:pt>
                <c:pt idx="24" formatCode="0.0">
                  <c:v>4</c:v>
                </c:pt>
              </c:numCache>
            </c:numRef>
          </c:val>
          <c:smooth val="0"/>
          <c:extLst>
            <c:ext xmlns:c16="http://schemas.microsoft.com/office/drawing/2014/chart" uri="{C3380CC4-5D6E-409C-BE32-E72D297353CC}">
              <c16:uniqueId val="{00000000-04D8-4793-96A1-170509D4AA47}"/>
            </c:ext>
          </c:extLst>
        </c:ser>
        <c:ser>
          <c:idx val="1"/>
          <c:order val="1"/>
          <c:tx>
            <c:strRef>
              <c:f>'Chart 28'!$C$1</c:f>
              <c:strCache>
                <c:ptCount val="1"/>
                <c:pt idx="0">
                  <c:v>Q III 2020 projection</c:v>
                </c:pt>
              </c:strCache>
            </c:strRef>
          </c:tx>
          <c:spPr>
            <a:ln w="19050" cap="rnd">
              <a:solidFill>
                <a:srgbClr val="7030A0"/>
              </a:solidFill>
              <a:round/>
            </a:ln>
            <a:effectLst/>
          </c:spPr>
          <c:marker>
            <c:symbol val="none"/>
          </c:marker>
          <c:cat>
            <c:strRef>
              <c:f>'Chart 28'!$A$2:$A$29</c:f>
              <c:strCache>
                <c:ptCount val="28"/>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strCache>
            </c:strRef>
          </c:cat>
          <c:val>
            <c:numRef>
              <c:f>'Chart 28'!$C$2:$C$29</c:f>
              <c:numCache>
                <c:formatCode>General</c:formatCode>
                <c:ptCount val="28"/>
                <c:pt idx="13">
                  <c:v>1.7</c:v>
                </c:pt>
                <c:pt idx="14" formatCode="0.0">
                  <c:v>1.432684471732145</c:v>
                </c:pt>
                <c:pt idx="15" formatCode="0.0">
                  <c:v>2.5050500000000002</c:v>
                </c:pt>
                <c:pt idx="16" formatCode="0.0">
                  <c:v>2.7212700000000001</c:v>
                </c:pt>
                <c:pt idx="17" formatCode="0.0">
                  <c:v>1.7101200000000001</c:v>
                </c:pt>
                <c:pt idx="18" formatCode="0.0">
                  <c:v>1.6450199999999999</c:v>
                </c:pt>
                <c:pt idx="19" formatCode="0.0">
                  <c:v>1.6640600000000001</c:v>
                </c:pt>
                <c:pt idx="20" formatCode="0.0">
                  <c:v>1.6681999999999999</c:v>
                </c:pt>
                <c:pt idx="21" formatCode="0.0">
                  <c:v>1.8426800000000001</c:v>
                </c:pt>
                <c:pt idx="22" formatCode="0.0">
                  <c:v>2.3919999999999999</c:v>
                </c:pt>
                <c:pt idx="23" formatCode="0.0">
                  <c:v>2.95</c:v>
                </c:pt>
                <c:pt idx="24" formatCode="0.0">
                  <c:v>3.5</c:v>
                </c:pt>
                <c:pt idx="25" formatCode="0.0">
                  <c:v>4</c:v>
                </c:pt>
              </c:numCache>
            </c:numRef>
          </c:val>
          <c:smooth val="0"/>
          <c:extLst>
            <c:ext xmlns:c16="http://schemas.microsoft.com/office/drawing/2014/chart" uri="{C3380CC4-5D6E-409C-BE32-E72D297353CC}">
              <c16:uniqueId val="{00000001-04D8-4793-96A1-170509D4AA47}"/>
            </c:ext>
          </c:extLst>
        </c:ser>
        <c:ser>
          <c:idx val="2"/>
          <c:order val="2"/>
          <c:tx>
            <c:strRef>
              <c:f>'Chart 28'!$D$1</c:f>
              <c:strCache>
                <c:ptCount val="1"/>
                <c:pt idx="0">
                  <c:v>Q IV 2020 projection</c:v>
                </c:pt>
              </c:strCache>
            </c:strRef>
          </c:tx>
          <c:spPr>
            <a:ln w="19050" cap="rnd">
              <a:solidFill>
                <a:schemeClr val="accent4"/>
              </a:solidFill>
              <a:round/>
            </a:ln>
            <a:effectLst/>
          </c:spPr>
          <c:marker>
            <c:symbol val="none"/>
          </c:marker>
          <c:cat>
            <c:strRef>
              <c:f>'Chart 28'!$A$2:$A$29</c:f>
              <c:strCache>
                <c:ptCount val="28"/>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strCache>
            </c:strRef>
          </c:cat>
          <c:val>
            <c:numRef>
              <c:f>'Chart 28'!$D$2:$D$29</c:f>
              <c:numCache>
                <c:formatCode>General</c:formatCode>
                <c:ptCount val="28"/>
                <c:pt idx="14" formatCode="0.0">
                  <c:v>1.43</c:v>
                </c:pt>
                <c:pt idx="15" formatCode="0.0">
                  <c:v>2.4725899999999998</c:v>
                </c:pt>
                <c:pt idx="16" formatCode="0.0">
                  <c:v>2.7713399999999999</c:v>
                </c:pt>
                <c:pt idx="17" formatCode="0.0">
                  <c:v>2.8218100000000002</c:v>
                </c:pt>
                <c:pt idx="18" formatCode="0.0">
                  <c:v>3.93648</c:v>
                </c:pt>
                <c:pt idx="19" formatCode="0.0">
                  <c:v>4.4353899999999999</c:v>
                </c:pt>
                <c:pt idx="20" formatCode="0.0">
                  <c:v>4.2595499999999999</c:v>
                </c:pt>
                <c:pt idx="21" formatCode="0.0">
                  <c:v>3.8911699999999998</c:v>
                </c:pt>
                <c:pt idx="22" formatCode="0.0">
                  <c:v>3.7275999999999998</c:v>
                </c:pt>
                <c:pt idx="23" formatCode="0.0">
                  <c:v>3.65585</c:v>
                </c:pt>
                <c:pt idx="24" formatCode="0.0">
                  <c:v>3.6713200000000001</c:v>
                </c:pt>
                <c:pt idx="25" formatCode="0.0">
                  <c:v>3.77488</c:v>
                </c:pt>
                <c:pt idx="26" formatCode="0.0">
                  <c:v>4</c:v>
                </c:pt>
              </c:numCache>
            </c:numRef>
          </c:val>
          <c:smooth val="0"/>
          <c:extLst>
            <c:ext xmlns:c16="http://schemas.microsoft.com/office/drawing/2014/chart" uri="{C3380CC4-5D6E-409C-BE32-E72D297353CC}">
              <c16:uniqueId val="{00000002-04D8-4793-96A1-170509D4AA47}"/>
            </c:ext>
          </c:extLst>
        </c:ser>
        <c:ser>
          <c:idx val="3"/>
          <c:order val="3"/>
          <c:tx>
            <c:strRef>
              <c:f>'Chart 28'!$E$1</c:f>
              <c:strCache>
                <c:ptCount val="1"/>
                <c:pt idx="0">
                  <c:v>Q I 2021 projection</c:v>
                </c:pt>
              </c:strCache>
            </c:strRef>
          </c:tx>
          <c:marker>
            <c:symbol val="none"/>
          </c:marker>
          <c:cat>
            <c:strRef>
              <c:f>'Chart 28'!$A$2:$A$29</c:f>
              <c:strCache>
                <c:ptCount val="28"/>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strCache>
            </c:strRef>
          </c:cat>
          <c:val>
            <c:numRef>
              <c:f>'Chart 28'!$E$2:$E$29</c:f>
              <c:numCache>
                <c:formatCode>General</c:formatCode>
                <c:ptCount val="28"/>
                <c:pt idx="15" formatCode="0.0">
                  <c:v>3.7</c:v>
                </c:pt>
                <c:pt idx="16" formatCode="0.0">
                  <c:v>5.3</c:v>
                </c:pt>
                <c:pt idx="17" formatCode="0.0">
                  <c:v>5.3</c:v>
                </c:pt>
                <c:pt idx="18" formatCode="0.0">
                  <c:v>5.6</c:v>
                </c:pt>
                <c:pt idx="19" formatCode="0.0">
                  <c:v>5.4</c:v>
                </c:pt>
                <c:pt idx="20" formatCode="0.0">
                  <c:v>4.5999999999999996</c:v>
                </c:pt>
                <c:pt idx="21" formatCode="0.0">
                  <c:v>4.4000000000000004</c:v>
                </c:pt>
                <c:pt idx="22" formatCode="0.0">
                  <c:v>4.4000000000000004</c:v>
                </c:pt>
                <c:pt idx="23" formatCode="0.0">
                  <c:v>4.4000000000000004</c:v>
                </c:pt>
                <c:pt idx="24" formatCode="0.0">
                  <c:v>3.8</c:v>
                </c:pt>
                <c:pt idx="25" formatCode="0.0">
                  <c:v>3.6</c:v>
                </c:pt>
                <c:pt idx="26" formatCode="0.0">
                  <c:v>3.6</c:v>
                </c:pt>
                <c:pt idx="27" formatCode="0.0">
                  <c:v>4</c:v>
                </c:pt>
              </c:numCache>
            </c:numRef>
          </c:val>
          <c:smooth val="0"/>
          <c:extLst>
            <c:ext xmlns:c16="http://schemas.microsoft.com/office/drawing/2014/chart" uri="{C3380CC4-5D6E-409C-BE32-E72D297353CC}">
              <c16:uniqueId val="{00000003-04D8-4793-96A1-170509D4AA47}"/>
            </c:ext>
          </c:extLst>
        </c:ser>
        <c:ser>
          <c:idx val="4"/>
          <c:order val="4"/>
          <c:tx>
            <c:strRef>
              <c:f>'Chart 28'!$F$1</c:f>
              <c:strCache>
                <c:ptCount val="1"/>
                <c:pt idx="0">
                  <c:v>Actual inflation</c:v>
                </c:pt>
              </c:strCache>
            </c:strRef>
          </c:tx>
          <c:spPr>
            <a:ln w="19050" cap="rnd">
              <a:solidFill>
                <a:schemeClr val="accent5"/>
              </a:solidFill>
              <a:round/>
            </a:ln>
            <a:effectLst/>
          </c:spPr>
          <c:marker>
            <c:symbol val="none"/>
          </c:marker>
          <c:cat>
            <c:strRef>
              <c:f>'Chart 28'!$A$2:$A$29</c:f>
              <c:strCache>
                <c:ptCount val="28"/>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strCache>
            </c:strRef>
          </c:cat>
          <c:val>
            <c:numRef>
              <c:f>'Chart 28'!$F$2:$F$29</c:f>
              <c:numCache>
                <c:formatCode>0.0</c:formatCode>
                <c:ptCount val="28"/>
                <c:pt idx="0">
                  <c:v>-0.1</c:v>
                </c:pt>
                <c:pt idx="1">
                  <c:v>1.1000000000000001</c:v>
                </c:pt>
                <c:pt idx="2">
                  <c:v>1</c:v>
                </c:pt>
                <c:pt idx="3">
                  <c:v>2.6</c:v>
                </c:pt>
                <c:pt idx="4">
                  <c:v>3.7</c:v>
                </c:pt>
                <c:pt idx="5">
                  <c:v>0.9</c:v>
                </c:pt>
                <c:pt idx="6">
                  <c:v>3.5</c:v>
                </c:pt>
                <c:pt idx="7">
                  <c:v>1.8</c:v>
                </c:pt>
                <c:pt idx="8">
                  <c:v>1.9</c:v>
                </c:pt>
                <c:pt idx="9">
                  <c:v>2.5</c:v>
                </c:pt>
                <c:pt idx="10">
                  <c:v>0.5</c:v>
                </c:pt>
                <c:pt idx="11">
                  <c:v>0.7</c:v>
                </c:pt>
                <c:pt idx="12">
                  <c:v>-0.11</c:v>
                </c:pt>
                <c:pt idx="13">
                  <c:v>1.7</c:v>
                </c:pt>
                <c:pt idx="14">
                  <c:v>1.432684471732145</c:v>
                </c:pt>
                <c:pt idx="15">
                  <c:v>3.7</c:v>
                </c:pt>
                <c:pt idx="16">
                  <c:v>5.8</c:v>
                </c:pt>
              </c:numCache>
            </c:numRef>
          </c:val>
          <c:smooth val="0"/>
          <c:extLst>
            <c:ext xmlns:c16="http://schemas.microsoft.com/office/drawing/2014/chart" uri="{C3380CC4-5D6E-409C-BE32-E72D297353CC}">
              <c16:uniqueId val="{00000000-B9BA-433E-8897-0DA0A4A6C365}"/>
            </c:ext>
          </c:extLst>
        </c:ser>
        <c:ser>
          <c:idx val="5"/>
          <c:order val="5"/>
          <c:tx>
            <c:strRef>
              <c:f>'Chart 28'!$G$1</c:f>
              <c:strCache>
                <c:ptCount val="1"/>
                <c:pt idx="0">
                  <c:v>12-month core inflation</c:v>
                </c:pt>
              </c:strCache>
            </c:strRef>
          </c:tx>
          <c:marker>
            <c:symbol val="none"/>
          </c:marker>
          <c:cat>
            <c:strRef>
              <c:f>'Chart 28'!$A$2:$A$29</c:f>
              <c:strCache>
                <c:ptCount val="28"/>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strCache>
            </c:strRef>
          </c:cat>
          <c:val>
            <c:numRef>
              <c:f>'Chart 28'!$G$2:$G$29</c:f>
              <c:numCache>
                <c:formatCode>0.0</c:formatCode>
                <c:ptCount val="28"/>
                <c:pt idx="0">
                  <c:v>-0.90530126051113768</c:v>
                </c:pt>
                <c:pt idx="1">
                  <c:v>0.36407786425382938</c:v>
                </c:pt>
                <c:pt idx="2">
                  <c:v>2.1112721321331804</c:v>
                </c:pt>
                <c:pt idx="3">
                  <c:v>3.6484028135333091</c:v>
                </c:pt>
                <c:pt idx="4">
                  <c:v>4.9449250245676524</c:v>
                </c:pt>
                <c:pt idx="5">
                  <c:v>4.1469572523281499</c:v>
                </c:pt>
                <c:pt idx="6">
                  <c:v>3.6702807488898941</c:v>
                </c:pt>
                <c:pt idx="7" formatCode="General">
                  <c:v>2.6</c:v>
                </c:pt>
                <c:pt idx="8" formatCode="General">
                  <c:v>1.3</c:v>
                </c:pt>
                <c:pt idx="9" formatCode="General">
                  <c:v>1.5</c:v>
                </c:pt>
                <c:pt idx="10" formatCode="General">
                  <c:v>1.1000000000000001</c:v>
                </c:pt>
                <c:pt idx="11" formatCode="General">
                  <c:v>0.7</c:v>
                </c:pt>
                <c:pt idx="12">
                  <c:v>0.54</c:v>
                </c:pt>
                <c:pt idx="13">
                  <c:v>0.77684596156544217</c:v>
                </c:pt>
                <c:pt idx="14">
                  <c:v>1.3397678509690962</c:v>
                </c:pt>
                <c:pt idx="15">
                  <c:v>3.6</c:v>
                </c:pt>
                <c:pt idx="16">
                  <c:v>6.6</c:v>
                </c:pt>
              </c:numCache>
            </c:numRef>
          </c:val>
          <c:smooth val="0"/>
          <c:extLst>
            <c:ext xmlns:c16="http://schemas.microsoft.com/office/drawing/2014/chart" uri="{C3380CC4-5D6E-409C-BE32-E72D297353CC}">
              <c16:uniqueId val="{00000001-6BDA-4A45-BE6C-EC38DB6EA4CD}"/>
            </c:ext>
          </c:extLst>
        </c:ser>
        <c:dLbls>
          <c:showLegendKey val="0"/>
          <c:showVal val="0"/>
          <c:showCatName val="0"/>
          <c:showSerName val="0"/>
          <c:showPercent val="0"/>
          <c:showBubbleSize val="0"/>
        </c:dLbls>
        <c:smooth val="0"/>
        <c:axId val="475203240"/>
        <c:axId val="475202064"/>
      </c:lineChart>
      <c:catAx>
        <c:axId val="475203240"/>
        <c:scaling>
          <c:orientation val="minMax"/>
        </c:scaling>
        <c:delete val="0"/>
        <c:axPos val="b"/>
        <c:numFmt formatCode="General" sourceLinked="1"/>
        <c:majorTickMark val="out"/>
        <c:minorTickMark val="none"/>
        <c:tickLblPos val="low"/>
        <c:spPr>
          <a:noFill/>
          <a:ln w="9525" cap="flat" cmpd="sng" algn="ctr">
            <a:solidFill>
              <a:schemeClr val="dk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5202064"/>
        <c:crosses val="autoZero"/>
        <c:auto val="1"/>
        <c:lblAlgn val="ctr"/>
        <c:lblOffset val="100"/>
        <c:noMultiLvlLbl val="0"/>
      </c:catAx>
      <c:valAx>
        <c:axId val="475202064"/>
        <c:scaling>
          <c:orientation val="minMax"/>
          <c:max val="7"/>
          <c:min val="-1"/>
        </c:scaling>
        <c:delete val="0"/>
        <c:axPos val="l"/>
        <c:numFmt formatCode="0" sourceLinked="0"/>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5203240"/>
        <c:crosses val="autoZero"/>
        <c:crossBetween val="between"/>
        <c:majorUnit val="1"/>
      </c:valAx>
      <c:spPr>
        <a:noFill/>
        <a:ln w="25400">
          <a:noFill/>
        </a:ln>
        <a:effectLst/>
      </c:spPr>
    </c:plotArea>
    <c:legend>
      <c:legendPos val="b"/>
      <c:layout>
        <c:manualLayout>
          <c:xMode val="edge"/>
          <c:yMode val="edge"/>
          <c:x val="7.186507936507992E-4"/>
          <c:y val="0.67653747045218293"/>
          <c:w val="0.64450631401014224"/>
          <c:h val="0.32346260821874878"/>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ru-RU"/>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24331661163321E-2"/>
          <c:y val="5.5436507936507937E-2"/>
          <c:w val="0.85032027876555749"/>
          <c:h val="0.6831359537719075"/>
        </c:manualLayout>
      </c:layout>
      <c:lineChart>
        <c:grouping val="standard"/>
        <c:varyColors val="0"/>
        <c:ser>
          <c:idx val="0"/>
          <c:order val="0"/>
          <c:tx>
            <c:strRef>
              <c:f>'Chart 29'!$B$1</c:f>
              <c:strCache>
                <c:ptCount val="1"/>
                <c:pt idx="0">
                  <c:v>12-month inflation</c:v>
                </c:pt>
              </c:strCache>
            </c:strRef>
          </c:tx>
          <c:spPr>
            <a:ln w="19050" cap="rnd">
              <a:solidFill>
                <a:srgbClr val="002060"/>
              </a:solidFill>
              <a:round/>
            </a:ln>
            <a:effectLst/>
          </c:spPr>
          <c:marker>
            <c:symbol val="none"/>
          </c:marker>
          <c:cat>
            <c:strRef>
              <c:f>'Chart 29'!$A$2:$A$64</c:f>
              <c:strCache>
                <c:ptCount val="63"/>
                <c:pt idx="0">
                  <c:v>J 16</c:v>
                </c:pt>
                <c:pt idx="1">
                  <c:v>F</c:v>
                </c:pt>
                <c:pt idx="2">
                  <c:v>M</c:v>
                </c:pt>
                <c:pt idx="3">
                  <c:v>A</c:v>
                </c:pt>
                <c:pt idx="4">
                  <c:v>M</c:v>
                </c:pt>
                <c:pt idx="5">
                  <c:v>J</c:v>
                </c:pt>
                <c:pt idx="6">
                  <c:v>J</c:v>
                </c:pt>
                <c:pt idx="7">
                  <c:v>A</c:v>
                </c:pt>
                <c:pt idx="8">
                  <c:v>S</c:v>
                </c:pt>
                <c:pt idx="9">
                  <c:v>O</c:v>
                </c:pt>
                <c:pt idx="10">
                  <c:v>N</c:v>
                </c:pt>
                <c:pt idx="11">
                  <c:v>D</c:v>
                </c:pt>
                <c:pt idx="12">
                  <c:v>J 17</c:v>
                </c:pt>
                <c:pt idx="13">
                  <c:v>F</c:v>
                </c:pt>
                <c:pt idx="14">
                  <c:v>M</c:v>
                </c:pt>
                <c:pt idx="15">
                  <c:v>A</c:v>
                </c:pt>
                <c:pt idx="16">
                  <c:v>M</c:v>
                </c:pt>
                <c:pt idx="17">
                  <c:v>J</c:v>
                </c:pt>
                <c:pt idx="18">
                  <c:v>J</c:v>
                </c:pt>
                <c:pt idx="19">
                  <c:v>A</c:v>
                </c:pt>
                <c:pt idx="20">
                  <c:v>S</c:v>
                </c:pt>
                <c:pt idx="21">
                  <c:v>O</c:v>
                </c:pt>
                <c:pt idx="22">
                  <c:v>N</c:v>
                </c:pt>
                <c:pt idx="23">
                  <c:v>D</c:v>
                </c:pt>
                <c:pt idx="24">
                  <c:v>J 18</c:v>
                </c:pt>
                <c:pt idx="25">
                  <c:v>F</c:v>
                </c:pt>
                <c:pt idx="26">
                  <c:v>M</c:v>
                </c:pt>
                <c:pt idx="27">
                  <c:v>A</c:v>
                </c:pt>
                <c:pt idx="28">
                  <c:v>M</c:v>
                </c:pt>
                <c:pt idx="29">
                  <c:v>J</c:v>
                </c:pt>
                <c:pt idx="30">
                  <c:v>J</c:v>
                </c:pt>
                <c:pt idx="31">
                  <c:v>A</c:v>
                </c:pt>
                <c:pt idx="32">
                  <c:v>S</c:v>
                </c:pt>
                <c:pt idx="33">
                  <c:v>O</c:v>
                </c:pt>
                <c:pt idx="34">
                  <c:v>N</c:v>
                </c:pt>
                <c:pt idx="35">
                  <c:v>D</c:v>
                </c:pt>
                <c:pt idx="36">
                  <c:v>J 19</c:v>
                </c:pt>
                <c:pt idx="37">
                  <c:v>F</c:v>
                </c:pt>
                <c:pt idx="38">
                  <c:v>M</c:v>
                </c:pt>
                <c:pt idx="39">
                  <c:v>A</c:v>
                </c:pt>
                <c:pt idx="40">
                  <c:v>M</c:v>
                </c:pt>
                <c:pt idx="41">
                  <c:v>J</c:v>
                </c:pt>
                <c:pt idx="42">
                  <c:v>J</c:v>
                </c:pt>
                <c:pt idx="43">
                  <c:v>A</c:v>
                </c:pt>
                <c:pt idx="44">
                  <c:v>S</c:v>
                </c:pt>
                <c:pt idx="45">
                  <c:v>O</c:v>
                </c:pt>
                <c:pt idx="46">
                  <c:v>N</c:v>
                </c:pt>
                <c:pt idx="47">
                  <c:v>D</c:v>
                </c:pt>
                <c:pt idx="48">
                  <c:v>J 20</c:v>
                </c:pt>
                <c:pt idx="49">
                  <c:v>F</c:v>
                </c:pt>
                <c:pt idx="50">
                  <c:v>M</c:v>
                </c:pt>
                <c:pt idx="51">
                  <c:v>A</c:v>
                </c:pt>
                <c:pt idx="52">
                  <c:v>M</c:v>
                </c:pt>
                <c:pt idx="53">
                  <c:v>J</c:v>
                </c:pt>
                <c:pt idx="54">
                  <c:v>J</c:v>
                </c:pt>
                <c:pt idx="55">
                  <c:v>A</c:v>
                </c:pt>
                <c:pt idx="56">
                  <c:v>S</c:v>
                </c:pt>
                <c:pt idx="57">
                  <c:v>O</c:v>
                </c:pt>
                <c:pt idx="58">
                  <c:v>N</c:v>
                </c:pt>
                <c:pt idx="59">
                  <c:v>D</c:v>
                </c:pt>
                <c:pt idx="60">
                  <c:v>J 21</c:v>
                </c:pt>
                <c:pt idx="61">
                  <c:v>F</c:v>
                </c:pt>
                <c:pt idx="62">
                  <c:v>M</c:v>
                </c:pt>
              </c:strCache>
            </c:strRef>
          </c:cat>
          <c:val>
            <c:numRef>
              <c:f>'Chart 29'!$B$2:$B$64</c:f>
              <c:numCache>
                <c:formatCode>General</c:formatCode>
                <c:ptCount val="63"/>
                <c:pt idx="0">
                  <c:v>-0.4</c:v>
                </c:pt>
                <c:pt idx="1">
                  <c:v>-1.7</c:v>
                </c:pt>
                <c:pt idx="2">
                  <c:v>-2</c:v>
                </c:pt>
                <c:pt idx="3">
                  <c:v>-1.9</c:v>
                </c:pt>
                <c:pt idx="4">
                  <c:v>-2.1</c:v>
                </c:pt>
                <c:pt idx="5">
                  <c:v>-1.1000000000000001</c:v>
                </c:pt>
                <c:pt idx="6">
                  <c:v>-1.3</c:v>
                </c:pt>
                <c:pt idx="7">
                  <c:v>-1.9</c:v>
                </c:pt>
                <c:pt idx="8">
                  <c:v>-1.9</c:v>
                </c:pt>
                <c:pt idx="9">
                  <c:v>-0.9</c:v>
                </c:pt>
                <c:pt idx="10">
                  <c:v>-0.6</c:v>
                </c:pt>
                <c:pt idx="11">
                  <c:v>-1.1000000000000001</c:v>
                </c:pt>
                <c:pt idx="12">
                  <c:v>-0.6</c:v>
                </c:pt>
                <c:pt idx="13">
                  <c:v>-0.2</c:v>
                </c:pt>
                <c:pt idx="14">
                  <c:v>-0.1</c:v>
                </c:pt>
                <c:pt idx="15">
                  <c:v>1.2</c:v>
                </c:pt>
                <c:pt idx="16">
                  <c:v>1.6</c:v>
                </c:pt>
                <c:pt idx="17">
                  <c:v>1.1000000000000001</c:v>
                </c:pt>
                <c:pt idx="18">
                  <c:v>0.9</c:v>
                </c:pt>
                <c:pt idx="19">
                  <c:v>0.9</c:v>
                </c:pt>
                <c:pt idx="20">
                  <c:v>1</c:v>
                </c:pt>
                <c:pt idx="21">
                  <c:v>1.2</c:v>
                </c:pt>
                <c:pt idx="22">
                  <c:v>2.2000000000000002</c:v>
                </c:pt>
                <c:pt idx="23">
                  <c:v>2.6</c:v>
                </c:pt>
                <c:pt idx="24">
                  <c:v>2.9</c:v>
                </c:pt>
                <c:pt idx="25">
                  <c:v>3.3</c:v>
                </c:pt>
                <c:pt idx="26">
                  <c:v>3.7</c:v>
                </c:pt>
                <c:pt idx="27">
                  <c:v>2.4</c:v>
                </c:pt>
                <c:pt idx="28">
                  <c:v>1.6</c:v>
                </c:pt>
                <c:pt idx="29">
                  <c:v>0.9</c:v>
                </c:pt>
                <c:pt idx="30">
                  <c:v>2.2999999999999998</c:v>
                </c:pt>
                <c:pt idx="31">
                  <c:v>3.3</c:v>
                </c:pt>
                <c:pt idx="32">
                  <c:v>3.5</c:v>
                </c:pt>
                <c:pt idx="33">
                  <c:v>2.8</c:v>
                </c:pt>
                <c:pt idx="34">
                  <c:v>1.8</c:v>
                </c:pt>
                <c:pt idx="35">
                  <c:v>1.8</c:v>
                </c:pt>
                <c:pt idx="36">
                  <c:v>0.8</c:v>
                </c:pt>
                <c:pt idx="37">
                  <c:v>1.9</c:v>
                </c:pt>
                <c:pt idx="38">
                  <c:v>1.9</c:v>
                </c:pt>
                <c:pt idx="39">
                  <c:v>2.2000000000000002</c:v>
                </c:pt>
                <c:pt idx="40">
                  <c:v>2.8</c:v>
                </c:pt>
                <c:pt idx="41">
                  <c:v>2.5</c:v>
                </c:pt>
                <c:pt idx="42">
                  <c:v>1.7</c:v>
                </c:pt>
                <c:pt idx="43">
                  <c:v>0.6</c:v>
                </c:pt>
                <c:pt idx="44">
                  <c:v>0.5</c:v>
                </c:pt>
                <c:pt idx="45">
                  <c:v>0.9</c:v>
                </c:pt>
                <c:pt idx="46">
                  <c:v>1</c:v>
                </c:pt>
                <c:pt idx="47">
                  <c:v>0.7</c:v>
                </c:pt>
                <c:pt idx="48">
                  <c:v>0.3</c:v>
                </c:pt>
                <c:pt idx="49">
                  <c:v>-0.5</c:v>
                </c:pt>
                <c:pt idx="50">
                  <c:v>-0.1</c:v>
                </c:pt>
                <c:pt idx="51">
                  <c:v>0.9</c:v>
                </c:pt>
                <c:pt idx="52">
                  <c:v>1.2</c:v>
                </c:pt>
                <c:pt idx="53">
                  <c:v>1.7</c:v>
                </c:pt>
                <c:pt idx="54">
                  <c:v>1.5</c:v>
                </c:pt>
                <c:pt idx="55">
                  <c:v>1.8</c:v>
                </c:pt>
                <c:pt idx="56">
                  <c:v>1.4</c:v>
                </c:pt>
                <c:pt idx="57">
                  <c:v>1.3</c:v>
                </c:pt>
                <c:pt idx="58">
                  <c:v>1.6</c:v>
                </c:pt>
                <c:pt idx="59">
                  <c:v>3.7</c:v>
                </c:pt>
                <c:pt idx="60">
                  <c:v>4.5999999999999996</c:v>
                </c:pt>
                <c:pt idx="61">
                  <c:v>5.4</c:v>
                </c:pt>
                <c:pt idx="62">
                  <c:v>5.8</c:v>
                </c:pt>
              </c:numCache>
            </c:numRef>
          </c:val>
          <c:smooth val="0"/>
          <c:extLst>
            <c:ext xmlns:c16="http://schemas.microsoft.com/office/drawing/2014/chart" uri="{C3380CC4-5D6E-409C-BE32-E72D297353CC}">
              <c16:uniqueId val="{00000000-EE1A-40C6-B015-679C84D1BF18}"/>
            </c:ext>
          </c:extLst>
        </c:ser>
        <c:ser>
          <c:idx val="1"/>
          <c:order val="1"/>
          <c:tx>
            <c:strRef>
              <c:f>'Chart 29'!$C$1</c:f>
              <c:strCache>
                <c:ptCount val="1"/>
                <c:pt idx="0">
                  <c:v>Target inflation </c:v>
                </c:pt>
              </c:strCache>
            </c:strRef>
          </c:tx>
          <c:spPr>
            <a:ln w="19050" cap="rnd">
              <a:solidFill>
                <a:srgbClr val="C00000"/>
              </a:solidFill>
              <a:round/>
            </a:ln>
            <a:effectLst/>
          </c:spPr>
          <c:marker>
            <c:symbol val="none"/>
          </c:marker>
          <c:cat>
            <c:strRef>
              <c:f>'Chart 29'!$A$2:$A$64</c:f>
              <c:strCache>
                <c:ptCount val="63"/>
                <c:pt idx="0">
                  <c:v>J 16</c:v>
                </c:pt>
                <c:pt idx="1">
                  <c:v>F</c:v>
                </c:pt>
                <c:pt idx="2">
                  <c:v>M</c:v>
                </c:pt>
                <c:pt idx="3">
                  <c:v>A</c:v>
                </c:pt>
                <c:pt idx="4">
                  <c:v>M</c:v>
                </c:pt>
                <c:pt idx="5">
                  <c:v>J</c:v>
                </c:pt>
                <c:pt idx="6">
                  <c:v>J</c:v>
                </c:pt>
                <c:pt idx="7">
                  <c:v>A</c:v>
                </c:pt>
                <c:pt idx="8">
                  <c:v>S</c:v>
                </c:pt>
                <c:pt idx="9">
                  <c:v>O</c:v>
                </c:pt>
                <c:pt idx="10">
                  <c:v>N</c:v>
                </c:pt>
                <c:pt idx="11">
                  <c:v>D</c:v>
                </c:pt>
                <c:pt idx="12">
                  <c:v>J 17</c:v>
                </c:pt>
                <c:pt idx="13">
                  <c:v>F</c:v>
                </c:pt>
                <c:pt idx="14">
                  <c:v>M</c:v>
                </c:pt>
                <c:pt idx="15">
                  <c:v>A</c:v>
                </c:pt>
                <c:pt idx="16">
                  <c:v>M</c:v>
                </c:pt>
                <c:pt idx="17">
                  <c:v>J</c:v>
                </c:pt>
                <c:pt idx="18">
                  <c:v>J</c:v>
                </c:pt>
                <c:pt idx="19">
                  <c:v>A</c:v>
                </c:pt>
                <c:pt idx="20">
                  <c:v>S</c:v>
                </c:pt>
                <c:pt idx="21">
                  <c:v>O</c:v>
                </c:pt>
                <c:pt idx="22">
                  <c:v>N</c:v>
                </c:pt>
                <c:pt idx="23">
                  <c:v>D</c:v>
                </c:pt>
                <c:pt idx="24">
                  <c:v>J 18</c:v>
                </c:pt>
                <c:pt idx="25">
                  <c:v>F</c:v>
                </c:pt>
                <c:pt idx="26">
                  <c:v>M</c:v>
                </c:pt>
                <c:pt idx="27">
                  <c:v>A</c:v>
                </c:pt>
                <c:pt idx="28">
                  <c:v>M</c:v>
                </c:pt>
                <c:pt idx="29">
                  <c:v>J</c:v>
                </c:pt>
                <c:pt idx="30">
                  <c:v>J</c:v>
                </c:pt>
                <c:pt idx="31">
                  <c:v>A</c:v>
                </c:pt>
                <c:pt idx="32">
                  <c:v>S</c:v>
                </c:pt>
                <c:pt idx="33">
                  <c:v>O</c:v>
                </c:pt>
                <c:pt idx="34">
                  <c:v>N</c:v>
                </c:pt>
                <c:pt idx="35">
                  <c:v>D</c:v>
                </c:pt>
                <c:pt idx="36">
                  <c:v>J 19</c:v>
                </c:pt>
                <c:pt idx="37">
                  <c:v>F</c:v>
                </c:pt>
                <c:pt idx="38">
                  <c:v>M</c:v>
                </c:pt>
                <c:pt idx="39">
                  <c:v>A</c:v>
                </c:pt>
                <c:pt idx="40">
                  <c:v>M</c:v>
                </c:pt>
                <c:pt idx="41">
                  <c:v>J</c:v>
                </c:pt>
                <c:pt idx="42">
                  <c:v>J</c:v>
                </c:pt>
                <c:pt idx="43">
                  <c:v>A</c:v>
                </c:pt>
                <c:pt idx="44">
                  <c:v>S</c:v>
                </c:pt>
                <c:pt idx="45">
                  <c:v>O</c:v>
                </c:pt>
                <c:pt idx="46">
                  <c:v>N</c:v>
                </c:pt>
                <c:pt idx="47">
                  <c:v>D</c:v>
                </c:pt>
                <c:pt idx="48">
                  <c:v>J 20</c:v>
                </c:pt>
                <c:pt idx="49">
                  <c:v>F</c:v>
                </c:pt>
                <c:pt idx="50">
                  <c:v>M</c:v>
                </c:pt>
                <c:pt idx="51">
                  <c:v>A</c:v>
                </c:pt>
                <c:pt idx="52">
                  <c:v>M</c:v>
                </c:pt>
                <c:pt idx="53">
                  <c:v>J</c:v>
                </c:pt>
                <c:pt idx="54">
                  <c:v>J</c:v>
                </c:pt>
                <c:pt idx="55">
                  <c:v>A</c:v>
                </c:pt>
                <c:pt idx="56">
                  <c:v>S</c:v>
                </c:pt>
                <c:pt idx="57">
                  <c:v>O</c:v>
                </c:pt>
                <c:pt idx="58">
                  <c:v>N</c:v>
                </c:pt>
                <c:pt idx="59">
                  <c:v>D</c:v>
                </c:pt>
                <c:pt idx="60">
                  <c:v>J 21</c:v>
                </c:pt>
                <c:pt idx="61">
                  <c:v>F</c:v>
                </c:pt>
                <c:pt idx="62">
                  <c:v>M</c:v>
                </c:pt>
              </c:strCache>
            </c:strRef>
          </c:cat>
          <c:val>
            <c:numRef>
              <c:f>'Chart 29'!$C$2:$C$64</c:f>
              <c:numCache>
                <c:formatCode>General</c:formatCode>
                <c:ptCount val="63"/>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pt idx="60">
                  <c:v>4</c:v>
                </c:pt>
                <c:pt idx="61">
                  <c:v>4</c:v>
                </c:pt>
                <c:pt idx="62">
                  <c:v>4</c:v>
                </c:pt>
              </c:numCache>
            </c:numRef>
          </c:val>
          <c:smooth val="0"/>
          <c:extLst>
            <c:ext xmlns:c16="http://schemas.microsoft.com/office/drawing/2014/chart" uri="{C3380CC4-5D6E-409C-BE32-E72D297353CC}">
              <c16:uniqueId val="{00000001-EE1A-40C6-B015-679C84D1BF18}"/>
            </c:ext>
          </c:extLst>
        </c:ser>
        <c:dLbls>
          <c:showLegendKey val="0"/>
          <c:showVal val="0"/>
          <c:showCatName val="0"/>
          <c:showSerName val="0"/>
          <c:showPercent val="0"/>
          <c:showBubbleSize val="0"/>
        </c:dLbls>
        <c:smooth val="0"/>
        <c:axId val="475208336"/>
        <c:axId val="475205592"/>
      </c:lineChart>
      <c:catAx>
        <c:axId val="4752083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5205592"/>
        <c:crosses val="autoZero"/>
        <c:auto val="1"/>
        <c:lblAlgn val="ctr"/>
        <c:lblOffset val="100"/>
        <c:noMultiLvlLbl val="0"/>
      </c:catAx>
      <c:valAx>
        <c:axId val="475205592"/>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5208336"/>
        <c:crosses val="autoZero"/>
        <c:crossBetween val="between"/>
      </c:valAx>
      <c:spPr>
        <a:noFill/>
        <a:ln>
          <a:noFill/>
        </a:ln>
        <a:effectLst/>
      </c:spPr>
    </c:plotArea>
    <c:legend>
      <c:legendPos val="b"/>
      <c:layout>
        <c:manualLayout>
          <c:xMode val="edge"/>
          <c:yMode val="edge"/>
          <c:x val="3.1626984126984061E-3"/>
          <c:y val="0.84877603505206989"/>
          <c:w val="0.97858061341122682"/>
          <c:h val="0.1209856013462026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ru-RU"/>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9106508900241328"/>
        </c:manualLayout>
      </c:layout>
      <c:barChart>
        <c:barDir val="col"/>
        <c:grouping val="clustered"/>
        <c:varyColors val="0"/>
        <c:ser>
          <c:idx val="1"/>
          <c:order val="1"/>
          <c:tx>
            <c:strRef>
              <c:f>'Chart 30'!$A$3</c:f>
              <c:strCache>
                <c:ptCount val="1"/>
                <c:pt idx="0">
                  <c:v>Import of services</c:v>
                </c:pt>
              </c:strCache>
            </c:strRef>
          </c:tx>
          <c:spPr>
            <a:solidFill>
              <a:schemeClr val="accent5">
                <a:lumMod val="75000"/>
              </a:schemeClr>
            </a:solidFill>
            <a:ln>
              <a:noFill/>
            </a:ln>
            <a:effectLst/>
          </c:spPr>
          <c:invertIfNegative val="0"/>
          <c:cat>
            <c:strRef>
              <c:f>'Chart 30'!$B$1:$R$1</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30'!$B$3:$R$3</c:f>
              <c:numCache>
                <c:formatCode>0.0</c:formatCode>
                <c:ptCount val="17"/>
                <c:pt idx="0">
                  <c:v>2.8947820381905984</c:v>
                </c:pt>
                <c:pt idx="1">
                  <c:v>1.5008760799882594</c:v>
                </c:pt>
                <c:pt idx="2">
                  <c:v>3.9397759820917457</c:v>
                </c:pt>
                <c:pt idx="3">
                  <c:v>6.187279358044691</c:v>
                </c:pt>
                <c:pt idx="4">
                  <c:v>10.676015633855272</c:v>
                </c:pt>
                <c:pt idx="5">
                  <c:v>4.0432649368704432</c:v>
                </c:pt>
                <c:pt idx="6">
                  <c:v>-3.9600166772211054</c:v>
                </c:pt>
                <c:pt idx="7">
                  <c:v>-3.7197846237419725</c:v>
                </c:pt>
                <c:pt idx="8" formatCode="General">
                  <c:v>-5.9</c:v>
                </c:pt>
                <c:pt idx="9" formatCode="General">
                  <c:v>-3.2</c:v>
                </c:pt>
                <c:pt idx="10" formatCode="General">
                  <c:v>2.7</c:v>
                </c:pt>
                <c:pt idx="11" formatCode="General">
                  <c:v>3.2</c:v>
                </c:pt>
                <c:pt idx="12" formatCode="General">
                  <c:v>0.6</c:v>
                </c:pt>
                <c:pt idx="13" formatCode="General">
                  <c:v>-2.7</c:v>
                </c:pt>
                <c:pt idx="14" formatCode="General">
                  <c:v>-1.4</c:v>
                </c:pt>
                <c:pt idx="15" formatCode="General">
                  <c:v>-1.5</c:v>
                </c:pt>
                <c:pt idx="16" formatCode="General">
                  <c:v>3.2</c:v>
                </c:pt>
              </c:numCache>
            </c:numRef>
          </c:val>
          <c:extLst>
            <c:ext xmlns:c16="http://schemas.microsoft.com/office/drawing/2014/chart" uri="{C3380CC4-5D6E-409C-BE32-E72D297353CC}">
              <c16:uniqueId val="{00000000-334A-4C96-83C1-C3E1C1E61972}"/>
            </c:ext>
          </c:extLst>
        </c:ser>
        <c:ser>
          <c:idx val="2"/>
          <c:order val="2"/>
          <c:tx>
            <c:strRef>
              <c:f>'Chart 30'!$A$4</c:f>
              <c:strCache>
                <c:ptCount val="1"/>
                <c:pt idx="0">
                  <c:v>Import of goods</c:v>
                </c:pt>
              </c:strCache>
            </c:strRef>
          </c:tx>
          <c:invertIfNegative val="0"/>
          <c:cat>
            <c:strRef>
              <c:f>'Chart 30'!$B$1:$R$1</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30'!$B$4:$R$4</c:f>
              <c:numCache>
                <c:formatCode>0.0</c:formatCode>
                <c:ptCount val="17"/>
                <c:pt idx="0">
                  <c:v>7.1028480655802184</c:v>
                </c:pt>
                <c:pt idx="1">
                  <c:v>2.8253891781904628</c:v>
                </c:pt>
                <c:pt idx="2">
                  <c:v>5.0501889287134958</c:v>
                </c:pt>
                <c:pt idx="3">
                  <c:v>6.1233503086363044</c:v>
                </c:pt>
                <c:pt idx="4">
                  <c:v>8.6981757339557078</c:v>
                </c:pt>
                <c:pt idx="5">
                  <c:v>6.0358051245117395</c:v>
                </c:pt>
                <c:pt idx="6">
                  <c:v>-0.36767843088098573</c:v>
                </c:pt>
                <c:pt idx="7">
                  <c:v>-1.6728668056727258</c:v>
                </c:pt>
                <c:pt idx="8" formatCode="General">
                  <c:v>-4.3</c:v>
                </c:pt>
                <c:pt idx="9" formatCode="General">
                  <c:v>-2.6</c:v>
                </c:pt>
                <c:pt idx="10" formatCode="General">
                  <c:v>0.9</c:v>
                </c:pt>
                <c:pt idx="11" formatCode="General">
                  <c:v>2.1</c:v>
                </c:pt>
                <c:pt idx="12" formatCode="General">
                  <c:v>-0.6</c:v>
                </c:pt>
                <c:pt idx="13" formatCode="General">
                  <c:v>-5</c:v>
                </c:pt>
                <c:pt idx="14" formatCode="General">
                  <c:v>-1</c:v>
                </c:pt>
                <c:pt idx="15" formatCode="General">
                  <c:v>-0.5</c:v>
                </c:pt>
                <c:pt idx="16" formatCode="General">
                  <c:v>6</c:v>
                </c:pt>
              </c:numCache>
            </c:numRef>
          </c:val>
          <c:extLst>
            <c:ext xmlns:c16="http://schemas.microsoft.com/office/drawing/2014/chart" uri="{C3380CC4-5D6E-409C-BE32-E72D297353CC}">
              <c16:uniqueId val="{00000001-334A-4C96-83C1-C3E1C1E61972}"/>
            </c:ext>
          </c:extLst>
        </c:ser>
        <c:ser>
          <c:idx val="3"/>
          <c:order val="3"/>
          <c:tx>
            <c:strRef>
              <c:f>'Chart 30'!$A$5</c:f>
              <c:strCache>
                <c:ptCount val="1"/>
                <c:pt idx="0">
                  <c:v>Consumer goods</c:v>
                </c:pt>
              </c:strCache>
            </c:strRef>
          </c:tx>
          <c:spPr>
            <a:solidFill>
              <a:schemeClr val="accent4">
                <a:lumMod val="75000"/>
              </a:schemeClr>
            </a:solidFill>
            <a:ln>
              <a:noFill/>
            </a:ln>
            <a:effectLst/>
          </c:spPr>
          <c:invertIfNegative val="0"/>
          <c:cat>
            <c:strRef>
              <c:f>'Chart 30'!$B$1:$R$1</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30'!$B$5:$R$5</c:f>
              <c:numCache>
                <c:formatCode>0.0</c:formatCode>
                <c:ptCount val="17"/>
                <c:pt idx="0">
                  <c:v>2.8947820381905984</c:v>
                </c:pt>
                <c:pt idx="1">
                  <c:v>1.5008760799882594</c:v>
                </c:pt>
                <c:pt idx="2">
                  <c:v>3.9397759820917457</c:v>
                </c:pt>
                <c:pt idx="3">
                  <c:v>6.187279358044691</c:v>
                </c:pt>
                <c:pt idx="4">
                  <c:v>10.676015633855272</c:v>
                </c:pt>
                <c:pt idx="5">
                  <c:v>4.0432649368704432</c:v>
                </c:pt>
                <c:pt idx="6">
                  <c:v>-3.9600166772211054</c:v>
                </c:pt>
                <c:pt idx="7">
                  <c:v>-3.7197846237419725</c:v>
                </c:pt>
                <c:pt idx="8" formatCode="General">
                  <c:v>-5.9</c:v>
                </c:pt>
                <c:pt idx="9" formatCode="General">
                  <c:v>-3.2</c:v>
                </c:pt>
                <c:pt idx="10" formatCode="General">
                  <c:v>2.7</c:v>
                </c:pt>
                <c:pt idx="11" formatCode="General">
                  <c:v>3.2</c:v>
                </c:pt>
                <c:pt idx="12" formatCode="General">
                  <c:v>0.6</c:v>
                </c:pt>
                <c:pt idx="13" formatCode="General">
                  <c:v>-2.7</c:v>
                </c:pt>
                <c:pt idx="14" formatCode="General">
                  <c:v>-1.4</c:v>
                </c:pt>
                <c:pt idx="15" formatCode="General">
                  <c:v>-1.5</c:v>
                </c:pt>
                <c:pt idx="16" formatCode="General">
                  <c:v>3.2</c:v>
                </c:pt>
              </c:numCache>
            </c:numRef>
          </c:val>
          <c:extLst>
            <c:ext xmlns:c16="http://schemas.microsoft.com/office/drawing/2014/chart" uri="{C3380CC4-5D6E-409C-BE32-E72D297353CC}">
              <c16:uniqueId val="{00000002-334A-4C96-83C1-C3E1C1E61972}"/>
            </c:ext>
          </c:extLst>
        </c:ser>
        <c:ser>
          <c:idx val="4"/>
          <c:order val="4"/>
          <c:tx>
            <c:strRef>
              <c:f>'Chart 30'!$A$6</c:f>
              <c:strCache>
                <c:ptCount val="1"/>
                <c:pt idx="0">
                  <c:v>Raw materials</c:v>
                </c:pt>
              </c:strCache>
            </c:strRef>
          </c:tx>
          <c:spPr>
            <a:solidFill>
              <a:schemeClr val="accent3">
                <a:lumMod val="75000"/>
              </a:schemeClr>
            </a:solidFill>
            <a:ln>
              <a:noFill/>
            </a:ln>
            <a:effectLst/>
          </c:spPr>
          <c:invertIfNegative val="0"/>
          <c:cat>
            <c:strRef>
              <c:f>'Chart 30'!$B$1:$R$1</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30'!$B$6:$R$6</c:f>
              <c:numCache>
                <c:formatCode>0.0</c:formatCode>
                <c:ptCount val="17"/>
                <c:pt idx="0">
                  <c:v>10.355729078254242</c:v>
                </c:pt>
                <c:pt idx="1">
                  <c:v>3.8337860301210327</c:v>
                </c:pt>
                <c:pt idx="2">
                  <c:v>6.4553420409603461</c:v>
                </c:pt>
                <c:pt idx="3">
                  <c:v>7.335183187885093</c:v>
                </c:pt>
                <c:pt idx="4">
                  <c:v>9.7045402355432202</c:v>
                </c:pt>
                <c:pt idx="5">
                  <c:v>8.2608589855065873</c:v>
                </c:pt>
                <c:pt idx="6">
                  <c:v>1.1959771117019216</c:v>
                </c:pt>
                <c:pt idx="7">
                  <c:v>-1.0206785187959611</c:v>
                </c:pt>
                <c:pt idx="8" formatCode="General">
                  <c:v>-4.5</c:v>
                </c:pt>
                <c:pt idx="9" formatCode="General">
                  <c:v>-2.9</c:v>
                </c:pt>
                <c:pt idx="10" formatCode="General">
                  <c:v>0.2</c:v>
                </c:pt>
                <c:pt idx="11" formatCode="General">
                  <c:v>2</c:v>
                </c:pt>
                <c:pt idx="12" formatCode="General">
                  <c:v>-1.2</c:v>
                </c:pt>
                <c:pt idx="13" formatCode="General">
                  <c:v>-7.2</c:v>
                </c:pt>
                <c:pt idx="14" formatCode="General">
                  <c:v>-1.2</c:v>
                </c:pt>
                <c:pt idx="15" formatCode="General">
                  <c:v>-0.3</c:v>
                </c:pt>
                <c:pt idx="16" formatCode="General">
                  <c:v>8.5</c:v>
                </c:pt>
              </c:numCache>
            </c:numRef>
          </c:val>
          <c:extLst>
            <c:ext xmlns:c16="http://schemas.microsoft.com/office/drawing/2014/chart" uri="{C3380CC4-5D6E-409C-BE32-E72D297353CC}">
              <c16:uniqueId val="{00000003-334A-4C96-83C1-C3E1C1E61972}"/>
            </c:ext>
          </c:extLst>
        </c:ser>
        <c:dLbls>
          <c:showLegendKey val="0"/>
          <c:showVal val="0"/>
          <c:showCatName val="0"/>
          <c:showSerName val="0"/>
          <c:showPercent val="0"/>
          <c:showBubbleSize val="0"/>
        </c:dLbls>
        <c:gapWidth val="219"/>
        <c:axId val="475207160"/>
        <c:axId val="475202456"/>
      </c:barChart>
      <c:lineChart>
        <c:grouping val="standard"/>
        <c:varyColors val="0"/>
        <c:ser>
          <c:idx val="0"/>
          <c:order val="0"/>
          <c:tx>
            <c:strRef>
              <c:f>'Chart 30'!$A$2</c:f>
              <c:strCache>
                <c:ptCount val="1"/>
                <c:pt idx="0">
                  <c:v>Total imports</c:v>
                </c:pt>
              </c:strCache>
            </c:strRef>
          </c:tx>
          <c:spPr>
            <a:ln w="12700" cap="rnd">
              <a:solidFill>
                <a:srgbClr val="C00000"/>
              </a:solidFill>
              <a:round/>
            </a:ln>
            <a:effectLst/>
          </c:spPr>
          <c:marker>
            <c:symbol val="none"/>
          </c:marker>
          <c:cat>
            <c:strRef>
              <c:f>'Chart 30'!$B$1:$R$1</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30'!$B$2:$R$2</c:f>
              <c:numCache>
                <c:formatCode>0.0</c:formatCode>
                <c:ptCount val="17"/>
                <c:pt idx="0">
                  <c:v>5.5587642778320685</c:v>
                </c:pt>
                <c:pt idx="1">
                  <c:v>2.3674496663436742</c:v>
                </c:pt>
                <c:pt idx="2">
                  <c:v>4.6750390240283082</c:v>
                </c:pt>
                <c:pt idx="3">
                  <c:v>6.1688884200858212</c:v>
                </c:pt>
                <c:pt idx="4">
                  <c:v>9.4362590870751006</c:v>
                </c:pt>
                <c:pt idx="5">
                  <c:v>5.2968209895528702</c:v>
                </c:pt>
                <c:pt idx="6">
                  <c:v>-1.71428319894531</c:v>
                </c:pt>
                <c:pt idx="7">
                  <c:v>-2.3932702253878517</c:v>
                </c:pt>
                <c:pt idx="8" formatCode="General">
                  <c:v>-4.9000000000000004</c:v>
                </c:pt>
                <c:pt idx="9" formatCode="General">
                  <c:v>-2.8</c:v>
                </c:pt>
                <c:pt idx="10" formatCode="General">
                  <c:v>1.6</c:v>
                </c:pt>
                <c:pt idx="11" formatCode="General">
                  <c:v>2.5</c:v>
                </c:pt>
                <c:pt idx="12" formatCode="General">
                  <c:v>-0.1</c:v>
                </c:pt>
                <c:pt idx="13" formatCode="General">
                  <c:v>-4.2</c:v>
                </c:pt>
                <c:pt idx="14" formatCode="General">
                  <c:v>-1.1000000000000001</c:v>
                </c:pt>
                <c:pt idx="15" formatCode="General">
                  <c:v>-0.9</c:v>
                </c:pt>
                <c:pt idx="16" formatCode="General">
                  <c:v>4.9000000000000004</c:v>
                </c:pt>
              </c:numCache>
            </c:numRef>
          </c:val>
          <c:smooth val="0"/>
          <c:extLst>
            <c:ext xmlns:c16="http://schemas.microsoft.com/office/drawing/2014/chart" uri="{C3380CC4-5D6E-409C-BE32-E72D297353CC}">
              <c16:uniqueId val="{00000004-334A-4C96-83C1-C3E1C1E61972}"/>
            </c:ext>
          </c:extLst>
        </c:ser>
        <c:dLbls>
          <c:showLegendKey val="0"/>
          <c:showVal val="0"/>
          <c:showCatName val="0"/>
          <c:showSerName val="0"/>
          <c:showPercent val="0"/>
          <c:showBubbleSize val="0"/>
        </c:dLbls>
        <c:marker val="1"/>
        <c:smooth val="0"/>
        <c:axId val="475207160"/>
        <c:axId val="475202456"/>
      </c:lineChart>
      <c:catAx>
        <c:axId val="4752071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5202456"/>
        <c:crosses val="autoZero"/>
        <c:auto val="1"/>
        <c:lblAlgn val="ctr"/>
        <c:lblOffset val="100"/>
        <c:noMultiLvlLbl val="0"/>
      </c:catAx>
      <c:valAx>
        <c:axId val="475202456"/>
        <c:scaling>
          <c:orientation val="minMax"/>
          <c:max val="15"/>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5207160"/>
        <c:crosses val="autoZero"/>
        <c:crossBetween val="between"/>
        <c:majorUnit val="5"/>
      </c:valAx>
      <c:spPr>
        <a:noFill/>
        <a:ln>
          <a:noFill/>
        </a:ln>
        <a:effectLst/>
      </c:spPr>
    </c:plotArea>
    <c:legend>
      <c:legendPos val="b"/>
      <c:layout>
        <c:manualLayout>
          <c:xMode val="edge"/>
          <c:yMode val="edge"/>
          <c:x val="0"/>
          <c:y val="0.75773632945555636"/>
          <c:w val="0.52029503746507488"/>
          <c:h val="0.23055852252189993"/>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5304169209472631"/>
        </c:manualLayout>
      </c:layout>
      <c:barChart>
        <c:barDir val="col"/>
        <c:grouping val="clustered"/>
        <c:varyColors val="0"/>
        <c:ser>
          <c:idx val="1"/>
          <c:order val="1"/>
          <c:tx>
            <c:strRef>
              <c:f>'Chart 31'!$C$1</c:f>
              <c:strCache>
                <c:ptCount val="1"/>
                <c:pt idx="0">
                  <c:v>Gross accumulation of private fixed assets</c:v>
                </c:pt>
              </c:strCache>
            </c:strRef>
          </c:tx>
          <c:spPr>
            <a:solidFill>
              <a:schemeClr val="accent5">
                <a:lumMod val="75000"/>
              </a:schemeClr>
            </a:solidFill>
            <a:ln w="12700">
              <a:noFill/>
            </a:ln>
            <a:effectLst/>
          </c:spPr>
          <c:invertIfNegative val="0"/>
          <c:cat>
            <c:strRef>
              <c:f>'Chart 31'!$A$2:$A$18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31'!$C$2:$C$18</c:f>
              <c:numCache>
                <c:formatCode>0.0%</c:formatCode>
                <c:ptCount val="17"/>
                <c:pt idx="0">
                  <c:v>-4.1912472114929357E-2</c:v>
                </c:pt>
                <c:pt idx="1">
                  <c:v>0.14882957355312953</c:v>
                </c:pt>
                <c:pt idx="2">
                  <c:v>6.4973533581466111E-2</c:v>
                </c:pt>
                <c:pt idx="3">
                  <c:v>-1.2721252581995088E-2</c:v>
                </c:pt>
                <c:pt idx="4">
                  <c:v>0.25217813246739706</c:v>
                </c:pt>
                <c:pt idx="5">
                  <c:v>0.14210536625954262</c:v>
                </c:pt>
                <c:pt idx="6">
                  <c:v>0.13675962646719825</c:v>
                </c:pt>
                <c:pt idx="7">
                  <c:v>0.25552693730829246</c:v>
                </c:pt>
                <c:pt idx="8">
                  <c:v>0.20884402044324887</c:v>
                </c:pt>
                <c:pt idx="9">
                  <c:v>2.4502073790766445E-2</c:v>
                </c:pt>
                <c:pt idx="10">
                  <c:v>-5.1395688764258408E-2</c:v>
                </c:pt>
                <c:pt idx="11">
                  <c:v>-5.4877100260018213E-2</c:v>
                </c:pt>
                <c:pt idx="12">
                  <c:v>-0.15889792973765027</c:v>
                </c:pt>
                <c:pt idx="13">
                  <c:v>-0.39131121464367796</c:v>
                </c:pt>
                <c:pt idx="14">
                  <c:v>-0.13421947345090501</c:v>
                </c:pt>
                <c:pt idx="15">
                  <c:v>-1.5634735546055652E-2</c:v>
                </c:pt>
                <c:pt idx="16">
                  <c:v>-0.2430336234142409</c:v>
                </c:pt>
              </c:numCache>
            </c:numRef>
          </c:val>
          <c:extLst>
            <c:ext xmlns:c16="http://schemas.microsoft.com/office/drawing/2014/chart" uri="{C3380CC4-5D6E-409C-BE32-E72D297353CC}">
              <c16:uniqueId val="{00000000-112A-49C6-A5A8-B44B754BE38C}"/>
            </c:ext>
          </c:extLst>
        </c:ser>
        <c:ser>
          <c:idx val="0"/>
          <c:order val="0"/>
          <c:tx>
            <c:strRef>
              <c:f>'Chart 31'!$B$1</c:f>
              <c:strCache>
                <c:ptCount val="1"/>
                <c:pt idx="0">
                  <c:v>Private consumption</c:v>
                </c:pt>
              </c:strCache>
            </c:strRef>
          </c:tx>
          <c:spPr>
            <a:solidFill>
              <a:schemeClr val="accent6">
                <a:lumMod val="75000"/>
              </a:schemeClr>
            </a:solidFill>
            <a:ln w="12700">
              <a:noFill/>
            </a:ln>
            <a:effectLst/>
          </c:spPr>
          <c:invertIfNegative val="0"/>
          <c:cat>
            <c:strRef>
              <c:f>'Chart 31'!$A$2:$A$18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31'!$B$2:$B$18</c:f>
              <c:numCache>
                <c:formatCode>0.0%</c:formatCode>
                <c:ptCount val="17"/>
                <c:pt idx="0">
                  <c:v>9.684258163781706E-2</c:v>
                </c:pt>
                <c:pt idx="1">
                  <c:v>0.12630491171678784</c:v>
                </c:pt>
                <c:pt idx="2">
                  <c:v>9.6260334133689576E-2</c:v>
                </c:pt>
                <c:pt idx="3">
                  <c:v>0.2228289228277518</c:v>
                </c:pt>
                <c:pt idx="4">
                  <c:v>5.8433926994705558E-2</c:v>
                </c:pt>
                <c:pt idx="5">
                  <c:v>9.1953200941774893E-2</c:v>
                </c:pt>
                <c:pt idx="6">
                  <c:v>3.4913602719927467E-2</c:v>
                </c:pt>
                <c:pt idx="7">
                  <c:v>2.2953909331175453E-2</c:v>
                </c:pt>
                <c:pt idx="8">
                  <c:v>0.15096494958128034</c:v>
                </c:pt>
                <c:pt idx="9">
                  <c:v>0.10935219082303832</c:v>
                </c:pt>
                <c:pt idx="10">
                  <c:v>8.7341613120443362E-2</c:v>
                </c:pt>
                <c:pt idx="11">
                  <c:v>0.12415267493704647</c:v>
                </c:pt>
                <c:pt idx="12">
                  <c:v>1.334081286332804E-2</c:v>
                </c:pt>
                <c:pt idx="13">
                  <c:v>-0.19472710077766578</c:v>
                </c:pt>
                <c:pt idx="14">
                  <c:v>-0.10180907000254408</c:v>
                </c:pt>
                <c:pt idx="15">
                  <c:v>-0.22442876313008583</c:v>
                </c:pt>
                <c:pt idx="16">
                  <c:v>-2.852212943233141E-2</c:v>
                </c:pt>
              </c:numCache>
            </c:numRef>
          </c:val>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gapWidth val="219"/>
        <c:axId val="475202848"/>
        <c:axId val="475207944"/>
      </c:barChart>
      <c:lineChart>
        <c:grouping val="standard"/>
        <c:varyColors val="0"/>
        <c:ser>
          <c:idx val="2"/>
          <c:order val="2"/>
          <c:tx>
            <c:strRef>
              <c:f>'Chart 31'!$D$1</c:f>
              <c:strCache>
                <c:ptCount val="1"/>
                <c:pt idx="0">
                  <c:v>Previous projection of private spendings</c:v>
                </c:pt>
              </c:strCache>
            </c:strRef>
          </c:tx>
          <c:spPr>
            <a:ln w="12700" cap="rnd">
              <a:solidFill>
                <a:srgbClr val="C00000"/>
              </a:solidFill>
              <a:round/>
            </a:ln>
            <a:effectLst/>
          </c:spPr>
          <c:marker>
            <c:symbol val="none"/>
          </c:marker>
          <c:cat>
            <c:strRef>
              <c:f>'Chart 31'!$A$2:$A$18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31'!$D$2:$D$18</c:f>
              <c:numCache>
                <c:formatCode>0.0%</c:formatCode>
                <c:ptCount val="17"/>
                <c:pt idx="0">
                  <c:v>8.0929290280523924E-2</c:v>
                </c:pt>
                <c:pt idx="1">
                  <c:v>0.12931235135384336</c:v>
                </c:pt>
                <c:pt idx="2">
                  <c:v>9.1444138691318524E-2</c:v>
                </c:pt>
                <c:pt idx="3">
                  <c:v>0.17722984127534658</c:v>
                </c:pt>
                <c:pt idx="4">
                  <c:v>7.7716760607873331E-2</c:v>
                </c:pt>
                <c:pt idx="5">
                  <c:v>9.868634198127299E-2</c:v>
                </c:pt>
                <c:pt idx="6">
                  <c:v>5.0245560208075642E-2</c:v>
                </c:pt>
                <c:pt idx="7">
                  <c:v>6.2069684093722925E-2</c:v>
                </c:pt>
                <c:pt idx="8">
                  <c:v>0.1586691026594543</c:v>
                </c:pt>
                <c:pt idx="9">
                  <c:v>9.8805166378606923E-2</c:v>
                </c:pt>
                <c:pt idx="10">
                  <c:v>6.6831035707677303E-2</c:v>
                </c:pt>
                <c:pt idx="11">
                  <c:v>9.2898922636062059E-2</c:v>
                </c:pt>
                <c:pt idx="12">
                  <c:v>-1.3050861558323372E-2</c:v>
                </c:pt>
                <c:pt idx="13">
                  <c:v>-0.22094146799998512</c:v>
                </c:pt>
                <c:pt idx="14">
                  <c:v>-9.7401226038971916E-2</c:v>
                </c:pt>
                <c:pt idx="15">
                  <c:v>-0.19901175384817185</c:v>
                </c:pt>
                <c:pt idx="16">
                  <c:v>-8.3696411220019418E-2</c:v>
                </c:pt>
              </c:numCache>
            </c:numRef>
          </c:val>
          <c:smooth val="0"/>
          <c:extLst>
            <c:ext xmlns:c16="http://schemas.microsoft.com/office/drawing/2014/chart" uri="{C3380CC4-5D6E-409C-BE32-E72D297353CC}">
              <c16:uniqueId val="{00000002-112A-49C6-A5A8-B44B754BE38C}"/>
            </c:ext>
          </c:extLst>
        </c:ser>
        <c:ser>
          <c:idx val="3"/>
          <c:order val="3"/>
          <c:tx>
            <c:strRef>
              <c:f>'Chart 31'!$E$1</c:f>
              <c:strCache>
                <c:ptCount val="1"/>
                <c:pt idx="0">
                  <c:v>Current projection of private spendings</c:v>
                </c:pt>
              </c:strCache>
            </c:strRef>
          </c:tx>
          <c:spPr>
            <a:ln w="12700" cap="rnd">
              <a:solidFill>
                <a:schemeClr val="tx2"/>
              </a:solidFill>
              <a:round/>
            </a:ln>
            <a:effectLst/>
          </c:spPr>
          <c:marker>
            <c:symbol val="none"/>
          </c:marker>
          <c:cat>
            <c:strRef>
              <c:f>'Chart 31'!$A$2:$A$18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31'!$E$2:$E$18</c:f>
              <c:numCache>
                <c:formatCode>0.0%</c:formatCode>
                <c:ptCount val="17"/>
                <c:pt idx="0">
                  <c:v>8.0929290280523924E-2</c:v>
                </c:pt>
                <c:pt idx="1">
                  <c:v>0.12931235135384336</c:v>
                </c:pt>
                <c:pt idx="2">
                  <c:v>9.1444138691318524E-2</c:v>
                </c:pt>
                <c:pt idx="3">
                  <c:v>0.17722984127534658</c:v>
                </c:pt>
                <c:pt idx="4">
                  <c:v>7.7716760607873331E-2</c:v>
                </c:pt>
                <c:pt idx="5">
                  <c:v>9.868634198127299E-2</c:v>
                </c:pt>
                <c:pt idx="6">
                  <c:v>5.0245560208075642E-2</c:v>
                </c:pt>
                <c:pt idx="7">
                  <c:v>6.2069684093722925E-2</c:v>
                </c:pt>
                <c:pt idx="8">
                  <c:v>0.15762569677841934</c:v>
                </c:pt>
                <c:pt idx="9">
                  <c:v>9.777515698349476E-2</c:v>
                </c:pt>
                <c:pt idx="10">
                  <c:v>6.5722957380561289E-2</c:v>
                </c:pt>
                <c:pt idx="11">
                  <c:v>9.1584624553947863E-2</c:v>
                </c:pt>
                <c:pt idx="12">
                  <c:v>-6.2009809700028914E-3</c:v>
                </c:pt>
                <c:pt idx="13">
                  <c:v>-0.21917005156838534</c:v>
                </c:pt>
                <c:pt idx="14">
                  <c:v>-0.10615383789132413</c:v>
                </c:pt>
                <c:pt idx="15">
                  <c:v>-0.19192662845215402</c:v>
                </c:pt>
                <c:pt idx="16">
                  <c:v>-4.9246321474759464E-2</c:v>
                </c:pt>
              </c:numCache>
            </c:numRef>
          </c:val>
          <c:smooth val="0"/>
          <c:extLst>
            <c:ext xmlns:c16="http://schemas.microsoft.com/office/drawing/2014/chart" uri="{C3380CC4-5D6E-409C-BE32-E72D297353CC}">
              <c16:uniqueId val="{00000003-112A-49C6-A5A8-B44B754BE38C}"/>
            </c:ext>
          </c:extLst>
        </c:ser>
        <c:dLbls>
          <c:showLegendKey val="0"/>
          <c:showVal val="0"/>
          <c:showCatName val="0"/>
          <c:showSerName val="0"/>
          <c:showPercent val="0"/>
          <c:showBubbleSize val="0"/>
        </c:dLbls>
        <c:marker val="1"/>
        <c:smooth val="0"/>
        <c:axId val="475202848"/>
        <c:axId val="475207944"/>
      </c:lineChart>
      <c:catAx>
        <c:axId val="47520284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5207944"/>
        <c:crosses val="autoZero"/>
        <c:auto val="1"/>
        <c:lblAlgn val="ctr"/>
        <c:lblOffset val="100"/>
        <c:noMultiLvlLbl val="0"/>
      </c:catAx>
      <c:valAx>
        <c:axId val="475207944"/>
        <c:scaling>
          <c:orientation val="minMax"/>
          <c:max val="0.25"/>
          <c:min val="-0.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5202848"/>
        <c:crosses val="autoZero"/>
        <c:crossBetween val="between"/>
        <c:minorUnit val="0.1"/>
      </c:valAx>
      <c:spPr>
        <a:noFill/>
        <a:ln>
          <a:noFill/>
        </a:ln>
        <a:effectLst/>
      </c:spPr>
    </c:plotArea>
    <c:legend>
      <c:legendPos val="b"/>
      <c:layout>
        <c:manualLayout>
          <c:xMode val="edge"/>
          <c:yMode val="edge"/>
          <c:x val="0"/>
          <c:y val="0.71149745223245964"/>
          <c:w val="0.90539587208206673"/>
          <c:h val="0.2569965616301743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6162687325374E-2"/>
          <c:y val="7.4249071886601417E-2"/>
          <c:w val="0.88173492063492065"/>
          <c:h val="0.64603867648504787"/>
        </c:manualLayout>
      </c:layout>
      <c:lineChart>
        <c:grouping val="standard"/>
        <c:varyColors val="0"/>
        <c:ser>
          <c:idx val="0"/>
          <c:order val="0"/>
          <c:tx>
            <c:strRef>
              <c:f>'Chart 3'!$B$1</c:f>
              <c:strCache>
                <c:ptCount val="1"/>
                <c:pt idx="0">
                  <c:v>USA</c:v>
                </c:pt>
              </c:strCache>
            </c:strRef>
          </c:tx>
          <c:spPr>
            <a:ln w="19050" cap="rnd">
              <a:solidFill>
                <a:schemeClr val="accent6"/>
              </a:solidFill>
              <a:round/>
            </a:ln>
            <a:effectLst/>
          </c:spPr>
          <c:marker>
            <c:symbol val="none"/>
          </c:marker>
          <c:cat>
            <c:strRef>
              <c:f>'Chart 3'!$A$14:$A$39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3'!$B$14:$B$39</c:f>
              <c:numCache>
                <c:formatCode>0.0</c:formatCode>
                <c:ptCount val="26"/>
                <c:pt idx="0">
                  <c:v>2.0455549999999998</c:v>
                </c:pt>
                <c:pt idx="1">
                  <c:v>2.1606390000000002</c:v>
                </c:pt>
                <c:pt idx="2">
                  <c:v>2.3433619999999999</c:v>
                </c:pt>
                <c:pt idx="3">
                  <c:v>2.6671490000000002</c:v>
                </c:pt>
                <c:pt idx="4">
                  <c:v>3.0308169999999999</c:v>
                </c:pt>
                <c:pt idx="5">
                  <c:v>3.2709239999999999</c:v>
                </c:pt>
                <c:pt idx="6">
                  <c:v>3.0691670000000002</c:v>
                </c:pt>
                <c:pt idx="7">
                  <c:v>2.4454250000000002</c:v>
                </c:pt>
                <c:pt idx="8">
                  <c:v>2.2654540000000001</c:v>
                </c:pt>
                <c:pt idx="9">
                  <c:v>1.963076</c:v>
                </c:pt>
                <c:pt idx="10">
                  <c:v>2.0760010000000002</c:v>
                </c:pt>
                <c:pt idx="11">
                  <c:v>2.3392270000000002</c:v>
                </c:pt>
                <c:pt idx="12">
                  <c:v>0.31925599999999998</c:v>
                </c:pt>
                <c:pt idx="13">
                  <c:v>-9.0328400000000002</c:v>
                </c:pt>
                <c:pt idx="14">
                  <c:v>-2.84823</c:v>
                </c:pt>
                <c:pt idx="15">
                  <c:v>-2.3870399999999998</c:v>
                </c:pt>
                <c:pt idx="16">
                  <c:v>0.40398099999999998</c:v>
                </c:pt>
                <c:pt idx="17">
                  <c:v>12.54522</c:v>
                </c:pt>
                <c:pt idx="18">
                  <c:v>6.150156</c:v>
                </c:pt>
                <c:pt idx="19">
                  <c:v>5.4673980000000002</c:v>
                </c:pt>
                <c:pt idx="20">
                  <c:v>4.2099029999999997</c:v>
                </c:pt>
                <c:pt idx="21">
                  <c:v>2.5515590000000001</c:v>
                </c:pt>
                <c:pt idx="22">
                  <c:v>1.9345319999999999</c:v>
                </c:pt>
                <c:pt idx="23">
                  <c:v>2.1367889999999998</c:v>
                </c:pt>
                <c:pt idx="24">
                  <c:v>2.1585369999999999</c:v>
                </c:pt>
                <c:pt idx="25">
                  <c:v>2.0585870000000002</c:v>
                </c:pt>
              </c:numCache>
            </c:numRef>
          </c:val>
          <c:smooth val="0"/>
          <c:extLst>
            <c:ext xmlns:c16="http://schemas.microsoft.com/office/drawing/2014/chart" uri="{C3380CC4-5D6E-409C-BE32-E72D297353CC}">
              <c16:uniqueId val="{00000000-8675-408C-AF80-3FDF5989ADB3}"/>
            </c:ext>
          </c:extLst>
        </c:ser>
        <c:ser>
          <c:idx val="1"/>
          <c:order val="1"/>
          <c:tx>
            <c:strRef>
              <c:f>'Chart 3'!$C$1</c:f>
              <c:strCache>
                <c:ptCount val="1"/>
                <c:pt idx="0">
                  <c:v>Eurozone</c:v>
                </c:pt>
              </c:strCache>
            </c:strRef>
          </c:tx>
          <c:spPr>
            <a:ln w="19050" cap="rnd">
              <a:solidFill>
                <a:srgbClr val="002060"/>
              </a:solidFill>
              <a:round/>
            </a:ln>
            <a:effectLst/>
          </c:spPr>
          <c:marker>
            <c:symbol val="none"/>
          </c:marker>
          <c:cat>
            <c:strRef>
              <c:f>'Chart 3'!$A$14:$A$39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3'!$C$14:$C$39</c:f>
              <c:numCache>
                <c:formatCode>0.0</c:formatCode>
                <c:ptCount val="26"/>
                <c:pt idx="0">
                  <c:v>2.1444879700000001</c:v>
                </c:pt>
                <c:pt idx="1">
                  <c:v>2.5704407100000002</c:v>
                </c:pt>
                <c:pt idx="2">
                  <c:v>2.8919242299999999</c:v>
                </c:pt>
                <c:pt idx="3">
                  <c:v>2.9209364299999998</c:v>
                </c:pt>
                <c:pt idx="4">
                  <c:v>2.522141</c:v>
                </c:pt>
                <c:pt idx="5">
                  <c:v>2.238067</c:v>
                </c:pt>
                <c:pt idx="6">
                  <c:v>1.579423</c:v>
                </c:pt>
                <c:pt idx="7">
                  <c:v>1.2111460000000001</c:v>
                </c:pt>
                <c:pt idx="8">
                  <c:v>1.5578399999999999</c:v>
                </c:pt>
                <c:pt idx="9">
                  <c:v>1.297455</c:v>
                </c:pt>
                <c:pt idx="10">
                  <c:v>1.3877809999999999</c:v>
                </c:pt>
                <c:pt idx="11">
                  <c:v>0.97750700000000001</c:v>
                </c:pt>
                <c:pt idx="12">
                  <c:v>-3.2854100000000002</c:v>
                </c:pt>
                <c:pt idx="13">
                  <c:v>-14.6342</c:v>
                </c:pt>
                <c:pt idx="14">
                  <c:v>-4.1500000000000004</c:v>
                </c:pt>
                <c:pt idx="15">
                  <c:v>-4.89499</c:v>
                </c:pt>
                <c:pt idx="16">
                  <c:v>-1.78749</c:v>
                </c:pt>
                <c:pt idx="17">
                  <c:v>11.71795</c:v>
                </c:pt>
                <c:pt idx="18">
                  <c:v>2.1516310000000001</c:v>
                </c:pt>
                <c:pt idx="19">
                  <c:v>3.7863370000000001</c:v>
                </c:pt>
                <c:pt idx="20">
                  <c:v>5.1823119999999996</c:v>
                </c:pt>
                <c:pt idx="21">
                  <c:v>5.1927250000000003</c:v>
                </c:pt>
                <c:pt idx="22">
                  <c:v>2.7777270000000001</c:v>
                </c:pt>
                <c:pt idx="23">
                  <c:v>2.339575</c:v>
                </c:pt>
                <c:pt idx="24">
                  <c:v>2.0805600000000002</c:v>
                </c:pt>
                <c:pt idx="25">
                  <c:v>1.9509810000000001</c:v>
                </c:pt>
              </c:numCache>
            </c:numRef>
          </c:val>
          <c:smooth val="0"/>
          <c:extLst>
            <c:ext xmlns:c16="http://schemas.microsoft.com/office/drawing/2014/chart" uri="{C3380CC4-5D6E-409C-BE32-E72D297353CC}">
              <c16:uniqueId val="{00000001-8675-408C-AF80-3FDF5989ADB3}"/>
            </c:ext>
          </c:extLst>
        </c:ser>
        <c:ser>
          <c:idx val="2"/>
          <c:order val="2"/>
          <c:tx>
            <c:strRef>
              <c:f>'Chart 3'!$D$1</c:f>
              <c:strCache>
                <c:ptCount val="1"/>
                <c:pt idx="0">
                  <c:v>Russia</c:v>
                </c:pt>
              </c:strCache>
            </c:strRef>
          </c:tx>
          <c:marker>
            <c:symbol val="none"/>
          </c:marker>
          <c:cat>
            <c:strRef>
              <c:f>'Chart 3'!$A$14:$A$39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3'!$D$14:$D$39</c:f>
              <c:numCache>
                <c:formatCode>0.0</c:formatCode>
                <c:ptCount val="26"/>
                <c:pt idx="0">
                  <c:v>1.47884697</c:v>
                </c:pt>
                <c:pt idx="1">
                  <c:v>2.2809787199999998</c:v>
                </c:pt>
                <c:pt idx="2">
                  <c:v>2.4340308899999998</c:v>
                </c:pt>
                <c:pt idx="3">
                  <c:v>1.10195262</c:v>
                </c:pt>
                <c:pt idx="4">
                  <c:v>2.6279859999999999</c:v>
                </c:pt>
                <c:pt idx="5">
                  <c:v>2.9183330000000001</c:v>
                </c:pt>
                <c:pt idx="6">
                  <c:v>2.572759</c:v>
                </c:pt>
                <c:pt idx="7">
                  <c:v>3.0056970000000001</c:v>
                </c:pt>
                <c:pt idx="8">
                  <c:v>1.374288</c:v>
                </c:pt>
                <c:pt idx="9">
                  <c:v>1.44286</c:v>
                </c:pt>
                <c:pt idx="10">
                  <c:v>2.5671580000000001</c:v>
                </c:pt>
                <c:pt idx="11">
                  <c:v>2.5826060000000002</c:v>
                </c:pt>
                <c:pt idx="12">
                  <c:v>1.4912799999999999</c:v>
                </c:pt>
                <c:pt idx="13">
                  <c:v>-7.6332599999999999</c:v>
                </c:pt>
                <c:pt idx="14">
                  <c:v>-3.4745599999999999</c:v>
                </c:pt>
                <c:pt idx="15">
                  <c:v>-1.9302699999999999</c:v>
                </c:pt>
                <c:pt idx="16">
                  <c:v>-0.88500999999999996</c:v>
                </c:pt>
                <c:pt idx="17">
                  <c:v>8.0919150000000002</c:v>
                </c:pt>
                <c:pt idx="18">
                  <c:v>3.232434</c:v>
                </c:pt>
                <c:pt idx="19">
                  <c:v>3.1487080000000001</c:v>
                </c:pt>
                <c:pt idx="20">
                  <c:v>3.0004550000000001</c:v>
                </c:pt>
                <c:pt idx="21">
                  <c:v>3.0099490000000002</c:v>
                </c:pt>
                <c:pt idx="22">
                  <c:v>2.5494309999999998</c:v>
                </c:pt>
                <c:pt idx="23">
                  <c:v>1.726539</c:v>
                </c:pt>
                <c:pt idx="24">
                  <c:v>1.3652960000000001</c:v>
                </c:pt>
                <c:pt idx="25">
                  <c:v>1.2788900000000001</c:v>
                </c:pt>
              </c:numCache>
            </c:numRef>
          </c:val>
          <c:smooth val="0"/>
          <c:extLst>
            <c:ext xmlns:c16="http://schemas.microsoft.com/office/drawing/2014/chart" uri="{C3380CC4-5D6E-409C-BE32-E72D297353CC}">
              <c16:uniqueId val="{00000000-C10B-4775-9FB8-764D6D887D71}"/>
            </c:ext>
          </c:extLst>
        </c:ser>
        <c:dLbls>
          <c:showLegendKey val="0"/>
          <c:showVal val="0"/>
          <c:showCatName val="0"/>
          <c:showSerName val="0"/>
          <c:showPercent val="0"/>
          <c:showBubbleSize val="0"/>
        </c:dLbls>
        <c:smooth val="0"/>
        <c:axId val="421350016"/>
        <c:axId val="421350408"/>
      </c:lineChart>
      <c:catAx>
        <c:axId val="42135001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1350408"/>
        <c:crosses val="autoZero"/>
        <c:auto val="1"/>
        <c:lblAlgn val="ctr"/>
        <c:lblOffset val="100"/>
        <c:noMultiLvlLbl val="0"/>
      </c:catAx>
      <c:valAx>
        <c:axId val="421350408"/>
        <c:scaling>
          <c:orientation val="minMax"/>
          <c:max val="15"/>
          <c:min val="-15"/>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1350016"/>
        <c:crosses val="autoZero"/>
        <c:crossBetween val="between"/>
      </c:valAx>
      <c:spPr>
        <a:noFill/>
        <a:ln>
          <a:noFill/>
        </a:ln>
        <a:effectLst/>
      </c:spPr>
    </c:plotArea>
    <c:legend>
      <c:legendPos val="b"/>
      <c:layout>
        <c:manualLayout>
          <c:xMode val="edge"/>
          <c:yMode val="edge"/>
          <c:x val="3.0114701024783696E-3"/>
          <c:y val="0.87424344084532035"/>
          <c:w val="0.8958435051767164"/>
          <c:h val="8.7582870261108364E-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blipFill dpi="0" rotWithShape="1">
      <a:blip xmlns:r="http://schemas.openxmlformats.org/officeDocument/2006/relationships" r:embed="rId1"/>
      <a:srcRect/>
      <a:stretch>
        <a:fillRect l="69000" r="3000"/>
      </a:stretch>
    </a:blip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38219138938278"/>
          <c:y val="1.8762515466080633E-2"/>
          <c:w val="0.77630214947929899"/>
          <c:h val="0.67261172020560445"/>
        </c:manualLayout>
      </c:layout>
      <c:barChart>
        <c:barDir val="col"/>
        <c:grouping val="clustered"/>
        <c:varyColors val="0"/>
        <c:ser>
          <c:idx val="1"/>
          <c:order val="1"/>
          <c:tx>
            <c:strRef>
              <c:f>'Chart 32'!$A$3</c:f>
              <c:strCache>
                <c:ptCount val="1"/>
                <c:pt idx="0">
                  <c:v>Real export, y/y growth,%</c:v>
                </c:pt>
              </c:strCache>
            </c:strRef>
          </c:tx>
          <c:spPr>
            <a:solidFill>
              <a:schemeClr val="accent5">
                <a:lumMod val="75000"/>
              </a:schemeClr>
            </a:solidFill>
            <a:ln>
              <a:noFill/>
            </a:ln>
            <a:effectLst/>
          </c:spPr>
          <c:invertIfNegative val="0"/>
          <c:cat>
            <c:strRef>
              <c:f>'Chart 32'!$B$1:$R$1</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32'!$B$3:$R$3</c:f>
              <c:numCache>
                <c:formatCode>0.0</c:formatCode>
                <c:ptCount val="17"/>
                <c:pt idx="0">
                  <c:v>20.399999999999999</c:v>
                </c:pt>
                <c:pt idx="1">
                  <c:v>16.7</c:v>
                </c:pt>
                <c:pt idx="2">
                  <c:v>21.5</c:v>
                </c:pt>
                <c:pt idx="3">
                  <c:v>18.399999999999999</c:v>
                </c:pt>
                <c:pt idx="4">
                  <c:v>17.100000000000001</c:v>
                </c:pt>
                <c:pt idx="5">
                  <c:v>2.5</c:v>
                </c:pt>
                <c:pt idx="6">
                  <c:v>-0.7</c:v>
                </c:pt>
                <c:pt idx="7">
                  <c:v>4.4000000000000004</c:v>
                </c:pt>
                <c:pt idx="8">
                  <c:v>-3.8623144638741564</c:v>
                </c:pt>
                <c:pt idx="9">
                  <c:v>15.215148856580285</c:v>
                </c:pt>
                <c:pt idx="10">
                  <c:v>22.185396975049514</c:v>
                </c:pt>
                <c:pt idx="11">
                  <c:v>26.547297265269208</c:v>
                </c:pt>
                <c:pt idx="12">
                  <c:v>-2.3631485678317006</c:v>
                </c:pt>
                <c:pt idx="13">
                  <c:v>-33.068812126430274</c:v>
                </c:pt>
                <c:pt idx="14">
                  <c:v>-43.856111229724362</c:v>
                </c:pt>
                <c:pt idx="15">
                  <c:v>-39.058279176189401</c:v>
                </c:pt>
                <c:pt idx="16" formatCode="General">
                  <c:v>-21.93412284054692</c:v>
                </c:pt>
              </c:numCache>
            </c:numRef>
          </c:val>
          <c:extLst>
            <c:ext xmlns:c16="http://schemas.microsoft.com/office/drawing/2014/chart" uri="{C3380CC4-5D6E-409C-BE32-E72D297353CC}">
              <c16:uniqueId val="{00000000-49A6-4A3F-BFEF-16B7E47B521A}"/>
            </c:ext>
          </c:extLst>
        </c:ser>
        <c:ser>
          <c:idx val="2"/>
          <c:order val="2"/>
          <c:tx>
            <c:strRef>
              <c:f>'Chart 32'!$A$4</c:f>
              <c:strCache>
                <c:ptCount val="1"/>
                <c:pt idx="0">
                  <c:v>Real import, y/y growth,%</c:v>
                </c:pt>
              </c:strCache>
            </c:strRef>
          </c:tx>
          <c:spPr>
            <a:solidFill>
              <a:schemeClr val="accent4"/>
            </a:solidFill>
            <a:ln w="12700">
              <a:noFill/>
            </a:ln>
            <a:effectLst/>
          </c:spPr>
          <c:invertIfNegative val="0"/>
          <c:cat>
            <c:strRef>
              <c:f>'Chart 32'!$B$1:$R$1</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32'!$B$4:$R$4</c:f>
              <c:numCache>
                <c:formatCode>0.0</c:formatCode>
                <c:ptCount val="17"/>
                <c:pt idx="0">
                  <c:v>19.7</c:v>
                </c:pt>
                <c:pt idx="1">
                  <c:v>16.899999999999999</c:v>
                </c:pt>
                <c:pt idx="2">
                  <c:v>24.1</c:v>
                </c:pt>
                <c:pt idx="3">
                  <c:v>33.9</c:v>
                </c:pt>
                <c:pt idx="4">
                  <c:v>29.3</c:v>
                </c:pt>
                <c:pt idx="5">
                  <c:v>20.7</c:v>
                </c:pt>
                <c:pt idx="6">
                  <c:v>9.6</c:v>
                </c:pt>
                <c:pt idx="7">
                  <c:v>2.5</c:v>
                </c:pt>
                <c:pt idx="8">
                  <c:v>4.885936439356442E-2</c:v>
                </c:pt>
                <c:pt idx="9">
                  <c:v>4.6014915669328644</c:v>
                </c:pt>
                <c:pt idx="10">
                  <c:v>12.782216599571555</c:v>
                </c:pt>
                <c:pt idx="11">
                  <c:v>24.054564285510537</c:v>
                </c:pt>
                <c:pt idx="12">
                  <c:v>-9.6187754248240935</c:v>
                </c:pt>
                <c:pt idx="13">
                  <c:v>-33.817446913565945</c:v>
                </c:pt>
                <c:pt idx="14">
                  <c:v>-33.591476444531338</c:v>
                </c:pt>
                <c:pt idx="15">
                  <c:v>-41.358739326707209</c:v>
                </c:pt>
                <c:pt idx="16" formatCode="General">
                  <c:v>-21.711609803672843</c:v>
                </c:pt>
              </c:numCache>
            </c:numRef>
          </c:val>
          <c:extLst>
            <c:ext xmlns:c16="http://schemas.microsoft.com/office/drawing/2014/chart" uri="{C3380CC4-5D6E-409C-BE32-E72D297353CC}">
              <c16:uniqueId val="{00000001-49A6-4A3F-BFEF-16B7E47B521A}"/>
            </c:ext>
          </c:extLst>
        </c:ser>
        <c:dLbls>
          <c:showLegendKey val="0"/>
          <c:showVal val="0"/>
          <c:showCatName val="0"/>
          <c:showSerName val="0"/>
          <c:showPercent val="0"/>
          <c:showBubbleSize val="0"/>
        </c:dLbls>
        <c:gapWidth val="219"/>
        <c:axId val="475204416"/>
        <c:axId val="475205984"/>
      </c:barChart>
      <c:lineChart>
        <c:grouping val="stacked"/>
        <c:varyColors val="0"/>
        <c:ser>
          <c:idx val="0"/>
          <c:order val="0"/>
          <c:tx>
            <c:strRef>
              <c:f>'Chart 32'!$A$2</c:f>
              <c:strCache>
                <c:ptCount val="1"/>
                <c:pt idx="0">
                  <c:v>Net export, right axis</c:v>
                </c:pt>
              </c:strCache>
            </c:strRef>
          </c:tx>
          <c:spPr>
            <a:ln w="12700" cap="rnd">
              <a:solidFill>
                <a:srgbClr val="C00000"/>
              </a:solidFill>
              <a:round/>
            </a:ln>
            <a:effectLst/>
          </c:spPr>
          <c:marker>
            <c:symbol val="none"/>
          </c:marker>
          <c:cat>
            <c:strRef>
              <c:f>'Chart 32'!$B$1:$R$1</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32'!$B$2:$R$2</c:f>
              <c:numCache>
                <c:formatCode>0.0</c:formatCode>
                <c:ptCount val="17"/>
                <c:pt idx="0">
                  <c:v>-17.8</c:v>
                </c:pt>
                <c:pt idx="1">
                  <c:v>-17.7</c:v>
                </c:pt>
                <c:pt idx="2">
                  <c:v>-50.9</c:v>
                </c:pt>
                <c:pt idx="3">
                  <c:v>-67.3</c:v>
                </c:pt>
                <c:pt idx="4">
                  <c:v>-90.5</c:v>
                </c:pt>
                <c:pt idx="5">
                  <c:v>-96.5</c:v>
                </c:pt>
                <c:pt idx="6">
                  <c:v>-71.900000000000006</c:v>
                </c:pt>
                <c:pt idx="7">
                  <c:v>-2.8</c:v>
                </c:pt>
                <c:pt idx="8">
                  <c:v>-12.349051844305862</c:v>
                </c:pt>
                <c:pt idx="9">
                  <c:v>20.42405882778236</c:v>
                </c:pt>
                <c:pt idx="10">
                  <c:v>32.045164064896113</c:v>
                </c:pt>
                <c:pt idx="11">
                  <c:v>-21.667846689561344</c:v>
                </c:pt>
                <c:pt idx="12">
                  <c:v>30.884246993465609</c:v>
                </c:pt>
                <c:pt idx="13">
                  <c:v>36.004745376049996</c:v>
                </c:pt>
                <c:pt idx="14">
                  <c:v>-44.946648184705737</c:v>
                </c:pt>
                <c:pt idx="15">
                  <c:v>47.27969214257012</c:v>
                </c:pt>
                <c:pt idx="16" formatCode="General">
                  <c:v>22.781146523506138</c:v>
                </c:pt>
              </c:numCache>
            </c:numRef>
          </c:val>
          <c:smooth val="0"/>
          <c:extLst>
            <c:ext xmlns:c16="http://schemas.microsoft.com/office/drawing/2014/chart" uri="{C3380CC4-5D6E-409C-BE32-E72D297353CC}">
              <c16:uniqueId val="{00000002-49A6-4A3F-BFEF-16B7E47B521A}"/>
            </c:ext>
          </c:extLst>
        </c:ser>
        <c:dLbls>
          <c:showLegendKey val="0"/>
          <c:showVal val="0"/>
          <c:showCatName val="0"/>
          <c:showSerName val="0"/>
          <c:showPercent val="0"/>
          <c:showBubbleSize val="0"/>
        </c:dLbls>
        <c:marker val="1"/>
        <c:smooth val="0"/>
        <c:axId val="475206376"/>
        <c:axId val="475209120"/>
      </c:lineChart>
      <c:catAx>
        <c:axId val="47520441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5205984"/>
        <c:crosses val="autoZero"/>
        <c:auto val="1"/>
        <c:lblAlgn val="ctr"/>
        <c:lblOffset val="100"/>
        <c:noMultiLvlLbl val="0"/>
      </c:catAx>
      <c:valAx>
        <c:axId val="475205984"/>
        <c:scaling>
          <c:orientation val="minMax"/>
          <c:max val="50"/>
          <c:min val="-4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5204416"/>
        <c:crosses val="autoZero"/>
        <c:crossBetween val="between"/>
        <c:majorUnit val="10"/>
      </c:valAx>
      <c:valAx>
        <c:axId val="475209120"/>
        <c:scaling>
          <c:orientation val="minMax"/>
          <c:max val="80"/>
          <c:min val="-10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5206376"/>
        <c:crosses val="max"/>
        <c:crossBetween val="between"/>
        <c:majorUnit val="20"/>
      </c:valAx>
      <c:catAx>
        <c:axId val="475206376"/>
        <c:scaling>
          <c:orientation val="minMax"/>
        </c:scaling>
        <c:delete val="1"/>
        <c:axPos val="b"/>
        <c:numFmt formatCode="General" sourceLinked="1"/>
        <c:majorTickMark val="out"/>
        <c:minorTickMark val="none"/>
        <c:tickLblPos val="nextTo"/>
        <c:crossAx val="475209120"/>
        <c:crosses val="autoZero"/>
        <c:auto val="1"/>
        <c:lblAlgn val="ctr"/>
        <c:lblOffset val="100"/>
        <c:noMultiLvlLbl val="0"/>
      </c:catAx>
      <c:spPr>
        <a:noFill/>
        <a:ln>
          <a:noFill/>
        </a:ln>
        <a:effectLst/>
      </c:spPr>
    </c:plotArea>
    <c:legend>
      <c:legendPos val="b"/>
      <c:layout>
        <c:manualLayout>
          <c:xMode val="edge"/>
          <c:yMode val="edge"/>
          <c:x val="0"/>
          <c:y val="0.81314426891607083"/>
          <c:w val="0.65037103174603184"/>
          <c:h val="0.16356236392882756"/>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9864682539682536E-2"/>
          <c:y val="3.4120237340000741E-2"/>
          <c:w val="0.86521666666666663"/>
          <c:h val="0.75768796296296304"/>
        </c:manualLayout>
      </c:layout>
      <c:barChart>
        <c:barDir val="col"/>
        <c:grouping val="clustered"/>
        <c:varyColors val="0"/>
        <c:ser>
          <c:idx val="3"/>
          <c:order val="0"/>
          <c:tx>
            <c:strRef>
              <c:f>'Chart 33'!$A$2</c:f>
              <c:strCache>
                <c:ptCount val="1"/>
                <c:pt idx="0">
                  <c:v>Income impulse</c:v>
                </c:pt>
              </c:strCache>
            </c:strRef>
          </c:tx>
          <c:spPr>
            <a:solidFill>
              <a:srgbClr val="4BACC6">
                <a:lumMod val="75000"/>
              </a:srgbClr>
            </a:solidFill>
            <a:ln w="12690">
              <a:noFill/>
              <a:prstDash val="solid"/>
            </a:ln>
          </c:spPr>
          <c:invertIfNegative val="0"/>
          <c:cat>
            <c:strRef>
              <c:f>'Chart 33'!$B$1:$V$1</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33'!$B$2:$V$2</c:f>
              <c:numCache>
                <c:formatCode>0.0</c:formatCode>
                <c:ptCount val="17"/>
                <c:pt idx="0">
                  <c:v>-0.355961945</c:v>
                </c:pt>
                <c:pt idx="1">
                  <c:v>0.88924889900000004</c:v>
                </c:pt>
                <c:pt idx="2">
                  <c:v>0.273045178</c:v>
                </c:pt>
                <c:pt idx="3">
                  <c:v>-8.5650595100000004E-2</c:v>
                </c:pt>
                <c:pt idx="4">
                  <c:v>-3.5023452699999999E-2</c:v>
                </c:pt>
                <c:pt idx="5">
                  <c:v>0.184436343</c:v>
                </c:pt>
                <c:pt idx="6">
                  <c:v>-0.99703620400000004</c:v>
                </c:pt>
                <c:pt idx="7">
                  <c:v>-1.9721675400000001</c:v>
                </c:pt>
                <c:pt idx="8">
                  <c:v>2.93135638</c:v>
                </c:pt>
                <c:pt idx="9">
                  <c:v>-2.0724670600000001</c:v>
                </c:pt>
                <c:pt idx="10">
                  <c:v>-0.54602522499999995</c:v>
                </c:pt>
                <c:pt idx="11">
                  <c:v>-9.6257206499999998E-2</c:v>
                </c:pt>
                <c:pt idx="12">
                  <c:v>0.950336281</c:v>
                </c:pt>
                <c:pt idx="13">
                  <c:v>0.74795075200000005</c:v>
                </c:pt>
                <c:pt idx="14">
                  <c:v>-0.63128116899999998</c:v>
                </c:pt>
                <c:pt idx="15">
                  <c:v>-0.411636793</c:v>
                </c:pt>
                <c:pt idx="16">
                  <c:v>0.88336239900000002</c:v>
                </c:pt>
              </c:numCache>
            </c:numRef>
          </c:val>
          <c:extLst>
            <c:ext xmlns:c16="http://schemas.microsoft.com/office/drawing/2014/chart" uri="{C3380CC4-5D6E-409C-BE32-E72D297353CC}">
              <c16:uniqueId val="{00000000-4F9B-4A62-BE17-C4ECFC1701D5}"/>
            </c:ext>
          </c:extLst>
        </c:ser>
        <c:ser>
          <c:idx val="0"/>
          <c:order val="1"/>
          <c:tx>
            <c:strRef>
              <c:f>'Chart 33'!$A$3</c:f>
              <c:strCache>
                <c:ptCount val="1"/>
                <c:pt idx="0">
                  <c:v>Expendutire impulse</c:v>
                </c:pt>
              </c:strCache>
            </c:strRef>
          </c:tx>
          <c:spPr>
            <a:solidFill>
              <a:srgbClr val="F79646">
                <a:lumMod val="75000"/>
              </a:srgbClr>
            </a:solidFill>
            <a:ln w="12690">
              <a:noFill/>
              <a:prstDash val="solid"/>
            </a:ln>
          </c:spPr>
          <c:invertIfNegative val="0"/>
          <c:cat>
            <c:strRef>
              <c:f>'Chart 33'!$B$1:$V$1</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33'!$B$3:$V$3</c:f>
              <c:numCache>
                <c:formatCode>0.0</c:formatCode>
                <c:ptCount val="17"/>
                <c:pt idx="0">
                  <c:v>-1.68554363</c:v>
                </c:pt>
                <c:pt idx="1">
                  <c:v>-0.64460600000000001</c:v>
                </c:pt>
                <c:pt idx="2">
                  <c:v>-0.34260812600000001</c:v>
                </c:pt>
                <c:pt idx="3">
                  <c:v>-0.599998963</c:v>
                </c:pt>
                <c:pt idx="4">
                  <c:v>-1.66275548</c:v>
                </c:pt>
                <c:pt idx="5">
                  <c:v>-0.62695711200000004</c:v>
                </c:pt>
                <c:pt idx="6">
                  <c:v>0.19133486499999999</c:v>
                </c:pt>
                <c:pt idx="7">
                  <c:v>2.3536231299999999</c:v>
                </c:pt>
                <c:pt idx="8">
                  <c:v>-3.8934744399999999</c:v>
                </c:pt>
                <c:pt idx="9">
                  <c:v>2.58570578E-2</c:v>
                </c:pt>
                <c:pt idx="10">
                  <c:v>3.6378928199999998</c:v>
                </c:pt>
                <c:pt idx="11">
                  <c:v>1.58190875</c:v>
                </c:pt>
                <c:pt idx="12">
                  <c:v>-1.43392659</c:v>
                </c:pt>
                <c:pt idx="13">
                  <c:v>4.8727380299999998</c:v>
                </c:pt>
                <c:pt idx="14">
                  <c:v>-7.8318836000000003E-2</c:v>
                </c:pt>
                <c:pt idx="15">
                  <c:v>0.18668631499999999</c:v>
                </c:pt>
                <c:pt idx="16">
                  <c:v>0.223621076</c:v>
                </c:pt>
              </c:numCache>
            </c:numRef>
          </c:val>
          <c:extLst>
            <c:ext xmlns:c16="http://schemas.microsoft.com/office/drawing/2014/chart" uri="{C3380CC4-5D6E-409C-BE32-E72D297353CC}">
              <c16:uniqueId val="{00000001-4F9B-4A62-BE17-C4ECFC1701D5}"/>
            </c:ext>
          </c:extLst>
        </c:ser>
        <c:dLbls>
          <c:showLegendKey val="0"/>
          <c:showVal val="0"/>
          <c:showCatName val="0"/>
          <c:showSerName val="0"/>
          <c:showPercent val="0"/>
          <c:showBubbleSize val="0"/>
        </c:dLbls>
        <c:gapWidth val="150"/>
        <c:axId val="475205200"/>
        <c:axId val="475207552"/>
      </c:barChart>
      <c:catAx>
        <c:axId val="475205200"/>
        <c:scaling>
          <c:orientation val="minMax"/>
        </c:scaling>
        <c:delete val="0"/>
        <c:axPos val="b"/>
        <c:numFmt formatCode="General" sourceLinked="1"/>
        <c:majorTickMark val="out"/>
        <c:minorTickMark val="none"/>
        <c:tickLblPos val="low"/>
        <c:spPr>
          <a:ln w="3172">
            <a:solidFill>
              <a:sysClr val="windowText" lastClr="000000"/>
            </a:solidFill>
            <a:prstDash val="solid"/>
          </a:ln>
        </c:spPr>
        <c:txPr>
          <a:bodyPr rot="-5400000" vert="horz"/>
          <a:lstStyle/>
          <a:p>
            <a:pPr>
              <a:defRPr sz="600" b="0" i="0" u="none" strike="noStrike" baseline="0">
                <a:solidFill>
                  <a:srgbClr val="000000"/>
                </a:solidFill>
                <a:latin typeface="GHEA Grapalat" pitchFamily="50" charset="0"/>
                <a:ea typeface="Arial Armenian"/>
                <a:cs typeface="Arial Armenian"/>
              </a:defRPr>
            </a:pPr>
            <a:endParaRPr lang="ru-RU"/>
          </a:p>
        </c:txPr>
        <c:crossAx val="475207552"/>
        <c:crosses val="autoZero"/>
        <c:auto val="1"/>
        <c:lblAlgn val="ctr"/>
        <c:lblOffset val="100"/>
        <c:tickLblSkip val="1"/>
        <c:tickMarkSkip val="1"/>
        <c:noMultiLvlLbl val="0"/>
      </c:catAx>
      <c:valAx>
        <c:axId val="475207552"/>
        <c:scaling>
          <c:orientation val="minMax"/>
          <c:min val="-6"/>
        </c:scaling>
        <c:delete val="0"/>
        <c:axPos val="l"/>
        <c:numFmt formatCode="General" sourceLinked="0"/>
        <c:majorTickMark val="out"/>
        <c:minorTickMark val="none"/>
        <c:tickLblPos val="nextTo"/>
        <c:spPr>
          <a:ln w="3172">
            <a:solidFill>
              <a:sysClr val="windowText" lastClr="000000"/>
            </a:solidFill>
            <a:prstDash val="solid"/>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ru-RU"/>
          </a:p>
        </c:txPr>
        <c:crossAx val="475205200"/>
        <c:crosses val="autoZero"/>
        <c:crossBetween val="between"/>
        <c:majorUnit val="2"/>
      </c:valAx>
      <c:spPr>
        <a:noFill/>
        <a:ln w="25400">
          <a:noFill/>
        </a:ln>
      </c:spPr>
    </c:plotArea>
    <c:legend>
      <c:legendPos val="b"/>
      <c:layout>
        <c:manualLayout>
          <c:xMode val="edge"/>
          <c:yMode val="edge"/>
          <c:x val="1.5465873015873016E-2"/>
          <c:y val="0.82409027777777766"/>
          <c:w val="0.70067777777777773"/>
          <c:h val="0.17483804803388533"/>
        </c:manualLayout>
      </c:layout>
      <c:overlay val="0"/>
      <c:spPr>
        <a:noFill/>
        <a:ln w="25378">
          <a:noFill/>
        </a:ln>
      </c:spPr>
      <c:txPr>
        <a:bodyPr/>
        <a:lstStyle/>
        <a:p>
          <a:pPr>
            <a:defRPr sz="800" b="0" i="1" u="none" strike="noStrike" baseline="-14000">
              <a:solidFill>
                <a:srgbClr val="000000"/>
              </a:solidFill>
              <a:latin typeface="GHEA Grapalat" pitchFamily="50" charset="0"/>
              <a:ea typeface="Arial Armenian"/>
              <a:cs typeface="Arial Armenian"/>
            </a:defRPr>
          </a:pPr>
          <a:endParaRPr lang="ru-RU"/>
        </a:p>
      </c:txPr>
    </c:legend>
    <c:plotVisOnly val="1"/>
    <c:dispBlanksAs val="gap"/>
    <c:showDLblsOverMax val="0"/>
  </c:chart>
  <c:spPr>
    <a:noFill/>
    <a:ln w="12690">
      <a:noFill/>
      <a:prstDash val="solid"/>
    </a:ln>
  </c:spPr>
  <c:txPr>
    <a:bodyPr/>
    <a:lstStyle/>
    <a:p>
      <a:pPr>
        <a:defRPr sz="1126" b="1" i="0" u="none" strike="noStrike" baseline="0">
          <a:solidFill>
            <a:srgbClr val="000000"/>
          </a:solidFill>
          <a:latin typeface="Arial"/>
          <a:ea typeface="Arial"/>
          <a:cs typeface="Arial"/>
        </a:defRPr>
      </a:pPr>
      <a:endParaRPr lang="ru-RU"/>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59791719583439"/>
          <c:y val="6.0360140193600691E-2"/>
          <c:w val="0.83064334419926011"/>
          <c:h val="0.57969548341743304"/>
        </c:manualLayout>
      </c:layout>
      <c:barChart>
        <c:barDir val="col"/>
        <c:grouping val="clustered"/>
        <c:varyColors val="0"/>
        <c:ser>
          <c:idx val="0"/>
          <c:order val="0"/>
          <c:tx>
            <c:strRef>
              <c:f>'Chart 34'!$A$2</c:f>
              <c:strCache>
                <c:ptCount val="1"/>
                <c:pt idx="0">
                  <c:v>Consolidated budget income and grants</c:v>
                </c:pt>
              </c:strCache>
            </c:strRef>
          </c:tx>
          <c:spPr>
            <a:solidFill>
              <a:srgbClr val="4BACC6">
                <a:lumMod val="75000"/>
              </a:srgbClr>
            </a:solidFill>
            <a:ln w="12133">
              <a:noFill/>
              <a:prstDash val="solid"/>
            </a:ln>
          </c:spPr>
          <c:invertIfNegative val="0"/>
          <c:cat>
            <c:strRef>
              <c:f>'Chart 34'!$B$1:$J$1</c:f>
              <c:strCache>
                <c:ptCount val="9"/>
                <c:pt idx="0">
                  <c:v>I 19</c:v>
                </c:pt>
                <c:pt idx="1">
                  <c:v>II</c:v>
                </c:pt>
                <c:pt idx="2">
                  <c:v>III</c:v>
                </c:pt>
                <c:pt idx="3">
                  <c:v>IV</c:v>
                </c:pt>
                <c:pt idx="4">
                  <c:v>I 20</c:v>
                </c:pt>
                <c:pt idx="5">
                  <c:v>II </c:v>
                </c:pt>
                <c:pt idx="6">
                  <c:v>III</c:v>
                </c:pt>
                <c:pt idx="7">
                  <c:v>IV</c:v>
                </c:pt>
                <c:pt idx="8">
                  <c:v>I 21</c:v>
                </c:pt>
              </c:strCache>
            </c:strRef>
          </c:cat>
          <c:val>
            <c:numRef>
              <c:f>'Chart 34'!$B$2:$J$2</c:f>
              <c:numCache>
                <c:formatCode>0.0</c:formatCode>
                <c:ptCount val="9"/>
                <c:pt idx="0">
                  <c:v>330.9</c:v>
                </c:pt>
                <c:pt idx="1">
                  <c:v>448.80000000000007</c:v>
                </c:pt>
                <c:pt idx="2">
                  <c:v>401.09999999999991</c:v>
                </c:pt>
                <c:pt idx="3">
                  <c:v>427.8</c:v>
                </c:pt>
                <c:pt idx="4">
                  <c:v>381.9</c:v>
                </c:pt>
                <c:pt idx="5">
                  <c:v>353.80000000000007</c:v>
                </c:pt>
                <c:pt idx="6">
                  <c:v>370.59999999999991</c:v>
                </c:pt>
                <c:pt idx="7">
                  <c:v>502.2</c:v>
                </c:pt>
                <c:pt idx="8">
                  <c:v>362.1</c:v>
                </c:pt>
              </c:numCache>
            </c:numRef>
          </c:val>
          <c:extLst>
            <c:ext xmlns:c16="http://schemas.microsoft.com/office/drawing/2014/chart" uri="{C3380CC4-5D6E-409C-BE32-E72D297353CC}">
              <c16:uniqueId val="{00000000-6158-42FF-BE31-06BB4BEC61A3}"/>
            </c:ext>
          </c:extLst>
        </c:ser>
        <c:ser>
          <c:idx val="1"/>
          <c:order val="1"/>
          <c:tx>
            <c:strRef>
              <c:f>'Chart 34'!$A$3</c:f>
              <c:strCache>
                <c:ptCount val="1"/>
                <c:pt idx="0">
                  <c:v>Consolidated budget expenditures</c:v>
                </c:pt>
              </c:strCache>
            </c:strRef>
          </c:tx>
          <c:spPr>
            <a:solidFill>
              <a:srgbClr val="F79646">
                <a:lumMod val="75000"/>
              </a:srgbClr>
            </a:solidFill>
            <a:ln w="12133">
              <a:noFill/>
              <a:prstDash val="solid"/>
            </a:ln>
          </c:spPr>
          <c:invertIfNegative val="0"/>
          <c:cat>
            <c:strRef>
              <c:f>'Chart 34'!$B$1:$J$1</c:f>
              <c:strCache>
                <c:ptCount val="9"/>
                <c:pt idx="0">
                  <c:v>I 19</c:v>
                </c:pt>
                <c:pt idx="1">
                  <c:v>II</c:v>
                </c:pt>
                <c:pt idx="2">
                  <c:v>III</c:v>
                </c:pt>
                <c:pt idx="3">
                  <c:v>IV</c:v>
                </c:pt>
                <c:pt idx="4">
                  <c:v>I 20</c:v>
                </c:pt>
                <c:pt idx="5">
                  <c:v>II </c:v>
                </c:pt>
                <c:pt idx="6">
                  <c:v>III</c:v>
                </c:pt>
                <c:pt idx="7">
                  <c:v>IV</c:v>
                </c:pt>
                <c:pt idx="8">
                  <c:v>I 21</c:v>
                </c:pt>
              </c:strCache>
            </c:strRef>
          </c:cat>
          <c:val>
            <c:numRef>
              <c:f>'Chart 34'!$B$3:$J$3</c:f>
              <c:numCache>
                <c:formatCode>0.0</c:formatCode>
                <c:ptCount val="9"/>
                <c:pt idx="0">
                  <c:v>290.5</c:v>
                </c:pt>
                <c:pt idx="1">
                  <c:v>355.6</c:v>
                </c:pt>
                <c:pt idx="2">
                  <c:v>425.80000000000007</c:v>
                </c:pt>
                <c:pt idx="3">
                  <c:v>589</c:v>
                </c:pt>
                <c:pt idx="4">
                  <c:v>335.6</c:v>
                </c:pt>
                <c:pt idx="5">
                  <c:v>437.5</c:v>
                </c:pt>
                <c:pt idx="6">
                  <c:v>473.6</c:v>
                </c:pt>
                <c:pt idx="7">
                  <c:v>678</c:v>
                </c:pt>
                <c:pt idx="8">
                  <c:v>412.7</c:v>
                </c:pt>
              </c:numCache>
            </c:numRef>
          </c:val>
          <c:extLst>
            <c:ext xmlns:c16="http://schemas.microsoft.com/office/drawing/2014/chart" uri="{C3380CC4-5D6E-409C-BE32-E72D297353CC}">
              <c16:uniqueId val="{00000001-6158-42FF-BE31-06BB4BEC61A3}"/>
            </c:ext>
          </c:extLst>
        </c:ser>
        <c:ser>
          <c:idx val="2"/>
          <c:order val="2"/>
          <c:tx>
            <c:strRef>
              <c:f>'Chart 34'!$A$4</c:f>
              <c:strCache>
                <c:ptCount val="1"/>
                <c:pt idx="0">
                  <c:v>Deficit ("-" means deficit "+" means surplus)</c:v>
                </c:pt>
              </c:strCache>
            </c:strRef>
          </c:tx>
          <c:spPr>
            <a:solidFill>
              <a:srgbClr val="8064A2">
                <a:lumMod val="75000"/>
              </a:srgbClr>
            </a:solidFill>
            <a:ln w="12133">
              <a:noFill/>
              <a:prstDash val="solid"/>
            </a:ln>
          </c:spPr>
          <c:invertIfNegative val="0"/>
          <c:cat>
            <c:strRef>
              <c:f>'Chart 34'!$B$1:$J$1</c:f>
              <c:strCache>
                <c:ptCount val="9"/>
                <c:pt idx="0">
                  <c:v>I 19</c:v>
                </c:pt>
                <c:pt idx="1">
                  <c:v>II</c:v>
                </c:pt>
                <c:pt idx="2">
                  <c:v>III</c:v>
                </c:pt>
                <c:pt idx="3">
                  <c:v>IV</c:v>
                </c:pt>
                <c:pt idx="4">
                  <c:v>I 20</c:v>
                </c:pt>
                <c:pt idx="5">
                  <c:v>II </c:v>
                </c:pt>
                <c:pt idx="6">
                  <c:v>III</c:v>
                </c:pt>
                <c:pt idx="7">
                  <c:v>IV</c:v>
                </c:pt>
                <c:pt idx="8">
                  <c:v>I 21</c:v>
                </c:pt>
              </c:strCache>
            </c:strRef>
          </c:cat>
          <c:val>
            <c:numRef>
              <c:f>'Chart 34'!$B$4:$J$4</c:f>
              <c:numCache>
                <c:formatCode>0.0</c:formatCode>
                <c:ptCount val="9"/>
                <c:pt idx="0">
                  <c:v>40.399999999999977</c:v>
                </c:pt>
                <c:pt idx="1">
                  <c:v>93.200000000000045</c:v>
                </c:pt>
                <c:pt idx="2">
                  <c:v>-24.700000000000159</c:v>
                </c:pt>
                <c:pt idx="3">
                  <c:v>-161.19999999999999</c:v>
                </c:pt>
                <c:pt idx="4">
                  <c:v>46.299999999999955</c:v>
                </c:pt>
                <c:pt idx="5">
                  <c:v>-83.699999999999932</c:v>
                </c:pt>
                <c:pt idx="6">
                  <c:v>-103.00000000000011</c:v>
                </c:pt>
                <c:pt idx="7">
                  <c:v>-175.8</c:v>
                </c:pt>
                <c:pt idx="8">
                  <c:v>-50.599999999999966</c:v>
                </c:pt>
              </c:numCache>
            </c:numRef>
          </c:val>
          <c:extLst>
            <c:ext xmlns:c16="http://schemas.microsoft.com/office/drawing/2014/chart" uri="{C3380CC4-5D6E-409C-BE32-E72D297353CC}">
              <c16:uniqueId val="{00000002-6158-42FF-BE31-06BB4BEC61A3}"/>
            </c:ext>
          </c:extLst>
        </c:ser>
        <c:dLbls>
          <c:showLegendKey val="0"/>
          <c:showVal val="0"/>
          <c:showCatName val="0"/>
          <c:showSerName val="0"/>
          <c:showPercent val="0"/>
          <c:showBubbleSize val="0"/>
        </c:dLbls>
        <c:gapWidth val="75"/>
        <c:overlap val="-50"/>
        <c:axId val="479448792"/>
        <c:axId val="479452320"/>
      </c:barChart>
      <c:catAx>
        <c:axId val="479448792"/>
        <c:scaling>
          <c:orientation val="minMax"/>
        </c:scaling>
        <c:delete val="0"/>
        <c:axPos val="b"/>
        <c:numFmt formatCode="General" sourceLinked="1"/>
        <c:majorTickMark val="out"/>
        <c:minorTickMark val="none"/>
        <c:tickLblPos val="low"/>
        <c:spPr>
          <a:ln w="9101">
            <a:solidFill>
              <a:sysClr val="windowText" lastClr="000000"/>
            </a:solidFill>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ru-RU"/>
          </a:p>
        </c:txPr>
        <c:crossAx val="479452320"/>
        <c:crosses val="autoZero"/>
        <c:auto val="1"/>
        <c:lblAlgn val="ctr"/>
        <c:lblOffset val="100"/>
        <c:noMultiLvlLbl val="0"/>
      </c:catAx>
      <c:valAx>
        <c:axId val="479452320"/>
        <c:scaling>
          <c:orientation val="minMax"/>
        </c:scaling>
        <c:delete val="0"/>
        <c:axPos val="l"/>
        <c:numFmt formatCode="0" sourceLinked="0"/>
        <c:majorTickMark val="out"/>
        <c:minorTickMark val="none"/>
        <c:tickLblPos val="nextTo"/>
        <c:spPr>
          <a:noFill/>
          <a:ln>
            <a:solidFill>
              <a:sysClr val="windowText" lastClr="000000"/>
            </a:solidFill>
          </a:ln>
        </c:spPr>
        <c:txPr>
          <a:bodyPr rot="0" vert="horz"/>
          <a:lstStyle/>
          <a:p>
            <a:pPr>
              <a:defRPr sz="600" b="0" i="0" u="none" strike="noStrike" baseline="0">
                <a:solidFill>
                  <a:srgbClr val="000000"/>
                </a:solidFill>
                <a:latin typeface="GHEA Grapalat" pitchFamily="50" charset="0"/>
                <a:ea typeface="Arial"/>
                <a:cs typeface="Arial"/>
              </a:defRPr>
            </a:pPr>
            <a:endParaRPr lang="ru-RU"/>
          </a:p>
        </c:txPr>
        <c:crossAx val="479448792"/>
        <c:crosses val="autoZero"/>
        <c:crossBetween val="between"/>
      </c:valAx>
      <c:spPr>
        <a:noFill/>
        <a:ln w="25400">
          <a:noFill/>
        </a:ln>
      </c:spPr>
    </c:plotArea>
    <c:legend>
      <c:legendPos val="b"/>
      <c:layout>
        <c:manualLayout>
          <c:xMode val="edge"/>
          <c:yMode val="edge"/>
          <c:x val="0"/>
          <c:y val="0.75565753144493308"/>
          <c:w val="0.65476290640081281"/>
          <c:h val="0.24367368851620821"/>
        </c:manualLayout>
      </c:layout>
      <c:overlay val="0"/>
      <c:spPr>
        <a:noFill/>
        <a:ln w="3137">
          <a:noFill/>
          <a:prstDash val="solid"/>
        </a:ln>
        <a:effectLst>
          <a:outerShdw sx="1000" sy="1000" algn="br">
            <a:srgbClr val="000000"/>
          </a:outerShdw>
        </a:effectLst>
      </c:spPr>
      <c:txPr>
        <a:bodyPr/>
        <a:lstStyle/>
        <a:p>
          <a:pPr rtl="0">
            <a:defRPr sz="800" b="0" i="1" u="none" strike="noStrike" baseline="-14000">
              <a:solidFill>
                <a:srgbClr val="000000"/>
              </a:solidFill>
              <a:latin typeface="GHEA Grapalat" pitchFamily="50" charset="0"/>
              <a:ea typeface="Arial Armenian"/>
              <a:cs typeface="Arial Armenian"/>
            </a:defRPr>
          </a:pPr>
          <a:endParaRPr lang="ru-RU"/>
        </a:p>
      </c:txPr>
    </c:legend>
    <c:plotVisOnly val="1"/>
    <c:dispBlanksAs val="gap"/>
    <c:showDLblsOverMax val="0"/>
  </c:chart>
  <c:spPr>
    <a:noFill/>
    <a:ln>
      <a:noFill/>
    </a:ln>
  </c:spPr>
  <c:txPr>
    <a:bodyPr/>
    <a:lstStyle/>
    <a:p>
      <a:pPr>
        <a:defRPr sz="835" b="0" i="0" u="none" strike="noStrike" baseline="0">
          <a:solidFill>
            <a:srgbClr val="000000"/>
          </a:solidFill>
          <a:latin typeface="Arial"/>
          <a:ea typeface="Arial"/>
          <a:cs typeface="Arial"/>
        </a:defRPr>
      </a:pPr>
      <a:endParaRPr lang="ru-RU"/>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393642829343"/>
          <c:y val="0.1112078803914693"/>
          <c:w val="0.83908353441706884"/>
          <c:h val="0.63601772450508465"/>
        </c:manualLayout>
      </c:layout>
      <c:barChart>
        <c:barDir val="col"/>
        <c:grouping val="clustered"/>
        <c:varyColors val="0"/>
        <c:ser>
          <c:idx val="1"/>
          <c:order val="1"/>
          <c:tx>
            <c:strRef>
              <c:f>'Chart 35'!$A$4</c:f>
              <c:strCache>
                <c:ptCount val="1"/>
                <c:pt idx="0">
                  <c:v>Other internal sources</c:v>
                </c:pt>
              </c:strCache>
            </c:strRef>
          </c:tx>
          <c:spPr>
            <a:solidFill>
              <a:schemeClr val="accent5">
                <a:lumMod val="75000"/>
              </a:schemeClr>
            </a:solidFill>
            <a:ln>
              <a:noFill/>
            </a:ln>
            <a:effectLst/>
          </c:spPr>
          <c:invertIfNegative val="0"/>
          <c:cat>
            <c:strRef>
              <c:f>'Chart 35'!$B$1:$C$1</c:f>
              <c:strCache>
                <c:ptCount val="2"/>
                <c:pt idx="0">
                  <c:v>QI 2020</c:v>
                </c:pt>
                <c:pt idx="1">
                  <c:v>QI 2021</c:v>
                </c:pt>
              </c:strCache>
            </c:strRef>
          </c:cat>
          <c:val>
            <c:numRef>
              <c:f>'Chart 35'!$B$4:$C$4</c:f>
              <c:numCache>
                <c:formatCode>0.0</c:formatCode>
                <c:ptCount val="2"/>
                <c:pt idx="0">
                  <c:v>-42.4</c:v>
                </c:pt>
                <c:pt idx="1">
                  <c:v>-290.7</c:v>
                </c:pt>
              </c:numCache>
            </c:numRef>
          </c:val>
          <c:extLst>
            <c:ext xmlns:c16="http://schemas.microsoft.com/office/drawing/2014/chart" uri="{C3380CC4-5D6E-409C-BE32-E72D297353CC}">
              <c16:uniqueId val="{00000000-AE54-4F99-BC8B-FF101BF0D532}"/>
            </c:ext>
          </c:extLst>
        </c:ser>
        <c:ser>
          <c:idx val="0"/>
          <c:order val="0"/>
          <c:tx>
            <c:strRef>
              <c:f>'Chart 35'!$A$2</c:f>
              <c:strCache>
                <c:ptCount val="1"/>
                <c:pt idx="0">
                  <c:v>External sources</c:v>
                </c:pt>
              </c:strCache>
            </c:strRef>
          </c:tx>
          <c:spPr>
            <a:solidFill>
              <a:schemeClr val="accent2"/>
            </a:solidFill>
            <a:ln>
              <a:noFill/>
            </a:ln>
            <a:effectLst/>
          </c:spPr>
          <c:invertIfNegative val="0"/>
          <c:cat>
            <c:strRef>
              <c:f>'Chart 35'!$B$1:$C$1</c:f>
              <c:strCache>
                <c:ptCount val="2"/>
                <c:pt idx="0">
                  <c:v>QI 2020</c:v>
                </c:pt>
                <c:pt idx="1">
                  <c:v>QI 2021</c:v>
                </c:pt>
              </c:strCache>
            </c:strRef>
          </c:cat>
          <c:val>
            <c:numRef>
              <c:f>'Chart 35'!$B$2:$C$2</c:f>
              <c:numCache>
                <c:formatCode>0.0</c:formatCode>
                <c:ptCount val="2"/>
                <c:pt idx="0">
                  <c:v>-36.4</c:v>
                </c:pt>
                <c:pt idx="1">
                  <c:v>327.8</c:v>
                </c:pt>
              </c:numCache>
            </c:numRef>
          </c:val>
          <c:extLst>
            <c:ext xmlns:c16="http://schemas.microsoft.com/office/drawing/2014/chart" uri="{C3380CC4-5D6E-409C-BE32-E72D297353CC}">
              <c16:uniqueId val="{00000001-AE54-4F99-BC8B-FF101BF0D532}"/>
            </c:ext>
          </c:extLst>
        </c:ser>
        <c:ser>
          <c:idx val="2"/>
          <c:order val="2"/>
          <c:tx>
            <c:strRef>
              <c:f>'Chart 35'!$A$3</c:f>
              <c:strCache>
                <c:ptCount val="1"/>
                <c:pt idx="0">
                  <c:v>Net income from government securities</c:v>
                </c:pt>
              </c:strCache>
            </c:strRef>
          </c:tx>
          <c:spPr>
            <a:solidFill>
              <a:schemeClr val="accent3">
                <a:lumMod val="75000"/>
              </a:schemeClr>
            </a:solidFill>
            <a:ln>
              <a:noFill/>
            </a:ln>
            <a:effectLst/>
          </c:spPr>
          <c:invertIfNegative val="0"/>
          <c:cat>
            <c:strRef>
              <c:f>'Chart 35'!$B$1:$C$1</c:f>
              <c:strCache>
                <c:ptCount val="2"/>
                <c:pt idx="0">
                  <c:v>QI 2020</c:v>
                </c:pt>
                <c:pt idx="1">
                  <c:v>QI 2021</c:v>
                </c:pt>
              </c:strCache>
            </c:strRef>
          </c:cat>
          <c:val>
            <c:numRef>
              <c:f>'Chart 35'!$B$3:$C$3</c:f>
              <c:numCache>
                <c:formatCode>0.0</c:formatCode>
                <c:ptCount val="2"/>
                <c:pt idx="0">
                  <c:v>40.799999999999997</c:v>
                </c:pt>
                <c:pt idx="1">
                  <c:v>18.5</c:v>
                </c:pt>
              </c:numCache>
            </c:numRef>
          </c:val>
          <c:extLst>
            <c:ext xmlns:c16="http://schemas.microsoft.com/office/drawing/2014/chart" uri="{C3380CC4-5D6E-409C-BE32-E72D297353CC}">
              <c16:uniqueId val="{00000002-AE54-4F99-BC8B-FF101BF0D532}"/>
            </c:ext>
          </c:extLst>
        </c:ser>
        <c:dLbls>
          <c:showLegendKey val="0"/>
          <c:showVal val="0"/>
          <c:showCatName val="0"/>
          <c:showSerName val="0"/>
          <c:showPercent val="0"/>
          <c:showBubbleSize val="0"/>
        </c:dLbls>
        <c:gapWidth val="219"/>
        <c:overlap val="-50"/>
        <c:axId val="479446048"/>
        <c:axId val="479450360"/>
      </c:barChart>
      <c:catAx>
        <c:axId val="47944604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9450360"/>
        <c:crosses val="autoZero"/>
        <c:auto val="1"/>
        <c:lblAlgn val="ctr"/>
        <c:lblOffset val="100"/>
        <c:noMultiLvlLbl val="0"/>
      </c:catAx>
      <c:valAx>
        <c:axId val="47945036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9446048"/>
        <c:crosses val="autoZero"/>
        <c:crossBetween val="between"/>
      </c:valAx>
      <c:spPr>
        <a:noFill/>
        <a:ln>
          <a:noFill/>
        </a:ln>
        <a:effectLst/>
      </c:spPr>
    </c:plotArea>
    <c:legend>
      <c:legendPos val="b"/>
      <c:layout>
        <c:manualLayout>
          <c:xMode val="edge"/>
          <c:yMode val="edge"/>
          <c:x val="0"/>
          <c:y val="0.83450868298996872"/>
          <c:w val="0.6331821428571428"/>
          <c:h val="0.15288857728400387"/>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92380952380953"/>
          <c:y val="2.7424232709241693E-2"/>
          <c:w val="0.87177757787825594"/>
          <c:h val="0.52514978911971733"/>
        </c:manualLayout>
      </c:layout>
      <c:barChart>
        <c:barDir val="col"/>
        <c:grouping val="clustered"/>
        <c:varyColors val="0"/>
        <c:ser>
          <c:idx val="0"/>
          <c:order val="0"/>
          <c:tx>
            <c:strRef>
              <c:f>'Chart 36'!$B$1</c:f>
              <c:strCache>
                <c:ptCount val="1"/>
                <c:pt idx="0">
                  <c:v>Industry</c:v>
                </c:pt>
              </c:strCache>
            </c:strRef>
          </c:tx>
          <c:spPr>
            <a:solidFill>
              <a:srgbClr val="4BACC6">
                <a:lumMod val="75000"/>
              </a:srgbClr>
            </a:solidFill>
            <a:ln>
              <a:noFill/>
            </a:ln>
            <a:effectLst/>
          </c:spPr>
          <c:invertIfNegative val="0"/>
          <c:cat>
            <c:strRef>
              <c:f>'Chart 36'!$A$2:$A$18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strCache>
            </c:strRef>
          </c:cat>
          <c:val>
            <c:numRef>
              <c:f>'Chart 36'!$B$2:$B$18</c:f>
              <c:numCache>
                <c:formatCode>0.0%</c:formatCode>
                <c:ptCount val="17"/>
                <c:pt idx="0">
                  <c:v>0.12839770774795325</c:v>
                </c:pt>
                <c:pt idx="1">
                  <c:v>4.634175698770733E-2</c:v>
                </c:pt>
                <c:pt idx="2">
                  <c:v>0.11804708450930775</c:v>
                </c:pt>
                <c:pt idx="3">
                  <c:v>0.16973808465446966</c:v>
                </c:pt>
                <c:pt idx="4">
                  <c:v>7.664765689084789E-2</c:v>
                </c:pt>
                <c:pt idx="5">
                  <c:v>7.9845292258440559E-2</c:v>
                </c:pt>
                <c:pt idx="6">
                  <c:v>3.8806764995171078E-2</c:v>
                </c:pt>
                <c:pt idx="7">
                  <c:v>1.4337195495207596E-2</c:v>
                </c:pt>
                <c:pt idx="8">
                  <c:v>2.6668776924209395E-2</c:v>
                </c:pt>
                <c:pt idx="9">
                  <c:v>0.12017602696642044</c:v>
                </c:pt>
                <c:pt idx="10">
                  <c:v>0.145981957492789</c:v>
                </c:pt>
                <c:pt idx="11">
                  <c:v>0.17053430649444665</c:v>
                </c:pt>
                <c:pt idx="12">
                  <c:v>2.4946165639588857E-2</c:v>
                </c:pt>
                <c:pt idx="13">
                  <c:v>-5.5054945622796794E-2</c:v>
                </c:pt>
                <c:pt idx="14">
                  <c:v>-2.5863643968696975E-2</c:v>
                </c:pt>
                <c:pt idx="15">
                  <c:v>-7.8487477392791046E-3</c:v>
                </c:pt>
                <c:pt idx="16">
                  <c:v>-3.6351127135297784E-2</c:v>
                </c:pt>
              </c:numCache>
            </c:numRef>
          </c:val>
          <c:extLst>
            <c:ext xmlns:c16="http://schemas.microsoft.com/office/drawing/2014/chart" uri="{C3380CC4-5D6E-409C-BE32-E72D297353CC}">
              <c16:uniqueId val="{00000000-9F32-495E-9D23-B45DAAB8D808}"/>
            </c:ext>
          </c:extLst>
        </c:ser>
        <c:ser>
          <c:idx val="1"/>
          <c:order val="1"/>
          <c:tx>
            <c:strRef>
              <c:f>'Chart 36'!$C$1</c:f>
              <c:strCache>
                <c:ptCount val="1"/>
                <c:pt idx="0">
                  <c:v>Agriculture</c:v>
                </c:pt>
              </c:strCache>
            </c:strRef>
          </c:tx>
          <c:spPr>
            <a:solidFill>
              <a:srgbClr val="F79646">
                <a:lumMod val="75000"/>
              </a:srgbClr>
            </a:solidFill>
            <a:ln>
              <a:noFill/>
            </a:ln>
            <a:effectLst/>
          </c:spPr>
          <c:invertIfNegative val="0"/>
          <c:cat>
            <c:strRef>
              <c:f>'Chart 36'!$A$2:$A$18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strCache>
            </c:strRef>
          </c:cat>
          <c:val>
            <c:numRef>
              <c:f>'Chart 36'!$C$2:$C$18</c:f>
              <c:numCache>
                <c:formatCode>0.0%</c:formatCode>
                <c:ptCount val="17"/>
                <c:pt idx="0">
                  <c:v>-4.8966580168330866E-2</c:v>
                </c:pt>
                <c:pt idx="1">
                  <c:v>-5.0838350125996926E-2</c:v>
                </c:pt>
                <c:pt idx="2">
                  <c:v>-0.13368221622625087</c:v>
                </c:pt>
                <c:pt idx="3">
                  <c:v>6.9095462595243337E-2</c:v>
                </c:pt>
                <c:pt idx="4">
                  <c:v>1.6409946851915436E-2</c:v>
                </c:pt>
                <c:pt idx="5">
                  <c:v>9.7288072632695732E-2</c:v>
                </c:pt>
                <c:pt idx="6">
                  <c:v>-9.225158235668203E-2</c:v>
                </c:pt>
                <c:pt idx="7">
                  <c:v>-0.11947235939951355</c:v>
                </c:pt>
                <c:pt idx="8">
                  <c:v>-1.7874262852139253E-2</c:v>
                </c:pt>
                <c:pt idx="9">
                  <c:v>-0.1181850630355126</c:v>
                </c:pt>
                <c:pt idx="10">
                  <c:v>-3.7791194005548617E-2</c:v>
                </c:pt>
                <c:pt idx="11">
                  <c:v>-6.2222920749700421E-2</c:v>
                </c:pt>
                <c:pt idx="12">
                  <c:v>4.9360057896308263E-2</c:v>
                </c:pt>
                <c:pt idx="13">
                  <c:v>3.6260959874354626E-3</c:v>
                </c:pt>
                <c:pt idx="14">
                  <c:v>-3.6331829983578812E-2</c:v>
                </c:pt>
                <c:pt idx="15">
                  <c:v>-8.6492727313154633E-2</c:v>
                </c:pt>
                <c:pt idx="16">
                  <c:v>1.5337411183876241E-2</c:v>
                </c:pt>
              </c:numCache>
            </c:numRef>
          </c:val>
          <c:extLst>
            <c:ext xmlns:c16="http://schemas.microsoft.com/office/drawing/2014/chart" uri="{C3380CC4-5D6E-409C-BE32-E72D297353CC}">
              <c16:uniqueId val="{00000001-9F32-495E-9D23-B45DAAB8D808}"/>
            </c:ext>
          </c:extLst>
        </c:ser>
        <c:ser>
          <c:idx val="2"/>
          <c:order val="2"/>
          <c:tx>
            <c:strRef>
              <c:f>'Chart 36'!$D$1</c:f>
              <c:strCache>
                <c:ptCount val="1"/>
                <c:pt idx="0">
                  <c:v>Construction</c:v>
                </c:pt>
              </c:strCache>
            </c:strRef>
          </c:tx>
          <c:spPr>
            <a:solidFill>
              <a:schemeClr val="accent3">
                <a:lumMod val="75000"/>
              </a:schemeClr>
            </a:solidFill>
            <a:ln>
              <a:noFill/>
            </a:ln>
            <a:effectLst/>
          </c:spPr>
          <c:invertIfNegative val="0"/>
          <c:cat>
            <c:strRef>
              <c:f>'Chart 36'!$A$2:$A$18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strCache>
            </c:strRef>
          </c:cat>
          <c:val>
            <c:numRef>
              <c:f>'Chart 36'!$D$2:$D$18</c:f>
              <c:numCache>
                <c:formatCode>0.0%</c:formatCode>
                <c:ptCount val="17"/>
                <c:pt idx="0">
                  <c:v>-9.6242633502967301E-2</c:v>
                </c:pt>
                <c:pt idx="1">
                  <c:v>-0.1166450033631638</c:v>
                </c:pt>
                <c:pt idx="2">
                  <c:v>8.1522972307270999E-2</c:v>
                </c:pt>
                <c:pt idx="3">
                  <c:v>0.12367674115450371</c:v>
                </c:pt>
                <c:pt idx="4">
                  <c:v>0.13432604285641075</c:v>
                </c:pt>
                <c:pt idx="5">
                  <c:v>5.9005536544750187E-2</c:v>
                </c:pt>
                <c:pt idx="6">
                  <c:v>-1.5317593911484977E-2</c:v>
                </c:pt>
                <c:pt idx="7">
                  <c:v>-3.8407443503015767E-2</c:v>
                </c:pt>
                <c:pt idx="8">
                  <c:v>0.11811992637329766</c:v>
                </c:pt>
                <c:pt idx="9">
                  <c:v>3.2402862890425863E-2</c:v>
                </c:pt>
                <c:pt idx="10">
                  <c:v>7.4025666810492788E-2</c:v>
                </c:pt>
                <c:pt idx="11">
                  <c:v>6.3947992726460831E-2</c:v>
                </c:pt>
                <c:pt idx="12">
                  <c:v>-0.12169145192714879</c:v>
                </c:pt>
                <c:pt idx="13">
                  <c:v>-0.39552478420760495</c:v>
                </c:pt>
                <c:pt idx="14">
                  <c:v>-6.7868736523559223E-2</c:v>
                </c:pt>
                <c:pt idx="15">
                  <c:v>0.14234401105549138</c:v>
                </c:pt>
                <c:pt idx="16">
                  <c:v>3.8486309794385248E-2</c:v>
                </c:pt>
              </c:numCache>
            </c:numRef>
          </c:val>
          <c:extLst>
            <c:ext xmlns:c16="http://schemas.microsoft.com/office/drawing/2014/chart" uri="{C3380CC4-5D6E-409C-BE32-E72D297353CC}">
              <c16:uniqueId val="{00000002-9F32-495E-9D23-B45DAAB8D808}"/>
            </c:ext>
          </c:extLst>
        </c:ser>
        <c:ser>
          <c:idx val="3"/>
          <c:order val="3"/>
          <c:tx>
            <c:strRef>
              <c:f>'Chart 36'!$E$1</c:f>
              <c:strCache>
                <c:ptCount val="1"/>
                <c:pt idx="0">
                  <c:v>Services</c:v>
                </c:pt>
              </c:strCache>
            </c:strRef>
          </c:tx>
          <c:spPr>
            <a:solidFill>
              <a:srgbClr val="8064A2">
                <a:lumMod val="75000"/>
              </a:srgbClr>
            </a:solidFill>
            <a:ln>
              <a:noFill/>
            </a:ln>
            <a:effectLst/>
          </c:spPr>
          <c:invertIfNegative val="0"/>
          <c:cat>
            <c:strRef>
              <c:f>'Chart 36'!$A$2:$A$18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strCache>
            </c:strRef>
          </c:cat>
          <c:val>
            <c:numRef>
              <c:f>'Chart 36'!$E$2:$E$18</c:f>
              <c:numCache>
                <c:formatCode>0.0%</c:formatCode>
                <c:ptCount val="17"/>
                <c:pt idx="0">
                  <c:v>6.7183219153435794E-2</c:v>
                </c:pt>
                <c:pt idx="1">
                  <c:v>0.13258600918992428</c:v>
                </c:pt>
                <c:pt idx="2">
                  <c:v>0.10797510530664624</c:v>
                </c:pt>
                <c:pt idx="3">
                  <c:v>0.11010105913929408</c:v>
                </c:pt>
                <c:pt idx="4">
                  <c:v>0.1144169159088841</c:v>
                </c:pt>
                <c:pt idx="5">
                  <c:v>7.9380358367754131E-2</c:v>
                </c:pt>
                <c:pt idx="6">
                  <c:v>7.4381345304877014E-2</c:v>
                </c:pt>
                <c:pt idx="7">
                  <c:v>9.9873242927743314E-2</c:v>
                </c:pt>
                <c:pt idx="8">
                  <c:v>0.11032298747064601</c:v>
                </c:pt>
                <c:pt idx="9">
                  <c:v>9.8625829183945232E-2</c:v>
                </c:pt>
                <c:pt idx="10">
                  <c:v>0.1023453818221698</c:v>
                </c:pt>
                <c:pt idx="11">
                  <c:v>9.2833484546701192E-2</c:v>
                </c:pt>
                <c:pt idx="12">
                  <c:v>5.6622856417394021E-2</c:v>
                </c:pt>
                <c:pt idx="13">
                  <c:v>-0.14061964593765539</c:v>
                </c:pt>
                <c:pt idx="14">
                  <c:v>-0.11974869527486405</c:v>
                </c:pt>
                <c:pt idx="15">
                  <c:v>-0.14603136656797033</c:v>
                </c:pt>
                <c:pt idx="16">
                  <c:v>-3.9521466772184939E-2</c:v>
                </c:pt>
              </c:numCache>
            </c:numRef>
          </c:val>
          <c:extLst>
            <c:ext xmlns:c16="http://schemas.microsoft.com/office/drawing/2014/chart" uri="{C3380CC4-5D6E-409C-BE32-E72D297353CC}">
              <c16:uniqueId val="{00000003-9F32-495E-9D23-B45DAAB8D808}"/>
            </c:ext>
          </c:extLst>
        </c:ser>
        <c:dLbls>
          <c:showLegendKey val="0"/>
          <c:showVal val="0"/>
          <c:showCatName val="0"/>
          <c:showSerName val="0"/>
          <c:showPercent val="0"/>
          <c:showBubbleSize val="0"/>
        </c:dLbls>
        <c:gapWidth val="219"/>
        <c:overlap val="-27"/>
        <c:axId val="479449184"/>
        <c:axId val="479453496"/>
      </c:barChart>
      <c:lineChart>
        <c:grouping val="standard"/>
        <c:varyColors val="0"/>
        <c:ser>
          <c:idx val="4"/>
          <c:order val="4"/>
          <c:tx>
            <c:strRef>
              <c:f>'Chart 36'!$F$1</c:f>
              <c:strCache>
                <c:ptCount val="1"/>
                <c:pt idx="0">
                  <c:v>GDP previous projection</c:v>
                </c:pt>
              </c:strCache>
            </c:strRef>
          </c:tx>
          <c:spPr>
            <a:ln w="12700" cap="rnd">
              <a:solidFill>
                <a:srgbClr val="1F497D"/>
              </a:solidFill>
              <a:round/>
            </a:ln>
            <a:effectLst/>
          </c:spPr>
          <c:marker>
            <c:symbol val="none"/>
          </c:marker>
          <c:cat>
            <c:strRef>
              <c:f>'Chart 36'!$A$2:$A$18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strCache>
            </c:strRef>
          </c:cat>
          <c:val>
            <c:numRef>
              <c:f>'Chart 36'!$F$2:$F$18</c:f>
              <c:numCache>
                <c:formatCode>0.0%</c:formatCode>
                <c:ptCount val="17"/>
                <c:pt idx="0">
                  <c:v>7.2291653784358534E-2</c:v>
                </c:pt>
                <c:pt idx="1">
                  <c:v>6.6942437930590071E-2</c:v>
                </c:pt>
                <c:pt idx="2">
                  <c:v>4.4478240742990005E-2</c:v>
                </c:pt>
                <c:pt idx="3">
                  <c:v>0.11375333959117273</c:v>
                </c:pt>
                <c:pt idx="4">
                  <c:v>0.10228546671255589</c:v>
                </c:pt>
                <c:pt idx="5">
                  <c:v>7.546517914808093E-2</c:v>
                </c:pt>
                <c:pt idx="6">
                  <c:v>2.8415118230181502E-2</c:v>
                </c:pt>
                <c:pt idx="7">
                  <c:v>3.1100471777035121E-2</c:v>
                </c:pt>
                <c:pt idx="8">
                  <c:v>7.4725453065693781E-2</c:v>
                </c:pt>
                <c:pt idx="9">
                  <c:v>6.8935408234034989E-2</c:v>
                </c:pt>
                <c:pt idx="10">
                  <c:v>8.2295685490677339E-2</c:v>
                </c:pt>
                <c:pt idx="11">
                  <c:v>7.5953279380527094E-2</c:v>
                </c:pt>
                <c:pt idx="12">
                  <c:v>4.3999999999999997E-2</c:v>
                </c:pt>
                <c:pt idx="13">
                  <c:v>-0.13400000000000001</c:v>
                </c:pt>
                <c:pt idx="14">
                  <c:v>-0.09</c:v>
                </c:pt>
                <c:pt idx="15">
                  <c:v>-8.7638424941217888E-2</c:v>
                </c:pt>
                <c:pt idx="16">
                  <c:v>-6.8000000000000005E-2</c:v>
                </c:pt>
              </c:numCache>
            </c:numRef>
          </c:val>
          <c:smooth val="0"/>
          <c:extLst>
            <c:ext xmlns:c16="http://schemas.microsoft.com/office/drawing/2014/chart" uri="{C3380CC4-5D6E-409C-BE32-E72D297353CC}">
              <c16:uniqueId val="{00000004-9F32-495E-9D23-B45DAAB8D808}"/>
            </c:ext>
          </c:extLst>
        </c:ser>
        <c:ser>
          <c:idx val="5"/>
          <c:order val="5"/>
          <c:tx>
            <c:strRef>
              <c:f>'Chart 36'!$G$1</c:f>
              <c:strCache>
                <c:ptCount val="1"/>
                <c:pt idx="0">
                  <c:v>GDP current projection</c:v>
                </c:pt>
              </c:strCache>
            </c:strRef>
          </c:tx>
          <c:spPr>
            <a:ln w="12700" cap="rnd">
              <a:solidFill>
                <a:srgbClr val="C00000"/>
              </a:solidFill>
              <a:round/>
            </a:ln>
            <a:effectLst/>
          </c:spPr>
          <c:marker>
            <c:symbol val="none"/>
          </c:marker>
          <c:cat>
            <c:strRef>
              <c:f>'Chart 36'!$A$2:$A$18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strCache>
            </c:strRef>
          </c:cat>
          <c:val>
            <c:numRef>
              <c:f>'Chart 36'!$G$2:$G$18</c:f>
              <c:numCache>
                <c:formatCode>0.0%</c:formatCode>
                <c:ptCount val="17"/>
                <c:pt idx="0">
                  <c:v>7.229165378435852E-2</c:v>
                </c:pt>
                <c:pt idx="1">
                  <c:v>6.6942437930590015E-2</c:v>
                </c:pt>
                <c:pt idx="2">
                  <c:v>4.4478240742990068E-2</c:v>
                </c:pt>
                <c:pt idx="3">
                  <c:v>0.1137533395911727</c:v>
                </c:pt>
                <c:pt idx="4">
                  <c:v>9.919840233482248E-2</c:v>
                </c:pt>
                <c:pt idx="5">
                  <c:v>7.3930273247839726E-2</c:v>
                </c:pt>
                <c:pt idx="6">
                  <c:v>2.8283338650311407E-2</c:v>
                </c:pt>
                <c:pt idx="7">
                  <c:v>3.2902572789460009E-2</c:v>
                </c:pt>
                <c:pt idx="8">
                  <c:v>7.6047802338609929E-2</c:v>
                </c:pt>
                <c:pt idx="9">
                  <c:v>7.0528842343613438E-2</c:v>
                </c:pt>
                <c:pt idx="10">
                  <c:v>8.1409393278566278E-2</c:v>
                </c:pt>
                <c:pt idx="11">
                  <c:v>7.5848598756942345E-2</c:v>
                </c:pt>
                <c:pt idx="12">
                  <c:v>4.2239161787994278E-2</c:v>
                </c:pt>
                <c:pt idx="13">
                  <c:v>-0.13518767599253423</c:v>
                </c:pt>
                <c:pt idx="14">
                  <c:v>-8.7223002805837099E-2</c:v>
                </c:pt>
                <c:pt idx="15">
                  <c:v>-8.6556556762473494E-2</c:v>
                </c:pt>
                <c:pt idx="16">
                  <c:v>-3.3282135665815248E-2</c:v>
                </c:pt>
              </c:numCache>
            </c:numRef>
          </c:val>
          <c:smooth val="0"/>
          <c:extLst>
            <c:ext xmlns:c16="http://schemas.microsoft.com/office/drawing/2014/chart" uri="{C3380CC4-5D6E-409C-BE32-E72D297353CC}">
              <c16:uniqueId val="{00000005-9F32-495E-9D23-B45DAAB8D808}"/>
            </c:ext>
          </c:extLst>
        </c:ser>
        <c:dLbls>
          <c:showLegendKey val="0"/>
          <c:showVal val="0"/>
          <c:showCatName val="0"/>
          <c:showSerName val="0"/>
          <c:showPercent val="0"/>
          <c:showBubbleSize val="0"/>
        </c:dLbls>
        <c:marker val="1"/>
        <c:smooth val="0"/>
        <c:axId val="479449184"/>
        <c:axId val="479453496"/>
      </c:lineChart>
      <c:catAx>
        <c:axId val="479449184"/>
        <c:scaling>
          <c:orientation val="minMax"/>
        </c:scaling>
        <c:delete val="0"/>
        <c:axPos val="b"/>
        <c:numFmt formatCode="General" sourceLinked="1"/>
        <c:majorTickMark val="out"/>
        <c:minorTickMark val="none"/>
        <c:tickLblPos val="low"/>
        <c:spPr>
          <a:noFill/>
          <a:ln w="9102" cap="flat" cmpd="sng" algn="ctr">
            <a:solidFill>
              <a:sysClr val="windowText" lastClr="000000"/>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ru-RU"/>
          </a:p>
        </c:txPr>
        <c:crossAx val="479453496"/>
        <c:crosses val="autoZero"/>
        <c:auto val="1"/>
        <c:lblAlgn val="ctr"/>
        <c:lblOffset val="100"/>
        <c:noMultiLvlLbl val="0"/>
      </c:catAx>
      <c:valAx>
        <c:axId val="479453496"/>
        <c:scaling>
          <c:orientation val="minMax"/>
          <c:max val="0.15000000000000002"/>
          <c:min val="-0.15000000000000002"/>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9449184"/>
        <c:crosses val="autoZero"/>
        <c:crossBetween val="between"/>
        <c:majorUnit val="5.000000000000001E-2"/>
      </c:valAx>
      <c:spPr>
        <a:noFill/>
        <a:ln w="24272">
          <a:noFill/>
        </a:ln>
      </c:spPr>
    </c:plotArea>
    <c:legend>
      <c:legendPos val="b"/>
      <c:layout>
        <c:manualLayout>
          <c:xMode val="edge"/>
          <c:yMode val="edge"/>
          <c:x val="0"/>
          <c:y val="0.67164524023253824"/>
          <c:w val="0.58171686834603531"/>
          <c:h val="0.32638933415975607"/>
        </c:manualLayout>
      </c:layout>
      <c:overlay val="0"/>
      <c:spPr>
        <a:noFill/>
        <a:ln w="24272">
          <a:noFill/>
        </a:ln>
      </c:spPr>
      <c:txPr>
        <a:bodyPr rot="0" spcFirstLastPara="1" vertOverflow="ellipsis" vert="horz" wrap="square" anchor="ctr" anchorCtr="1"/>
        <a:lstStyle/>
        <a:p>
          <a:pPr>
            <a:defRPr sz="764" b="0" i="1" u="none" strike="noStrike" kern="1200" baseline="-14000">
              <a:solidFill>
                <a:sysClr val="windowText" lastClr="000000"/>
              </a:solidFill>
              <a:latin typeface="GHEA Grapalat" pitchFamily="50" charset="0"/>
              <a:ea typeface="+mn-ea"/>
              <a:cs typeface="+mn-cs"/>
            </a:defRPr>
          </a:pPr>
          <a:endParaRPr lang="ru-RU"/>
        </a:p>
      </c:txPr>
    </c:legend>
    <c:plotVisOnly val="1"/>
    <c:dispBlanksAs val="gap"/>
    <c:showDLblsOverMax val="0"/>
  </c:chart>
  <c:spPr>
    <a:noFill/>
    <a:ln>
      <a:noFill/>
    </a:ln>
  </c:spPr>
  <c:txPr>
    <a:bodyPr/>
    <a:lstStyle/>
    <a:p>
      <a:pPr>
        <a:defRPr/>
      </a:pPr>
      <a:endParaRPr lang="ru-RU"/>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8571428571429E-2"/>
          <c:y val="6.5185185185185179E-2"/>
          <c:w val="0.86208492063492059"/>
          <c:h val="0.71006217556138818"/>
        </c:manualLayout>
      </c:layout>
      <c:lineChart>
        <c:grouping val="standard"/>
        <c:varyColors val="0"/>
        <c:ser>
          <c:idx val="0"/>
          <c:order val="0"/>
          <c:tx>
            <c:strRef>
              <c:f>'Chart 37'!$B$1</c:f>
              <c:strCache>
                <c:ptCount val="1"/>
                <c:pt idx="0">
                  <c:v>Current estimate</c:v>
                </c:pt>
              </c:strCache>
            </c:strRef>
          </c:tx>
          <c:spPr>
            <a:ln w="19050" cap="rnd">
              <a:solidFill>
                <a:srgbClr val="305496"/>
              </a:solidFill>
              <a:prstDash val="solid"/>
              <a:round/>
            </a:ln>
            <a:effectLst/>
          </c:spPr>
          <c:marker>
            <c:symbol val="none"/>
          </c:marker>
          <c:cat>
            <c:strRef>
              <c:f>'Chart 37'!$A$2:$A$18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37'!$B$2:$B$18</c:f>
              <c:numCache>
                <c:formatCode>0.0</c:formatCode>
                <c:ptCount val="17"/>
                <c:pt idx="0">
                  <c:v>2.9808167012552929</c:v>
                </c:pt>
                <c:pt idx="1">
                  <c:v>3.3461867737359938</c:v>
                </c:pt>
                <c:pt idx="2">
                  <c:v>3.4321536148097351</c:v>
                </c:pt>
                <c:pt idx="3">
                  <c:v>6.1749025853675761</c:v>
                </c:pt>
                <c:pt idx="4">
                  <c:v>5.0221094029557065</c:v>
                </c:pt>
                <c:pt idx="5">
                  <c:v>4.9622860691974182</c:v>
                </c:pt>
                <c:pt idx="6">
                  <c:v>2.7228988627880284</c:v>
                </c:pt>
                <c:pt idx="7">
                  <c:v>3.9</c:v>
                </c:pt>
                <c:pt idx="8">
                  <c:v>3</c:v>
                </c:pt>
                <c:pt idx="9">
                  <c:v>3.6</c:v>
                </c:pt>
                <c:pt idx="10">
                  <c:v>4.5</c:v>
                </c:pt>
                <c:pt idx="11">
                  <c:v>3</c:v>
                </c:pt>
                <c:pt idx="12">
                  <c:v>7.7</c:v>
                </c:pt>
                <c:pt idx="13">
                  <c:v>0</c:v>
                </c:pt>
                <c:pt idx="14">
                  <c:v>2.1</c:v>
                </c:pt>
                <c:pt idx="15">
                  <c:v>2.7</c:v>
                </c:pt>
                <c:pt idx="16">
                  <c:v>1.7</c:v>
                </c:pt>
              </c:numCache>
            </c:numRef>
          </c:val>
          <c:smooth val="0"/>
          <c:extLst>
            <c:ext xmlns:c16="http://schemas.microsoft.com/office/drawing/2014/chart" uri="{C3380CC4-5D6E-409C-BE32-E72D297353CC}">
              <c16:uniqueId val="{00000001-8073-4523-8DC9-C45FB6F78633}"/>
            </c:ext>
          </c:extLst>
        </c:ser>
        <c:ser>
          <c:idx val="1"/>
          <c:order val="1"/>
          <c:tx>
            <c:strRef>
              <c:f>'Chart 37'!$C$1</c:f>
              <c:strCache>
                <c:ptCount val="1"/>
                <c:pt idx="0">
                  <c:v>Previous projection</c:v>
                </c:pt>
              </c:strCache>
            </c:strRef>
          </c:tx>
          <c:spPr>
            <a:ln w="19050" cap="rnd">
              <a:solidFill>
                <a:srgbClr val="C00000"/>
              </a:solidFill>
              <a:prstDash val="dash"/>
              <a:round/>
            </a:ln>
            <a:effectLst/>
          </c:spPr>
          <c:marker>
            <c:symbol val="none"/>
          </c:marker>
          <c:cat>
            <c:strRef>
              <c:f>'Chart 37'!$A$2:$A$18</c:f>
              <c:strCache>
                <c:ptCount val="1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strCache>
            </c:strRef>
          </c:cat>
          <c:val>
            <c:numRef>
              <c:f>'Chart 37'!$C$2:$C$18</c:f>
              <c:numCache>
                <c:formatCode>0.0</c:formatCode>
                <c:ptCount val="17"/>
                <c:pt idx="0">
                  <c:v>2.9808167012552929</c:v>
                </c:pt>
                <c:pt idx="1">
                  <c:v>3.3461867737359938</c:v>
                </c:pt>
                <c:pt idx="2">
                  <c:v>3.4321536148097351</c:v>
                </c:pt>
                <c:pt idx="3">
                  <c:v>6.1749025853675761</c:v>
                </c:pt>
                <c:pt idx="4">
                  <c:v>5.0221094029557065</c:v>
                </c:pt>
                <c:pt idx="5">
                  <c:v>4.9622860691974182</c:v>
                </c:pt>
                <c:pt idx="6">
                  <c:v>2.7228988627880284</c:v>
                </c:pt>
                <c:pt idx="7">
                  <c:v>3.9</c:v>
                </c:pt>
                <c:pt idx="8">
                  <c:v>3</c:v>
                </c:pt>
                <c:pt idx="9">
                  <c:v>3.6</c:v>
                </c:pt>
                <c:pt idx="10">
                  <c:v>4.5</c:v>
                </c:pt>
                <c:pt idx="11">
                  <c:v>3</c:v>
                </c:pt>
                <c:pt idx="12">
                  <c:v>7.7</c:v>
                </c:pt>
                <c:pt idx="13">
                  <c:v>0</c:v>
                </c:pt>
                <c:pt idx="14">
                  <c:v>2.1</c:v>
                </c:pt>
                <c:pt idx="15">
                  <c:v>2.7</c:v>
                </c:pt>
                <c:pt idx="16">
                  <c:v>0</c:v>
                </c:pt>
              </c:numCache>
            </c:numRef>
          </c:val>
          <c:smooth val="0"/>
          <c:extLst>
            <c:ext xmlns:c16="http://schemas.microsoft.com/office/drawing/2014/chart" uri="{C3380CC4-5D6E-409C-BE32-E72D297353CC}">
              <c16:uniqueId val="{00000003-8073-4523-8DC9-C45FB6F78633}"/>
            </c:ext>
          </c:extLst>
        </c:ser>
        <c:dLbls>
          <c:showLegendKey val="0"/>
          <c:showVal val="0"/>
          <c:showCatName val="0"/>
          <c:showSerName val="0"/>
          <c:showPercent val="0"/>
          <c:showBubbleSize val="0"/>
        </c:dLbls>
        <c:smooth val="0"/>
        <c:axId val="479446832"/>
        <c:axId val="479449576"/>
      </c:lineChart>
      <c:catAx>
        <c:axId val="479446832"/>
        <c:scaling>
          <c:orientation val="minMax"/>
        </c:scaling>
        <c:delete val="0"/>
        <c:axPos val="b"/>
        <c:numFmt formatCode="General" sourceLinked="1"/>
        <c:majorTickMark val="out"/>
        <c:minorTickMark val="none"/>
        <c:tickLblPos val="nextTo"/>
        <c:spPr>
          <a:noFill/>
          <a:ln w="9525" cap="flat" cmpd="sng" algn="ctr">
            <a:solidFill>
              <a:schemeClr val="tx1">
                <a:alpha val="99000"/>
              </a:schemeClr>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9449576"/>
        <c:crosses val="autoZero"/>
        <c:auto val="1"/>
        <c:lblAlgn val="ctr"/>
        <c:lblOffset val="100"/>
        <c:noMultiLvlLbl val="0"/>
      </c:catAx>
      <c:valAx>
        <c:axId val="479449576"/>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9446832"/>
        <c:crosses val="autoZero"/>
        <c:crossBetween val="between"/>
      </c:valAx>
      <c:spPr>
        <a:noFill/>
        <a:ln>
          <a:noFill/>
        </a:ln>
        <a:effectLst/>
      </c:spPr>
    </c:plotArea>
    <c:legend>
      <c:legendPos val="b"/>
      <c:layout>
        <c:manualLayout>
          <c:xMode val="edge"/>
          <c:yMode val="edge"/>
          <c:x val="0"/>
          <c:y val="0.86515392242636346"/>
          <c:w val="0.9859634920634921"/>
          <c:h val="9.9290522018081084E-2"/>
        </c:manualLayout>
      </c:layout>
      <c:overlay val="0"/>
      <c:spPr>
        <a:noFill/>
        <a:ln w="25400">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43478536957083E-2"/>
          <c:y val="4.3568414192459319E-2"/>
          <c:w val="0.86103394081788165"/>
          <c:h val="0.62840409900915484"/>
        </c:manualLayout>
      </c:layout>
      <c:barChart>
        <c:barDir val="col"/>
        <c:grouping val="stacked"/>
        <c:varyColors val="0"/>
        <c:ser>
          <c:idx val="0"/>
          <c:order val="0"/>
          <c:tx>
            <c:strRef>
              <c:f>'Chart 38'!$B$1</c:f>
              <c:strCache>
                <c:ptCount val="1"/>
                <c:pt idx="0">
                  <c:v>Private salaries</c:v>
                </c:pt>
              </c:strCache>
            </c:strRef>
          </c:tx>
          <c:invertIfNegative val="0"/>
          <c:cat>
            <c:strRef>
              <c:f>'Chart 38'!$A$2:$A$22</c:f>
              <c:strCache>
                <c:ptCount val="21"/>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strCache>
            </c:strRef>
          </c:cat>
          <c:val>
            <c:numRef>
              <c:f>'Chart 38'!$B$2:$B$22</c:f>
              <c:numCache>
                <c:formatCode>0.0</c:formatCode>
                <c:ptCount val="21"/>
                <c:pt idx="1">
                  <c:v>5.6</c:v>
                </c:pt>
                <c:pt idx="2">
                  <c:v>3.6</c:v>
                </c:pt>
                <c:pt idx="3">
                  <c:v>4.4000000000000004</c:v>
                </c:pt>
                <c:pt idx="4">
                  <c:v>3</c:v>
                </c:pt>
                <c:pt idx="5">
                  <c:v>3.3</c:v>
                </c:pt>
                <c:pt idx="6">
                  <c:v>3.4</c:v>
                </c:pt>
                <c:pt idx="7">
                  <c:v>6.2</c:v>
                </c:pt>
                <c:pt idx="8">
                  <c:v>5</c:v>
                </c:pt>
                <c:pt idx="9">
                  <c:v>5</c:v>
                </c:pt>
                <c:pt idx="10">
                  <c:v>2.7</c:v>
                </c:pt>
                <c:pt idx="11">
                  <c:v>3.9</c:v>
                </c:pt>
                <c:pt idx="12">
                  <c:v>3</c:v>
                </c:pt>
                <c:pt idx="13">
                  <c:v>3.6</c:v>
                </c:pt>
                <c:pt idx="14">
                  <c:v>4.4000000000000004</c:v>
                </c:pt>
                <c:pt idx="15">
                  <c:v>3</c:v>
                </c:pt>
                <c:pt idx="16">
                  <c:v>7.7</c:v>
                </c:pt>
                <c:pt idx="17">
                  <c:v>0</c:v>
                </c:pt>
                <c:pt idx="18">
                  <c:v>2.1</c:v>
                </c:pt>
                <c:pt idx="19">
                  <c:v>2.7</c:v>
                </c:pt>
                <c:pt idx="20" formatCode="General">
                  <c:v>1.7</c:v>
                </c:pt>
              </c:numCache>
            </c:numRef>
          </c:val>
          <c:extLst>
            <c:ext xmlns:c16="http://schemas.microsoft.com/office/drawing/2014/chart" uri="{C3380CC4-5D6E-409C-BE32-E72D297353CC}">
              <c16:uniqueId val="{00000000-BB7D-4295-B66D-560B15FC9023}"/>
            </c:ext>
          </c:extLst>
        </c:ser>
        <c:ser>
          <c:idx val="1"/>
          <c:order val="1"/>
          <c:tx>
            <c:strRef>
              <c:f>'Chart 38'!$C$1</c:f>
              <c:strCache>
                <c:ptCount val="1"/>
                <c:pt idx="0">
                  <c:v>Real output per employed</c:v>
                </c:pt>
              </c:strCache>
            </c:strRef>
          </c:tx>
          <c:invertIfNegative val="0"/>
          <c:cat>
            <c:strRef>
              <c:f>'Chart 38'!$A$2:$A$22</c:f>
              <c:strCache>
                <c:ptCount val="21"/>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strCache>
            </c:strRef>
          </c:cat>
          <c:val>
            <c:numRef>
              <c:f>'Chart 38'!$C$2:$C$22</c:f>
              <c:numCache>
                <c:formatCode>0.0</c:formatCode>
                <c:ptCount val="21"/>
                <c:pt idx="1">
                  <c:v>-9.6999999999999993</c:v>
                </c:pt>
                <c:pt idx="2">
                  <c:v>-7.7</c:v>
                </c:pt>
                <c:pt idx="3">
                  <c:v>-3</c:v>
                </c:pt>
                <c:pt idx="4">
                  <c:v>-7.2</c:v>
                </c:pt>
                <c:pt idx="5">
                  <c:v>-2.8</c:v>
                </c:pt>
                <c:pt idx="6">
                  <c:v>-4.4000000000000004</c:v>
                </c:pt>
                <c:pt idx="7">
                  <c:v>-10.8</c:v>
                </c:pt>
                <c:pt idx="8">
                  <c:v>-3</c:v>
                </c:pt>
                <c:pt idx="9">
                  <c:v>-7.6</c:v>
                </c:pt>
                <c:pt idx="10">
                  <c:v>-1.9</c:v>
                </c:pt>
                <c:pt idx="11">
                  <c:v>-5.3</c:v>
                </c:pt>
                <c:pt idx="12">
                  <c:v>-2.1</c:v>
                </c:pt>
                <c:pt idx="13">
                  <c:v>4.3</c:v>
                </c:pt>
                <c:pt idx="14">
                  <c:v>4</c:v>
                </c:pt>
                <c:pt idx="15">
                  <c:v>5.2</c:v>
                </c:pt>
                <c:pt idx="16">
                  <c:v>-2.6</c:v>
                </c:pt>
                <c:pt idx="17">
                  <c:v>11.5</c:v>
                </c:pt>
                <c:pt idx="18">
                  <c:v>4.8</c:v>
                </c:pt>
                <c:pt idx="19">
                  <c:v>10.199999999999999</c:v>
                </c:pt>
                <c:pt idx="20">
                  <c:v>5.7</c:v>
                </c:pt>
              </c:numCache>
            </c:numRef>
          </c:val>
          <c:extLst>
            <c:ext xmlns:c16="http://schemas.microsoft.com/office/drawing/2014/chart" uri="{C3380CC4-5D6E-409C-BE32-E72D297353CC}">
              <c16:uniqueId val="{00000001-BB7D-4295-B66D-560B15FC9023}"/>
            </c:ext>
          </c:extLst>
        </c:ser>
        <c:dLbls>
          <c:showLegendKey val="0"/>
          <c:showVal val="0"/>
          <c:showCatName val="0"/>
          <c:showSerName val="0"/>
          <c:showPercent val="0"/>
          <c:showBubbleSize val="0"/>
        </c:dLbls>
        <c:gapWidth val="150"/>
        <c:overlap val="100"/>
        <c:axId val="479451144"/>
        <c:axId val="479453104"/>
      </c:barChart>
      <c:lineChart>
        <c:grouping val="standard"/>
        <c:varyColors val="0"/>
        <c:ser>
          <c:idx val="2"/>
          <c:order val="2"/>
          <c:tx>
            <c:strRef>
              <c:f>'Chart 38'!$D$1</c:f>
              <c:strCache>
                <c:ptCount val="1"/>
                <c:pt idx="0">
                  <c:v>Unit labor costs</c:v>
                </c:pt>
              </c:strCache>
            </c:strRef>
          </c:tx>
          <c:spPr>
            <a:ln>
              <a:solidFill>
                <a:srgbClr val="C00000"/>
              </a:solidFill>
            </a:ln>
          </c:spPr>
          <c:marker>
            <c:symbol val="none"/>
          </c:marker>
          <c:cat>
            <c:strRef>
              <c:f>'Chart 38'!$A$2:$A$22</c:f>
              <c:strCache>
                <c:ptCount val="21"/>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strCache>
            </c:strRef>
          </c:cat>
          <c:val>
            <c:numRef>
              <c:f>'Chart 38'!$D$2:$D$22</c:f>
              <c:numCache>
                <c:formatCode>0.0</c:formatCode>
                <c:ptCount val="21"/>
                <c:pt idx="0">
                  <c:v>-2.2999999999999998</c:v>
                </c:pt>
                <c:pt idx="1">
                  <c:v>-4.0999999999999996</c:v>
                </c:pt>
                <c:pt idx="2">
                  <c:v>-4</c:v>
                </c:pt>
                <c:pt idx="3">
                  <c:v>1.4</c:v>
                </c:pt>
                <c:pt idx="4">
                  <c:v>-4.2</c:v>
                </c:pt>
                <c:pt idx="5">
                  <c:v>0.6</c:v>
                </c:pt>
                <c:pt idx="6">
                  <c:v>-0.9</c:v>
                </c:pt>
                <c:pt idx="7">
                  <c:v>-4.5999999999999996</c:v>
                </c:pt>
                <c:pt idx="8">
                  <c:v>2</c:v>
                </c:pt>
                <c:pt idx="9">
                  <c:v>-2.6</c:v>
                </c:pt>
                <c:pt idx="10">
                  <c:v>0.8</c:v>
                </c:pt>
                <c:pt idx="11">
                  <c:v>-1.3</c:v>
                </c:pt>
                <c:pt idx="12">
                  <c:v>0.9</c:v>
                </c:pt>
                <c:pt idx="13">
                  <c:v>7.9</c:v>
                </c:pt>
                <c:pt idx="14">
                  <c:v>8.4</c:v>
                </c:pt>
                <c:pt idx="15">
                  <c:v>8.1999999999999993</c:v>
                </c:pt>
                <c:pt idx="16">
                  <c:v>5.0999999999999996</c:v>
                </c:pt>
                <c:pt idx="17">
                  <c:v>11.5</c:v>
                </c:pt>
                <c:pt idx="18">
                  <c:v>6.9</c:v>
                </c:pt>
                <c:pt idx="19">
                  <c:v>12.9</c:v>
                </c:pt>
                <c:pt idx="20" formatCode="General">
                  <c:v>7.4</c:v>
                </c:pt>
              </c:numCache>
            </c:numRef>
          </c:val>
          <c:smooth val="0"/>
          <c:extLst>
            <c:ext xmlns:c16="http://schemas.microsoft.com/office/drawing/2014/chart" uri="{C3380CC4-5D6E-409C-BE32-E72D297353CC}">
              <c16:uniqueId val="{00000002-BB7D-4295-B66D-560B15FC9023}"/>
            </c:ext>
          </c:extLst>
        </c:ser>
        <c:dLbls>
          <c:showLegendKey val="0"/>
          <c:showVal val="0"/>
          <c:showCatName val="0"/>
          <c:showSerName val="0"/>
          <c:showPercent val="0"/>
          <c:showBubbleSize val="0"/>
        </c:dLbls>
        <c:marker val="1"/>
        <c:smooth val="0"/>
        <c:axId val="479451144"/>
        <c:axId val="479453104"/>
      </c:lineChart>
      <c:catAx>
        <c:axId val="47945114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9453104"/>
        <c:crosses val="autoZero"/>
        <c:auto val="1"/>
        <c:lblAlgn val="ctr"/>
        <c:lblOffset val="100"/>
        <c:noMultiLvlLbl val="0"/>
      </c:catAx>
      <c:valAx>
        <c:axId val="479453104"/>
        <c:scaling>
          <c:orientation val="minMax"/>
          <c:max val="20"/>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9451144"/>
        <c:crosses val="autoZero"/>
        <c:crossBetween val="between"/>
      </c:valAx>
      <c:spPr>
        <a:noFill/>
        <a:ln>
          <a:noFill/>
        </a:ln>
        <a:effectLst/>
      </c:spPr>
    </c:plotArea>
    <c:legend>
      <c:legendPos val="b"/>
      <c:layout>
        <c:manualLayout>
          <c:xMode val="edge"/>
          <c:yMode val="edge"/>
          <c:x val="0"/>
          <c:y val="0.80467507826581908"/>
          <c:w val="0.77832857142857148"/>
          <c:h val="0.1953249217341807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472205821226606E-2"/>
          <c:y val="5.2060648787123541E-2"/>
          <c:w val="0.88909856788575237"/>
          <c:h val="0.48993849206349205"/>
        </c:manualLayout>
      </c:layout>
      <c:lineChart>
        <c:grouping val="standard"/>
        <c:varyColors val="0"/>
        <c:ser>
          <c:idx val="1"/>
          <c:order val="0"/>
          <c:tx>
            <c:strRef>
              <c:f>'Chart 39'!$B$1</c:f>
              <c:strCache>
                <c:ptCount val="1"/>
                <c:pt idx="0">
                  <c:v>CBA repo average</c:v>
                </c:pt>
              </c:strCache>
            </c:strRef>
          </c:tx>
          <c:spPr>
            <a:ln w="12700">
              <a:solidFill>
                <a:srgbClr val="C00000"/>
              </a:solidFill>
            </a:ln>
          </c:spPr>
          <c:marker>
            <c:symbol val="none"/>
          </c:marker>
          <c:cat>
            <c:numRef>
              <c:f>'Chart 39'!$A$2:$A$226</c:f>
              <c:numCache>
                <c:formatCode>[$-409]dd\-mmm\-yy;@</c:formatCode>
                <c:ptCount val="220"/>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numCache>
            </c:numRef>
          </c:cat>
          <c:val>
            <c:numRef>
              <c:f>'Chart 39'!$B$2:$B$226</c:f>
              <c:numCache>
                <c:formatCode>_(* #\ ##0.0_);_(* \(#\ ##0.0\);_(* "-"??_);_(@_)</c:formatCode>
                <c:ptCount val="220"/>
                <c:pt idx="2">
                  <c:v>6.2901999999999996</c:v>
                </c:pt>
                <c:pt idx="3">
                  <c:v>6.3182</c:v>
                </c:pt>
                <c:pt idx="5">
                  <c:v>6.0892999999999997</c:v>
                </c:pt>
                <c:pt idx="6">
                  <c:v>6.0994000000000002</c:v>
                </c:pt>
                <c:pt idx="7">
                  <c:v>6.0571999999999999</c:v>
                </c:pt>
                <c:pt idx="9">
                  <c:v>6.0473999999999997</c:v>
                </c:pt>
                <c:pt idx="10">
                  <c:v>6.1036000000000001</c:v>
                </c:pt>
                <c:pt idx="11">
                  <c:v>6.1547999999999998</c:v>
                </c:pt>
                <c:pt idx="12">
                  <c:v>6.1231999999999998</c:v>
                </c:pt>
                <c:pt idx="13">
                  <c:v>6.15</c:v>
                </c:pt>
                <c:pt idx="14">
                  <c:v>6.1228999999999996</c:v>
                </c:pt>
                <c:pt idx="15">
                  <c:v>6.0957999999999997</c:v>
                </c:pt>
                <c:pt idx="16">
                  <c:v>6.1369999999999996</c:v>
                </c:pt>
                <c:pt idx="23">
                  <c:v>6.0250000000000004</c:v>
                </c:pt>
                <c:pt idx="24">
                  <c:v>6.0038</c:v>
                </c:pt>
                <c:pt idx="37">
                  <c:v>6.06</c:v>
                </c:pt>
                <c:pt idx="41">
                  <c:v>6.0339999999999998</c:v>
                </c:pt>
                <c:pt idx="45">
                  <c:v>6.0890000000000004</c:v>
                </c:pt>
                <c:pt idx="46">
                  <c:v>6.1220999999999997</c:v>
                </c:pt>
                <c:pt idx="47">
                  <c:v>6.2652000000000001</c:v>
                </c:pt>
                <c:pt idx="48">
                  <c:v>6.3860000000000001</c:v>
                </c:pt>
                <c:pt idx="49">
                  <c:v>6.4134000000000002</c:v>
                </c:pt>
                <c:pt idx="50">
                  <c:v>6</c:v>
                </c:pt>
                <c:pt idx="51">
                  <c:v>6.22</c:v>
                </c:pt>
                <c:pt idx="53">
                  <c:v>6.3964999999999996</c:v>
                </c:pt>
                <c:pt idx="54">
                  <c:v>6.4024000000000001</c:v>
                </c:pt>
                <c:pt idx="62">
                  <c:v>6.02</c:v>
                </c:pt>
                <c:pt idx="65">
                  <c:v>6.02</c:v>
                </c:pt>
                <c:pt idx="66">
                  <c:v>6.2953999999999999</c:v>
                </c:pt>
                <c:pt idx="67">
                  <c:v>6.72</c:v>
                </c:pt>
                <c:pt idx="68">
                  <c:v>6.74</c:v>
                </c:pt>
                <c:pt idx="69">
                  <c:v>6.3329000000000004</c:v>
                </c:pt>
                <c:pt idx="70">
                  <c:v>6.0762</c:v>
                </c:pt>
                <c:pt idx="71">
                  <c:v>6.0975999999999999</c:v>
                </c:pt>
                <c:pt idx="72">
                  <c:v>6.03</c:v>
                </c:pt>
                <c:pt idx="73">
                  <c:v>6.1089000000000002</c:v>
                </c:pt>
                <c:pt idx="74">
                  <c:v>6.2840999999999996</c:v>
                </c:pt>
                <c:pt idx="75">
                  <c:v>6.3470000000000004</c:v>
                </c:pt>
                <c:pt idx="76">
                  <c:v>6.32</c:v>
                </c:pt>
                <c:pt idx="77">
                  <c:v>6.2958999999999996</c:v>
                </c:pt>
                <c:pt idx="78">
                  <c:v>6.3375000000000004</c:v>
                </c:pt>
                <c:pt idx="79">
                  <c:v>6.3617999999999997</c:v>
                </c:pt>
                <c:pt idx="80">
                  <c:v>6.2065000000000001</c:v>
                </c:pt>
                <c:pt idx="81">
                  <c:v>6.1406000000000001</c:v>
                </c:pt>
                <c:pt idx="82">
                  <c:v>6.23</c:v>
                </c:pt>
                <c:pt idx="83">
                  <c:v>6.1238999999999999</c:v>
                </c:pt>
                <c:pt idx="84">
                  <c:v>6.13</c:v>
                </c:pt>
                <c:pt idx="85">
                  <c:v>6.09</c:v>
                </c:pt>
                <c:pt idx="86">
                  <c:v>6.0777099999999997</c:v>
                </c:pt>
                <c:pt idx="87">
                  <c:v>6.0891000000000002</c:v>
                </c:pt>
                <c:pt idx="88">
                  <c:v>6.1158000000000001</c:v>
                </c:pt>
                <c:pt idx="89">
                  <c:v>6.07</c:v>
                </c:pt>
                <c:pt idx="90">
                  <c:v>6.0991</c:v>
                </c:pt>
                <c:pt idx="91">
                  <c:v>6.1059000000000001</c:v>
                </c:pt>
                <c:pt idx="92">
                  <c:v>6.1375999999999999</c:v>
                </c:pt>
                <c:pt idx="93">
                  <c:v>6.1649000000000003</c:v>
                </c:pt>
                <c:pt idx="94">
                  <c:v>6.1645000000000003</c:v>
                </c:pt>
                <c:pt idx="95">
                  <c:v>6.1894999999999998</c:v>
                </c:pt>
                <c:pt idx="96">
                  <c:v>6.1772</c:v>
                </c:pt>
                <c:pt idx="97">
                  <c:v>6.1957000000000004</c:v>
                </c:pt>
                <c:pt idx="98">
                  <c:v>6.2080000000000002</c:v>
                </c:pt>
                <c:pt idx="99">
                  <c:v>6.1848000000000001</c:v>
                </c:pt>
                <c:pt idx="100">
                  <c:v>6.2054999999999998</c:v>
                </c:pt>
                <c:pt idx="101">
                  <c:v>6.19</c:v>
                </c:pt>
                <c:pt idx="102">
                  <c:v>6.1890000000000001</c:v>
                </c:pt>
                <c:pt idx="103">
                  <c:v>6.1487999999999996</c:v>
                </c:pt>
                <c:pt idx="104">
                  <c:v>6.1308999999999996</c:v>
                </c:pt>
                <c:pt idx="105">
                  <c:v>5.8731999999999998</c:v>
                </c:pt>
                <c:pt idx="106">
                  <c:v>5.8270999999999997</c:v>
                </c:pt>
                <c:pt idx="107">
                  <c:v>5.8521999999999998</c:v>
                </c:pt>
                <c:pt idx="108">
                  <c:v>5.8295000000000003</c:v>
                </c:pt>
                <c:pt idx="109">
                  <c:v>5.8215000000000003</c:v>
                </c:pt>
                <c:pt idx="110">
                  <c:v>5.8072999999999997</c:v>
                </c:pt>
                <c:pt idx="111">
                  <c:v>5.8365</c:v>
                </c:pt>
                <c:pt idx="112">
                  <c:v>5.8543000000000003</c:v>
                </c:pt>
                <c:pt idx="113">
                  <c:v>5.9100999999999999</c:v>
                </c:pt>
                <c:pt idx="114">
                  <c:v>5.8362999999999996</c:v>
                </c:pt>
                <c:pt idx="115">
                  <c:v>5.8845000000000001</c:v>
                </c:pt>
                <c:pt idx="116">
                  <c:v>5.9</c:v>
                </c:pt>
                <c:pt idx="117">
                  <c:v>5.8917999999999999</c:v>
                </c:pt>
                <c:pt idx="118">
                  <c:v>5.8655999999999997</c:v>
                </c:pt>
                <c:pt idx="119">
                  <c:v>5.83</c:v>
                </c:pt>
                <c:pt idx="120">
                  <c:v>5.8545999999999996</c:v>
                </c:pt>
                <c:pt idx="121">
                  <c:v>5.8369999999999997</c:v>
                </c:pt>
                <c:pt idx="122">
                  <c:v>5.8221999999999996</c:v>
                </c:pt>
                <c:pt idx="123">
                  <c:v>5.8293999999999997</c:v>
                </c:pt>
                <c:pt idx="124">
                  <c:v>5.8301999999999996</c:v>
                </c:pt>
                <c:pt idx="125">
                  <c:v>5.82</c:v>
                </c:pt>
                <c:pt idx="126">
                  <c:v>5.8746</c:v>
                </c:pt>
                <c:pt idx="127">
                  <c:v>5.8163999999999998</c:v>
                </c:pt>
                <c:pt idx="128">
                  <c:v>5.8456000000000001</c:v>
                </c:pt>
                <c:pt idx="129">
                  <c:v>5.8647</c:v>
                </c:pt>
                <c:pt idx="130">
                  <c:v>5.84</c:v>
                </c:pt>
                <c:pt idx="131">
                  <c:v>5.8512000000000004</c:v>
                </c:pt>
                <c:pt idx="132">
                  <c:v>5.8356000000000003</c:v>
                </c:pt>
                <c:pt idx="133">
                  <c:v>5.84</c:v>
                </c:pt>
                <c:pt idx="134">
                  <c:v>5.85</c:v>
                </c:pt>
                <c:pt idx="135">
                  <c:v>5.8471000000000002</c:v>
                </c:pt>
                <c:pt idx="136">
                  <c:v>5.8448000000000002</c:v>
                </c:pt>
                <c:pt idx="137">
                  <c:v>5.6417999999999999</c:v>
                </c:pt>
                <c:pt idx="138">
                  <c:v>5.6178999999999997</c:v>
                </c:pt>
                <c:pt idx="139">
                  <c:v>5.6574999999999998</c:v>
                </c:pt>
                <c:pt idx="140">
                  <c:v>5.6417000000000002</c:v>
                </c:pt>
                <c:pt idx="141">
                  <c:v>5.6257000000000001</c:v>
                </c:pt>
                <c:pt idx="142">
                  <c:v>5.5979000000000001</c:v>
                </c:pt>
                <c:pt idx="143">
                  <c:v>5.6109</c:v>
                </c:pt>
                <c:pt idx="144">
                  <c:v>5.6036999999999999</c:v>
                </c:pt>
                <c:pt idx="145">
                  <c:v>5.5660999999999996</c:v>
                </c:pt>
                <c:pt idx="146">
                  <c:v>5.58</c:v>
                </c:pt>
                <c:pt idx="147">
                  <c:v>5.5776000000000003</c:v>
                </c:pt>
                <c:pt idx="148">
                  <c:v>5.6077000000000004</c:v>
                </c:pt>
                <c:pt idx="149">
                  <c:v>5.6371000000000002</c:v>
                </c:pt>
                <c:pt idx="150">
                  <c:v>5.6555999999999997</c:v>
                </c:pt>
                <c:pt idx="151">
                  <c:v>5.6614000000000004</c:v>
                </c:pt>
                <c:pt idx="152">
                  <c:v>5.6547000000000001</c:v>
                </c:pt>
                <c:pt idx="153">
                  <c:v>5.6988000000000003</c:v>
                </c:pt>
                <c:pt idx="154">
                  <c:v>5.6435000000000004</c:v>
                </c:pt>
                <c:pt idx="155">
                  <c:v>5.6520000000000001</c:v>
                </c:pt>
                <c:pt idx="156">
                  <c:v>5.6627999999999998</c:v>
                </c:pt>
                <c:pt idx="157">
                  <c:v>5.6718000000000002</c:v>
                </c:pt>
                <c:pt idx="158">
                  <c:v>5.6215000000000002</c:v>
                </c:pt>
                <c:pt idx="159">
                  <c:v>5.6394000000000002</c:v>
                </c:pt>
                <c:pt idx="160">
                  <c:v>5.6044</c:v>
                </c:pt>
                <c:pt idx="161">
                  <c:v>5.6044</c:v>
                </c:pt>
                <c:pt idx="162">
                  <c:v>5.5686999999999998</c:v>
                </c:pt>
                <c:pt idx="163">
                  <c:v>5.5808999999999997</c:v>
                </c:pt>
                <c:pt idx="164">
                  <c:v>5.4010999999999996</c:v>
                </c:pt>
                <c:pt idx="165">
                  <c:v>5.42</c:v>
                </c:pt>
                <c:pt idx="166">
                  <c:v>5.4532999999999996</c:v>
                </c:pt>
                <c:pt idx="167">
                  <c:v>5.3922999999999996</c:v>
                </c:pt>
                <c:pt idx="168">
                  <c:v>5.4227999999999996</c:v>
                </c:pt>
                <c:pt idx="169">
                  <c:v>5.4207999999999998</c:v>
                </c:pt>
                <c:pt idx="170">
                  <c:v>5.18</c:v>
                </c:pt>
                <c:pt idx="171">
                  <c:v>5.1624999999999996</c:v>
                </c:pt>
                <c:pt idx="172">
                  <c:v>5.1741999999999999</c:v>
                </c:pt>
                <c:pt idx="173">
                  <c:v>5.2241</c:v>
                </c:pt>
                <c:pt idx="174">
                  <c:v>5.2241</c:v>
                </c:pt>
                <c:pt idx="175">
                  <c:v>5.1571999999999996</c:v>
                </c:pt>
                <c:pt idx="176">
                  <c:v>5.1391</c:v>
                </c:pt>
                <c:pt idx="177">
                  <c:v>4.6524000000000001</c:v>
                </c:pt>
                <c:pt idx="178">
                  <c:v>4.6763000000000003</c:v>
                </c:pt>
                <c:pt idx="179">
                  <c:v>4.6083999999999996</c:v>
                </c:pt>
                <c:pt idx="180">
                  <c:v>4.5579999999999998</c:v>
                </c:pt>
                <c:pt idx="181">
                  <c:v>4.6585999999999999</c:v>
                </c:pt>
                <c:pt idx="182">
                  <c:v>4.6186999999999996</c:v>
                </c:pt>
                <c:pt idx="183">
                  <c:v>4.5968</c:v>
                </c:pt>
                <c:pt idx="184">
                  <c:v>4.5843999999999996</c:v>
                </c:pt>
                <c:pt idx="185">
                  <c:v>4.6215999999999999</c:v>
                </c:pt>
                <c:pt idx="186">
                  <c:v>4.5945</c:v>
                </c:pt>
                <c:pt idx="187">
                  <c:v>4.5896999999999997</c:v>
                </c:pt>
                <c:pt idx="188">
                  <c:v>4.5949999999999998</c:v>
                </c:pt>
                <c:pt idx="189">
                  <c:v>4.5728999999999997</c:v>
                </c:pt>
                <c:pt idx="190">
                  <c:v>4.3284000000000002</c:v>
                </c:pt>
                <c:pt idx="191">
                  <c:v>4.3257000000000003</c:v>
                </c:pt>
                <c:pt idx="192">
                  <c:v>4.3662999999999998</c:v>
                </c:pt>
                <c:pt idx="193">
                  <c:v>4.3277000000000001</c:v>
                </c:pt>
                <c:pt idx="194">
                  <c:v>4.3193000000000001</c:v>
                </c:pt>
                <c:pt idx="195">
                  <c:v>4.3094999999999999</c:v>
                </c:pt>
                <c:pt idx="196">
                  <c:v>4.3129</c:v>
                </c:pt>
                <c:pt idx="197">
                  <c:v>4.3018000000000001</c:v>
                </c:pt>
                <c:pt idx="198">
                  <c:v>4.3018000000000001</c:v>
                </c:pt>
                <c:pt idx="199">
                  <c:v>4.3010000000000002</c:v>
                </c:pt>
                <c:pt idx="200">
                  <c:v>4.3207000000000004</c:v>
                </c:pt>
                <c:pt idx="201">
                  <c:v>4.2930000000000001</c:v>
                </c:pt>
                <c:pt idx="202">
                  <c:v>4.306</c:v>
                </c:pt>
                <c:pt idx="203">
                  <c:v>5.4139999999999997</c:v>
                </c:pt>
                <c:pt idx="204">
                  <c:v>5.4524999999999997</c:v>
                </c:pt>
                <c:pt idx="205">
                  <c:v>5.5835999999999997</c:v>
                </c:pt>
                <c:pt idx="206">
                  <c:v>5.4767000000000001</c:v>
                </c:pt>
                <c:pt idx="207">
                  <c:v>5.5444000000000004</c:v>
                </c:pt>
                <c:pt idx="208">
                  <c:v>5.4527999999999999</c:v>
                </c:pt>
                <c:pt idx="209">
                  <c:v>5.3888999999999996</c:v>
                </c:pt>
                <c:pt idx="210">
                  <c:v>5.6105999999999998</c:v>
                </c:pt>
                <c:pt idx="211">
                  <c:v>5.609</c:v>
                </c:pt>
                <c:pt idx="212">
                  <c:v>5.6058000000000003</c:v>
                </c:pt>
                <c:pt idx="213">
                  <c:v>5.6135000000000002</c:v>
                </c:pt>
                <c:pt idx="214">
                  <c:v>5.6035000000000004</c:v>
                </c:pt>
                <c:pt idx="215">
                  <c:v>5.6120999999999999</c:v>
                </c:pt>
                <c:pt idx="216">
                  <c:v>5.6254999999999997</c:v>
                </c:pt>
                <c:pt idx="217">
                  <c:v>5.5968999999999998</c:v>
                </c:pt>
                <c:pt idx="218">
                  <c:v>5.6435724770642199</c:v>
                </c:pt>
              </c:numCache>
            </c:numRef>
          </c:val>
          <c:smooth val="0"/>
          <c:extLst>
            <c:ext xmlns:c16="http://schemas.microsoft.com/office/drawing/2014/chart" uri="{C3380CC4-5D6E-409C-BE32-E72D297353CC}">
              <c16:uniqueId val="{00000000-E98B-4CE9-8F66-47B9E15BC872}"/>
            </c:ext>
          </c:extLst>
        </c:ser>
        <c:ser>
          <c:idx val="2"/>
          <c:order val="1"/>
          <c:tx>
            <c:strRef>
              <c:f>'Chart 39'!$C$1</c:f>
              <c:strCache>
                <c:ptCount val="1"/>
                <c:pt idx="0">
                  <c:v>Interbank repo</c:v>
                </c:pt>
              </c:strCache>
            </c:strRef>
          </c:tx>
          <c:spPr>
            <a:ln w="12700">
              <a:solidFill>
                <a:srgbClr val="00B050"/>
              </a:solidFill>
            </a:ln>
          </c:spPr>
          <c:marker>
            <c:symbol val="none"/>
          </c:marker>
          <c:cat>
            <c:numRef>
              <c:f>'Chart 39'!$A$2:$A$226</c:f>
              <c:numCache>
                <c:formatCode>[$-409]dd\-mmm\-yy;@</c:formatCode>
                <c:ptCount val="220"/>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numCache>
            </c:numRef>
          </c:cat>
          <c:val>
            <c:numRef>
              <c:f>'Chart 39'!$C$2:$C$226</c:f>
              <c:numCache>
                <c:formatCode>_(* #\ ##0.0_);_(* \(#\ ##0.0\);_(* "-"??_);_(@_)</c:formatCode>
                <c:ptCount val="220"/>
                <c:pt idx="0">
                  <c:v>5.9596689160691687</c:v>
                </c:pt>
                <c:pt idx="1">
                  <c:v>5.9889129642749754</c:v>
                </c:pt>
                <c:pt idx="2">
                  <c:v>6.2032623493730519</c:v>
                </c:pt>
                <c:pt idx="3">
                  <c:v>6.2051500307809997</c:v>
                </c:pt>
                <c:pt idx="4">
                  <c:v>6.23</c:v>
                </c:pt>
                <c:pt idx="5">
                  <c:v>6.0102644753384808</c:v>
                </c:pt>
                <c:pt idx="6">
                  <c:v>6.0323513318576367</c:v>
                </c:pt>
                <c:pt idx="7">
                  <c:v>6.0374430500501646</c:v>
                </c:pt>
                <c:pt idx="8">
                  <c:v>6.0205572915955949</c:v>
                </c:pt>
                <c:pt idx="9">
                  <c:v>5.950039091712557</c:v>
                </c:pt>
                <c:pt idx="10">
                  <c:v>6.0578014215399145</c:v>
                </c:pt>
                <c:pt idx="11">
                  <c:v>6.0581107877178653</c:v>
                </c:pt>
                <c:pt idx="12">
                  <c:v>6.0791317020426385</c:v>
                </c:pt>
                <c:pt idx="13">
                  <c:v>6.05</c:v>
                </c:pt>
                <c:pt idx="14">
                  <c:v>6.0321002862215138</c:v>
                </c:pt>
                <c:pt idx="15">
                  <c:v>6.0066171310312324</c:v>
                </c:pt>
                <c:pt idx="16">
                  <c:v>5.9973996065825457</c:v>
                </c:pt>
                <c:pt idx="17">
                  <c:v>5.8215825058102686</c:v>
                </c:pt>
                <c:pt idx="18">
                  <c:v>5.921652791330164</c:v>
                </c:pt>
                <c:pt idx="19">
                  <c:v>5.9599285745974004</c:v>
                </c:pt>
                <c:pt idx="20">
                  <c:v>5.6825393610413464</c:v>
                </c:pt>
                <c:pt idx="21">
                  <c:v>5.5825809738900514</c:v>
                </c:pt>
                <c:pt idx="22">
                  <c:v>5.5893664874551972</c:v>
                </c:pt>
                <c:pt idx="23">
                  <c:v>5.648756308175396</c:v>
                </c:pt>
                <c:pt idx="24">
                  <c:v>5.7324251734390481</c:v>
                </c:pt>
                <c:pt idx="25">
                  <c:v>5.6591731711520943</c:v>
                </c:pt>
                <c:pt idx="26">
                  <c:v>5.7363224503409427</c:v>
                </c:pt>
                <c:pt idx="27">
                  <c:v>5.6222268338503207</c:v>
                </c:pt>
                <c:pt idx="28">
                  <c:v>5.4184975890733753</c:v>
                </c:pt>
                <c:pt idx="29">
                  <c:v>5.1593812313060816</c:v>
                </c:pt>
                <c:pt idx="30">
                  <c:v>5.1214706025979106</c:v>
                </c:pt>
                <c:pt idx="31">
                  <c:v>5.35</c:v>
                </c:pt>
                <c:pt idx="32">
                  <c:v>5.32</c:v>
                </c:pt>
                <c:pt idx="33">
                  <c:v>5.15</c:v>
                </c:pt>
                <c:pt idx="34">
                  <c:v>5.0138238524684935</c:v>
                </c:pt>
                <c:pt idx="35">
                  <c:v>5.1504264894280993</c:v>
                </c:pt>
                <c:pt idx="36">
                  <c:v>5.1483917927491119</c:v>
                </c:pt>
                <c:pt idx="37">
                  <c:v>5.3033478016209967</c:v>
                </c:pt>
                <c:pt idx="38">
                  <c:v>5.5327476295087159</c:v>
                </c:pt>
                <c:pt idx="39">
                  <c:v>5.6196299863289711</c:v>
                </c:pt>
                <c:pt idx="40">
                  <c:v>5.8051203582290327</c:v>
                </c:pt>
                <c:pt idx="41">
                  <c:v>5.8392499217170517</c:v>
                </c:pt>
                <c:pt idx="42">
                  <c:v>5.7981012605695126</c:v>
                </c:pt>
                <c:pt idx="43">
                  <c:v>5.7309841211589809</c:v>
                </c:pt>
                <c:pt idx="44">
                  <c:v>5.7680539294035764</c:v>
                </c:pt>
                <c:pt idx="45">
                  <c:v>5.9224645906709288</c:v>
                </c:pt>
                <c:pt idx="46">
                  <c:v>6.0148700927824228</c:v>
                </c:pt>
                <c:pt idx="47">
                  <c:v>6.0653071273234582</c:v>
                </c:pt>
                <c:pt idx="48">
                  <c:v>6.2127851509905749</c:v>
                </c:pt>
                <c:pt idx="49">
                  <c:v>6.2651924841720819</c:v>
                </c:pt>
                <c:pt idx="50">
                  <c:v>5.9856117145876686</c:v>
                </c:pt>
                <c:pt idx="51">
                  <c:v>6.0539318271516995</c:v>
                </c:pt>
                <c:pt idx="52">
                  <c:v>5.9768534270388853</c:v>
                </c:pt>
                <c:pt idx="53">
                  <c:v>5.9801343580372981</c:v>
                </c:pt>
                <c:pt idx="54">
                  <c:v>6.1</c:v>
                </c:pt>
                <c:pt idx="55">
                  <c:v>5.4880153899549891</c:v>
                </c:pt>
                <c:pt idx="56">
                  <c:v>5.9317163527745986</c:v>
                </c:pt>
                <c:pt idx="57">
                  <c:v>6.0052236806857753</c:v>
                </c:pt>
                <c:pt idx="58">
                  <c:v>5.9854191980558928</c:v>
                </c:pt>
                <c:pt idx="59">
                  <c:v>6</c:v>
                </c:pt>
                <c:pt idx="60">
                  <c:v>6</c:v>
                </c:pt>
                <c:pt idx="61">
                  <c:v>6</c:v>
                </c:pt>
                <c:pt idx="62">
                  <c:v>6</c:v>
                </c:pt>
                <c:pt idx="63">
                  <c:v>5.9931242274412853</c:v>
                </c:pt>
                <c:pt idx="64">
                  <c:v>5.7975766215253026</c:v>
                </c:pt>
                <c:pt idx="65">
                  <c:v>5.9846561584600364</c:v>
                </c:pt>
                <c:pt idx="66">
                  <c:v>5.97</c:v>
                </c:pt>
                <c:pt idx="67">
                  <c:v>6.22</c:v>
                </c:pt>
                <c:pt idx="68">
                  <c:v>6.3575452500803253</c:v>
                </c:pt>
                <c:pt idx="69">
                  <c:v>6.2369926199261991</c:v>
                </c:pt>
                <c:pt idx="70">
                  <c:v>6.1466738732745716</c:v>
                </c:pt>
                <c:pt idx="71">
                  <c:v>6.1141669406092483</c:v>
                </c:pt>
                <c:pt idx="72">
                  <c:v>6.0287004181979471</c:v>
                </c:pt>
                <c:pt idx="73">
                  <c:v>6.0660363946545353</c:v>
                </c:pt>
                <c:pt idx="74">
                  <c:v>6.1178801386825157</c:v>
                </c:pt>
                <c:pt idx="75">
                  <c:v>6.1842472118959106</c:v>
                </c:pt>
                <c:pt idx="76">
                  <c:v>6.1740266811870406</c:v>
                </c:pt>
                <c:pt idx="77">
                  <c:v>6.2080984409356565</c:v>
                </c:pt>
                <c:pt idx="78">
                  <c:v>6.2756697085663822</c:v>
                </c:pt>
                <c:pt idx="79">
                  <c:v>6.225542168674699</c:v>
                </c:pt>
                <c:pt idx="80">
                  <c:v>6.2175656984785617</c:v>
                </c:pt>
                <c:pt idx="81">
                  <c:v>6.1192982456140355</c:v>
                </c:pt>
                <c:pt idx="82">
                  <c:v>6.1504322003178764</c:v>
                </c:pt>
                <c:pt idx="83">
                  <c:v>6.1831895635915526</c:v>
                </c:pt>
                <c:pt idx="84">
                  <c:v>6.15</c:v>
                </c:pt>
                <c:pt idx="85">
                  <c:v>6.14</c:v>
                </c:pt>
                <c:pt idx="86">
                  <c:v>6.15</c:v>
                </c:pt>
                <c:pt idx="87">
                  <c:v>6.1407030284880024</c:v>
                </c:pt>
                <c:pt idx="88">
                  <c:v>6.1345191248229183</c:v>
                </c:pt>
                <c:pt idx="89">
                  <c:v>6.0758602711157454</c:v>
                </c:pt>
                <c:pt idx="90">
                  <c:v>6.0638725605454971</c:v>
                </c:pt>
                <c:pt idx="91">
                  <c:v>6.1192257855523158</c:v>
                </c:pt>
                <c:pt idx="92">
                  <c:v>6.13</c:v>
                </c:pt>
                <c:pt idx="93">
                  <c:v>6.1475630252100837</c:v>
                </c:pt>
                <c:pt idx="94">
                  <c:v>6.1538277511961725</c:v>
                </c:pt>
                <c:pt idx="95">
                  <c:v>6.1533333333333333</c:v>
                </c:pt>
                <c:pt idx="96">
                  <c:v>6.1698630136986301</c:v>
                </c:pt>
                <c:pt idx="97">
                  <c:v>6.2091416813639038</c:v>
                </c:pt>
                <c:pt idx="98">
                  <c:v>6.1951086956521735</c:v>
                </c:pt>
                <c:pt idx="99">
                  <c:v>6.233770992366412</c:v>
                </c:pt>
                <c:pt idx="100">
                  <c:v>6.2431917211328978</c:v>
                </c:pt>
                <c:pt idx="101">
                  <c:v>6.2190794096978212</c:v>
                </c:pt>
                <c:pt idx="102">
                  <c:v>6.18</c:v>
                </c:pt>
                <c:pt idx="103">
                  <c:v>6.1661837151388781</c:v>
                </c:pt>
                <c:pt idx="104">
                  <c:v>6.1546624389659828</c:v>
                </c:pt>
                <c:pt idx="105">
                  <c:v>6.05</c:v>
                </c:pt>
                <c:pt idx="106">
                  <c:v>5.8128192290592038</c:v>
                </c:pt>
                <c:pt idx="107">
                  <c:v>5.7245196060798778</c:v>
                </c:pt>
                <c:pt idx="108">
                  <c:v>5.8182928327098447</c:v>
                </c:pt>
                <c:pt idx="109">
                  <c:v>5.8258644487620828</c:v>
                </c:pt>
                <c:pt idx="110">
                  <c:v>5.7906085945487487</c:v>
                </c:pt>
                <c:pt idx="111">
                  <c:v>5.7622013095987645</c:v>
                </c:pt>
                <c:pt idx="112">
                  <c:v>5.84</c:v>
                </c:pt>
                <c:pt idx="113">
                  <c:v>5.9402980046405487</c:v>
                </c:pt>
                <c:pt idx="114">
                  <c:v>5.9202920516783912</c:v>
                </c:pt>
                <c:pt idx="115">
                  <c:v>5.8915724039079738</c:v>
                </c:pt>
                <c:pt idx="116">
                  <c:v>5.99</c:v>
                </c:pt>
                <c:pt idx="117">
                  <c:v>5.9893093531815866</c:v>
                </c:pt>
                <c:pt idx="118">
                  <c:v>5.8999571916138267</c:v>
                </c:pt>
                <c:pt idx="119">
                  <c:v>5.86</c:v>
                </c:pt>
                <c:pt idx="120">
                  <c:v>5.75</c:v>
                </c:pt>
                <c:pt idx="121">
                  <c:v>5.8449213239207376</c:v>
                </c:pt>
                <c:pt idx="122">
                  <c:v>5.8203349747512965</c:v>
                </c:pt>
                <c:pt idx="123">
                  <c:v>5.84</c:v>
                </c:pt>
                <c:pt idx="124">
                  <c:v>5.8146849424778315</c:v>
                </c:pt>
                <c:pt idx="125">
                  <c:v>5.807754884596033</c:v>
                </c:pt>
                <c:pt idx="126">
                  <c:v>5.9012247558221507</c:v>
                </c:pt>
                <c:pt idx="127">
                  <c:v>5.84</c:v>
                </c:pt>
                <c:pt idx="128">
                  <c:v>5.7454281083844663</c:v>
                </c:pt>
                <c:pt idx="129">
                  <c:v>5.8554104516965362</c:v>
                </c:pt>
                <c:pt idx="130">
                  <c:v>5.8201493911435902</c:v>
                </c:pt>
                <c:pt idx="131">
                  <c:v>5.8090873400077303</c:v>
                </c:pt>
                <c:pt idx="132">
                  <c:v>5.8227331556615054</c:v>
                </c:pt>
                <c:pt idx="133">
                  <c:v>5.82</c:v>
                </c:pt>
                <c:pt idx="134">
                  <c:v>5.83</c:v>
                </c:pt>
                <c:pt idx="135">
                  <c:v>5.8418996547308115</c:v>
                </c:pt>
                <c:pt idx="136">
                  <c:v>5.8407804821314304</c:v>
                </c:pt>
                <c:pt idx="137">
                  <c:v>5.6670726230894246</c:v>
                </c:pt>
                <c:pt idx="138">
                  <c:v>5.6117567330943636</c:v>
                </c:pt>
                <c:pt idx="139">
                  <c:v>5.6205719446555644</c:v>
                </c:pt>
                <c:pt idx="140">
                  <c:v>5.5941583899577267</c:v>
                </c:pt>
                <c:pt idx="141">
                  <c:v>5.5793678099980566</c:v>
                </c:pt>
                <c:pt idx="142">
                  <c:v>5.596229629404248</c:v>
                </c:pt>
                <c:pt idx="143">
                  <c:v>5.5950981689261852</c:v>
                </c:pt>
                <c:pt idx="144">
                  <c:v>5.5953969121890248</c:v>
                </c:pt>
                <c:pt idx="145">
                  <c:v>5.537875519210302</c:v>
                </c:pt>
                <c:pt idx="146">
                  <c:v>5.4195369096192447</c:v>
                </c:pt>
                <c:pt idx="147">
                  <c:v>5.5471635190014927</c:v>
                </c:pt>
                <c:pt idx="148">
                  <c:v>5.5571906945800453</c:v>
                </c:pt>
                <c:pt idx="149">
                  <c:v>5.5506721155914978</c:v>
                </c:pt>
                <c:pt idx="150">
                  <c:v>5.55</c:v>
                </c:pt>
                <c:pt idx="151">
                  <c:v>5.5962933720911927</c:v>
                </c:pt>
                <c:pt idx="152">
                  <c:v>5.57</c:v>
                </c:pt>
                <c:pt idx="153">
                  <c:v>5.5328100542664567</c:v>
                </c:pt>
                <c:pt idx="154">
                  <c:v>5.475380695768516</c:v>
                </c:pt>
                <c:pt idx="155">
                  <c:v>5.5751006793786813</c:v>
                </c:pt>
                <c:pt idx="156">
                  <c:v>5.5676166111481358</c:v>
                </c:pt>
                <c:pt idx="157">
                  <c:v>5.6065227271971851</c:v>
                </c:pt>
                <c:pt idx="158">
                  <c:v>5.577755403542179</c:v>
                </c:pt>
                <c:pt idx="159">
                  <c:v>5.4766489324738332</c:v>
                </c:pt>
                <c:pt idx="160">
                  <c:v>5.5722343346760672</c:v>
                </c:pt>
                <c:pt idx="161">
                  <c:v>5.56</c:v>
                </c:pt>
                <c:pt idx="162">
                  <c:v>5.5258448851085307</c:v>
                </c:pt>
                <c:pt idx="163">
                  <c:v>5.4546563657904565</c:v>
                </c:pt>
                <c:pt idx="164">
                  <c:v>5.25</c:v>
                </c:pt>
                <c:pt idx="165">
                  <c:v>5.3948897220931826</c:v>
                </c:pt>
                <c:pt idx="166">
                  <c:v>5.3144781144181197</c:v>
                </c:pt>
                <c:pt idx="167">
                  <c:v>5.2881424284647833</c:v>
                </c:pt>
                <c:pt idx="168">
                  <c:v>5.2678692632695965</c:v>
                </c:pt>
                <c:pt idx="169">
                  <c:v>5.3433022070178104</c:v>
                </c:pt>
                <c:pt idx="170">
                  <c:v>5.1371072181305157</c:v>
                </c:pt>
                <c:pt idx="171">
                  <c:v>5.08457449190856</c:v>
                </c:pt>
                <c:pt idx="172">
                  <c:v>5.0263901494140155</c:v>
                </c:pt>
                <c:pt idx="173">
                  <c:v>5.1752846097997471</c:v>
                </c:pt>
                <c:pt idx="174">
                  <c:v>5.1752846097997471</c:v>
                </c:pt>
                <c:pt idx="175">
                  <c:v>5.1486587382478968</c:v>
                </c:pt>
                <c:pt idx="176">
                  <c:v>5.09</c:v>
                </c:pt>
                <c:pt idx="177">
                  <c:v>4.6524903459415725</c:v>
                </c:pt>
                <c:pt idx="178">
                  <c:v>4.6218349115572446</c:v>
                </c:pt>
                <c:pt idx="179">
                  <c:v>4.6302491198938878</c:v>
                </c:pt>
                <c:pt idx="180">
                  <c:v>4.5136174886469149</c:v>
                </c:pt>
                <c:pt idx="181">
                  <c:v>4.403913758973399</c:v>
                </c:pt>
                <c:pt idx="182">
                  <c:v>4.6428864085541788</c:v>
                </c:pt>
                <c:pt idx="183">
                  <c:v>4.6185148060946712</c:v>
                </c:pt>
                <c:pt idx="184">
                  <c:v>4.5627335724088001</c:v>
                </c:pt>
                <c:pt idx="185">
                  <c:v>4.6003259326497306</c:v>
                </c:pt>
                <c:pt idx="186">
                  <c:v>4.6190329096674008</c:v>
                </c:pt>
                <c:pt idx="187">
                  <c:v>4.612938509941598</c:v>
                </c:pt>
                <c:pt idx="188">
                  <c:v>4.5688688602141587</c:v>
                </c:pt>
                <c:pt idx="189">
                  <c:v>4.5664460066339183</c:v>
                </c:pt>
                <c:pt idx="190">
                  <c:v>4.2097593573002516</c:v>
                </c:pt>
                <c:pt idx="191">
                  <c:v>4.3616011093810059</c:v>
                </c:pt>
                <c:pt idx="192">
                  <c:v>4.2911489061419577</c:v>
                </c:pt>
                <c:pt idx="193">
                  <c:v>4.3247328941561722</c:v>
                </c:pt>
                <c:pt idx="194">
                  <c:v>4.0809621390872879</c:v>
                </c:pt>
                <c:pt idx="195">
                  <c:v>4.3561106393289535</c:v>
                </c:pt>
                <c:pt idx="196">
                  <c:v>4.3346487573917605</c:v>
                </c:pt>
                <c:pt idx="197">
                  <c:v>4.3892896849110263</c:v>
                </c:pt>
                <c:pt idx="198">
                  <c:v>4.2164521830903956</c:v>
                </c:pt>
                <c:pt idx="199">
                  <c:v>4.326621475367463</c:v>
                </c:pt>
                <c:pt idx="200">
                  <c:v>4.3229679215176722</c:v>
                </c:pt>
                <c:pt idx="201">
                  <c:v>4.316035286591716</c:v>
                </c:pt>
                <c:pt idx="202">
                  <c:v>4.28</c:v>
                </c:pt>
                <c:pt idx="203">
                  <c:v>5.4410350043820106</c:v>
                </c:pt>
                <c:pt idx="204">
                  <c:v>5.4671620190968238</c:v>
                </c:pt>
                <c:pt idx="205">
                  <c:v>5.549497161661411</c:v>
                </c:pt>
                <c:pt idx="206">
                  <c:v>5.4168161801892802</c:v>
                </c:pt>
                <c:pt idx="207">
                  <c:v>5.5594589038551812</c:v>
                </c:pt>
                <c:pt idx="208">
                  <c:v>5.4916286861656474</c:v>
                </c:pt>
                <c:pt idx="209">
                  <c:v>5.368214101429845</c:v>
                </c:pt>
                <c:pt idx="210">
                  <c:v>5.6158036259752953</c:v>
                </c:pt>
                <c:pt idx="211">
                  <c:v>5.5132378866191143</c:v>
                </c:pt>
                <c:pt idx="212">
                  <c:v>5.6715907371046876</c:v>
                </c:pt>
                <c:pt idx="213">
                  <c:v>5.6136056903557252</c:v>
                </c:pt>
                <c:pt idx="214">
                  <c:v>5.6286686784298743</c:v>
                </c:pt>
                <c:pt idx="215">
                  <c:v>5.618704581948581</c:v>
                </c:pt>
                <c:pt idx="216">
                  <c:v>5.4232775375525293</c:v>
                </c:pt>
                <c:pt idx="217">
                  <c:v>5.6791322403481566</c:v>
                </c:pt>
                <c:pt idx="218">
                  <c:v>5.6726330602870814</c:v>
                </c:pt>
              </c:numCache>
            </c:numRef>
          </c:val>
          <c:smooth val="0"/>
          <c:extLst>
            <c:ext xmlns:c16="http://schemas.microsoft.com/office/drawing/2014/chart" uri="{C3380CC4-5D6E-409C-BE32-E72D297353CC}">
              <c16:uniqueId val="{00000001-E98B-4CE9-8F66-47B9E15BC872}"/>
            </c:ext>
          </c:extLst>
        </c:ser>
        <c:ser>
          <c:idx val="3"/>
          <c:order val="2"/>
          <c:tx>
            <c:strRef>
              <c:f>'Chart 39'!$D$1</c:f>
              <c:strCache>
                <c:ptCount val="1"/>
                <c:pt idx="0">
                  <c:v>Բորսայական վարկերի %</c:v>
                </c:pt>
              </c:strCache>
            </c:strRef>
          </c:tx>
          <c:marker>
            <c:symbol val="none"/>
          </c:marker>
          <c:cat>
            <c:numRef>
              <c:f>'Chart 39'!$A$2:$A$226</c:f>
              <c:numCache>
                <c:formatCode>[$-409]dd\-mmm\-yy;@</c:formatCode>
                <c:ptCount val="220"/>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numCache>
            </c:numRef>
          </c:cat>
          <c:val>
            <c:numRef>
              <c:f>'Chart 39'!$D$2:$D$226</c:f>
            </c:numRef>
          </c:val>
          <c:smooth val="0"/>
          <c:extLst>
            <c:ext xmlns:c16="http://schemas.microsoft.com/office/drawing/2014/chart" uri="{C3380CC4-5D6E-409C-BE32-E72D297353CC}">
              <c16:uniqueId val="{00000002-E98B-4CE9-8F66-47B9E15BC872}"/>
            </c:ext>
          </c:extLst>
        </c:ser>
        <c:ser>
          <c:idx val="4"/>
          <c:order val="3"/>
          <c:tx>
            <c:strRef>
              <c:f>'Chart 39'!$E$1</c:f>
              <c:strCache>
                <c:ptCount val="1"/>
                <c:pt idx="0">
                  <c:v>CBA refinancing rate</c:v>
                </c:pt>
              </c:strCache>
            </c:strRef>
          </c:tx>
          <c:spPr>
            <a:ln w="12700">
              <a:prstDash val="solid"/>
            </a:ln>
          </c:spPr>
          <c:marker>
            <c:symbol val="none"/>
          </c:marker>
          <c:cat>
            <c:numRef>
              <c:f>'Chart 39'!$A$2:$A$226</c:f>
              <c:numCache>
                <c:formatCode>[$-409]dd\-mmm\-yy;@</c:formatCode>
                <c:ptCount val="220"/>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numCache>
            </c:numRef>
          </c:cat>
          <c:val>
            <c:numRef>
              <c:f>'Chart 39'!$E$2:$E$226</c:f>
              <c:numCache>
                <c:formatCode>_(* #\ ##0.0_);_(* \(#\ ##0.0\);_(* "-"??_);_(@_)</c:formatCode>
                <c:ptCount val="220"/>
                <c:pt idx="0">
                  <c:v>6.25</c:v>
                </c:pt>
                <c:pt idx="1">
                  <c:v>6.25</c:v>
                </c:pt>
                <c:pt idx="2">
                  <c:v>6.25</c:v>
                </c:pt>
                <c:pt idx="3">
                  <c:v>6.25</c:v>
                </c:pt>
                <c:pt idx="4">
                  <c:v>6.25</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5.75</c:v>
                </c:pt>
                <c:pt idx="106">
                  <c:v>5.75</c:v>
                </c:pt>
                <c:pt idx="107">
                  <c:v>5.75</c:v>
                </c:pt>
                <c:pt idx="108">
                  <c:v>5.75</c:v>
                </c:pt>
                <c:pt idx="109">
                  <c:v>5.75</c:v>
                </c:pt>
                <c:pt idx="110">
                  <c:v>5.75</c:v>
                </c:pt>
                <c:pt idx="111">
                  <c:v>5.75</c:v>
                </c:pt>
                <c:pt idx="112">
                  <c:v>5.75</c:v>
                </c:pt>
                <c:pt idx="113">
                  <c:v>5.75</c:v>
                </c:pt>
                <c:pt idx="114">
                  <c:v>5.75</c:v>
                </c:pt>
                <c:pt idx="115">
                  <c:v>5.75</c:v>
                </c:pt>
                <c:pt idx="116">
                  <c:v>5.75</c:v>
                </c:pt>
                <c:pt idx="117">
                  <c:v>5.75</c:v>
                </c:pt>
                <c:pt idx="118">
                  <c:v>5.75</c:v>
                </c:pt>
                <c:pt idx="119">
                  <c:v>5.75</c:v>
                </c:pt>
                <c:pt idx="120">
                  <c:v>5.75</c:v>
                </c:pt>
                <c:pt idx="121">
                  <c:v>5.75</c:v>
                </c:pt>
                <c:pt idx="122">
                  <c:v>5.75</c:v>
                </c:pt>
                <c:pt idx="123">
                  <c:v>5.75</c:v>
                </c:pt>
                <c:pt idx="124">
                  <c:v>5.75</c:v>
                </c:pt>
                <c:pt idx="125">
                  <c:v>5.75</c:v>
                </c:pt>
                <c:pt idx="126">
                  <c:v>5.75</c:v>
                </c:pt>
                <c:pt idx="127">
                  <c:v>5.75</c:v>
                </c:pt>
                <c:pt idx="128">
                  <c:v>5.75</c:v>
                </c:pt>
                <c:pt idx="129">
                  <c:v>5.75</c:v>
                </c:pt>
                <c:pt idx="130">
                  <c:v>5.75</c:v>
                </c:pt>
                <c:pt idx="131">
                  <c:v>5.75</c:v>
                </c:pt>
                <c:pt idx="132">
                  <c:v>5.75</c:v>
                </c:pt>
                <c:pt idx="133">
                  <c:v>5.75</c:v>
                </c:pt>
                <c:pt idx="134">
                  <c:v>5.75</c:v>
                </c:pt>
                <c:pt idx="135">
                  <c:v>5.75</c:v>
                </c:pt>
                <c:pt idx="136">
                  <c:v>5.75</c:v>
                </c:pt>
                <c:pt idx="137">
                  <c:v>5.5</c:v>
                </c:pt>
                <c:pt idx="138">
                  <c:v>5.5</c:v>
                </c:pt>
                <c:pt idx="139">
                  <c:v>5.5</c:v>
                </c:pt>
                <c:pt idx="140">
                  <c:v>5.5</c:v>
                </c:pt>
                <c:pt idx="141">
                  <c:v>5.5</c:v>
                </c:pt>
                <c:pt idx="142">
                  <c:v>5.5</c:v>
                </c:pt>
                <c:pt idx="143">
                  <c:v>5.5</c:v>
                </c:pt>
                <c:pt idx="144">
                  <c:v>5.5</c:v>
                </c:pt>
                <c:pt idx="145">
                  <c:v>5.5</c:v>
                </c:pt>
                <c:pt idx="146">
                  <c:v>5.5</c:v>
                </c:pt>
                <c:pt idx="147">
                  <c:v>5.5</c:v>
                </c:pt>
                <c:pt idx="148">
                  <c:v>5.5</c:v>
                </c:pt>
                <c:pt idx="149">
                  <c:v>5.5</c:v>
                </c:pt>
                <c:pt idx="150">
                  <c:v>5.5</c:v>
                </c:pt>
                <c:pt idx="151">
                  <c:v>5.5</c:v>
                </c:pt>
                <c:pt idx="152">
                  <c:v>5.5</c:v>
                </c:pt>
                <c:pt idx="153">
                  <c:v>5.5</c:v>
                </c:pt>
                <c:pt idx="154">
                  <c:v>5.5</c:v>
                </c:pt>
                <c:pt idx="155">
                  <c:v>5.5</c:v>
                </c:pt>
                <c:pt idx="156">
                  <c:v>5.5</c:v>
                </c:pt>
                <c:pt idx="157">
                  <c:v>5.5</c:v>
                </c:pt>
                <c:pt idx="158">
                  <c:v>5.5</c:v>
                </c:pt>
                <c:pt idx="159">
                  <c:v>5.5</c:v>
                </c:pt>
                <c:pt idx="160">
                  <c:v>5.5</c:v>
                </c:pt>
                <c:pt idx="161">
                  <c:v>5.5</c:v>
                </c:pt>
                <c:pt idx="162">
                  <c:v>5.5</c:v>
                </c:pt>
                <c:pt idx="163">
                  <c:v>5.5</c:v>
                </c:pt>
                <c:pt idx="164">
                  <c:v>5.25</c:v>
                </c:pt>
                <c:pt idx="165">
                  <c:v>5.25</c:v>
                </c:pt>
                <c:pt idx="166">
                  <c:v>5.25</c:v>
                </c:pt>
                <c:pt idx="167">
                  <c:v>5.25</c:v>
                </c:pt>
                <c:pt idx="168">
                  <c:v>5.25</c:v>
                </c:pt>
                <c:pt idx="169">
                  <c:v>5.25</c:v>
                </c:pt>
                <c:pt idx="170">
                  <c:v>5</c:v>
                </c:pt>
                <c:pt idx="171">
                  <c:v>5</c:v>
                </c:pt>
                <c:pt idx="172">
                  <c:v>5</c:v>
                </c:pt>
                <c:pt idx="173">
                  <c:v>5</c:v>
                </c:pt>
                <c:pt idx="174">
                  <c:v>5</c:v>
                </c:pt>
                <c:pt idx="175">
                  <c:v>5</c:v>
                </c:pt>
                <c:pt idx="176">
                  <c:v>5</c:v>
                </c:pt>
                <c:pt idx="177">
                  <c:v>4.5</c:v>
                </c:pt>
                <c:pt idx="178">
                  <c:v>4.5</c:v>
                </c:pt>
                <c:pt idx="179">
                  <c:v>4.5</c:v>
                </c:pt>
                <c:pt idx="180">
                  <c:v>4.5</c:v>
                </c:pt>
                <c:pt idx="181">
                  <c:v>4.5</c:v>
                </c:pt>
                <c:pt idx="182">
                  <c:v>4.5</c:v>
                </c:pt>
                <c:pt idx="183">
                  <c:v>4.5</c:v>
                </c:pt>
                <c:pt idx="184">
                  <c:v>4.5</c:v>
                </c:pt>
                <c:pt idx="185">
                  <c:v>4.5</c:v>
                </c:pt>
                <c:pt idx="186">
                  <c:v>4.5</c:v>
                </c:pt>
                <c:pt idx="187">
                  <c:v>4.5</c:v>
                </c:pt>
                <c:pt idx="188">
                  <c:v>4.5</c:v>
                </c:pt>
                <c:pt idx="189">
                  <c:v>4.5</c:v>
                </c:pt>
                <c:pt idx="190">
                  <c:v>4.25</c:v>
                </c:pt>
                <c:pt idx="191">
                  <c:v>4.25</c:v>
                </c:pt>
                <c:pt idx="192">
                  <c:v>4.25</c:v>
                </c:pt>
                <c:pt idx="193">
                  <c:v>4.25</c:v>
                </c:pt>
                <c:pt idx="194">
                  <c:v>4.25</c:v>
                </c:pt>
                <c:pt idx="195">
                  <c:v>4.25</c:v>
                </c:pt>
                <c:pt idx="196">
                  <c:v>4.25</c:v>
                </c:pt>
                <c:pt idx="197">
                  <c:v>4.25</c:v>
                </c:pt>
                <c:pt idx="198">
                  <c:v>4.25</c:v>
                </c:pt>
                <c:pt idx="199">
                  <c:v>4.25</c:v>
                </c:pt>
                <c:pt idx="200">
                  <c:v>4.25</c:v>
                </c:pt>
                <c:pt idx="201">
                  <c:v>4.25</c:v>
                </c:pt>
                <c:pt idx="202">
                  <c:v>4.25</c:v>
                </c:pt>
                <c:pt idx="203">
                  <c:v>5.25</c:v>
                </c:pt>
                <c:pt idx="204">
                  <c:v>5.25</c:v>
                </c:pt>
                <c:pt idx="205">
                  <c:v>5.25</c:v>
                </c:pt>
                <c:pt idx="206">
                  <c:v>5.25</c:v>
                </c:pt>
                <c:pt idx="207">
                  <c:v>5.25</c:v>
                </c:pt>
                <c:pt idx="208">
                  <c:v>5.25</c:v>
                </c:pt>
                <c:pt idx="209">
                  <c:v>5.25</c:v>
                </c:pt>
                <c:pt idx="210">
                  <c:v>5.5</c:v>
                </c:pt>
                <c:pt idx="211">
                  <c:v>5.5</c:v>
                </c:pt>
                <c:pt idx="212">
                  <c:v>5.5</c:v>
                </c:pt>
                <c:pt idx="213">
                  <c:v>5.5</c:v>
                </c:pt>
                <c:pt idx="214">
                  <c:v>5.5</c:v>
                </c:pt>
                <c:pt idx="215">
                  <c:v>5.5</c:v>
                </c:pt>
                <c:pt idx="216">
                  <c:v>5.5</c:v>
                </c:pt>
                <c:pt idx="217">
                  <c:v>5.5</c:v>
                </c:pt>
                <c:pt idx="218">
                  <c:v>5.5</c:v>
                </c:pt>
              </c:numCache>
            </c:numRef>
          </c:val>
          <c:smooth val="0"/>
          <c:extLst>
            <c:ext xmlns:c16="http://schemas.microsoft.com/office/drawing/2014/chart" uri="{C3380CC4-5D6E-409C-BE32-E72D297353CC}">
              <c16:uniqueId val="{00000003-E98B-4CE9-8F66-47B9E15BC872}"/>
            </c:ext>
          </c:extLst>
        </c:ser>
        <c:ser>
          <c:idx val="5"/>
          <c:order val="4"/>
          <c:tx>
            <c:strRef>
              <c:f>'Chart 39'!$F$1</c:f>
              <c:strCache>
                <c:ptCount val="1"/>
                <c:pt idx="0">
                  <c:v>CBA deposits rate</c:v>
                </c:pt>
              </c:strCache>
            </c:strRef>
          </c:tx>
          <c:spPr>
            <a:ln w="12700">
              <a:solidFill>
                <a:srgbClr val="8064A2">
                  <a:lumMod val="50000"/>
                </a:srgbClr>
              </a:solidFill>
            </a:ln>
          </c:spPr>
          <c:marker>
            <c:symbol val="none"/>
          </c:marker>
          <c:cat>
            <c:numRef>
              <c:f>'Chart 39'!$A$2:$A$226</c:f>
              <c:numCache>
                <c:formatCode>[$-409]dd\-mmm\-yy;@</c:formatCode>
                <c:ptCount val="220"/>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numCache>
            </c:numRef>
          </c:cat>
          <c:val>
            <c:numRef>
              <c:f>'Chart 39'!$F$2:$F$226</c:f>
              <c:numCache>
                <c:formatCode>_(* #\ ##0.0_);_(* \(#\ ##0.0\);_(* "-"??_);_(@_)</c:formatCode>
                <c:ptCount val="220"/>
                <c:pt idx="0">
                  <c:v>4.75</c:v>
                </c:pt>
                <c:pt idx="1">
                  <c:v>4.75</c:v>
                </c:pt>
                <c:pt idx="2">
                  <c:v>4.75</c:v>
                </c:pt>
                <c:pt idx="3">
                  <c:v>4.75</c:v>
                </c:pt>
                <c:pt idx="4">
                  <c:v>4.75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4.5</c:v>
                </c:pt>
                <c:pt idx="37">
                  <c:v>4.5</c:v>
                </c:pt>
                <c:pt idx="38">
                  <c:v>4.5</c:v>
                </c:pt>
                <c:pt idx="39">
                  <c:v>4.5</c:v>
                </c:pt>
                <c:pt idx="40">
                  <c:v>4.5</c:v>
                </c:pt>
                <c:pt idx="41">
                  <c:v>4.5</c:v>
                </c:pt>
                <c:pt idx="42">
                  <c:v>4.5</c:v>
                </c:pt>
                <c:pt idx="43">
                  <c:v>4.5</c:v>
                </c:pt>
                <c:pt idx="44">
                  <c:v>4.5</c:v>
                </c:pt>
                <c:pt idx="45">
                  <c:v>4.5</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4.25</c:v>
                </c:pt>
                <c:pt idx="106">
                  <c:v>4.25</c:v>
                </c:pt>
                <c:pt idx="107">
                  <c:v>4.25</c:v>
                </c:pt>
                <c:pt idx="108">
                  <c:v>4.25</c:v>
                </c:pt>
                <c:pt idx="109">
                  <c:v>4.25</c:v>
                </c:pt>
                <c:pt idx="110">
                  <c:v>4.25</c:v>
                </c:pt>
                <c:pt idx="111">
                  <c:v>4.25</c:v>
                </c:pt>
                <c:pt idx="112">
                  <c:v>4.25</c:v>
                </c:pt>
                <c:pt idx="113">
                  <c:v>4.25</c:v>
                </c:pt>
                <c:pt idx="114">
                  <c:v>4.25</c:v>
                </c:pt>
                <c:pt idx="115">
                  <c:v>4.25</c:v>
                </c:pt>
                <c:pt idx="116">
                  <c:v>4.25</c:v>
                </c:pt>
                <c:pt idx="117">
                  <c:v>4.25</c:v>
                </c:pt>
                <c:pt idx="118">
                  <c:v>4.25</c:v>
                </c:pt>
                <c:pt idx="119">
                  <c:v>4.25</c:v>
                </c:pt>
                <c:pt idx="120">
                  <c:v>4.25</c:v>
                </c:pt>
                <c:pt idx="121">
                  <c:v>4.25</c:v>
                </c:pt>
                <c:pt idx="122">
                  <c:v>4.25</c:v>
                </c:pt>
                <c:pt idx="123">
                  <c:v>4.25</c:v>
                </c:pt>
                <c:pt idx="124">
                  <c:v>4.25</c:v>
                </c:pt>
                <c:pt idx="125">
                  <c:v>4.25</c:v>
                </c:pt>
                <c:pt idx="126">
                  <c:v>4.25</c:v>
                </c:pt>
                <c:pt idx="127">
                  <c:v>4.25</c:v>
                </c:pt>
                <c:pt idx="128">
                  <c:v>4.25</c:v>
                </c:pt>
                <c:pt idx="129">
                  <c:v>4.25</c:v>
                </c:pt>
                <c:pt idx="130">
                  <c:v>4.25</c:v>
                </c:pt>
                <c:pt idx="131">
                  <c:v>4.25</c:v>
                </c:pt>
                <c:pt idx="132">
                  <c:v>4.25</c:v>
                </c:pt>
                <c:pt idx="133">
                  <c:v>4.25</c:v>
                </c:pt>
                <c:pt idx="134">
                  <c:v>4.25</c:v>
                </c:pt>
                <c:pt idx="135">
                  <c:v>4.25</c:v>
                </c:pt>
                <c:pt idx="136">
                  <c:v>4.25</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3.75</c:v>
                </c:pt>
                <c:pt idx="165">
                  <c:v>3.75</c:v>
                </c:pt>
                <c:pt idx="166">
                  <c:v>3.75</c:v>
                </c:pt>
                <c:pt idx="167">
                  <c:v>3.75</c:v>
                </c:pt>
                <c:pt idx="168">
                  <c:v>3.75</c:v>
                </c:pt>
                <c:pt idx="169">
                  <c:v>3.75</c:v>
                </c:pt>
                <c:pt idx="170">
                  <c:v>3.5</c:v>
                </c:pt>
                <c:pt idx="171">
                  <c:v>3.5</c:v>
                </c:pt>
                <c:pt idx="172">
                  <c:v>3.5</c:v>
                </c:pt>
                <c:pt idx="173">
                  <c:v>3.5</c:v>
                </c:pt>
                <c:pt idx="174">
                  <c:v>3.5</c:v>
                </c:pt>
                <c:pt idx="175">
                  <c:v>3.5</c:v>
                </c:pt>
                <c:pt idx="176">
                  <c:v>3.5</c:v>
                </c:pt>
                <c:pt idx="177">
                  <c:v>3</c:v>
                </c:pt>
                <c:pt idx="178">
                  <c:v>3</c:v>
                </c:pt>
                <c:pt idx="179">
                  <c:v>3</c:v>
                </c:pt>
                <c:pt idx="180">
                  <c:v>3</c:v>
                </c:pt>
                <c:pt idx="181">
                  <c:v>3</c:v>
                </c:pt>
                <c:pt idx="182">
                  <c:v>3</c:v>
                </c:pt>
                <c:pt idx="183">
                  <c:v>3</c:v>
                </c:pt>
                <c:pt idx="184">
                  <c:v>3</c:v>
                </c:pt>
                <c:pt idx="185">
                  <c:v>3</c:v>
                </c:pt>
                <c:pt idx="186">
                  <c:v>3</c:v>
                </c:pt>
                <c:pt idx="187">
                  <c:v>3</c:v>
                </c:pt>
                <c:pt idx="188">
                  <c:v>3</c:v>
                </c:pt>
                <c:pt idx="189">
                  <c:v>3</c:v>
                </c:pt>
                <c:pt idx="190">
                  <c:v>2.75</c:v>
                </c:pt>
                <c:pt idx="191">
                  <c:v>2.75</c:v>
                </c:pt>
                <c:pt idx="192">
                  <c:v>2.75</c:v>
                </c:pt>
                <c:pt idx="193">
                  <c:v>2.75</c:v>
                </c:pt>
                <c:pt idx="194">
                  <c:v>2.75</c:v>
                </c:pt>
                <c:pt idx="195">
                  <c:v>2.75</c:v>
                </c:pt>
                <c:pt idx="196">
                  <c:v>2.75</c:v>
                </c:pt>
                <c:pt idx="197">
                  <c:v>2.75</c:v>
                </c:pt>
                <c:pt idx="198">
                  <c:v>2.75</c:v>
                </c:pt>
                <c:pt idx="199">
                  <c:v>2.75</c:v>
                </c:pt>
                <c:pt idx="200">
                  <c:v>2.75</c:v>
                </c:pt>
                <c:pt idx="201">
                  <c:v>2.75</c:v>
                </c:pt>
                <c:pt idx="202">
                  <c:v>2.75</c:v>
                </c:pt>
                <c:pt idx="203">
                  <c:v>3.75</c:v>
                </c:pt>
                <c:pt idx="204">
                  <c:v>3.75</c:v>
                </c:pt>
                <c:pt idx="205">
                  <c:v>3.75</c:v>
                </c:pt>
                <c:pt idx="206">
                  <c:v>3.75</c:v>
                </c:pt>
                <c:pt idx="207">
                  <c:v>3.75</c:v>
                </c:pt>
                <c:pt idx="208">
                  <c:v>3.75</c:v>
                </c:pt>
                <c:pt idx="209">
                  <c:v>3.75</c:v>
                </c:pt>
                <c:pt idx="210">
                  <c:v>4</c:v>
                </c:pt>
                <c:pt idx="211">
                  <c:v>4</c:v>
                </c:pt>
                <c:pt idx="212">
                  <c:v>4</c:v>
                </c:pt>
                <c:pt idx="213">
                  <c:v>4</c:v>
                </c:pt>
                <c:pt idx="214">
                  <c:v>4</c:v>
                </c:pt>
                <c:pt idx="215">
                  <c:v>4</c:v>
                </c:pt>
                <c:pt idx="216">
                  <c:v>4</c:v>
                </c:pt>
                <c:pt idx="217">
                  <c:v>4</c:v>
                </c:pt>
                <c:pt idx="218">
                  <c:v>4</c:v>
                </c:pt>
              </c:numCache>
            </c:numRef>
          </c:val>
          <c:smooth val="0"/>
          <c:extLst>
            <c:ext xmlns:c16="http://schemas.microsoft.com/office/drawing/2014/chart" uri="{C3380CC4-5D6E-409C-BE32-E72D297353CC}">
              <c16:uniqueId val="{00000004-E98B-4CE9-8F66-47B9E15BC872}"/>
            </c:ext>
          </c:extLst>
        </c:ser>
        <c:ser>
          <c:idx val="0"/>
          <c:order val="5"/>
          <c:tx>
            <c:strRef>
              <c:f>'Chart 39'!$G$1</c:f>
              <c:strCache>
                <c:ptCount val="1"/>
                <c:pt idx="0">
                  <c:v>Lombard repos</c:v>
                </c:pt>
              </c:strCache>
            </c:strRef>
          </c:tx>
          <c:spPr>
            <a:ln w="12700">
              <a:solidFill>
                <a:srgbClr val="ED7D31">
                  <a:lumMod val="75000"/>
                </a:srgbClr>
              </a:solidFill>
            </a:ln>
          </c:spPr>
          <c:marker>
            <c:symbol val="none"/>
          </c:marker>
          <c:cat>
            <c:numRef>
              <c:f>'Chart 39'!$A$2:$A$226</c:f>
              <c:numCache>
                <c:formatCode>[$-409]dd\-mmm\-yy;@</c:formatCode>
                <c:ptCount val="220"/>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numCache>
            </c:numRef>
          </c:cat>
          <c:val>
            <c:numRef>
              <c:f>'Chart 39'!$G$2:$G$226</c:f>
              <c:numCache>
                <c:formatCode>_(* #\ ##0.0_);_(* \(#\ ##0.0\);_(* "-"??_);_(@_)</c:formatCode>
                <c:ptCount val="220"/>
                <c:pt idx="0">
                  <c:v>7.75</c:v>
                </c:pt>
                <c:pt idx="1">
                  <c:v>7.75</c:v>
                </c:pt>
                <c:pt idx="2">
                  <c:v>7.75</c:v>
                </c:pt>
                <c:pt idx="3">
                  <c:v>7.75</c:v>
                </c:pt>
                <c:pt idx="4">
                  <c:v>7.75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7.25</c:v>
                </c:pt>
                <c:pt idx="106">
                  <c:v>7.25</c:v>
                </c:pt>
                <c:pt idx="107">
                  <c:v>7.25</c:v>
                </c:pt>
                <c:pt idx="108">
                  <c:v>7.25</c:v>
                </c:pt>
                <c:pt idx="109">
                  <c:v>7.25</c:v>
                </c:pt>
                <c:pt idx="110">
                  <c:v>7.25</c:v>
                </c:pt>
                <c:pt idx="111">
                  <c:v>7.25</c:v>
                </c:pt>
                <c:pt idx="112">
                  <c:v>7.25</c:v>
                </c:pt>
                <c:pt idx="113">
                  <c:v>7.25</c:v>
                </c:pt>
                <c:pt idx="114">
                  <c:v>7.25</c:v>
                </c:pt>
                <c:pt idx="115">
                  <c:v>7.25</c:v>
                </c:pt>
                <c:pt idx="116">
                  <c:v>7.25</c:v>
                </c:pt>
                <c:pt idx="117">
                  <c:v>7.25</c:v>
                </c:pt>
                <c:pt idx="118">
                  <c:v>7.25</c:v>
                </c:pt>
                <c:pt idx="119">
                  <c:v>7.25</c:v>
                </c:pt>
                <c:pt idx="120">
                  <c:v>7.25</c:v>
                </c:pt>
                <c:pt idx="121">
                  <c:v>7.25</c:v>
                </c:pt>
                <c:pt idx="122">
                  <c:v>7.25</c:v>
                </c:pt>
                <c:pt idx="123">
                  <c:v>7.25</c:v>
                </c:pt>
                <c:pt idx="124">
                  <c:v>7.25</c:v>
                </c:pt>
                <c:pt idx="125">
                  <c:v>7.25</c:v>
                </c:pt>
                <c:pt idx="126">
                  <c:v>7.25</c:v>
                </c:pt>
                <c:pt idx="127">
                  <c:v>7.25</c:v>
                </c:pt>
                <c:pt idx="128">
                  <c:v>7.25</c:v>
                </c:pt>
                <c:pt idx="129">
                  <c:v>7.25</c:v>
                </c:pt>
                <c:pt idx="130">
                  <c:v>7.25</c:v>
                </c:pt>
                <c:pt idx="131">
                  <c:v>7.25</c:v>
                </c:pt>
                <c:pt idx="132">
                  <c:v>7.25</c:v>
                </c:pt>
                <c:pt idx="133">
                  <c:v>7.25</c:v>
                </c:pt>
                <c:pt idx="134">
                  <c:v>7.25</c:v>
                </c:pt>
                <c:pt idx="135">
                  <c:v>7.25</c:v>
                </c:pt>
                <c:pt idx="136">
                  <c:v>7.25</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6.75</c:v>
                </c:pt>
                <c:pt idx="165">
                  <c:v>6.75</c:v>
                </c:pt>
                <c:pt idx="166">
                  <c:v>6.75</c:v>
                </c:pt>
                <c:pt idx="167">
                  <c:v>6.75</c:v>
                </c:pt>
                <c:pt idx="168">
                  <c:v>6.75</c:v>
                </c:pt>
                <c:pt idx="169">
                  <c:v>6.75</c:v>
                </c:pt>
                <c:pt idx="170">
                  <c:v>6.5</c:v>
                </c:pt>
                <c:pt idx="171">
                  <c:v>6.5</c:v>
                </c:pt>
                <c:pt idx="172">
                  <c:v>6.5</c:v>
                </c:pt>
                <c:pt idx="173">
                  <c:v>6.5</c:v>
                </c:pt>
                <c:pt idx="174">
                  <c:v>6.5</c:v>
                </c:pt>
                <c:pt idx="175">
                  <c:v>6.5</c:v>
                </c:pt>
                <c:pt idx="176">
                  <c:v>6.5</c:v>
                </c:pt>
                <c:pt idx="177">
                  <c:v>6</c:v>
                </c:pt>
                <c:pt idx="178">
                  <c:v>6</c:v>
                </c:pt>
                <c:pt idx="179">
                  <c:v>6</c:v>
                </c:pt>
                <c:pt idx="180">
                  <c:v>6</c:v>
                </c:pt>
                <c:pt idx="181">
                  <c:v>6</c:v>
                </c:pt>
                <c:pt idx="182">
                  <c:v>6</c:v>
                </c:pt>
                <c:pt idx="183">
                  <c:v>6</c:v>
                </c:pt>
                <c:pt idx="184">
                  <c:v>6</c:v>
                </c:pt>
                <c:pt idx="185">
                  <c:v>6</c:v>
                </c:pt>
                <c:pt idx="186">
                  <c:v>6</c:v>
                </c:pt>
                <c:pt idx="187">
                  <c:v>6</c:v>
                </c:pt>
                <c:pt idx="188">
                  <c:v>6</c:v>
                </c:pt>
                <c:pt idx="189">
                  <c:v>6</c:v>
                </c:pt>
                <c:pt idx="190">
                  <c:v>5.75</c:v>
                </c:pt>
                <c:pt idx="191">
                  <c:v>5.75</c:v>
                </c:pt>
                <c:pt idx="192">
                  <c:v>5.75</c:v>
                </c:pt>
                <c:pt idx="193">
                  <c:v>5.75</c:v>
                </c:pt>
                <c:pt idx="194">
                  <c:v>5.75</c:v>
                </c:pt>
                <c:pt idx="195">
                  <c:v>5.75</c:v>
                </c:pt>
                <c:pt idx="196">
                  <c:v>5.75</c:v>
                </c:pt>
                <c:pt idx="197">
                  <c:v>5.75</c:v>
                </c:pt>
                <c:pt idx="198">
                  <c:v>5.75</c:v>
                </c:pt>
                <c:pt idx="199">
                  <c:v>5.75</c:v>
                </c:pt>
                <c:pt idx="200">
                  <c:v>5.75</c:v>
                </c:pt>
                <c:pt idx="201">
                  <c:v>5.75</c:v>
                </c:pt>
                <c:pt idx="202">
                  <c:v>5.75</c:v>
                </c:pt>
                <c:pt idx="203">
                  <c:v>6.75</c:v>
                </c:pt>
                <c:pt idx="204">
                  <c:v>6.75</c:v>
                </c:pt>
                <c:pt idx="205">
                  <c:v>6.75</c:v>
                </c:pt>
                <c:pt idx="206">
                  <c:v>6.75</c:v>
                </c:pt>
                <c:pt idx="207">
                  <c:v>6.75</c:v>
                </c:pt>
                <c:pt idx="208">
                  <c:v>6.75</c:v>
                </c:pt>
                <c:pt idx="209">
                  <c:v>6.75</c:v>
                </c:pt>
                <c:pt idx="210">
                  <c:v>7</c:v>
                </c:pt>
                <c:pt idx="211">
                  <c:v>7</c:v>
                </c:pt>
                <c:pt idx="212">
                  <c:v>7</c:v>
                </c:pt>
                <c:pt idx="213">
                  <c:v>7</c:v>
                </c:pt>
                <c:pt idx="214">
                  <c:v>7</c:v>
                </c:pt>
                <c:pt idx="215">
                  <c:v>7</c:v>
                </c:pt>
                <c:pt idx="216">
                  <c:v>7</c:v>
                </c:pt>
                <c:pt idx="217">
                  <c:v>7</c:v>
                </c:pt>
                <c:pt idx="218">
                  <c:v>7</c:v>
                </c:pt>
              </c:numCache>
            </c:numRef>
          </c:val>
          <c:smooth val="0"/>
          <c:extLst>
            <c:ext xmlns:c16="http://schemas.microsoft.com/office/drawing/2014/chart" uri="{C3380CC4-5D6E-409C-BE32-E72D297353CC}">
              <c16:uniqueId val="{00000005-E98B-4CE9-8F66-47B9E15BC872}"/>
            </c:ext>
          </c:extLst>
        </c:ser>
        <c:dLbls>
          <c:showLegendKey val="0"/>
          <c:showVal val="0"/>
          <c:showCatName val="0"/>
          <c:showSerName val="0"/>
          <c:showPercent val="0"/>
          <c:showBubbleSize val="0"/>
        </c:dLbls>
        <c:smooth val="0"/>
        <c:axId val="479451928"/>
        <c:axId val="479452712"/>
      </c:lineChart>
      <c:dateAx>
        <c:axId val="479451928"/>
        <c:scaling>
          <c:orientation val="minMax"/>
          <c:max val="44286"/>
          <c:min val="43466"/>
        </c:scaling>
        <c:delete val="0"/>
        <c:axPos val="b"/>
        <c:numFmt formatCode="dd/mm/yy;@" sourceLinked="0"/>
        <c:majorTickMark val="out"/>
        <c:minorTickMark val="none"/>
        <c:tickLblPos val="low"/>
        <c:spPr>
          <a:ln w="6350">
            <a:solidFill>
              <a:sysClr val="windowText" lastClr="000000"/>
            </a:solidFill>
          </a:ln>
        </c:spPr>
        <c:txPr>
          <a:bodyPr rot="-5400000" vert="horz"/>
          <a:lstStyle/>
          <a:p>
            <a:pPr>
              <a:defRPr sz="600" b="0" i="0" u="none" strike="noStrike" baseline="0">
                <a:solidFill>
                  <a:srgbClr val="000000"/>
                </a:solidFill>
                <a:latin typeface="GHEA Grapalat" pitchFamily="50" charset="0"/>
                <a:ea typeface="Calibri"/>
                <a:cs typeface="Calibri"/>
              </a:defRPr>
            </a:pPr>
            <a:endParaRPr lang="ru-RU"/>
          </a:p>
        </c:txPr>
        <c:crossAx val="479452712"/>
        <c:crosses val="autoZero"/>
        <c:auto val="1"/>
        <c:lblOffset val="100"/>
        <c:baseTimeUnit val="days"/>
        <c:majorUnit val="45"/>
        <c:majorTimeUnit val="days"/>
      </c:dateAx>
      <c:valAx>
        <c:axId val="479452712"/>
        <c:scaling>
          <c:orientation val="minMax"/>
          <c:max val="8"/>
          <c:min val="2"/>
        </c:scaling>
        <c:delete val="0"/>
        <c:axPos val="l"/>
        <c:numFmt formatCode="_(* #,##0_);_(* \(#,##0\);_(* &quot;-&quot;_);_(@_)" sourceLinked="0"/>
        <c:majorTickMark val="out"/>
        <c:minorTickMark val="none"/>
        <c:tickLblPos val="nextTo"/>
        <c:spPr>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Calibri"/>
                <a:cs typeface="Calibri"/>
              </a:defRPr>
            </a:pPr>
            <a:endParaRPr lang="ru-RU"/>
          </a:p>
        </c:txPr>
        <c:crossAx val="479451928"/>
        <c:crosses val="autoZero"/>
        <c:crossBetween val="between"/>
        <c:majorUnit val="1"/>
      </c:valAx>
    </c:plotArea>
    <c:legend>
      <c:legendPos val="r"/>
      <c:layout>
        <c:manualLayout>
          <c:xMode val="edge"/>
          <c:yMode val="edge"/>
          <c:x val="2.3796489451069765E-2"/>
          <c:y val="0.69940238095238094"/>
          <c:w val="0.55526587301587305"/>
          <c:h val="0.28772976190476185"/>
        </c:manualLayout>
      </c:layout>
      <c:overlay val="0"/>
      <c:txPr>
        <a:bodyPr/>
        <a:lstStyle/>
        <a:p>
          <a:pPr>
            <a:defRPr sz="900" b="0" i="1" u="none" strike="noStrike" baseline="-14000">
              <a:solidFill>
                <a:srgbClr val="000000"/>
              </a:solidFill>
              <a:latin typeface="GHEA Grapalat" pitchFamily="50" charset="0"/>
              <a:ea typeface="Calibri"/>
              <a:cs typeface="Calibri"/>
            </a:defRPr>
          </a:pPr>
          <a:endParaRPr lang="ru-RU"/>
        </a:p>
      </c:txPr>
    </c:legend>
    <c:plotVisOnly val="1"/>
    <c:dispBlanksAs val="gap"/>
    <c:showDLblsOverMax val="0"/>
  </c:chart>
  <c:spPr>
    <a:noFill/>
    <a:ln>
      <a:noFill/>
    </a:ln>
    <a:effectLst>
      <a:outerShdw sx="1000" sy="1000" algn="tl" rotWithShape="0">
        <a:prstClr val="black"/>
      </a:outerShdw>
    </a:effectLst>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0.75" l="0.7" r="0.7" t="0.75" header="0.3" footer="0.3"/>
    <c:pageSetup/>
  </c:printSettings>
  <c:userShapes r:id="rId2"/>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40'!$B$1</c:f>
              <c:strCache>
                <c:ptCount val="1"/>
                <c:pt idx="0">
                  <c:v>USD</c:v>
                </c:pt>
              </c:strCache>
            </c:strRef>
          </c:tx>
          <c:spPr>
            <a:ln w="19050" cap="rnd">
              <a:solidFill>
                <a:srgbClr val="002060"/>
              </a:solidFill>
              <a:round/>
            </a:ln>
            <a:effectLst/>
          </c:spPr>
          <c:marker>
            <c:symbol val="none"/>
          </c:marker>
          <c:dLbls>
            <c:dLbl>
              <c:idx val="0"/>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98-4822-B583-D54B1C548592}"/>
                </c:ext>
              </c:extLst>
            </c:dLbl>
            <c:dLbl>
              <c:idx val="165"/>
              <c:layout>
                <c:manualLayout>
                  <c:x val="-0.24016785714285716"/>
                  <c:y val="5.8413447404010114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98-4822-B583-D54B1C548592}"/>
                </c:ext>
              </c:extLst>
            </c:dLbl>
            <c:dLbl>
              <c:idx val="248"/>
              <c:layout>
                <c:manualLayout>
                  <c:x val="-3.0238095238095331E-2"/>
                  <c:y val="-7.000793790792027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98-4822-B583-D54B1C548592}"/>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1" u="none" strike="noStrike" kern="1200" baseline="0">
                    <a:solidFill>
                      <a:sysClr val="windowText" lastClr="000000"/>
                    </a:solidFill>
                    <a:latin typeface="GHEA Grapalat" panose="02000506050000020003" pitchFamily="50" charset="0"/>
                    <a:ea typeface="+mn-ea"/>
                    <a:cs typeface="+mn-cs"/>
                  </a:defRPr>
                </a:pPr>
                <a:endParaRPr lang="ru-RU"/>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'Chart 40'!$A$61:$A$309</c:f>
              <c:numCache>
                <c:formatCode>m/d/yyyy</c:formatCode>
                <c:ptCount val="249"/>
                <c:pt idx="0">
                  <c:v>43922</c:v>
                </c:pt>
                <c:pt idx="1">
                  <c:v>43923</c:v>
                </c:pt>
                <c:pt idx="2">
                  <c:v>43924</c:v>
                </c:pt>
                <c:pt idx="3">
                  <c:v>43927</c:v>
                </c:pt>
                <c:pt idx="4">
                  <c:v>43928</c:v>
                </c:pt>
                <c:pt idx="5">
                  <c:v>43929</c:v>
                </c:pt>
                <c:pt idx="6">
                  <c:v>43930</c:v>
                </c:pt>
                <c:pt idx="7">
                  <c:v>43931</c:v>
                </c:pt>
                <c:pt idx="8">
                  <c:v>43934</c:v>
                </c:pt>
                <c:pt idx="9">
                  <c:v>43935</c:v>
                </c:pt>
                <c:pt idx="10">
                  <c:v>43936</c:v>
                </c:pt>
                <c:pt idx="11">
                  <c:v>43937</c:v>
                </c:pt>
                <c:pt idx="12">
                  <c:v>43938</c:v>
                </c:pt>
                <c:pt idx="13">
                  <c:v>43941</c:v>
                </c:pt>
                <c:pt idx="14">
                  <c:v>43942</c:v>
                </c:pt>
                <c:pt idx="15">
                  <c:v>43943</c:v>
                </c:pt>
                <c:pt idx="16">
                  <c:v>43944</c:v>
                </c:pt>
                <c:pt idx="17">
                  <c:v>43948</c:v>
                </c:pt>
                <c:pt idx="18">
                  <c:v>43949</c:v>
                </c:pt>
                <c:pt idx="19">
                  <c:v>43950</c:v>
                </c:pt>
                <c:pt idx="20">
                  <c:v>43951</c:v>
                </c:pt>
                <c:pt idx="21">
                  <c:v>43955</c:v>
                </c:pt>
                <c:pt idx="22">
                  <c:v>43956</c:v>
                </c:pt>
                <c:pt idx="23">
                  <c:v>43957</c:v>
                </c:pt>
                <c:pt idx="24">
                  <c:v>43958</c:v>
                </c:pt>
                <c:pt idx="25">
                  <c:v>43959</c:v>
                </c:pt>
                <c:pt idx="26">
                  <c:v>43962</c:v>
                </c:pt>
                <c:pt idx="27">
                  <c:v>43963</c:v>
                </c:pt>
                <c:pt idx="28">
                  <c:v>43964</c:v>
                </c:pt>
                <c:pt idx="29">
                  <c:v>43965</c:v>
                </c:pt>
                <c:pt idx="30">
                  <c:v>43966</c:v>
                </c:pt>
                <c:pt idx="31">
                  <c:v>43969</c:v>
                </c:pt>
                <c:pt idx="32">
                  <c:v>43970</c:v>
                </c:pt>
                <c:pt idx="33">
                  <c:v>43971</c:v>
                </c:pt>
                <c:pt idx="34">
                  <c:v>43972</c:v>
                </c:pt>
                <c:pt idx="35">
                  <c:v>43973</c:v>
                </c:pt>
                <c:pt idx="36">
                  <c:v>43974</c:v>
                </c:pt>
                <c:pt idx="37">
                  <c:v>43976</c:v>
                </c:pt>
                <c:pt idx="38">
                  <c:v>43977</c:v>
                </c:pt>
                <c:pt idx="39">
                  <c:v>43978</c:v>
                </c:pt>
                <c:pt idx="40">
                  <c:v>43983</c:v>
                </c:pt>
                <c:pt idx="41">
                  <c:v>43984</c:v>
                </c:pt>
                <c:pt idx="42">
                  <c:v>43985</c:v>
                </c:pt>
                <c:pt idx="43">
                  <c:v>43986</c:v>
                </c:pt>
                <c:pt idx="44">
                  <c:v>43987</c:v>
                </c:pt>
                <c:pt idx="45">
                  <c:v>43990</c:v>
                </c:pt>
                <c:pt idx="46">
                  <c:v>43991</c:v>
                </c:pt>
                <c:pt idx="47">
                  <c:v>43992</c:v>
                </c:pt>
                <c:pt idx="48">
                  <c:v>43993</c:v>
                </c:pt>
                <c:pt idx="49">
                  <c:v>43994</c:v>
                </c:pt>
                <c:pt idx="50">
                  <c:v>43997</c:v>
                </c:pt>
                <c:pt idx="51">
                  <c:v>43998</c:v>
                </c:pt>
                <c:pt idx="52">
                  <c:v>43999</c:v>
                </c:pt>
                <c:pt idx="53">
                  <c:v>44000</c:v>
                </c:pt>
                <c:pt idx="54">
                  <c:v>44001</c:v>
                </c:pt>
                <c:pt idx="55">
                  <c:v>44004</c:v>
                </c:pt>
                <c:pt idx="56">
                  <c:v>44005</c:v>
                </c:pt>
                <c:pt idx="57">
                  <c:v>44006</c:v>
                </c:pt>
                <c:pt idx="58">
                  <c:v>44007</c:v>
                </c:pt>
                <c:pt idx="59">
                  <c:v>44008</c:v>
                </c:pt>
                <c:pt idx="60">
                  <c:v>44011</c:v>
                </c:pt>
                <c:pt idx="61">
                  <c:v>44012</c:v>
                </c:pt>
                <c:pt idx="62">
                  <c:v>44013</c:v>
                </c:pt>
                <c:pt idx="63">
                  <c:v>44014</c:v>
                </c:pt>
                <c:pt idx="64">
                  <c:v>44015</c:v>
                </c:pt>
                <c:pt idx="65">
                  <c:v>44018</c:v>
                </c:pt>
                <c:pt idx="66">
                  <c:v>44019</c:v>
                </c:pt>
                <c:pt idx="67">
                  <c:v>44020</c:v>
                </c:pt>
                <c:pt idx="68">
                  <c:v>44021</c:v>
                </c:pt>
                <c:pt idx="69">
                  <c:v>44022</c:v>
                </c:pt>
                <c:pt idx="70">
                  <c:v>44025</c:v>
                </c:pt>
                <c:pt idx="71">
                  <c:v>44026</c:v>
                </c:pt>
                <c:pt idx="72">
                  <c:v>44027</c:v>
                </c:pt>
                <c:pt idx="73">
                  <c:v>44028</c:v>
                </c:pt>
                <c:pt idx="74">
                  <c:v>44029</c:v>
                </c:pt>
                <c:pt idx="75">
                  <c:v>44032</c:v>
                </c:pt>
                <c:pt idx="76">
                  <c:v>44033</c:v>
                </c:pt>
                <c:pt idx="77">
                  <c:v>44034</c:v>
                </c:pt>
                <c:pt idx="78">
                  <c:v>44035</c:v>
                </c:pt>
                <c:pt idx="79">
                  <c:v>44036</c:v>
                </c:pt>
                <c:pt idx="80">
                  <c:v>44039</c:v>
                </c:pt>
                <c:pt idx="81">
                  <c:v>44040</c:v>
                </c:pt>
                <c:pt idx="82">
                  <c:v>44041</c:v>
                </c:pt>
                <c:pt idx="83">
                  <c:v>44042</c:v>
                </c:pt>
                <c:pt idx="84">
                  <c:v>44043</c:v>
                </c:pt>
                <c:pt idx="85">
                  <c:v>44046</c:v>
                </c:pt>
                <c:pt idx="86">
                  <c:v>44047</c:v>
                </c:pt>
                <c:pt idx="87">
                  <c:v>44048</c:v>
                </c:pt>
                <c:pt idx="88">
                  <c:v>44049</c:v>
                </c:pt>
                <c:pt idx="89">
                  <c:v>44050</c:v>
                </c:pt>
                <c:pt idx="90">
                  <c:v>44053</c:v>
                </c:pt>
                <c:pt idx="91">
                  <c:v>44054</c:v>
                </c:pt>
                <c:pt idx="92">
                  <c:v>44055</c:v>
                </c:pt>
                <c:pt idx="93">
                  <c:v>44056</c:v>
                </c:pt>
                <c:pt idx="94">
                  <c:v>44057</c:v>
                </c:pt>
                <c:pt idx="95">
                  <c:v>44060</c:v>
                </c:pt>
                <c:pt idx="96">
                  <c:v>44061</c:v>
                </c:pt>
                <c:pt idx="97">
                  <c:v>44062</c:v>
                </c:pt>
                <c:pt idx="98">
                  <c:v>44063</c:v>
                </c:pt>
                <c:pt idx="99">
                  <c:v>44064</c:v>
                </c:pt>
                <c:pt idx="100">
                  <c:v>44067</c:v>
                </c:pt>
                <c:pt idx="101">
                  <c:v>44068</c:v>
                </c:pt>
                <c:pt idx="102">
                  <c:v>44069</c:v>
                </c:pt>
                <c:pt idx="103">
                  <c:v>44070</c:v>
                </c:pt>
                <c:pt idx="104">
                  <c:v>44071</c:v>
                </c:pt>
                <c:pt idx="105">
                  <c:v>44074</c:v>
                </c:pt>
                <c:pt idx="106">
                  <c:v>44075</c:v>
                </c:pt>
                <c:pt idx="107">
                  <c:v>44076</c:v>
                </c:pt>
                <c:pt idx="108">
                  <c:v>44077</c:v>
                </c:pt>
                <c:pt idx="109">
                  <c:v>44078</c:v>
                </c:pt>
                <c:pt idx="110">
                  <c:v>44081</c:v>
                </c:pt>
                <c:pt idx="111">
                  <c:v>44082</c:v>
                </c:pt>
                <c:pt idx="112">
                  <c:v>44083</c:v>
                </c:pt>
                <c:pt idx="113">
                  <c:v>44084</c:v>
                </c:pt>
                <c:pt idx="114">
                  <c:v>44085</c:v>
                </c:pt>
                <c:pt idx="115">
                  <c:v>44088</c:v>
                </c:pt>
                <c:pt idx="116">
                  <c:v>44089</c:v>
                </c:pt>
                <c:pt idx="117">
                  <c:v>44090</c:v>
                </c:pt>
                <c:pt idx="118">
                  <c:v>44091</c:v>
                </c:pt>
                <c:pt idx="119">
                  <c:v>44092</c:v>
                </c:pt>
                <c:pt idx="120">
                  <c:v>44096</c:v>
                </c:pt>
                <c:pt idx="121">
                  <c:v>44097</c:v>
                </c:pt>
                <c:pt idx="122">
                  <c:v>44098</c:v>
                </c:pt>
                <c:pt idx="123">
                  <c:v>44099</c:v>
                </c:pt>
                <c:pt idx="124">
                  <c:v>44102</c:v>
                </c:pt>
                <c:pt idx="125">
                  <c:v>44103</c:v>
                </c:pt>
                <c:pt idx="126">
                  <c:v>44104</c:v>
                </c:pt>
                <c:pt idx="127">
                  <c:v>44105</c:v>
                </c:pt>
                <c:pt idx="128">
                  <c:v>44106</c:v>
                </c:pt>
                <c:pt idx="129">
                  <c:v>44109</c:v>
                </c:pt>
                <c:pt idx="130">
                  <c:v>44110</c:v>
                </c:pt>
                <c:pt idx="131">
                  <c:v>44111</c:v>
                </c:pt>
                <c:pt idx="132">
                  <c:v>44112</c:v>
                </c:pt>
                <c:pt idx="133">
                  <c:v>44113</c:v>
                </c:pt>
                <c:pt idx="134">
                  <c:v>44116</c:v>
                </c:pt>
                <c:pt idx="135">
                  <c:v>44117</c:v>
                </c:pt>
                <c:pt idx="136">
                  <c:v>44118</c:v>
                </c:pt>
                <c:pt idx="137">
                  <c:v>44119</c:v>
                </c:pt>
                <c:pt idx="138">
                  <c:v>44120</c:v>
                </c:pt>
                <c:pt idx="139">
                  <c:v>44123</c:v>
                </c:pt>
                <c:pt idx="140">
                  <c:v>44124</c:v>
                </c:pt>
                <c:pt idx="141">
                  <c:v>44125</c:v>
                </c:pt>
                <c:pt idx="142">
                  <c:v>44126</c:v>
                </c:pt>
                <c:pt idx="143">
                  <c:v>44127</c:v>
                </c:pt>
                <c:pt idx="144">
                  <c:v>44130</c:v>
                </c:pt>
                <c:pt idx="145">
                  <c:v>44131</c:v>
                </c:pt>
                <c:pt idx="146">
                  <c:v>44132</c:v>
                </c:pt>
                <c:pt idx="147">
                  <c:v>44133</c:v>
                </c:pt>
                <c:pt idx="148">
                  <c:v>44134</c:v>
                </c:pt>
                <c:pt idx="149">
                  <c:v>44137</c:v>
                </c:pt>
                <c:pt idx="150">
                  <c:v>44138</c:v>
                </c:pt>
                <c:pt idx="151">
                  <c:v>44139</c:v>
                </c:pt>
                <c:pt idx="152">
                  <c:v>44140</c:v>
                </c:pt>
                <c:pt idx="153">
                  <c:v>44141</c:v>
                </c:pt>
                <c:pt idx="154">
                  <c:v>44144</c:v>
                </c:pt>
                <c:pt idx="155">
                  <c:v>44145</c:v>
                </c:pt>
                <c:pt idx="156">
                  <c:v>44146</c:v>
                </c:pt>
                <c:pt idx="157">
                  <c:v>44147</c:v>
                </c:pt>
                <c:pt idx="158">
                  <c:v>44148</c:v>
                </c:pt>
                <c:pt idx="159">
                  <c:v>44151</c:v>
                </c:pt>
                <c:pt idx="160">
                  <c:v>44152</c:v>
                </c:pt>
                <c:pt idx="161">
                  <c:v>44153</c:v>
                </c:pt>
                <c:pt idx="162">
                  <c:v>44154</c:v>
                </c:pt>
                <c:pt idx="163">
                  <c:v>44155</c:v>
                </c:pt>
                <c:pt idx="164">
                  <c:v>44158</c:v>
                </c:pt>
                <c:pt idx="165">
                  <c:v>44159</c:v>
                </c:pt>
                <c:pt idx="166">
                  <c:v>44160</c:v>
                </c:pt>
                <c:pt idx="167">
                  <c:v>44161</c:v>
                </c:pt>
                <c:pt idx="168">
                  <c:v>44162</c:v>
                </c:pt>
                <c:pt idx="169">
                  <c:v>44165</c:v>
                </c:pt>
                <c:pt idx="170">
                  <c:v>44166</c:v>
                </c:pt>
                <c:pt idx="171">
                  <c:v>44167</c:v>
                </c:pt>
                <c:pt idx="172">
                  <c:v>44168</c:v>
                </c:pt>
                <c:pt idx="173">
                  <c:v>44169</c:v>
                </c:pt>
                <c:pt idx="174">
                  <c:v>44172</c:v>
                </c:pt>
                <c:pt idx="175">
                  <c:v>44173</c:v>
                </c:pt>
                <c:pt idx="176">
                  <c:v>44174</c:v>
                </c:pt>
                <c:pt idx="177">
                  <c:v>44175</c:v>
                </c:pt>
                <c:pt idx="178">
                  <c:v>44176</c:v>
                </c:pt>
                <c:pt idx="179">
                  <c:v>44179</c:v>
                </c:pt>
                <c:pt idx="180">
                  <c:v>44180</c:v>
                </c:pt>
                <c:pt idx="181">
                  <c:v>44181</c:v>
                </c:pt>
                <c:pt idx="182">
                  <c:v>44182</c:v>
                </c:pt>
                <c:pt idx="183">
                  <c:v>44183</c:v>
                </c:pt>
                <c:pt idx="184">
                  <c:v>44186</c:v>
                </c:pt>
                <c:pt idx="185">
                  <c:v>44187</c:v>
                </c:pt>
                <c:pt idx="186">
                  <c:v>44188</c:v>
                </c:pt>
                <c:pt idx="187">
                  <c:v>44189</c:v>
                </c:pt>
                <c:pt idx="188">
                  <c:v>44190</c:v>
                </c:pt>
                <c:pt idx="189">
                  <c:v>44193</c:v>
                </c:pt>
                <c:pt idx="190">
                  <c:v>44194</c:v>
                </c:pt>
                <c:pt idx="191">
                  <c:v>44195</c:v>
                </c:pt>
                <c:pt idx="192">
                  <c:v>44204</c:v>
                </c:pt>
                <c:pt idx="193">
                  <c:v>44207</c:v>
                </c:pt>
                <c:pt idx="194">
                  <c:v>44208</c:v>
                </c:pt>
                <c:pt idx="195">
                  <c:v>44209</c:v>
                </c:pt>
                <c:pt idx="196">
                  <c:v>44210</c:v>
                </c:pt>
                <c:pt idx="197">
                  <c:v>44211</c:v>
                </c:pt>
                <c:pt idx="198">
                  <c:v>44214</c:v>
                </c:pt>
                <c:pt idx="199">
                  <c:v>44215</c:v>
                </c:pt>
                <c:pt idx="200">
                  <c:v>44216</c:v>
                </c:pt>
                <c:pt idx="201">
                  <c:v>44217</c:v>
                </c:pt>
                <c:pt idx="202">
                  <c:v>44218</c:v>
                </c:pt>
                <c:pt idx="203">
                  <c:v>44221</c:v>
                </c:pt>
                <c:pt idx="204">
                  <c:v>44222</c:v>
                </c:pt>
                <c:pt idx="205">
                  <c:v>44223</c:v>
                </c:pt>
                <c:pt idx="206">
                  <c:v>44225</c:v>
                </c:pt>
                <c:pt idx="207">
                  <c:v>44228</c:v>
                </c:pt>
                <c:pt idx="208">
                  <c:v>44229</c:v>
                </c:pt>
                <c:pt idx="209">
                  <c:v>44230</c:v>
                </c:pt>
                <c:pt idx="210">
                  <c:v>44231</c:v>
                </c:pt>
                <c:pt idx="211">
                  <c:v>44232</c:v>
                </c:pt>
                <c:pt idx="212">
                  <c:v>44235</c:v>
                </c:pt>
                <c:pt idx="213">
                  <c:v>44236</c:v>
                </c:pt>
                <c:pt idx="214">
                  <c:v>44237</c:v>
                </c:pt>
                <c:pt idx="215">
                  <c:v>44238</c:v>
                </c:pt>
                <c:pt idx="216">
                  <c:v>44239</c:v>
                </c:pt>
                <c:pt idx="217">
                  <c:v>44242</c:v>
                </c:pt>
                <c:pt idx="218">
                  <c:v>44243</c:v>
                </c:pt>
                <c:pt idx="219">
                  <c:v>44244</c:v>
                </c:pt>
                <c:pt idx="220">
                  <c:v>44245</c:v>
                </c:pt>
                <c:pt idx="221">
                  <c:v>44246</c:v>
                </c:pt>
                <c:pt idx="222">
                  <c:v>44249</c:v>
                </c:pt>
                <c:pt idx="223">
                  <c:v>44250</c:v>
                </c:pt>
                <c:pt idx="224">
                  <c:v>44251</c:v>
                </c:pt>
                <c:pt idx="225">
                  <c:v>44252</c:v>
                </c:pt>
                <c:pt idx="226">
                  <c:v>44253</c:v>
                </c:pt>
                <c:pt idx="227">
                  <c:v>44256</c:v>
                </c:pt>
                <c:pt idx="228">
                  <c:v>44257</c:v>
                </c:pt>
                <c:pt idx="229">
                  <c:v>44258</c:v>
                </c:pt>
                <c:pt idx="230">
                  <c:v>44259</c:v>
                </c:pt>
                <c:pt idx="231">
                  <c:v>44260</c:v>
                </c:pt>
                <c:pt idx="232">
                  <c:v>44264</c:v>
                </c:pt>
                <c:pt idx="233">
                  <c:v>44265</c:v>
                </c:pt>
                <c:pt idx="234">
                  <c:v>44266</c:v>
                </c:pt>
                <c:pt idx="235">
                  <c:v>44267</c:v>
                </c:pt>
                <c:pt idx="236">
                  <c:v>44270</c:v>
                </c:pt>
                <c:pt idx="237">
                  <c:v>44271</c:v>
                </c:pt>
                <c:pt idx="238">
                  <c:v>44272</c:v>
                </c:pt>
                <c:pt idx="239">
                  <c:v>44273</c:v>
                </c:pt>
                <c:pt idx="240">
                  <c:v>44274</c:v>
                </c:pt>
                <c:pt idx="241">
                  <c:v>44277</c:v>
                </c:pt>
                <c:pt idx="242">
                  <c:v>44278</c:v>
                </c:pt>
                <c:pt idx="243">
                  <c:v>44279</c:v>
                </c:pt>
                <c:pt idx="244">
                  <c:v>44280</c:v>
                </c:pt>
                <c:pt idx="245">
                  <c:v>44281</c:v>
                </c:pt>
                <c:pt idx="246">
                  <c:v>44284</c:v>
                </c:pt>
                <c:pt idx="247">
                  <c:v>44285</c:v>
                </c:pt>
                <c:pt idx="248">
                  <c:v>44286</c:v>
                </c:pt>
              </c:numCache>
            </c:numRef>
          </c:cat>
          <c:val>
            <c:numRef>
              <c:f>'Chart 40'!$B$61:$B$309</c:f>
              <c:numCache>
                <c:formatCode>0.0</c:formatCode>
                <c:ptCount val="249"/>
                <c:pt idx="0">
                  <c:v>504.96</c:v>
                </c:pt>
                <c:pt idx="1">
                  <c:v>504.5</c:v>
                </c:pt>
                <c:pt idx="2">
                  <c:v>502.97</c:v>
                </c:pt>
                <c:pt idx="3">
                  <c:v>501.55</c:v>
                </c:pt>
                <c:pt idx="4">
                  <c:v>499.37</c:v>
                </c:pt>
                <c:pt idx="5">
                  <c:v>496.58</c:v>
                </c:pt>
                <c:pt idx="6">
                  <c:v>493.1</c:v>
                </c:pt>
                <c:pt idx="7">
                  <c:v>491.18</c:v>
                </c:pt>
                <c:pt idx="8">
                  <c:v>486.53</c:v>
                </c:pt>
                <c:pt idx="9">
                  <c:v>485.52</c:v>
                </c:pt>
                <c:pt idx="10">
                  <c:v>486.12</c:v>
                </c:pt>
                <c:pt idx="11">
                  <c:v>484.57</c:v>
                </c:pt>
                <c:pt idx="12">
                  <c:v>483.96</c:v>
                </c:pt>
                <c:pt idx="13">
                  <c:v>482.52</c:v>
                </c:pt>
                <c:pt idx="14">
                  <c:v>480.87</c:v>
                </c:pt>
                <c:pt idx="15">
                  <c:v>479.81</c:v>
                </c:pt>
                <c:pt idx="16">
                  <c:v>479.67</c:v>
                </c:pt>
                <c:pt idx="17">
                  <c:v>479.58</c:v>
                </c:pt>
                <c:pt idx="18">
                  <c:v>479.63</c:v>
                </c:pt>
                <c:pt idx="19">
                  <c:v>479.52</c:v>
                </c:pt>
                <c:pt idx="20">
                  <c:v>479.28</c:v>
                </c:pt>
                <c:pt idx="21">
                  <c:v>480</c:v>
                </c:pt>
                <c:pt idx="22">
                  <c:v>480.67</c:v>
                </c:pt>
                <c:pt idx="23">
                  <c:v>481.97</c:v>
                </c:pt>
                <c:pt idx="24">
                  <c:v>483.14</c:v>
                </c:pt>
                <c:pt idx="25">
                  <c:v>484.11</c:v>
                </c:pt>
                <c:pt idx="26">
                  <c:v>486.02</c:v>
                </c:pt>
                <c:pt idx="27">
                  <c:v>487.15</c:v>
                </c:pt>
                <c:pt idx="28">
                  <c:v>487.66</c:v>
                </c:pt>
                <c:pt idx="29">
                  <c:v>488.9</c:v>
                </c:pt>
                <c:pt idx="30">
                  <c:v>487.89</c:v>
                </c:pt>
                <c:pt idx="31">
                  <c:v>485.88</c:v>
                </c:pt>
                <c:pt idx="32">
                  <c:v>484.65</c:v>
                </c:pt>
                <c:pt idx="33">
                  <c:v>483.63</c:v>
                </c:pt>
                <c:pt idx="34">
                  <c:v>481.68</c:v>
                </c:pt>
                <c:pt idx="35">
                  <c:v>481.99</c:v>
                </c:pt>
                <c:pt idx="36">
                  <c:v>482.24</c:v>
                </c:pt>
                <c:pt idx="37">
                  <c:v>483</c:v>
                </c:pt>
                <c:pt idx="38">
                  <c:v>483.82</c:v>
                </c:pt>
                <c:pt idx="39">
                  <c:v>483.91</c:v>
                </c:pt>
                <c:pt idx="40">
                  <c:v>483.02</c:v>
                </c:pt>
                <c:pt idx="41">
                  <c:v>482.49</c:v>
                </c:pt>
                <c:pt idx="42">
                  <c:v>482.38</c:v>
                </c:pt>
                <c:pt idx="43">
                  <c:v>482.11</c:v>
                </c:pt>
                <c:pt idx="44">
                  <c:v>481.74</c:v>
                </c:pt>
                <c:pt idx="45">
                  <c:v>481.42</c:v>
                </c:pt>
                <c:pt idx="46">
                  <c:v>481.23</c:v>
                </c:pt>
                <c:pt idx="47">
                  <c:v>481.03</c:v>
                </c:pt>
                <c:pt idx="48">
                  <c:v>481.61</c:v>
                </c:pt>
                <c:pt idx="49">
                  <c:v>481.79</c:v>
                </c:pt>
                <c:pt idx="50">
                  <c:v>481.41</c:v>
                </c:pt>
                <c:pt idx="51">
                  <c:v>481.27</c:v>
                </c:pt>
                <c:pt idx="52">
                  <c:v>480.33</c:v>
                </c:pt>
                <c:pt idx="53">
                  <c:v>479.93</c:v>
                </c:pt>
                <c:pt idx="54">
                  <c:v>479.67</c:v>
                </c:pt>
                <c:pt idx="55">
                  <c:v>478.99</c:v>
                </c:pt>
                <c:pt idx="56">
                  <c:v>479.43</c:v>
                </c:pt>
                <c:pt idx="57">
                  <c:v>480.08</c:v>
                </c:pt>
                <c:pt idx="58">
                  <c:v>481.3</c:v>
                </c:pt>
                <c:pt idx="59">
                  <c:v>481.94</c:v>
                </c:pt>
                <c:pt idx="60">
                  <c:v>482.44</c:v>
                </c:pt>
                <c:pt idx="61">
                  <c:v>482.36</c:v>
                </c:pt>
                <c:pt idx="62">
                  <c:v>482.52</c:v>
                </c:pt>
                <c:pt idx="63">
                  <c:v>483.36</c:v>
                </c:pt>
                <c:pt idx="64">
                  <c:v>483.84</c:v>
                </c:pt>
                <c:pt idx="65">
                  <c:v>484.35</c:v>
                </c:pt>
                <c:pt idx="66">
                  <c:v>485.12</c:v>
                </c:pt>
                <c:pt idx="67">
                  <c:v>485.74</c:v>
                </c:pt>
                <c:pt idx="68">
                  <c:v>486.6</c:v>
                </c:pt>
                <c:pt idx="69">
                  <c:v>486.73</c:v>
                </c:pt>
                <c:pt idx="70">
                  <c:v>486.54</c:v>
                </c:pt>
                <c:pt idx="71">
                  <c:v>485.62</c:v>
                </c:pt>
                <c:pt idx="72">
                  <c:v>484.5</c:v>
                </c:pt>
                <c:pt idx="73">
                  <c:v>483.64</c:v>
                </c:pt>
                <c:pt idx="74">
                  <c:v>482.62</c:v>
                </c:pt>
                <c:pt idx="75">
                  <c:v>482.81</c:v>
                </c:pt>
                <c:pt idx="76">
                  <c:v>483.7</c:v>
                </c:pt>
                <c:pt idx="77">
                  <c:v>484.16</c:v>
                </c:pt>
                <c:pt idx="78">
                  <c:v>485.19</c:v>
                </c:pt>
                <c:pt idx="79">
                  <c:v>485.29</c:v>
                </c:pt>
                <c:pt idx="80">
                  <c:v>484.97</c:v>
                </c:pt>
                <c:pt idx="81">
                  <c:v>484.64</c:v>
                </c:pt>
                <c:pt idx="82">
                  <c:v>484.42</c:v>
                </c:pt>
                <c:pt idx="83">
                  <c:v>485.16</c:v>
                </c:pt>
                <c:pt idx="84">
                  <c:v>485.33</c:v>
                </c:pt>
                <c:pt idx="85">
                  <c:v>485.83</c:v>
                </c:pt>
                <c:pt idx="86">
                  <c:v>485.66</c:v>
                </c:pt>
                <c:pt idx="87">
                  <c:v>485.52</c:v>
                </c:pt>
                <c:pt idx="88">
                  <c:v>485.18</c:v>
                </c:pt>
                <c:pt idx="89">
                  <c:v>485</c:v>
                </c:pt>
                <c:pt idx="90">
                  <c:v>485.23</c:v>
                </c:pt>
                <c:pt idx="91">
                  <c:v>485.32</c:v>
                </c:pt>
                <c:pt idx="92">
                  <c:v>485</c:v>
                </c:pt>
                <c:pt idx="93">
                  <c:v>485.17</c:v>
                </c:pt>
                <c:pt idx="94">
                  <c:v>484.83</c:v>
                </c:pt>
                <c:pt idx="95">
                  <c:v>484.65</c:v>
                </c:pt>
                <c:pt idx="96">
                  <c:v>484.21</c:v>
                </c:pt>
                <c:pt idx="97">
                  <c:v>484.3</c:v>
                </c:pt>
                <c:pt idx="98">
                  <c:v>484.72</c:v>
                </c:pt>
                <c:pt idx="99">
                  <c:v>485.05</c:v>
                </c:pt>
                <c:pt idx="100">
                  <c:v>485.25</c:v>
                </c:pt>
                <c:pt idx="101">
                  <c:v>485.71</c:v>
                </c:pt>
                <c:pt idx="102">
                  <c:v>487.17</c:v>
                </c:pt>
                <c:pt idx="103">
                  <c:v>487.03</c:v>
                </c:pt>
                <c:pt idx="104">
                  <c:v>487.24</c:v>
                </c:pt>
                <c:pt idx="105">
                  <c:v>487.2</c:v>
                </c:pt>
                <c:pt idx="106">
                  <c:v>486.86</c:v>
                </c:pt>
                <c:pt idx="107">
                  <c:v>487.29</c:v>
                </c:pt>
                <c:pt idx="108">
                  <c:v>487.48</c:v>
                </c:pt>
                <c:pt idx="109">
                  <c:v>488</c:v>
                </c:pt>
                <c:pt idx="110">
                  <c:v>488.12</c:v>
                </c:pt>
                <c:pt idx="111">
                  <c:v>488.57</c:v>
                </c:pt>
                <c:pt idx="112">
                  <c:v>488.81</c:v>
                </c:pt>
                <c:pt idx="113">
                  <c:v>488.33</c:v>
                </c:pt>
                <c:pt idx="114">
                  <c:v>487.67</c:v>
                </c:pt>
                <c:pt idx="115">
                  <c:v>486.37</c:v>
                </c:pt>
                <c:pt idx="116">
                  <c:v>485.31</c:v>
                </c:pt>
                <c:pt idx="117">
                  <c:v>484.93</c:v>
                </c:pt>
                <c:pt idx="118">
                  <c:v>484.4</c:v>
                </c:pt>
                <c:pt idx="119">
                  <c:v>485.26</c:v>
                </c:pt>
                <c:pt idx="120">
                  <c:v>485.29</c:v>
                </c:pt>
                <c:pt idx="121">
                  <c:v>485.42</c:v>
                </c:pt>
                <c:pt idx="122">
                  <c:v>485.32</c:v>
                </c:pt>
                <c:pt idx="123">
                  <c:v>485.27</c:v>
                </c:pt>
                <c:pt idx="124">
                  <c:v>485.66</c:v>
                </c:pt>
                <c:pt idx="125">
                  <c:v>487.62</c:v>
                </c:pt>
                <c:pt idx="126">
                  <c:v>488.41</c:v>
                </c:pt>
                <c:pt idx="127">
                  <c:v>488.58</c:v>
                </c:pt>
                <c:pt idx="128">
                  <c:v>488.6</c:v>
                </c:pt>
                <c:pt idx="129">
                  <c:v>488.59</c:v>
                </c:pt>
                <c:pt idx="130">
                  <c:v>490.14</c:v>
                </c:pt>
                <c:pt idx="131">
                  <c:v>490.17</c:v>
                </c:pt>
                <c:pt idx="132">
                  <c:v>491.15</c:v>
                </c:pt>
                <c:pt idx="133">
                  <c:v>490.95</c:v>
                </c:pt>
                <c:pt idx="134">
                  <c:v>489.65</c:v>
                </c:pt>
                <c:pt idx="135">
                  <c:v>490.99</c:v>
                </c:pt>
                <c:pt idx="136">
                  <c:v>491.34</c:v>
                </c:pt>
                <c:pt idx="137">
                  <c:v>491.68</c:v>
                </c:pt>
                <c:pt idx="138">
                  <c:v>492.15</c:v>
                </c:pt>
                <c:pt idx="139">
                  <c:v>492.4</c:v>
                </c:pt>
                <c:pt idx="140">
                  <c:v>493.33</c:v>
                </c:pt>
                <c:pt idx="141">
                  <c:v>494.37</c:v>
                </c:pt>
                <c:pt idx="142">
                  <c:v>494.31</c:v>
                </c:pt>
                <c:pt idx="143">
                  <c:v>494.01</c:v>
                </c:pt>
                <c:pt idx="144">
                  <c:v>493.24</c:v>
                </c:pt>
                <c:pt idx="145">
                  <c:v>493.18</c:v>
                </c:pt>
                <c:pt idx="146">
                  <c:v>492.71</c:v>
                </c:pt>
                <c:pt idx="147">
                  <c:v>493.15</c:v>
                </c:pt>
                <c:pt idx="148">
                  <c:v>493.6</c:v>
                </c:pt>
                <c:pt idx="149">
                  <c:v>493.76</c:v>
                </c:pt>
                <c:pt idx="150">
                  <c:v>493.66</c:v>
                </c:pt>
                <c:pt idx="151">
                  <c:v>493.5</c:v>
                </c:pt>
                <c:pt idx="152">
                  <c:v>493.87</c:v>
                </c:pt>
                <c:pt idx="153">
                  <c:v>493.74</c:v>
                </c:pt>
                <c:pt idx="154">
                  <c:v>493.75</c:v>
                </c:pt>
                <c:pt idx="155">
                  <c:v>494.13</c:v>
                </c:pt>
                <c:pt idx="156">
                  <c:v>494.76</c:v>
                </c:pt>
                <c:pt idx="157">
                  <c:v>495.58</c:v>
                </c:pt>
                <c:pt idx="158">
                  <c:v>495.94</c:v>
                </c:pt>
                <c:pt idx="159">
                  <c:v>497.14</c:v>
                </c:pt>
                <c:pt idx="160">
                  <c:v>497.38</c:v>
                </c:pt>
                <c:pt idx="161">
                  <c:v>498.8</c:v>
                </c:pt>
                <c:pt idx="162">
                  <c:v>500.82</c:v>
                </c:pt>
                <c:pt idx="163">
                  <c:v>503.22</c:v>
                </c:pt>
                <c:pt idx="164">
                  <c:v>505.32</c:v>
                </c:pt>
                <c:pt idx="165">
                  <c:v>512.30999999999995</c:v>
                </c:pt>
                <c:pt idx="166">
                  <c:v>511.69</c:v>
                </c:pt>
                <c:pt idx="167">
                  <c:v>508.12</c:v>
                </c:pt>
                <c:pt idx="168">
                  <c:v>508.21</c:v>
                </c:pt>
                <c:pt idx="169">
                  <c:v>506.4</c:v>
                </c:pt>
                <c:pt idx="170">
                  <c:v>506.98</c:v>
                </c:pt>
                <c:pt idx="171">
                  <c:v>509.14</c:v>
                </c:pt>
                <c:pt idx="172">
                  <c:v>510</c:v>
                </c:pt>
                <c:pt idx="173">
                  <c:v>511.25</c:v>
                </c:pt>
                <c:pt idx="174">
                  <c:v>512.54</c:v>
                </c:pt>
                <c:pt idx="175">
                  <c:v>514.13</c:v>
                </c:pt>
                <c:pt idx="176">
                  <c:v>515.48</c:v>
                </c:pt>
                <c:pt idx="177">
                  <c:v>518.77</c:v>
                </c:pt>
                <c:pt idx="178">
                  <c:v>520.62</c:v>
                </c:pt>
                <c:pt idx="179">
                  <c:v>522.46</c:v>
                </c:pt>
                <c:pt idx="180">
                  <c:v>525.09</c:v>
                </c:pt>
                <c:pt idx="181">
                  <c:v>524.9</c:v>
                </c:pt>
                <c:pt idx="182">
                  <c:v>523.41999999999996</c:v>
                </c:pt>
                <c:pt idx="183">
                  <c:v>522.23</c:v>
                </c:pt>
                <c:pt idx="184">
                  <c:v>521.66</c:v>
                </c:pt>
                <c:pt idx="185">
                  <c:v>521.97</c:v>
                </c:pt>
                <c:pt idx="186">
                  <c:v>522.21</c:v>
                </c:pt>
                <c:pt idx="187">
                  <c:v>522.48</c:v>
                </c:pt>
                <c:pt idx="188">
                  <c:v>522.57000000000005</c:v>
                </c:pt>
                <c:pt idx="189">
                  <c:v>523.25</c:v>
                </c:pt>
                <c:pt idx="190">
                  <c:v>522.29999999999995</c:v>
                </c:pt>
                <c:pt idx="191">
                  <c:v>522.59</c:v>
                </c:pt>
                <c:pt idx="192">
                  <c:v>522.79</c:v>
                </c:pt>
                <c:pt idx="193">
                  <c:v>523.76</c:v>
                </c:pt>
                <c:pt idx="194">
                  <c:v>525.44000000000005</c:v>
                </c:pt>
                <c:pt idx="195">
                  <c:v>526.89</c:v>
                </c:pt>
                <c:pt idx="196">
                  <c:v>525.45000000000005</c:v>
                </c:pt>
                <c:pt idx="197">
                  <c:v>522.53</c:v>
                </c:pt>
                <c:pt idx="198">
                  <c:v>522.19000000000005</c:v>
                </c:pt>
                <c:pt idx="199">
                  <c:v>519.30999999999995</c:v>
                </c:pt>
                <c:pt idx="200">
                  <c:v>519.19000000000005</c:v>
                </c:pt>
                <c:pt idx="201">
                  <c:v>518.89</c:v>
                </c:pt>
                <c:pt idx="202">
                  <c:v>518.44000000000005</c:v>
                </c:pt>
                <c:pt idx="203">
                  <c:v>518.36</c:v>
                </c:pt>
                <c:pt idx="204">
                  <c:v>518.26</c:v>
                </c:pt>
                <c:pt idx="205">
                  <c:v>518.16</c:v>
                </c:pt>
                <c:pt idx="206">
                  <c:v>518.27</c:v>
                </c:pt>
                <c:pt idx="207">
                  <c:v>518.88</c:v>
                </c:pt>
                <c:pt idx="208">
                  <c:v>519.20000000000005</c:v>
                </c:pt>
                <c:pt idx="209">
                  <c:v>520.15</c:v>
                </c:pt>
                <c:pt idx="210">
                  <c:v>520.6</c:v>
                </c:pt>
                <c:pt idx="211">
                  <c:v>521.13</c:v>
                </c:pt>
                <c:pt idx="212">
                  <c:v>521.79999999999995</c:v>
                </c:pt>
                <c:pt idx="213">
                  <c:v>522.6</c:v>
                </c:pt>
                <c:pt idx="214">
                  <c:v>523.13</c:v>
                </c:pt>
                <c:pt idx="215">
                  <c:v>524.07000000000005</c:v>
                </c:pt>
                <c:pt idx="216">
                  <c:v>524.28</c:v>
                </c:pt>
                <c:pt idx="217">
                  <c:v>524.6</c:v>
                </c:pt>
                <c:pt idx="218">
                  <c:v>524.91999999999996</c:v>
                </c:pt>
                <c:pt idx="219">
                  <c:v>524.33000000000004</c:v>
                </c:pt>
                <c:pt idx="220">
                  <c:v>524.34</c:v>
                </c:pt>
                <c:pt idx="221">
                  <c:v>524.48</c:v>
                </c:pt>
                <c:pt idx="222">
                  <c:v>525.1</c:v>
                </c:pt>
                <c:pt idx="223">
                  <c:v>525.76</c:v>
                </c:pt>
                <c:pt idx="224">
                  <c:v>526.45000000000005</c:v>
                </c:pt>
                <c:pt idx="225">
                  <c:v>526.97</c:v>
                </c:pt>
                <c:pt idx="226">
                  <c:v>527.96</c:v>
                </c:pt>
                <c:pt idx="227">
                  <c:v>528.37</c:v>
                </c:pt>
                <c:pt idx="228">
                  <c:v>527.36</c:v>
                </c:pt>
                <c:pt idx="229">
                  <c:v>525.99</c:v>
                </c:pt>
                <c:pt idx="230">
                  <c:v>524.98</c:v>
                </c:pt>
                <c:pt idx="231">
                  <c:v>525.46</c:v>
                </c:pt>
                <c:pt idx="232">
                  <c:v>525.29</c:v>
                </c:pt>
                <c:pt idx="233">
                  <c:v>525.92999999999995</c:v>
                </c:pt>
                <c:pt idx="234">
                  <c:v>526.38</c:v>
                </c:pt>
                <c:pt idx="235">
                  <c:v>526.88</c:v>
                </c:pt>
                <c:pt idx="236">
                  <c:v>527.04999999999995</c:v>
                </c:pt>
                <c:pt idx="237">
                  <c:v>527.69000000000005</c:v>
                </c:pt>
                <c:pt idx="238">
                  <c:v>527.69000000000005</c:v>
                </c:pt>
                <c:pt idx="239">
                  <c:v>527.41999999999996</c:v>
                </c:pt>
                <c:pt idx="240">
                  <c:v>527.87</c:v>
                </c:pt>
                <c:pt idx="241">
                  <c:v>527.76</c:v>
                </c:pt>
                <c:pt idx="242">
                  <c:v>528.12</c:v>
                </c:pt>
                <c:pt idx="243">
                  <c:v>528.32000000000005</c:v>
                </c:pt>
                <c:pt idx="244">
                  <c:v>528.67999999999995</c:v>
                </c:pt>
                <c:pt idx="245">
                  <c:v>529.49</c:v>
                </c:pt>
                <c:pt idx="246">
                  <c:v>530.08000000000004</c:v>
                </c:pt>
                <c:pt idx="247">
                  <c:v>530.70000000000005</c:v>
                </c:pt>
                <c:pt idx="248">
                  <c:v>531.16999999999996</c:v>
                </c:pt>
              </c:numCache>
            </c:numRef>
          </c:val>
          <c:smooth val="0"/>
          <c:extLst>
            <c:ext xmlns:c16="http://schemas.microsoft.com/office/drawing/2014/chart" uri="{C3380CC4-5D6E-409C-BE32-E72D297353CC}">
              <c16:uniqueId val="{00000000-044E-4B92-8DF7-FB56DE8407D3}"/>
            </c:ext>
          </c:extLst>
        </c:ser>
        <c:dLbls>
          <c:showLegendKey val="0"/>
          <c:showVal val="0"/>
          <c:showCatName val="0"/>
          <c:showSerName val="0"/>
          <c:showPercent val="0"/>
          <c:showBubbleSize val="0"/>
        </c:dLbls>
        <c:smooth val="0"/>
        <c:axId val="479448008"/>
        <c:axId val="479448400"/>
      </c:lineChart>
      <c:dateAx>
        <c:axId val="479448008"/>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9448400"/>
        <c:crosses val="autoZero"/>
        <c:auto val="1"/>
        <c:lblOffset val="100"/>
        <c:baseTimeUnit val="days"/>
        <c:majorUnit val="21"/>
        <c:majorTimeUnit val="days"/>
      </c:dateAx>
      <c:valAx>
        <c:axId val="479448400"/>
        <c:scaling>
          <c:orientation val="minMax"/>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7944800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334146302429"/>
          <c:y val="5.5436507936507937E-2"/>
          <c:w val="0.84865877358611941"/>
          <c:h val="0.53791416790083924"/>
        </c:manualLayout>
      </c:layout>
      <c:areaChart>
        <c:grouping val="standard"/>
        <c:varyColors val="0"/>
        <c:ser>
          <c:idx val="0"/>
          <c:order val="0"/>
          <c:tx>
            <c:strRef>
              <c:f>'Chart 41'!$B$1</c:f>
              <c:strCache>
                <c:ptCount val="1"/>
                <c:pt idx="0">
                  <c:v>Deposit</c:v>
                </c:pt>
              </c:strCache>
            </c:strRef>
          </c:tx>
          <c:spPr>
            <a:solidFill>
              <a:schemeClr val="accent4">
                <a:lumMod val="60000"/>
                <a:lumOff val="40000"/>
              </a:schemeClr>
            </a:solidFill>
            <a:ln>
              <a:noFill/>
            </a:ln>
            <a:effectLst/>
          </c:spPr>
          <c:cat>
            <c:strRef>
              <c:f>'Chart 41'!$A$2:$A$112</c:f>
              <c:strCache>
                <c:ptCount val="27"/>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strCache>
            </c:strRef>
          </c:cat>
          <c:val>
            <c:numRef>
              <c:f>'Chart 41'!$B$2:$B$112</c:f>
              <c:numCache>
                <c:formatCode>_(* #\ ##0_);_(* \(#\ ##0\);_(* "-"??_);_(@_)</c:formatCode>
                <c:ptCount val="27"/>
                <c:pt idx="0">
                  <c:v>-12600.484023068422</c:v>
                </c:pt>
                <c:pt idx="1">
                  <c:v>-5615.6538013600002</c:v>
                </c:pt>
                <c:pt idx="2">
                  <c:v>-3465.4034589050002</c:v>
                </c:pt>
                <c:pt idx="3">
                  <c:v>-4660.0663568095242</c:v>
                </c:pt>
                <c:pt idx="4">
                  <c:v>-6623.2711130099997</c:v>
                </c:pt>
                <c:pt idx="5">
                  <c:v>-7223.3991951999997</c:v>
                </c:pt>
                <c:pt idx="6">
                  <c:v>-5932.5088729909094</c:v>
                </c:pt>
                <c:pt idx="7">
                  <c:v>-6712.1450965045451</c:v>
                </c:pt>
                <c:pt idx="8">
                  <c:v>-3424.2055773047623</c:v>
                </c:pt>
                <c:pt idx="9">
                  <c:v>-4000.4383561999998</c:v>
                </c:pt>
                <c:pt idx="10">
                  <c:v>-11279.836138295239</c:v>
                </c:pt>
                <c:pt idx="11">
                  <c:v>-7343.862752776191</c:v>
                </c:pt>
                <c:pt idx="12">
                  <c:v>-27212</c:v>
                </c:pt>
                <c:pt idx="13">
                  <c:v>-6938.8649492571421</c:v>
                </c:pt>
                <c:pt idx="14">
                  <c:v>-20249.852257304545</c:v>
                </c:pt>
                <c:pt idx="15">
                  <c:v>-27600.6577631</c:v>
                </c:pt>
                <c:pt idx="16">
                  <c:v>-10751.024455229999</c:v>
                </c:pt>
                <c:pt idx="17">
                  <c:v>-10474.399690036364</c:v>
                </c:pt>
                <c:pt idx="18">
                  <c:v>-10553.03884532174</c:v>
                </c:pt>
                <c:pt idx="19">
                  <c:v>-6929.1393442666667</c:v>
                </c:pt>
                <c:pt idx="20">
                  <c:v>-4500.3688524619047</c:v>
                </c:pt>
                <c:pt idx="21">
                  <c:v>-36693.866588827266</c:v>
                </c:pt>
                <c:pt idx="22">
                  <c:v>-59332.337346938089</c:v>
                </c:pt>
                <c:pt idx="23">
                  <c:v>-31600.814706863639</c:v>
                </c:pt>
                <c:pt idx="24">
                  <c:v>-17419.71403438889</c:v>
                </c:pt>
                <c:pt idx="25">
                  <c:v>-18426.82605624737</c:v>
                </c:pt>
                <c:pt idx="26">
                  <c:v>-14569.645242372728</c:v>
                </c:pt>
              </c:numCache>
            </c:numRef>
          </c:val>
          <c:extLst>
            <c:ext xmlns:c16="http://schemas.microsoft.com/office/drawing/2014/chart" uri="{C3380CC4-5D6E-409C-BE32-E72D297353CC}">
              <c16:uniqueId val="{00000000-6889-4163-883C-765AB4926750}"/>
            </c:ext>
          </c:extLst>
        </c:ser>
        <c:ser>
          <c:idx val="1"/>
          <c:order val="1"/>
          <c:tx>
            <c:strRef>
              <c:f>'Chart 41'!$C$1</c:f>
              <c:strCache>
                <c:ptCount val="1"/>
                <c:pt idx="0">
                  <c:v>Deposit auction</c:v>
                </c:pt>
              </c:strCache>
            </c:strRef>
          </c:tx>
          <c:spPr>
            <a:solidFill>
              <a:schemeClr val="accent2">
                <a:lumMod val="40000"/>
                <a:lumOff val="60000"/>
              </a:schemeClr>
            </a:solidFill>
            <a:ln>
              <a:noFill/>
            </a:ln>
            <a:effectLst/>
          </c:spPr>
          <c:cat>
            <c:strRef>
              <c:f>'Chart 41'!$A$2:$A$112</c:f>
              <c:strCache>
                <c:ptCount val="27"/>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strCache>
            </c:strRef>
          </c:cat>
          <c:val>
            <c:numRef>
              <c:f>'Chart 41'!$C$2:$C$112</c:f>
              <c:numCache>
                <c:formatCode>_(* #\ ##0_);_(* \(#\ ##0\);_(* "-"??_);_(@_)</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numCache>
            </c:numRef>
          </c:val>
          <c:extLst>
            <c:ext xmlns:c16="http://schemas.microsoft.com/office/drawing/2014/chart" uri="{C3380CC4-5D6E-409C-BE32-E72D297353CC}">
              <c16:uniqueId val="{00000001-6889-4163-883C-765AB4926750}"/>
            </c:ext>
          </c:extLst>
        </c:ser>
        <c:ser>
          <c:idx val="2"/>
          <c:order val="2"/>
          <c:tx>
            <c:strRef>
              <c:f>'Chart 41'!$D$1</c:f>
              <c:strCache>
                <c:ptCount val="1"/>
                <c:pt idx="0">
                  <c:v>Reverse repo</c:v>
                </c:pt>
              </c:strCache>
            </c:strRef>
          </c:tx>
          <c:spPr>
            <a:solidFill>
              <a:schemeClr val="accent3"/>
            </a:solidFill>
            <a:ln>
              <a:noFill/>
            </a:ln>
            <a:effectLst/>
          </c:spPr>
          <c:cat>
            <c:strRef>
              <c:f>'Chart 41'!$A$2:$A$112</c:f>
              <c:strCache>
                <c:ptCount val="27"/>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strCache>
            </c:strRef>
          </c:cat>
          <c:val>
            <c:numRef>
              <c:f>'Chart 41'!$D$2:$D$112</c:f>
              <c:numCache>
                <c:formatCode>_(* #\ ##0_);_(* \(#\ ##0\);_(* "-"??_);_(@_)</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numCache>
            </c:numRef>
          </c:val>
          <c:extLst>
            <c:ext xmlns:c16="http://schemas.microsoft.com/office/drawing/2014/chart" uri="{C3380CC4-5D6E-409C-BE32-E72D297353CC}">
              <c16:uniqueId val="{00000002-6889-4163-883C-765AB4926750}"/>
            </c:ext>
          </c:extLst>
        </c:ser>
        <c:ser>
          <c:idx val="3"/>
          <c:order val="3"/>
          <c:tx>
            <c:strRef>
              <c:f>'Chart 41'!$E$1</c:f>
              <c:strCache>
                <c:ptCount val="1"/>
                <c:pt idx="0">
                  <c:v>FEX attraction swap</c:v>
                </c:pt>
              </c:strCache>
            </c:strRef>
          </c:tx>
          <c:spPr>
            <a:solidFill>
              <a:srgbClr val="FF0000"/>
            </a:solidFill>
            <a:ln>
              <a:noFill/>
            </a:ln>
            <a:effectLst/>
          </c:spPr>
          <c:cat>
            <c:strRef>
              <c:f>'Chart 41'!$A$2:$A$112</c:f>
              <c:strCache>
                <c:ptCount val="27"/>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strCache>
            </c:strRef>
          </c:cat>
          <c:val>
            <c:numRef>
              <c:f>'Chart 41'!$E$2:$E$112</c:f>
              <c:numCache>
                <c:formatCode>_(* #\ ##0_);_(* \(#\ ##0\);_(* "-"??_);_(@_)</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numCache>
            </c:numRef>
          </c:val>
          <c:extLst>
            <c:ext xmlns:c16="http://schemas.microsoft.com/office/drawing/2014/chart" uri="{C3380CC4-5D6E-409C-BE32-E72D297353CC}">
              <c16:uniqueId val="{00000003-6889-4163-883C-765AB4926750}"/>
            </c:ext>
          </c:extLst>
        </c:ser>
        <c:ser>
          <c:idx val="4"/>
          <c:order val="4"/>
          <c:tx>
            <c:strRef>
              <c:f>'Chart 41'!$F$1</c:f>
              <c:strCache>
                <c:ptCount val="1"/>
                <c:pt idx="0">
                  <c:v>Repo (up to 7 days)</c:v>
                </c:pt>
              </c:strCache>
            </c:strRef>
          </c:tx>
          <c:spPr>
            <a:solidFill>
              <a:schemeClr val="accent5">
                <a:lumMod val="40000"/>
                <a:lumOff val="60000"/>
              </a:schemeClr>
            </a:solidFill>
            <a:ln>
              <a:noFill/>
            </a:ln>
            <a:effectLst/>
          </c:spPr>
          <c:cat>
            <c:strRef>
              <c:f>'Chart 41'!$A$2:$A$112</c:f>
              <c:strCache>
                <c:ptCount val="27"/>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strCache>
            </c:strRef>
          </c:cat>
          <c:val>
            <c:numRef>
              <c:f>'Chart 41'!$F$2:$F$112</c:f>
              <c:numCache>
                <c:formatCode>_(* #\ ##0_);_(* \(#\ ##0\);_(* "-"??_);_(@_)</c:formatCode>
                <c:ptCount val="27"/>
                <c:pt idx="0">
                  <c:v>182985.74685497896</c:v>
                </c:pt>
                <c:pt idx="1">
                  <c:v>163689.43833940884</c:v>
                </c:pt>
                <c:pt idx="2">
                  <c:v>188102.7029269</c:v>
                </c:pt>
                <c:pt idx="3">
                  <c:v>235436.16015652381</c:v>
                </c:pt>
                <c:pt idx="4">
                  <c:v>204193.76919004996</c:v>
                </c:pt>
                <c:pt idx="5">
                  <c:v>176754.43913434999</c:v>
                </c:pt>
                <c:pt idx="6">
                  <c:v>191040.36448695452</c:v>
                </c:pt>
                <c:pt idx="7">
                  <c:v>163236.56805622726</c:v>
                </c:pt>
                <c:pt idx="8">
                  <c:v>145426.91985814285</c:v>
                </c:pt>
                <c:pt idx="9">
                  <c:v>108677.600792</c:v>
                </c:pt>
                <c:pt idx="10">
                  <c:v>71366.087153238099</c:v>
                </c:pt>
                <c:pt idx="11">
                  <c:v>80186.295092952379</c:v>
                </c:pt>
                <c:pt idx="12">
                  <c:v>78510</c:v>
                </c:pt>
                <c:pt idx="13">
                  <c:v>82371.931012285713</c:v>
                </c:pt>
                <c:pt idx="14">
                  <c:v>80865.822938454527</c:v>
                </c:pt>
                <c:pt idx="15">
                  <c:v>162340.00692166665</c:v>
                </c:pt>
                <c:pt idx="16">
                  <c:v>154492.2913055</c:v>
                </c:pt>
                <c:pt idx="17">
                  <c:v>154223.61185190908</c:v>
                </c:pt>
                <c:pt idx="18">
                  <c:v>146821.8785950435</c:v>
                </c:pt>
                <c:pt idx="19">
                  <c:v>171973.14317304766</c:v>
                </c:pt>
                <c:pt idx="20">
                  <c:v>141737.30538828572</c:v>
                </c:pt>
                <c:pt idx="21">
                  <c:v>231249.96661209091</c:v>
                </c:pt>
                <c:pt idx="22">
                  <c:v>306518.38919533335</c:v>
                </c:pt>
                <c:pt idx="23">
                  <c:v>297666.25441868184</c:v>
                </c:pt>
                <c:pt idx="24">
                  <c:v>325061.11440594448</c:v>
                </c:pt>
                <c:pt idx="25">
                  <c:v>309030.52280157892</c:v>
                </c:pt>
                <c:pt idx="26">
                  <c:v>267087.46179977275</c:v>
                </c:pt>
              </c:numCache>
            </c:numRef>
          </c:val>
          <c:extLst>
            <c:ext xmlns:c16="http://schemas.microsoft.com/office/drawing/2014/chart" uri="{C3380CC4-5D6E-409C-BE32-E72D297353CC}">
              <c16:uniqueId val="{00000004-6889-4163-883C-765AB4926750}"/>
            </c:ext>
          </c:extLst>
        </c:ser>
        <c:ser>
          <c:idx val="5"/>
          <c:order val="5"/>
          <c:tx>
            <c:strRef>
              <c:f>'Chart 41'!$G$1</c:f>
              <c:strCache>
                <c:ptCount val="1"/>
                <c:pt idx="0">
                  <c:v>Lombard repo</c:v>
                </c:pt>
              </c:strCache>
            </c:strRef>
          </c:tx>
          <c:spPr>
            <a:solidFill>
              <a:schemeClr val="accent6"/>
            </a:solidFill>
            <a:ln>
              <a:noFill/>
            </a:ln>
            <a:effectLst/>
          </c:spPr>
          <c:cat>
            <c:strRef>
              <c:f>'Chart 41'!$A$2:$A$112</c:f>
              <c:strCache>
                <c:ptCount val="27"/>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strCache>
            </c:strRef>
          </c:cat>
          <c:val>
            <c:numRef>
              <c:f>'Chart 41'!$G$2:$G$112</c:f>
              <c:numCache>
                <c:formatCode>_(* #\ ##0_);_(* \(#\ ##0\);_(* "-"??_);_(@_)</c:formatCode>
                <c:ptCount val="27"/>
                <c:pt idx="0">
                  <c:v>1127.3813015578946</c:v>
                </c:pt>
                <c:pt idx="1">
                  <c:v>12018.167919308824</c:v>
                </c:pt>
                <c:pt idx="2">
                  <c:v>32621.305098749999</c:v>
                </c:pt>
                <c:pt idx="3">
                  <c:v>54913.348227380964</c:v>
                </c:pt>
                <c:pt idx="4">
                  <c:v>70562.003462800029</c:v>
                </c:pt>
                <c:pt idx="5">
                  <c:v>70655.081598149991</c:v>
                </c:pt>
                <c:pt idx="6">
                  <c:v>70235.636142318181</c:v>
                </c:pt>
                <c:pt idx="7">
                  <c:v>60463.88427436362</c:v>
                </c:pt>
                <c:pt idx="8">
                  <c:v>60400.084164095235</c:v>
                </c:pt>
                <c:pt idx="9">
                  <c:v>40367.114948000002</c:v>
                </c:pt>
                <c:pt idx="10">
                  <c:v>27898.989490047617</c:v>
                </c:pt>
                <c:pt idx="11">
                  <c:v>6746.4732850476184</c:v>
                </c:pt>
                <c:pt idx="12">
                  <c:v>0</c:v>
                </c:pt>
                <c:pt idx="13">
                  <c:v>0</c:v>
                </c:pt>
                <c:pt idx="14">
                  <c:v>45.454545454545453</c:v>
                </c:pt>
                <c:pt idx="15">
                  <c:v>16.051187142857142</c:v>
                </c:pt>
                <c:pt idx="16">
                  <c:v>250</c:v>
                </c:pt>
                <c:pt idx="17">
                  <c:v>0</c:v>
                </c:pt>
                <c:pt idx="18">
                  <c:v>252.17391304347825</c:v>
                </c:pt>
                <c:pt idx="19">
                  <c:v>0</c:v>
                </c:pt>
                <c:pt idx="20">
                  <c:v>9.5238095238095237</c:v>
                </c:pt>
                <c:pt idx="21">
                  <c:v>0</c:v>
                </c:pt>
                <c:pt idx="22">
                  <c:v>0</c:v>
                </c:pt>
                <c:pt idx="23">
                  <c:v>841.5454545454545</c:v>
                </c:pt>
                <c:pt idx="24">
                  <c:v>1394.4444444444443</c:v>
                </c:pt>
                <c:pt idx="25">
                  <c:v>0</c:v>
                </c:pt>
                <c:pt idx="26">
                  <c:v>222.72727272727272</c:v>
                </c:pt>
              </c:numCache>
            </c:numRef>
          </c:val>
          <c:extLst>
            <c:ext xmlns:c16="http://schemas.microsoft.com/office/drawing/2014/chart" uri="{C3380CC4-5D6E-409C-BE32-E72D297353CC}">
              <c16:uniqueId val="{00000005-6889-4163-883C-765AB4926750}"/>
            </c:ext>
          </c:extLst>
        </c:ser>
        <c:ser>
          <c:idx val="6"/>
          <c:order val="6"/>
          <c:tx>
            <c:strRef>
              <c:f>'Chart 41'!$H$1</c:f>
              <c:strCache>
                <c:ptCount val="1"/>
                <c:pt idx="0">
                  <c:v>Structural repo (91 days)</c:v>
                </c:pt>
              </c:strCache>
            </c:strRef>
          </c:tx>
          <c:spPr>
            <a:solidFill>
              <a:schemeClr val="accent1">
                <a:lumMod val="60000"/>
              </a:schemeClr>
            </a:solidFill>
            <a:ln>
              <a:noFill/>
            </a:ln>
            <a:effectLst/>
          </c:spPr>
          <c:cat>
            <c:strRef>
              <c:f>'Chart 41'!$A$2:$A$112</c:f>
              <c:strCache>
                <c:ptCount val="27"/>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strCache>
            </c:strRef>
          </c:cat>
          <c:val>
            <c:numRef>
              <c:f>'Chart 41'!$H$2:$H$112</c:f>
              <c:numCache>
                <c:formatCode>_(* #\ ##0_);_(* \(#\ ##0\);_(* "-"??_);_(@_)</c:formatCode>
                <c:ptCount val="27"/>
                <c:pt idx="0">
                  <c:v>1127.3813015578946</c:v>
                </c:pt>
                <c:pt idx="1">
                  <c:v>12017.568886250001</c:v>
                </c:pt>
                <c:pt idx="2">
                  <c:v>32621.305098749999</c:v>
                </c:pt>
                <c:pt idx="3">
                  <c:v>53657.058561714301</c:v>
                </c:pt>
                <c:pt idx="4">
                  <c:v>70485.478494150026</c:v>
                </c:pt>
                <c:pt idx="5">
                  <c:v>70505.081598149991</c:v>
                </c:pt>
                <c:pt idx="6">
                  <c:v>70071.816505954543</c:v>
                </c:pt>
                <c:pt idx="7">
                  <c:v>60395.702456181803</c:v>
                </c:pt>
                <c:pt idx="8">
                  <c:v>60400.084164095235</c:v>
                </c:pt>
                <c:pt idx="9">
                  <c:v>40367.114948000002</c:v>
                </c:pt>
                <c:pt idx="10">
                  <c:v>27898.989490047617</c:v>
                </c:pt>
                <c:pt idx="11">
                  <c:v>6746.4732850476184</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6-6889-4163-883C-765AB4926750}"/>
            </c:ext>
          </c:extLst>
        </c:ser>
        <c:ser>
          <c:idx val="7"/>
          <c:order val="7"/>
          <c:tx>
            <c:strRef>
              <c:f>'Chart 41'!$I$1</c:f>
              <c:strCache>
                <c:ptCount val="1"/>
                <c:pt idx="0">
                  <c:v>FEX provision swap</c:v>
                </c:pt>
              </c:strCache>
            </c:strRef>
          </c:tx>
          <c:spPr>
            <a:solidFill>
              <a:schemeClr val="accent2">
                <a:lumMod val="60000"/>
              </a:schemeClr>
            </a:solidFill>
            <a:ln>
              <a:noFill/>
            </a:ln>
            <a:effectLst/>
          </c:spPr>
          <c:cat>
            <c:strRef>
              <c:f>'Chart 41'!$A$2:$A$112</c:f>
              <c:strCache>
                <c:ptCount val="27"/>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strCache>
            </c:strRef>
          </c:cat>
          <c:val>
            <c:numRef>
              <c:f>'Chart 41'!$I$2:$I$112</c:f>
              <c:numCache>
                <c:formatCode>_(* #\ ##0_);_(* \(#\ ##0\);_(* "-"??_);_(@_)</c:formatCode>
                <c:ptCount val="27"/>
                <c:pt idx="0">
                  <c:v>1127.3813015578946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7-6889-4163-883C-765AB4926750}"/>
            </c:ext>
          </c:extLst>
        </c:ser>
        <c:dLbls>
          <c:showLegendKey val="0"/>
          <c:showVal val="0"/>
          <c:showCatName val="0"/>
          <c:showSerName val="0"/>
          <c:showPercent val="0"/>
          <c:showBubbleSize val="0"/>
        </c:dLbls>
        <c:axId val="480514864"/>
        <c:axId val="480516040"/>
      </c:areaChart>
      <c:lineChart>
        <c:grouping val="standard"/>
        <c:varyColors val="0"/>
        <c:ser>
          <c:idx val="8"/>
          <c:order val="8"/>
          <c:tx>
            <c:strRef>
              <c:f>'Chart 41'!$J$1</c:f>
              <c:strCache>
                <c:ptCount val="1"/>
                <c:pt idx="0">
                  <c:v>Net liquidity</c:v>
                </c:pt>
              </c:strCache>
            </c:strRef>
          </c:tx>
          <c:spPr>
            <a:ln w="12700" cap="rnd">
              <a:solidFill>
                <a:srgbClr val="FF0000"/>
              </a:solidFill>
              <a:prstDash val="dash"/>
              <a:round/>
            </a:ln>
            <a:effectLst/>
          </c:spPr>
          <c:marker>
            <c:symbol val="none"/>
          </c:marker>
          <c:cat>
            <c:strRef>
              <c:f>'Chart 41'!$A$2:$A$112</c:f>
              <c:strCache>
                <c:ptCount val="27"/>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strCache>
            </c:strRef>
          </c:cat>
          <c:val>
            <c:numRef>
              <c:f>'Chart 41'!$J$2:$J$112</c:f>
              <c:numCache>
                <c:formatCode>_(* #\ ##0_);_(* \(#\ ##0\);_(* "-"??_);_(@_)</c:formatCode>
                <c:ptCount val="27"/>
                <c:pt idx="0">
                  <c:v>170385.26283191054</c:v>
                </c:pt>
                <c:pt idx="1">
                  <c:v>158073.78453804884</c:v>
                </c:pt>
                <c:pt idx="2">
                  <c:v>184637.29946799501</c:v>
                </c:pt>
                <c:pt idx="3">
                  <c:v>230776.09379971429</c:v>
                </c:pt>
                <c:pt idx="4">
                  <c:v>197570.49807703996</c:v>
                </c:pt>
                <c:pt idx="5">
                  <c:v>169531.03993914998</c:v>
                </c:pt>
                <c:pt idx="6">
                  <c:v>185107.85561396362</c:v>
                </c:pt>
                <c:pt idx="7">
                  <c:v>156524.42295972272</c:v>
                </c:pt>
                <c:pt idx="8">
                  <c:v>142002.71428083809</c:v>
                </c:pt>
                <c:pt idx="9">
                  <c:v>104677.1624358</c:v>
                </c:pt>
                <c:pt idx="10">
                  <c:v>60086.251014942856</c:v>
                </c:pt>
                <c:pt idx="11">
                  <c:v>72842.432340176194</c:v>
                </c:pt>
                <c:pt idx="12">
                  <c:v>51298</c:v>
                </c:pt>
                <c:pt idx="13">
                  <c:v>75433.066063028571</c:v>
                </c:pt>
                <c:pt idx="14">
                  <c:v>60615.970681149978</c:v>
                </c:pt>
                <c:pt idx="15">
                  <c:v>134739.34915856665</c:v>
                </c:pt>
                <c:pt idx="16">
                  <c:v>143741.26685026998</c:v>
                </c:pt>
                <c:pt idx="17">
                  <c:v>143749.21216187271</c:v>
                </c:pt>
                <c:pt idx="18">
                  <c:v>136268.83974972175</c:v>
                </c:pt>
                <c:pt idx="19">
                  <c:v>165044.00382878099</c:v>
                </c:pt>
                <c:pt idx="20">
                  <c:v>137236.93653582383</c:v>
                </c:pt>
                <c:pt idx="21">
                  <c:v>194556.10002326366</c:v>
                </c:pt>
                <c:pt idx="22">
                  <c:v>247186.05184839526</c:v>
                </c:pt>
                <c:pt idx="23">
                  <c:v>266065.43971181818</c:v>
                </c:pt>
                <c:pt idx="24">
                  <c:v>307641.40037155559</c:v>
                </c:pt>
                <c:pt idx="25">
                  <c:v>290603.69674533157</c:v>
                </c:pt>
                <c:pt idx="26">
                  <c:v>252517.81655740002</c:v>
                </c:pt>
              </c:numCache>
            </c:numRef>
          </c:val>
          <c:smooth val="0"/>
          <c:extLst>
            <c:ext xmlns:c16="http://schemas.microsoft.com/office/drawing/2014/chart" uri="{C3380CC4-5D6E-409C-BE32-E72D297353CC}">
              <c16:uniqueId val="{00000008-6889-4163-883C-765AB4926750}"/>
            </c:ext>
          </c:extLst>
        </c:ser>
        <c:dLbls>
          <c:showLegendKey val="0"/>
          <c:showVal val="0"/>
          <c:showCatName val="0"/>
          <c:showSerName val="0"/>
          <c:showPercent val="0"/>
          <c:showBubbleSize val="0"/>
        </c:dLbls>
        <c:marker val="1"/>
        <c:smooth val="0"/>
        <c:axId val="480514864"/>
        <c:axId val="480516040"/>
      </c:lineChart>
      <c:catAx>
        <c:axId val="48051486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80516040"/>
        <c:crosses val="autoZero"/>
        <c:auto val="1"/>
        <c:lblAlgn val="ctr"/>
        <c:lblOffset val="100"/>
        <c:noMultiLvlLbl val="0"/>
      </c:catAx>
      <c:valAx>
        <c:axId val="48051604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80514864"/>
        <c:crosses val="autoZero"/>
        <c:crossBetween val="between"/>
        <c:majorUnit val="100000"/>
      </c:valAx>
      <c:spPr>
        <a:noFill/>
        <a:ln>
          <a:noFill/>
        </a:ln>
        <a:effectLst/>
      </c:spPr>
    </c:plotArea>
    <c:legend>
      <c:legendPos val="b"/>
      <c:layout>
        <c:manualLayout>
          <c:xMode val="edge"/>
          <c:yMode val="edge"/>
          <c:x val="2.1428571428571434E-3"/>
          <c:y val="0.68751809815983378"/>
          <c:w val="0.94746031746031745"/>
          <c:h val="0.30856370534626254"/>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zero"/>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64603867648504787"/>
        </c:manualLayout>
      </c:layout>
      <c:lineChart>
        <c:grouping val="standard"/>
        <c:varyColors val="0"/>
        <c:ser>
          <c:idx val="0"/>
          <c:order val="0"/>
          <c:tx>
            <c:strRef>
              <c:f>'Chart 4'!$B$1</c:f>
              <c:strCache>
                <c:ptCount val="1"/>
                <c:pt idx="0">
                  <c:v>USA</c:v>
                </c:pt>
              </c:strCache>
            </c:strRef>
          </c:tx>
          <c:spPr>
            <a:ln w="19050" cap="rnd">
              <a:solidFill>
                <a:schemeClr val="accent6"/>
              </a:solidFill>
              <a:round/>
            </a:ln>
            <a:effectLst/>
          </c:spPr>
          <c:marker>
            <c:symbol val="none"/>
          </c:marker>
          <c:cat>
            <c:strRef>
              <c:f>'Chart 4'!$A$14:$A$39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4'!$B$14:$B$39</c:f>
              <c:numCache>
                <c:formatCode>0.0</c:formatCode>
                <c:ptCount val="26"/>
                <c:pt idx="0">
                  <c:v>2.48309778</c:v>
                </c:pt>
                <c:pt idx="1">
                  <c:v>1.89239987</c:v>
                </c:pt>
                <c:pt idx="2">
                  <c:v>1.9863426799999999</c:v>
                </c:pt>
                <c:pt idx="3">
                  <c:v>2.0770784</c:v>
                </c:pt>
                <c:pt idx="4">
                  <c:v>2.151789</c:v>
                </c:pt>
                <c:pt idx="5">
                  <c:v>2.6999249999999999</c:v>
                </c:pt>
                <c:pt idx="6">
                  <c:v>2.6321340000000002</c:v>
                </c:pt>
                <c:pt idx="7">
                  <c:v>2.165124</c:v>
                </c:pt>
                <c:pt idx="8">
                  <c:v>1.602125</c:v>
                </c:pt>
                <c:pt idx="9">
                  <c:v>1.817151</c:v>
                </c:pt>
                <c:pt idx="10">
                  <c:v>1.7507740000000001</c:v>
                </c:pt>
                <c:pt idx="11">
                  <c:v>2.0054080000000001</c:v>
                </c:pt>
                <c:pt idx="12">
                  <c:v>2.084076</c:v>
                </c:pt>
                <c:pt idx="13">
                  <c:v>0.38445000000000001</c:v>
                </c:pt>
                <c:pt idx="14">
                  <c:v>1.216958</c:v>
                </c:pt>
                <c:pt idx="15">
                  <c:v>1.219565</c:v>
                </c:pt>
                <c:pt idx="16">
                  <c:v>1.8814470000000001</c:v>
                </c:pt>
                <c:pt idx="17">
                  <c:v>3.7633920000000001</c:v>
                </c:pt>
                <c:pt idx="18">
                  <c:v>3.1800079999999999</c:v>
                </c:pt>
                <c:pt idx="19">
                  <c:v>2.958574</c:v>
                </c:pt>
                <c:pt idx="20">
                  <c:v>2.4304839999999999</c:v>
                </c:pt>
                <c:pt idx="21">
                  <c:v>1.973889</c:v>
                </c:pt>
                <c:pt idx="22">
                  <c:v>1.928928</c:v>
                </c:pt>
                <c:pt idx="23">
                  <c:v>2.0297420000000002</c:v>
                </c:pt>
                <c:pt idx="24">
                  <c:v>1.9823310000000001</c:v>
                </c:pt>
                <c:pt idx="25">
                  <c:v>1.894409</c:v>
                </c:pt>
              </c:numCache>
            </c:numRef>
          </c:val>
          <c:smooth val="0"/>
          <c:extLst>
            <c:ext xmlns:c16="http://schemas.microsoft.com/office/drawing/2014/chart" uri="{C3380CC4-5D6E-409C-BE32-E72D297353CC}">
              <c16:uniqueId val="{00000000-3FC1-49A2-8013-B74E5EF372A9}"/>
            </c:ext>
          </c:extLst>
        </c:ser>
        <c:ser>
          <c:idx val="1"/>
          <c:order val="1"/>
          <c:tx>
            <c:strRef>
              <c:f>'Chart 4'!$C$1</c:f>
              <c:strCache>
                <c:ptCount val="1"/>
                <c:pt idx="0">
                  <c:v>Eurozone</c:v>
                </c:pt>
              </c:strCache>
            </c:strRef>
          </c:tx>
          <c:spPr>
            <a:ln w="19050" cap="rnd">
              <a:solidFill>
                <a:srgbClr val="002060"/>
              </a:solidFill>
              <a:round/>
            </a:ln>
            <a:effectLst/>
          </c:spPr>
          <c:marker>
            <c:symbol val="none"/>
          </c:marker>
          <c:cat>
            <c:strRef>
              <c:f>'Chart 4'!$A$14:$A$39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4'!$C$14:$C$39</c:f>
              <c:numCache>
                <c:formatCode>0.0</c:formatCode>
                <c:ptCount val="26"/>
                <c:pt idx="0">
                  <c:v>1.77781513</c:v>
                </c:pt>
                <c:pt idx="1">
                  <c:v>1.4960974</c:v>
                </c:pt>
                <c:pt idx="2">
                  <c:v>1.4203329</c:v>
                </c:pt>
                <c:pt idx="3">
                  <c:v>1.41551132</c:v>
                </c:pt>
                <c:pt idx="4">
                  <c:v>1.1099589999999999</c:v>
                </c:pt>
                <c:pt idx="5">
                  <c:v>1.7673730000000001</c:v>
                </c:pt>
                <c:pt idx="6">
                  <c:v>2.2375820000000002</c:v>
                </c:pt>
                <c:pt idx="7">
                  <c:v>1.815042</c:v>
                </c:pt>
                <c:pt idx="8">
                  <c:v>1.4284840000000001</c:v>
                </c:pt>
                <c:pt idx="9">
                  <c:v>1.3942490000000001</c:v>
                </c:pt>
                <c:pt idx="10">
                  <c:v>0.929728</c:v>
                </c:pt>
                <c:pt idx="11">
                  <c:v>1.0057430000000001</c:v>
                </c:pt>
                <c:pt idx="12">
                  <c:v>1.11351</c:v>
                </c:pt>
                <c:pt idx="13">
                  <c:v>0.21831700000000001</c:v>
                </c:pt>
                <c:pt idx="14">
                  <c:v>-3.9079999999999997E-2</c:v>
                </c:pt>
                <c:pt idx="15">
                  <c:v>-0.27143</c:v>
                </c:pt>
                <c:pt idx="16">
                  <c:v>1.0534399999999999</c:v>
                </c:pt>
                <c:pt idx="17">
                  <c:v>1.6704000000000001</c:v>
                </c:pt>
                <c:pt idx="18">
                  <c:v>1.88306</c:v>
                </c:pt>
                <c:pt idx="19">
                  <c:v>2.2008749999999999</c:v>
                </c:pt>
                <c:pt idx="20">
                  <c:v>1.0470969999999999</c:v>
                </c:pt>
                <c:pt idx="21">
                  <c:v>0.911578</c:v>
                </c:pt>
                <c:pt idx="22">
                  <c:v>0.75780499999999995</c:v>
                </c:pt>
                <c:pt idx="23">
                  <c:v>0.53458499999999998</c:v>
                </c:pt>
                <c:pt idx="24">
                  <c:v>0.3347</c:v>
                </c:pt>
                <c:pt idx="25">
                  <c:v>0.310921</c:v>
                </c:pt>
              </c:numCache>
            </c:numRef>
          </c:val>
          <c:smooth val="0"/>
          <c:extLst>
            <c:ext xmlns:c16="http://schemas.microsoft.com/office/drawing/2014/chart" uri="{C3380CC4-5D6E-409C-BE32-E72D297353CC}">
              <c16:uniqueId val="{00000001-3FC1-49A2-8013-B74E5EF372A9}"/>
            </c:ext>
          </c:extLst>
        </c:ser>
        <c:ser>
          <c:idx val="2"/>
          <c:order val="2"/>
          <c:tx>
            <c:strRef>
              <c:f>'Chart 4'!$D$1</c:f>
              <c:strCache>
                <c:ptCount val="1"/>
                <c:pt idx="0">
                  <c:v>Russia</c:v>
                </c:pt>
              </c:strCache>
            </c:strRef>
          </c:tx>
          <c:spPr>
            <a:ln w="19050" cap="rnd">
              <a:solidFill>
                <a:srgbClr val="C00000"/>
              </a:solidFill>
              <a:round/>
            </a:ln>
            <a:effectLst/>
          </c:spPr>
          <c:marker>
            <c:symbol val="none"/>
          </c:marker>
          <c:cat>
            <c:strRef>
              <c:f>'Chart 4'!$A$14:$A$39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4'!$D$14:$D$39</c:f>
              <c:numCache>
                <c:formatCode>0.0</c:formatCode>
                <c:ptCount val="26"/>
                <c:pt idx="0">
                  <c:v>4.5910353800000001</c:v>
                </c:pt>
                <c:pt idx="1">
                  <c:v>4.1639892400000003</c:v>
                </c:pt>
                <c:pt idx="2">
                  <c:v>3.2367740999999999</c:v>
                </c:pt>
                <c:pt idx="3">
                  <c:v>2.4984850600000001</c:v>
                </c:pt>
                <c:pt idx="4">
                  <c:v>2.3358560000000002</c:v>
                </c:pt>
                <c:pt idx="5">
                  <c:v>2.3507359999999999</c:v>
                </c:pt>
                <c:pt idx="6">
                  <c:v>2.882441</c:v>
                </c:pt>
                <c:pt idx="7">
                  <c:v>3.8190919999999999</c:v>
                </c:pt>
                <c:pt idx="8">
                  <c:v>5.0869549999999997</c:v>
                </c:pt>
                <c:pt idx="9">
                  <c:v>4.8559210000000004</c:v>
                </c:pt>
                <c:pt idx="10">
                  <c:v>4.1809250000000002</c:v>
                </c:pt>
                <c:pt idx="11">
                  <c:v>3.407022</c:v>
                </c:pt>
                <c:pt idx="12">
                  <c:v>2.419699</c:v>
                </c:pt>
                <c:pt idx="13">
                  <c:v>3.0486309999999999</c:v>
                </c:pt>
                <c:pt idx="14">
                  <c:v>3.4725320000000002</c:v>
                </c:pt>
                <c:pt idx="15">
                  <c:v>4.350943</c:v>
                </c:pt>
                <c:pt idx="16">
                  <c:v>5.4304519999999998</c:v>
                </c:pt>
                <c:pt idx="17">
                  <c:v>5.4056490000000004</c:v>
                </c:pt>
                <c:pt idx="18">
                  <c:v>5.3075700000000001</c:v>
                </c:pt>
                <c:pt idx="19">
                  <c:v>5.0245340000000001</c:v>
                </c:pt>
                <c:pt idx="20">
                  <c:v>4.6792829999999999</c:v>
                </c:pt>
                <c:pt idx="21">
                  <c:v>4.6093120000000001</c:v>
                </c:pt>
                <c:pt idx="22">
                  <c:v>4.8067780000000004</c:v>
                </c:pt>
                <c:pt idx="23">
                  <c:v>4.6921489999999997</c:v>
                </c:pt>
                <c:pt idx="24">
                  <c:v>4.4485590000000004</c:v>
                </c:pt>
                <c:pt idx="25">
                  <c:v>4.2253769999999999</c:v>
                </c:pt>
              </c:numCache>
            </c:numRef>
          </c:val>
          <c:smooth val="0"/>
          <c:extLst>
            <c:ext xmlns:c16="http://schemas.microsoft.com/office/drawing/2014/chart" uri="{C3380CC4-5D6E-409C-BE32-E72D297353CC}">
              <c16:uniqueId val="{00000002-3FC1-49A2-8013-B74E5EF372A9}"/>
            </c:ext>
          </c:extLst>
        </c:ser>
        <c:dLbls>
          <c:showLegendKey val="0"/>
          <c:showVal val="0"/>
          <c:showCatName val="0"/>
          <c:showSerName val="0"/>
          <c:showPercent val="0"/>
          <c:showBubbleSize val="0"/>
        </c:dLbls>
        <c:smooth val="0"/>
        <c:axId val="421351584"/>
        <c:axId val="421247888"/>
      </c:lineChart>
      <c:catAx>
        <c:axId val="42135158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1247888"/>
        <c:crosses val="autoZero"/>
        <c:auto val="1"/>
        <c:lblAlgn val="ctr"/>
        <c:lblOffset val="100"/>
        <c:noMultiLvlLbl val="0"/>
      </c:catAx>
      <c:valAx>
        <c:axId val="421247888"/>
        <c:scaling>
          <c:orientation val="minMax"/>
          <c:max val="6"/>
          <c:min val="-1"/>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1351584"/>
        <c:crosses val="autoZero"/>
        <c:crossBetween val="between"/>
      </c:valAx>
      <c:spPr>
        <a:noFill/>
        <a:ln>
          <a:noFill/>
        </a:ln>
        <a:effectLst/>
      </c:spPr>
    </c:plotArea>
    <c:legend>
      <c:legendPos val="b"/>
      <c:layout>
        <c:manualLayout>
          <c:xMode val="edge"/>
          <c:yMode val="edge"/>
          <c:x val="3.0114701024783696E-3"/>
          <c:y val="0.87424344084532035"/>
          <c:w val="0.85345758191516385"/>
          <c:h val="0.1122351521787079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blipFill dpi="0" rotWithShape="1">
      <a:blip xmlns:r="http://schemas.openxmlformats.org/officeDocument/2006/relationships" r:embed="rId1"/>
      <a:srcRect/>
      <a:stretch>
        <a:fillRect l="65000" r="3000"/>
      </a:stretch>
    </a:blip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418002049872035E-2"/>
          <c:y val="0.18532333333333334"/>
          <c:w val="0.82114981557289013"/>
          <c:h val="0.56689388888888892"/>
        </c:manualLayout>
      </c:layout>
      <c:scatterChart>
        <c:scatterStyle val="smoothMarker"/>
        <c:varyColors val="0"/>
        <c:ser>
          <c:idx val="0"/>
          <c:order val="0"/>
          <c:tx>
            <c:strRef>
              <c:f>'Chart 42'!$B$1</c:f>
              <c:strCache>
                <c:ptCount val="1"/>
                <c:pt idx="0">
                  <c:v>Dec-20</c:v>
                </c:pt>
              </c:strCache>
            </c:strRef>
          </c:tx>
          <c:spPr>
            <a:ln w="19050">
              <a:solidFill>
                <a:srgbClr val="70AD47"/>
              </a:solidFill>
              <a:prstDash val="lgDash"/>
            </a:ln>
          </c:spPr>
          <c:marker>
            <c:symbol val="none"/>
          </c:marker>
          <c:xVal>
            <c:numRef>
              <c:f>'Chart 42'!$A$2:$A$16</c:f>
              <c:numCache>
                <c:formatCode>_(* #\ ##0_);_(* \(#\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42'!$B$2:$B$16</c:f>
              <c:numCache>
                <c:formatCode>0.0</c:formatCode>
                <c:ptCount val="15"/>
                <c:pt idx="0">
                  <c:v>6.0334000000000003</c:v>
                </c:pt>
                <c:pt idx="1">
                  <c:v>6.0349000000000004</c:v>
                </c:pt>
                <c:pt idx="2">
                  <c:v>6.0378999999999996</c:v>
                </c:pt>
                <c:pt idx="3">
                  <c:v>6.1356000000000002</c:v>
                </c:pt>
                <c:pt idx="4">
                  <c:v>6.3277999999999999</c:v>
                </c:pt>
                <c:pt idx="5">
                  <c:v>6.4890999999999996</c:v>
                </c:pt>
                <c:pt idx="6">
                  <c:v>7.2263000000000002</c:v>
                </c:pt>
                <c:pt idx="7">
                  <c:v>7.7316000000000003</c:v>
                </c:pt>
                <c:pt idx="8">
                  <c:v>8.1206999999999994</c:v>
                </c:pt>
                <c:pt idx="9">
                  <c:v>8.3436000000000003</c:v>
                </c:pt>
                <c:pt idx="10">
                  <c:v>8.6272000000000002</c:v>
                </c:pt>
                <c:pt idx="11">
                  <c:v>8.8371999999999993</c:v>
                </c:pt>
                <c:pt idx="12">
                  <c:v>8.9748000000000001</c:v>
                </c:pt>
                <c:pt idx="13">
                  <c:v>9.0411000000000001</c:v>
                </c:pt>
                <c:pt idx="14">
                  <c:v>9.1420999999999992</c:v>
                </c:pt>
              </c:numCache>
            </c:numRef>
          </c:yVal>
          <c:smooth val="1"/>
          <c:extLst>
            <c:ext xmlns:c16="http://schemas.microsoft.com/office/drawing/2014/chart" uri="{C3380CC4-5D6E-409C-BE32-E72D297353CC}">
              <c16:uniqueId val="{00000000-C0E0-4E9B-9794-A717AAA57681}"/>
            </c:ext>
          </c:extLst>
        </c:ser>
        <c:ser>
          <c:idx val="1"/>
          <c:order val="1"/>
          <c:tx>
            <c:strRef>
              <c:f>'Chart 42'!$C$1</c:f>
              <c:strCache>
                <c:ptCount val="1"/>
                <c:pt idx="0">
                  <c:v>Mar-21</c:v>
                </c:pt>
              </c:strCache>
            </c:strRef>
          </c:tx>
          <c:spPr>
            <a:ln w="19050">
              <a:solidFill>
                <a:srgbClr val="5B9BD5">
                  <a:lumMod val="60000"/>
                  <a:lumOff val="40000"/>
                </a:srgbClr>
              </a:solidFill>
            </a:ln>
          </c:spPr>
          <c:marker>
            <c:symbol val="none"/>
          </c:marker>
          <c:xVal>
            <c:numRef>
              <c:f>'Chart 42'!$A$2:$A$16</c:f>
              <c:numCache>
                <c:formatCode>_(* #\ ##0_);_(* \(#\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42'!$C$2:$C$16</c:f>
              <c:numCache>
                <c:formatCode>0.0</c:formatCode>
                <c:ptCount val="15"/>
                <c:pt idx="0">
                  <c:v>6.0624000000000002</c:v>
                </c:pt>
                <c:pt idx="1">
                  <c:v>6.1239999999999997</c:v>
                </c:pt>
                <c:pt idx="2">
                  <c:v>6.2511000000000001</c:v>
                </c:pt>
                <c:pt idx="3">
                  <c:v>6.4367999999999999</c:v>
                </c:pt>
                <c:pt idx="4">
                  <c:v>6.6037999999999997</c:v>
                </c:pt>
                <c:pt idx="5">
                  <c:v>6.7678000000000003</c:v>
                </c:pt>
                <c:pt idx="6">
                  <c:v>7.3380999999999998</c:v>
                </c:pt>
                <c:pt idx="7">
                  <c:v>7.6990999999999996</c:v>
                </c:pt>
                <c:pt idx="8">
                  <c:v>8.0419999999999998</c:v>
                </c:pt>
                <c:pt idx="9">
                  <c:v>8.2461000000000002</c:v>
                </c:pt>
                <c:pt idx="10">
                  <c:v>8.6033000000000008</c:v>
                </c:pt>
                <c:pt idx="11">
                  <c:v>8.8740000000000006</c:v>
                </c:pt>
                <c:pt idx="12">
                  <c:v>9.1087000000000007</c:v>
                </c:pt>
                <c:pt idx="13">
                  <c:v>9.2156000000000002</c:v>
                </c:pt>
                <c:pt idx="14">
                  <c:v>9.3681999999999999</c:v>
                </c:pt>
              </c:numCache>
            </c:numRef>
          </c:yVal>
          <c:smooth val="1"/>
          <c:extLst>
            <c:ext xmlns:c16="http://schemas.microsoft.com/office/drawing/2014/chart" uri="{C3380CC4-5D6E-409C-BE32-E72D297353CC}">
              <c16:uniqueId val="{00000001-C0E0-4E9B-9794-A717AAA57681}"/>
            </c:ext>
          </c:extLst>
        </c:ser>
        <c:dLbls>
          <c:showLegendKey val="0"/>
          <c:showVal val="0"/>
          <c:showCatName val="0"/>
          <c:showSerName val="0"/>
          <c:showPercent val="0"/>
          <c:showBubbleSize val="0"/>
        </c:dLbls>
        <c:axId val="480515256"/>
        <c:axId val="480515648"/>
      </c:scatterChart>
      <c:valAx>
        <c:axId val="480515256"/>
        <c:scaling>
          <c:orientation val="minMax"/>
          <c:max val="30"/>
        </c:scaling>
        <c:delete val="0"/>
        <c:axPos val="b"/>
        <c:title>
          <c:tx>
            <c:rich>
              <a:bodyPr rot="0" spcFirstLastPara="1" vertOverflow="ellipsis" vert="horz" wrap="square" anchor="ctr" anchorCtr="1"/>
              <a:lstStyle/>
              <a:p>
                <a:pPr>
                  <a:defRPr sz="600" b="0" i="1" u="none" strike="noStrike" kern="1200" baseline="0">
                    <a:solidFill>
                      <a:sysClr val="windowText" lastClr="000000"/>
                    </a:solidFill>
                    <a:latin typeface="GHEA Grapalat" pitchFamily="50" charset="0"/>
                    <a:ea typeface="+mn-ea"/>
                    <a:cs typeface="+mn-cs"/>
                  </a:defRPr>
                </a:pPr>
                <a:r>
                  <a:rPr lang="en-US" sz="600" b="0" i="1">
                    <a:solidFill>
                      <a:sysClr val="windowText" lastClr="000000"/>
                    </a:solidFill>
                    <a:latin typeface="GHEA Grapalat" pitchFamily="50" charset="0"/>
                  </a:rPr>
                  <a:t>Maturity</a:t>
                </a:r>
                <a:r>
                  <a:rPr lang="hy-AM" sz="600" b="0" i="1">
                    <a:solidFill>
                      <a:sysClr val="windowText" lastClr="000000"/>
                    </a:solidFill>
                    <a:latin typeface="GHEA Grapalat" pitchFamily="50" charset="0"/>
                  </a:rPr>
                  <a:t> </a:t>
                </a:r>
                <a:r>
                  <a:rPr lang="en-US" sz="600" b="0" i="1">
                    <a:solidFill>
                      <a:sysClr val="windowText" lastClr="000000"/>
                    </a:solidFill>
                    <a:latin typeface="GHEA Grapalat" pitchFamily="50" charset="0"/>
                  </a:rPr>
                  <a:t>(year)</a:t>
                </a:r>
              </a:p>
            </c:rich>
          </c:tx>
          <c:layout>
            <c:manualLayout>
              <c:xMode val="edge"/>
              <c:yMode val="edge"/>
              <c:x val="0.73846892175763046"/>
              <c:y val="0.82458888755499171"/>
            </c:manualLayout>
          </c:layout>
          <c:overlay val="0"/>
          <c:spPr>
            <a:noFill/>
            <a:ln>
              <a:noFill/>
            </a:ln>
            <a:effectLst/>
          </c:spPr>
        </c:title>
        <c:numFmt formatCode="General"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ru-RU"/>
          </a:p>
        </c:txPr>
        <c:crossAx val="480515648"/>
        <c:crosses val="autoZero"/>
        <c:crossBetween val="midCat"/>
      </c:valAx>
      <c:valAx>
        <c:axId val="480515648"/>
        <c:scaling>
          <c:orientation val="minMax"/>
          <c:max val="10"/>
          <c:min val="4"/>
        </c:scaling>
        <c:delete val="0"/>
        <c:axPos val="l"/>
        <c:numFmt formatCode="0"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ru-RU"/>
          </a:p>
        </c:txPr>
        <c:crossAx val="480515256"/>
        <c:crosses val="autoZero"/>
        <c:crossBetween val="midCat"/>
        <c:majorUnit val="1"/>
      </c:valAx>
      <c:spPr>
        <a:noFill/>
        <a:ln>
          <a:noFill/>
        </a:ln>
        <a:effectLst/>
      </c:spPr>
    </c:plotArea>
    <c:legend>
      <c:legendPos val="r"/>
      <c:layout>
        <c:manualLayout>
          <c:xMode val="edge"/>
          <c:yMode val="edge"/>
          <c:x val="2.3972994712135411E-2"/>
          <c:y val="0.88063667934054646"/>
          <c:w val="0.88027301587301587"/>
          <c:h val="0.11936332065945353"/>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userShapes r:id="rId2"/>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73809523809518E-2"/>
          <c:y val="6.3500000000000001E-2"/>
          <c:w val="0.84998968253968255"/>
          <c:h val="0.4688761111111111"/>
        </c:manualLayout>
      </c:layout>
      <c:lineChart>
        <c:grouping val="standard"/>
        <c:varyColors val="0"/>
        <c:ser>
          <c:idx val="0"/>
          <c:order val="0"/>
          <c:tx>
            <c:strRef>
              <c:f>'Chart 43'!$B$1</c:f>
              <c:strCache>
                <c:ptCount val="1"/>
                <c:pt idx="0">
                  <c:v>CBA refinancing %</c:v>
                </c:pt>
              </c:strCache>
            </c:strRef>
          </c:tx>
          <c:spPr>
            <a:ln w="19050" cap="rnd">
              <a:solidFill>
                <a:srgbClr val="FF0000"/>
              </a:solidFill>
              <a:round/>
            </a:ln>
            <a:effectLst/>
          </c:spPr>
          <c:marker>
            <c:symbol val="none"/>
          </c:marker>
          <c:cat>
            <c:numRef>
              <c:f>'Chart 43'!$A$2:$A$176</c:f>
              <c:numCache>
                <c:formatCode>m/d/yyyy</c:formatCode>
                <c:ptCount val="175"/>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44211</c:v>
                </c:pt>
                <c:pt idx="165">
                  <c:v>44218</c:v>
                </c:pt>
                <c:pt idx="166">
                  <c:v>44225</c:v>
                </c:pt>
                <c:pt idx="167">
                  <c:v>44232</c:v>
                </c:pt>
                <c:pt idx="168">
                  <c:v>44239</c:v>
                </c:pt>
                <c:pt idx="169">
                  <c:v>44246</c:v>
                </c:pt>
                <c:pt idx="170">
                  <c:v>44253</c:v>
                </c:pt>
                <c:pt idx="171">
                  <c:v>44260</c:v>
                </c:pt>
                <c:pt idx="172">
                  <c:v>44267</c:v>
                </c:pt>
                <c:pt idx="173">
                  <c:v>44274</c:v>
                </c:pt>
                <c:pt idx="174">
                  <c:v>44281</c:v>
                </c:pt>
              </c:numCache>
            </c:numRef>
          </c:cat>
          <c:val>
            <c:numRef>
              <c:f>'Chart 43'!$B$2:$B$176</c:f>
              <c:numCache>
                <c:formatCode>0.0</c:formatCode>
                <c:ptCount val="17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5.75</c:v>
                </c:pt>
                <c:pt idx="58">
                  <c:v>5.75</c:v>
                </c:pt>
                <c:pt idx="59">
                  <c:v>5.75</c:v>
                </c:pt>
                <c:pt idx="60">
                  <c:v>5.75</c:v>
                </c:pt>
                <c:pt idx="61">
                  <c:v>5.75</c:v>
                </c:pt>
                <c:pt idx="62">
                  <c:v>5.75</c:v>
                </c:pt>
                <c:pt idx="63">
                  <c:v>5.75</c:v>
                </c:pt>
                <c:pt idx="64">
                  <c:v>5.75</c:v>
                </c:pt>
                <c:pt idx="65">
                  <c:v>5.75</c:v>
                </c:pt>
                <c:pt idx="66">
                  <c:v>5.75</c:v>
                </c:pt>
                <c:pt idx="67">
                  <c:v>5.75</c:v>
                </c:pt>
                <c:pt idx="68">
                  <c:v>5.75</c:v>
                </c:pt>
                <c:pt idx="69">
                  <c:v>5.75</c:v>
                </c:pt>
                <c:pt idx="70">
                  <c:v>5.75</c:v>
                </c:pt>
                <c:pt idx="71">
                  <c:v>5.75</c:v>
                </c:pt>
                <c:pt idx="72">
                  <c:v>5.75</c:v>
                </c:pt>
                <c:pt idx="73">
                  <c:v>5.75</c:v>
                </c:pt>
                <c:pt idx="74">
                  <c:v>5.75</c:v>
                </c:pt>
                <c:pt idx="75">
                  <c:v>5.75</c:v>
                </c:pt>
                <c:pt idx="76">
                  <c:v>5.75</c:v>
                </c:pt>
                <c:pt idx="77">
                  <c:v>5.75</c:v>
                </c:pt>
                <c:pt idx="78">
                  <c:v>5.75</c:v>
                </c:pt>
                <c:pt idx="79">
                  <c:v>5.75</c:v>
                </c:pt>
                <c:pt idx="80">
                  <c:v>5.75</c:v>
                </c:pt>
                <c:pt idx="81">
                  <c:v>5.75</c:v>
                </c:pt>
                <c:pt idx="82">
                  <c:v>5.75</c:v>
                </c:pt>
                <c:pt idx="83">
                  <c:v>5.75</c:v>
                </c:pt>
                <c:pt idx="84">
                  <c:v>5.75</c:v>
                </c:pt>
                <c:pt idx="85">
                  <c:v>5.75</c:v>
                </c:pt>
                <c:pt idx="86">
                  <c:v>5.75</c:v>
                </c:pt>
                <c:pt idx="87">
                  <c:v>5.75</c:v>
                </c:pt>
                <c:pt idx="88">
                  <c:v>5.75</c:v>
                </c:pt>
                <c:pt idx="89">
                  <c:v>5.75</c:v>
                </c:pt>
                <c:pt idx="90">
                  <c:v>5.5</c:v>
                </c:pt>
                <c:pt idx="91">
                  <c:v>5.5</c:v>
                </c:pt>
                <c:pt idx="92">
                  <c:v>5.5</c:v>
                </c:pt>
                <c:pt idx="93">
                  <c:v>5.5</c:v>
                </c:pt>
                <c:pt idx="94">
                  <c:v>5.5</c:v>
                </c:pt>
                <c:pt idx="95">
                  <c:v>5.5</c:v>
                </c:pt>
                <c:pt idx="96">
                  <c:v>5.5</c:v>
                </c:pt>
                <c:pt idx="97">
                  <c:v>5.5</c:v>
                </c:pt>
                <c:pt idx="98">
                  <c:v>5.5</c:v>
                </c:pt>
                <c:pt idx="99">
                  <c:v>5.5</c:v>
                </c:pt>
                <c:pt idx="100">
                  <c:v>5.5</c:v>
                </c:pt>
                <c:pt idx="101">
                  <c:v>5.5</c:v>
                </c:pt>
                <c:pt idx="102">
                  <c:v>5.5</c:v>
                </c:pt>
                <c:pt idx="103">
                  <c:v>5.5</c:v>
                </c:pt>
                <c:pt idx="104">
                  <c:v>5.5</c:v>
                </c:pt>
                <c:pt idx="105">
                  <c:v>5.5</c:v>
                </c:pt>
                <c:pt idx="106">
                  <c:v>5.5</c:v>
                </c:pt>
                <c:pt idx="107">
                  <c:v>5.5</c:v>
                </c:pt>
                <c:pt idx="108">
                  <c:v>5.5</c:v>
                </c:pt>
                <c:pt idx="109">
                  <c:v>5.5</c:v>
                </c:pt>
                <c:pt idx="110">
                  <c:v>5.5</c:v>
                </c:pt>
                <c:pt idx="111">
                  <c:v>5.5</c:v>
                </c:pt>
                <c:pt idx="112">
                  <c:v>5.5</c:v>
                </c:pt>
                <c:pt idx="113">
                  <c:v>5.5</c:v>
                </c:pt>
                <c:pt idx="114">
                  <c:v>5.5</c:v>
                </c:pt>
                <c:pt idx="115">
                  <c:v>5.5</c:v>
                </c:pt>
                <c:pt idx="116">
                  <c:v>5.5</c:v>
                </c:pt>
                <c:pt idx="117">
                  <c:v>5.5</c:v>
                </c:pt>
                <c:pt idx="118">
                  <c:v>5.25</c:v>
                </c:pt>
                <c:pt idx="119">
                  <c:v>5.25</c:v>
                </c:pt>
                <c:pt idx="120">
                  <c:v>5.25</c:v>
                </c:pt>
                <c:pt idx="121">
                  <c:v>5.25</c:v>
                </c:pt>
                <c:pt idx="122">
                  <c:v>5.25</c:v>
                </c:pt>
                <c:pt idx="123">
                  <c:v>5.25</c:v>
                </c:pt>
                <c:pt idx="124">
                  <c:v>5.25</c:v>
                </c:pt>
                <c:pt idx="125">
                  <c:v>5</c:v>
                </c:pt>
                <c:pt idx="126">
                  <c:v>5</c:v>
                </c:pt>
                <c:pt idx="127">
                  <c:v>5</c:v>
                </c:pt>
                <c:pt idx="128">
                  <c:v>5</c:v>
                </c:pt>
                <c:pt idx="129">
                  <c:v>5</c:v>
                </c:pt>
                <c:pt idx="130">
                  <c:v>5</c:v>
                </c:pt>
                <c:pt idx="131">
                  <c:v>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4.25</c:v>
                </c:pt>
                <c:pt idx="148">
                  <c:v>4.25</c:v>
                </c:pt>
                <c:pt idx="149">
                  <c:v>4.25</c:v>
                </c:pt>
                <c:pt idx="150">
                  <c:v>4.25</c:v>
                </c:pt>
                <c:pt idx="151">
                  <c:v>4.25</c:v>
                </c:pt>
                <c:pt idx="152">
                  <c:v>4.25</c:v>
                </c:pt>
                <c:pt idx="153">
                  <c:v>4.25</c:v>
                </c:pt>
                <c:pt idx="154">
                  <c:v>4.25</c:v>
                </c:pt>
                <c:pt idx="155">
                  <c:v>4.25</c:v>
                </c:pt>
                <c:pt idx="156">
                  <c:v>4.25</c:v>
                </c:pt>
                <c:pt idx="157">
                  <c:v>4.25</c:v>
                </c:pt>
                <c:pt idx="158">
                  <c:v>4.25</c:v>
                </c:pt>
                <c:pt idx="159">
                  <c:v>4.25</c:v>
                </c:pt>
                <c:pt idx="160">
                  <c:v>4.25</c:v>
                </c:pt>
                <c:pt idx="161">
                  <c:v>5.25</c:v>
                </c:pt>
                <c:pt idx="162">
                  <c:v>5.25</c:v>
                </c:pt>
                <c:pt idx="163">
                  <c:v>5.25</c:v>
                </c:pt>
                <c:pt idx="164">
                  <c:v>5.25</c:v>
                </c:pt>
                <c:pt idx="165">
                  <c:v>5.25</c:v>
                </c:pt>
                <c:pt idx="166">
                  <c:v>5.25</c:v>
                </c:pt>
                <c:pt idx="167">
                  <c:v>5.5</c:v>
                </c:pt>
                <c:pt idx="168">
                  <c:v>5.5</c:v>
                </c:pt>
                <c:pt idx="169">
                  <c:v>5.5</c:v>
                </c:pt>
                <c:pt idx="170">
                  <c:v>5.5</c:v>
                </c:pt>
                <c:pt idx="171">
                  <c:v>5.5</c:v>
                </c:pt>
                <c:pt idx="172">
                  <c:v>5.5</c:v>
                </c:pt>
                <c:pt idx="173">
                  <c:v>5.5</c:v>
                </c:pt>
                <c:pt idx="174">
                  <c:v>5.5</c:v>
                </c:pt>
              </c:numCache>
            </c:numRef>
          </c:val>
          <c:smooth val="0"/>
          <c:extLst>
            <c:ext xmlns:c16="http://schemas.microsoft.com/office/drawing/2014/chart" uri="{C3380CC4-5D6E-409C-BE32-E72D297353CC}">
              <c16:uniqueId val="{00000000-F121-4AA2-933A-12014E68FA9C}"/>
            </c:ext>
          </c:extLst>
        </c:ser>
        <c:ser>
          <c:idx val="1"/>
          <c:order val="1"/>
          <c:tx>
            <c:strRef>
              <c:f>'Chart 43'!$C$1</c:f>
              <c:strCache>
                <c:ptCount val="1"/>
                <c:pt idx="0">
                  <c:v>1-year % (YTM)</c:v>
                </c:pt>
              </c:strCache>
            </c:strRef>
          </c:tx>
          <c:spPr>
            <a:ln w="19050" cap="rnd">
              <a:solidFill>
                <a:schemeClr val="accent5">
                  <a:lumMod val="60000"/>
                  <a:lumOff val="40000"/>
                </a:schemeClr>
              </a:solidFill>
              <a:round/>
            </a:ln>
            <a:effectLst/>
          </c:spPr>
          <c:marker>
            <c:symbol val="none"/>
          </c:marker>
          <c:cat>
            <c:numRef>
              <c:f>'Chart 43'!$A$2:$A$176</c:f>
              <c:numCache>
                <c:formatCode>m/d/yyyy</c:formatCode>
                <c:ptCount val="175"/>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44211</c:v>
                </c:pt>
                <c:pt idx="165">
                  <c:v>44218</c:v>
                </c:pt>
                <c:pt idx="166">
                  <c:v>44225</c:v>
                </c:pt>
                <c:pt idx="167">
                  <c:v>44232</c:v>
                </c:pt>
                <c:pt idx="168">
                  <c:v>44239</c:v>
                </c:pt>
                <c:pt idx="169">
                  <c:v>44246</c:v>
                </c:pt>
                <c:pt idx="170">
                  <c:v>44253</c:v>
                </c:pt>
                <c:pt idx="171">
                  <c:v>44260</c:v>
                </c:pt>
                <c:pt idx="172">
                  <c:v>44267</c:v>
                </c:pt>
                <c:pt idx="173">
                  <c:v>44274</c:v>
                </c:pt>
                <c:pt idx="174">
                  <c:v>44281</c:v>
                </c:pt>
              </c:numCache>
            </c:numRef>
          </c:cat>
          <c:val>
            <c:numRef>
              <c:f>'Chart 43'!$C$2:$C$176</c:f>
              <c:numCache>
                <c:formatCode>0.0</c:formatCode>
                <c:ptCount val="175"/>
                <c:pt idx="0">
                  <c:v>6.2927</c:v>
                </c:pt>
                <c:pt idx="1">
                  <c:v>6.3440000000000003</c:v>
                </c:pt>
                <c:pt idx="2">
                  <c:v>6.3087999999999997</c:v>
                </c:pt>
                <c:pt idx="3">
                  <c:v>6.3090999999999999</c:v>
                </c:pt>
                <c:pt idx="4">
                  <c:v>6.3009000000000004</c:v>
                </c:pt>
                <c:pt idx="5">
                  <c:v>6.3045</c:v>
                </c:pt>
                <c:pt idx="6">
                  <c:v>6.2095000000000002</c:v>
                </c:pt>
                <c:pt idx="7">
                  <c:v>6.2232000000000003</c:v>
                </c:pt>
                <c:pt idx="8">
                  <c:v>6.1993999999999998</c:v>
                </c:pt>
                <c:pt idx="9">
                  <c:v>6.3094000000000001</c:v>
                </c:pt>
                <c:pt idx="10">
                  <c:v>6.3022999999999998</c:v>
                </c:pt>
                <c:pt idx="11">
                  <c:v>6.3673999999999999</c:v>
                </c:pt>
                <c:pt idx="12">
                  <c:v>6.4707999999999997</c:v>
                </c:pt>
                <c:pt idx="13">
                  <c:v>6.4718</c:v>
                </c:pt>
                <c:pt idx="14">
                  <c:v>6.4652000000000003</c:v>
                </c:pt>
                <c:pt idx="15">
                  <c:v>6.4715999999999996</c:v>
                </c:pt>
                <c:pt idx="16">
                  <c:v>6.4782000000000002</c:v>
                </c:pt>
                <c:pt idx="17">
                  <c:v>6.4939</c:v>
                </c:pt>
                <c:pt idx="18">
                  <c:v>6.5266999999999999</c:v>
                </c:pt>
                <c:pt idx="19">
                  <c:v>6.5084999999999997</c:v>
                </c:pt>
                <c:pt idx="20">
                  <c:v>6.5137</c:v>
                </c:pt>
                <c:pt idx="21">
                  <c:v>6.5214999999999996</c:v>
                </c:pt>
                <c:pt idx="22">
                  <c:v>6.5328999999999997</c:v>
                </c:pt>
                <c:pt idx="23">
                  <c:v>6.5453999999999999</c:v>
                </c:pt>
                <c:pt idx="24">
                  <c:v>6.5069999999999997</c:v>
                </c:pt>
                <c:pt idx="25">
                  <c:v>6.5461999999999998</c:v>
                </c:pt>
                <c:pt idx="26">
                  <c:v>6.5286999999999997</c:v>
                </c:pt>
                <c:pt idx="27">
                  <c:v>6.5667999999999997</c:v>
                </c:pt>
                <c:pt idx="28">
                  <c:v>6.5552000000000001</c:v>
                </c:pt>
                <c:pt idx="29">
                  <c:v>6.569</c:v>
                </c:pt>
                <c:pt idx="30">
                  <c:v>6.5869</c:v>
                </c:pt>
                <c:pt idx="31">
                  <c:v>6.5838999999999999</c:v>
                </c:pt>
                <c:pt idx="32">
                  <c:v>6.5896999999999997</c:v>
                </c:pt>
                <c:pt idx="33">
                  <c:v>6.5686999999999998</c:v>
                </c:pt>
                <c:pt idx="34">
                  <c:v>6.6017999999999999</c:v>
                </c:pt>
                <c:pt idx="35">
                  <c:v>6.6052</c:v>
                </c:pt>
                <c:pt idx="36">
                  <c:v>6.6338999999999997</c:v>
                </c:pt>
                <c:pt idx="37">
                  <c:v>6.7365000000000004</c:v>
                </c:pt>
                <c:pt idx="38">
                  <c:v>6.7201000000000004</c:v>
                </c:pt>
                <c:pt idx="39">
                  <c:v>6.6970000000000001</c:v>
                </c:pt>
                <c:pt idx="40">
                  <c:v>6.7030000000000003</c:v>
                </c:pt>
                <c:pt idx="41">
                  <c:v>6.6680000000000001</c:v>
                </c:pt>
                <c:pt idx="42">
                  <c:v>6.6372</c:v>
                </c:pt>
                <c:pt idx="43">
                  <c:v>6.633</c:v>
                </c:pt>
                <c:pt idx="44">
                  <c:v>6.5991999999999997</c:v>
                </c:pt>
                <c:pt idx="45">
                  <c:v>6.6326999999999998</c:v>
                </c:pt>
                <c:pt idx="46">
                  <c:v>6.6580000000000004</c:v>
                </c:pt>
                <c:pt idx="47">
                  <c:v>6.6501999999999999</c:v>
                </c:pt>
                <c:pt idx="48">
                  <c:v>6.6280000000000001</c:v>
                </c:pt>
                <c:pt idx="49">
                  <c:v>6.6306000000000003</c:v>
                </c:pt>
                <c:pt idx="50">
                  <c:v>6.6092000000000004</c:v>
                </c:pt>
                <c:pt idx="51">
                  <c:v>6.6215000000000002</c:v>
                </c:pt>
                <c:pt idx="52">
                  <c:v>6.6265999999999998</c:v>
                </c:pt>
                <c:pt idx="53">
                  <c:v>6.6265999999999998</c:v>
                </c:pt>
                <c:pt idx="54">
                  <c:v>6.6177000000000001</c:v>
                </c:pt>
                <c:pt idx="55">
                  <c:v>6.6374000000000004</c:v>
                </c:pt>
                <c:pt idx="56">
                  <c:v>6.6683000000000003</c:v>
                </c:pt>
                <c:pt idx="57">
                  <c:v>6.6569000000000003</c:v>
                </c:pt>
                <c:pt idx="58">
                  <c:v>6.5372000000000003</c:v>
                </c:pt>
                <c:pt idx="59">
                  <c:v>6.4823000000000004</c:v>
                </c:pt>
                <c:pt idx="60">
                  <c:v>6.5456000000000003</c:v>
                </c:pt>
                <c:pt idx="61">
                  <c:v>6.5744999999999996</c:v>
                </c:pt>
                <c:pt idx="62">
                  <c:v>6.5579000000000001</c:v>
                </c:pt>
                <c:pt idx="63">
                  <c:v>6.5605000000000002</c:v>
                </c:pt>
                <c:pt idx="64">
                  <c:v>6.5174000000000003</c:v>
                </c:pt>
                <c:pt idx="65">
                  <c:v>6.5629</c:v>
                </c:pt>
                <c:pt idx="66">
                  <c:v>6.5742000000000003</c:v>
                </c:pt>
                <c:pt idx="67">
                  <c:v>6.5147000000000004</c:v>
                </c:pt>
                <c:pt idx="68">
                  <c:v>6.4101999999999997</c:v>
                </c:pt>
                <c:pt idx="69">
                  <c:v>6.5004</c:v>
                </c:pt>
                <c:pt idx="70">
                  <c:v>6.5033000000000003</c:v>
                </c:pt>
                <c:pt idx="71">
                  <c:v>6.3587999999999996</c:v>
                </c:pt>
                <c:pt idx="72">
                  <c:v>6.3415999999999997</c:v>
                </c:pt>
                <c:pt idx="73">
                  <c:v>6.2393000000000001</c:v>
                </c:pt>
                <c:pt idx="74">
                  <c:v>6.2239000000000004</c:v>
                </c:pt>
                <c:pt idx="75">
                  <c:v>6.2576000000000001</c:v>
                </c:pt>
                <c:pt idx="76">
                  <c:v>6.2306999999999997</c:v>
                </c:pt>
                <c:pt idx="77">
                  <c:v>6.2252999999999998</c:v>
                </c:pt>
                <c:pt idx="78">
                  <c:v>6.2371999999999996</c:v>
                </c:pt>
                <c:pt idx="79">
                  <c:v>6.2453000000000003</c:v>
                </c:pt>
                <c:pt idx="80">
                  <c:v>6.2683</c:v>
                </c:pt>
                <c:pt idx="81">
                  <c:v>6.2892000000000001</c:v>
                </c:pt>
                <c:pt idx="82">
                  <c:v>6.2823000000000002</c:v>
                </c:pt>
                <c:pt idx="83">
                  <c:v>6.2606000000000002</c:v>
                </c:pt>
                <c:pt idx="84">
                  <c:v>6.2888999999999999</c:v>
                </c:pt>
                <c:pt idx="85">
                  <c:v>6.2713000000000001</c:v>
                </c:pt>
                <c:pt idx="86">
                  <c:v>6.2881</c:v>
                </c:pt>
                <c:pt idx="87">
                  <c:v>6.2752999999999997</c:v>
                </c:pt>
                <c:pt idx="88">
                  <c:v>6.2568000000000001</c:v>
                </c:pt>
                <c:pt idx="89">
                  <c:v>6.2633000000000001</c:v>
                </c:pt>
                <c:pt idx="90">
                  <c:v>6.2321999999999997</c:v>
                </c:pt>
                <c:pt idx="91">
                  <c:v>6.2153</c:v>
                </c:pt>
                <c:pt idx="92">
                  <c:v>6.1787000000000001</c:v>
                </c:pt>
                <c:pt idx="93">
                  <c:v>6.1269999999999998</c:v>
                </c:pt>
                <c:pt idx="94">
                  <c:v>5.9832999999999998</c:v>
                </c:pt>
                <c:pt idx="95">
                  <c:v>6.0881999999999996</c:v>
                </c:pt>
                <c:pt idx="96">
                  <c:v>6.0496999999999996</c:v>
                </c:pt>
                <c:pt idx="97">
                  <c:v>6.0438999999999998</c:v>
                </c:pt>
                <c:pt idx="98">
                  <c:v>5.9924999999999997</c:v>
                </c:pt>
                <c:pt idx="99">
                  <c:v>5.9276</c:v>
                </c:pt>
                <c:pt idx="100">
                  <c:v>5.9744000000000002</c:v>
                </c:pt>
                <c:pt idx="101">
                  <c:v>5.9903000000000004</c:v>
                </c:pt>
                <c:pt idx="102">
                  <c:v>5.9810999999999996</c:v>
                </c:pt>
                <c:pt idx="103">
                  <c:v>5.8669000000000002</c:v>
                </c:pt>
                <c:pt idx="104">
                  <c:v>5.9177999999999997</c:v>
                </c:pt>
                <c:pt idx="105">
                  <c:v>5.9793000000000003</c:v>
                </c:pt>
                <c:pt idx="106">
                  <c:v>5.9264000000000001</c:v>
                </c:pt>
                <c:pt idx="107">
                  <c:v>5.9554</c:v>
                </c:pt>
                <c:pt idx="108">
                  <c:v>5.9118000000000004</c:v>
                </c:pt>
                <c:pt idx="109">
                  <c:v>5.8463000000000003</c:v>
                </c:pt>
                <c:pt idx="110">
                  <c:v>5.8849999999999998</c:v>
                </c:pt>
                <c:pt idx="111">
                  <c:v>5.8367000000000004</c:v>
                </c:pt>
                <c:pt idx="112">
                  <c:v>5.7744999999999997</c:v>
                </c:pt>
                <c:pt idx="113">
                  <c:v>5.7842000000000002</c:v>
                </c:pt>
                <c:pt idx="114">
                  <c:v>5.7759</c:v>
                </c:pt>
                <c:pt idx="115">
                  <c:v>5.7944000000000004</c:v>
                </c:pt>
                <c:pt idx="116">
                  <c:v>5.8220000000000001</c:v>
                </c:pt>
                <c:pt idx="117">
                  <c:v>5.7446999999999999</c:v>
                </c:pt>
                <c:pt idx="118">
                  <c:v>5.7836999999999996</c:v>
                </c:pt>
                <c:pt idx="119">
                  <c:v>5.7565</c:v>
                </c:pt>
                <c:pt idx="120">
                  <c:v>5.7742000000000004</c:v>
                </c:pt>
                <c:pt idx="121">
                  <c:v>5.7340999999999998</c:v>
                </c:pt>
                <c:pt idx="122">
                  <c:v>5.8398000000000003</c:v>
                </c:pt>
                <c:pt idx="123">
                  <c:v>5.8212000000000002</c:v>
                </c:pt>
                <c:pt idx="124">
                  <c:v>5.8022</c:v>
                </c:pt>
                <c:pt idx="125">
                  <c:v>5.8630000000000004</c:v>
                </c:pt>
                <c:pt idx="126">
                  <c:v>5.7973999999999997</c:v>
                </c:pt>
                <c:pt idx="127">
                  <c:v>5.8102999999999998</c:v>
                </c:pt>
                <c:pt idx="128">
                  <c:v>5.8215000000000003</c:v>
                </c:pt>
                <c:pt idx="129">
                  <c:v>5.8615000000000004</c:v>
                </c:pt>
                <c:pt idx="130">
                  <c:v>5.8491</c:v>
                </c:pt>
                <c:pt idx="131">
                  <c:v>5.8808999999999996</c:v>
                </c:pt>
                <c:pt idx="132">
                  <c:v>5.6919000000000004</c:v>
                </c:pt>
                <c:pt idx="133">
                  <c:v>5.6696999999999997</c:v>
                </c:pt>
                <c:pt idx="134">
                  <c:v>5.5404999999999998</c:v>
                </c:pt>
                <c:pt idx="135">
                  <c:v>5.5434000000000001</c:v>
                </c:pt>
                <c:pt idx="136">
                  <c:v>5.5332999999999997</c:v>
                </c:pt>
                <c:pt idx="137">
                  <c:v>5.5110999999999999</c:v>
                </c:pt>
                <c:pt idx="138">
                  <c:v>5.4935</c:v>
                </c:pt>
                <c:pt idx="139">
                  <c:v>5.5426000000000002</c:v>
                </c:pt>
                <c:pt idx="140">
                  <c:v>5.5384000000000002</c:v>
                </c:pt>
                <c:pt idx="141">
                  <c:v>5.5909000000000004</c:v>
                </c:pt>
                <c:pt idx="142">
                  <c:v>5.6694000000000004</c:v>
                </c:pt>
                <c:pt idx="143">
                  <c:v>5.6304999999999996</c:v>
                </c:pt>
                <c:pt idx="144">
                  <c:v>5.6147999999999998</c:v>
                </c:pt>
                <c:pt idx="145">
                  <c:v>5.6764999999999999</c:v>
                </c:pt>
                <c:pt idx="146">
                  <c:v>5.6597</c:v>
                </c:pt>
                <c:pt idx="147">
                  <c:v>5.6184000000000003</c:v>
                </c:pt>
                <c:pt idx="148">
                  <c:v>5.5568999999999997</c:v>
                </c:pt>
                <c:pt idx="149">
                  <c:v>5.5647000000000002</c:v>
                </c:pt>
                <c:pt idx="150">
                  <c:v>5.5744999999999996</c:v>
                </c:pt>
                <c:pt idx="151">
                  <c:v>5.5647000000000002</c:v>
                </c:pt>
                <c:pt idx="152">
                  <c:v>5.6094999999999997</c:v>
                </c:pt>
                <c:pt idx="153">
                  <c:v>5.6551</c:v>
                </c:pt>
                <c:pt idx="154">
                  <c:v>5.7388000000000003</c:v>
                </c:pt>
                <c:pt idx="155">
                  <c:v>5.7908999999999997</c:v>
                </c:pt>
                <c:pt idx="156">
                  <c:v>5.7988999999999997</c:v>
                </c:pt>
                <c:pt idx="157">
                  <c:v>5.8685</c:v>
                </c:pt>
                <c:pt idx="158">
                  <c:v>5.9996999999999998</c:v>
                </c:pt>
                <c:pt idx="159">
                  <c:v>6.0812999999999997</c:v>
                </c:pt>
                <c:pt idx="160">
                  <c:v>6.0956000000000001</c:v>
                </c:pt>
                <c:pt idx="161">
                  <c:v>6.3285999999999998</c:v>
                </c:pt>
                <c:pt idx="162">
                  <c:v>6.4923000000000002</c:v>
                </c:pt>
                <c:pt idx="163">
                  <c:v>6.4890999999999996</c:v>
                </c:pt>
                <c:pt idx="164">
                  <c:v>6.6665999999999999</c:v>
                </c:pt>
                <c:pt idx="165">
                  <c:v>6.7603999999999997</c:v>
                </c:pt>
                <c:pt idx="166">
                  <c:v>6.7755999999999998</c:v>
                </c:pt>
                <c:pt idx="167">
                  <c:v>6.7704000000000004</c:v>
                </c:pt>
                <c:pt idx="168">
                  <c:v>6.8227000000000002</c:v>
                </c:pt>
                <c:pt idx="169">
                  <c:v>6.8617999999999997</c:v>
                </c:pt>
                <c:pt idx="170">
                  <c:v>6.8063000000000002</c:v>
                </c:pt>
                <c:pt idx="171">
                  <c:v>6.8342999999999998</c:v>
                </c:pt>
                <c:pt idx="172">
                  <c:v>6.8727</c:v>
                </c:pt>
                <c:pt idx="173">
                  <c:v>6.8121999999999998</c:v>
                </c:pt>
                <c:pt idx="174">
                  <c:v>6.8411999999999997</c:v>
                </c:pt>
              </c:numCache>
            </c:numRef>
          </c:val>
          <c:smooth val="0"/>
          <c:extLst>
            <c:ext xmlns:c16="http://schemas.microsoft.com/office/drawing/2014/chart" uri="{C3380CC4-5D6E-409C-BE32-E72D297353CC}">
              <c16:uniqueId val="{00000001-F121-4AA2-933A-12014E68FA9C}"/>
            </c:ext>
          </c:extLst>
        </c:ser>
        <c:ser>
          <c:idx val="2"/>
          <c:order val="2"/>
          <c:tx>
            <c:strRef>
              <c:f>'Chart 43'!$D$1</c:f>
              <c:strCache>
                <c:ptCount val="1"/>
                <c:pt idx="0">
                  <c:v>1-day % (YTM)</c:v>
                </c:pt>
              </c:strCache>
            </c:strRef>
          </c:tx>
          <c:spPr>
            <a:ln w="12700" cap="rnd">
              <a:solidFill>
                <a:srgbClr val="00B050"/>
              </a:solidFill>
              <a:round/>
            </a:ln>
            <a:effectLst/>
          </c:spPr>
          <c:marker>
            <c:symbol val="none"/>
          </c:marker>
          <c:cat>
            <c:numRef>
              <c:f>'Chart 43'!$A$2:$A$176</c:f>
              <c:numCache>
                <c:formatCode>m/d/yyyy</c:formatCode>
                <c:ptCount val="175"/>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44211</c:v>
                </c:pt>
                <c:pt idx="165">
                  <c:v>44218</c:v>
                </c:pt>
                <c:pt idx="166">
                  <c:v>44225</c:v>
                </c:pt>
                <c:pt idx="167">
                  <c:v>44232</c:v>
                </c:pt>
                <c:pt idx="168">
                  <c:v>44239</c:v>
                </c:pt>
                <c:pt idx="169">
                  <c:v>44246</c:v>
                </c:pt>
                <c:pt idx="170">
                  <c:v>44253</c:v>
                </c:pt>
                <c:pt idx="171">
                  <c:v>44260</c:v>
                </c:pt>
                <c:pt idx="172">
                  <c:v>44267</c:v>
                </c:pt>
                <c:pt idx="173">
                  <c:v>44274</c:v>
                </c:pt>
                <c:pt idx="174">
                  <c:v>44281</c:v>
                </c:pt>
              </c:numCache>
            </c:numRef>
          </c:cat>
          <c:val>
            <c:numRef>
              <c:f>'Chart 43'!$D$2:$D$176</c:f>
              <c:numCache>
                <c:formatCode>0.0</c:formatCode>
                <c:ptCount val="175"/>
                <c:pt idx="0">
                  <c:v>5.7061000000000002</c:v>
                </c:pt>
                <c:pt idx="1">
                  <c:v>5.7682000000000002</c:v>
                </c:pt>
                <c:pt idx="2">
                  <c:v>5.7393000000000001</c:v>
                </c:pt>
                <c:pt idx="3">
                  <c:v>5.7346000000000004</c:v>
                </c:pt>
                <c:pt idx="4">
                  <c:v>5.6938000000000004</c:v>
                </c:pt>
                <c:pt idx="5">
                  <c:v>5.7222999999999997</c:v>
                </c:pt>
                <c:pt idx="6">
                  <c:v>5.6032000000000002</c:v>
                </c:pt>
                <c:pt idx="7">
                  <c:v>5.6580000000000004</c:v>
                </c:pt>
                <c:pt idx="8">
                  <c:v>5.5610999999999997</c:v>
                </c:pt>
                <c:pt idx="9">
                  <c:v>5.7454000000000001</c:v>
                </c:pt>
                <c:pt idx="10">
                  <c:v>5.7582000000000004</c:v>
                </c:pt>
                <c:pt idx="11">
                  <c:v>5.8071000000000002</c:v>
                </c:pt>
                <c:pt idx="12">
                  <c:v>5.8601000000000001</c:v>
                </c:pt>
                <c:pt idx="13">
                  <c:v>5.8555000000000001</c:v>
                </c:pt>
                <c:pt idx="14">
                  <c:v>5.9047999999999998</c:v>
                </c:pt>
                <c:pt idx="15">
                  <c:v>5.9268000000000001</c:v>
                </c:pt>
                <c:pt idx="16">
                  <c:v>5.9824999999999999</c:v>
                </c:pt>
                <c:pt idx="17">
                  <c:v>5.9291999999999998</c:v>
                </c:pt>
                <c:pt idx="18">
                  <c:v>5.9702999999999999</c:v>
                </c:pt>
                <c:pt idx="19">
                  <c:v>5.9846000000000004</c:v>
                </c:pt>
                <c:pt idx="20">
                  <c:v>5.9809000000000001</c:v>
                </c:pt>
                <c:pt idx="21">
                  <c:v>5.9885999999999999</c:v>
                </c:pt>
                <c:pt idx="22">
                  <c:v>5.9279000000000002</c:v>
                </c:pt>
                <c:pt idx="23">
                  <c:v>5.9474</c:v>
                </c:pt>
                <c:pt idx="24">
                  <c:v>5.8802000000000003</c:v>
                </c:pt>
                <c:pt idx="25">
                  <c:v>5.9324000000000003</c:v>
                </c:pt>
                <c:pt idx="26">
                  <c:v>5.9053000000000004</c:v>
                </c:pt>
                <c:pt idx="27">
                  <c:v>5.8963000000000001</c:v>
                </c:pt>
                <c:pt idx="28">
                  <c:v>5.9272</c:v>
                </c:pt>
                <c:pt idx="29">
                  <c:v>5.9066999999999998</c:v>
                </c:pt>
                <c:pt idx="30">
                  <c:v>5.9179000000000004</c:v>
                </c:pt>
                <c:pt idx="31">
                  <c:v>5.8764000000000003</c:v>
                </c:pt>
                <c:pt idx="32">
                  <c:v>5.8700999999999999</c:v>
                </c:pt>
                <c:pt idx="33">
                  <c:v>5.9138999999999999</c:v>
                </c:pt>
                <c:pt idx="34">
                  <c:v>5.8856000000000002</c:v>
                </c:pt>
                <c:pt idx="35">
                  <c:v>5.8341000000000003</c:v>
                </c:pt>
                <c:pt idx="36">
                  <c:v>5.8068999999999997</c:v>
                </c:pt>
                <c:pt idx="37">
                  <c:v>5.7808999999999999</c:v>
                </c:pt>
                <c:pt idx="38">
                  <c:v>5.7862</c:v>
                </c:pt>
                <c:pt idx="39">
                  <c:v>5.8005000000000004</c:v>
                </c:pt>
                <c:pt idx="40">
                  <c:v>5.8468999999999998</c:v>
                </c:pt>
                <c:pt idx="41">
                  <c:v>5.8949999999999996</c:v>
                </c:pt>
                <c:pt idx="42">
                  <c:v>5.9756</c:v>
                </c:pt>
                <c:pt idx="43">
                  <c:v>5.9776999999999996</c:v>
                </c:pt>
                <c:pt idx="44">
                  <c:v>5.9248000000000003</c:v>
                </c:pt>
                <c:pt idx="45">
                  <c:v>5.9306000000000001</c:v>
                </c:pt>
                <c:pt idx="46">
                  <c:v>5.9363999999999999</c:v>
                </c:pt>
                <c:pt idx="47">
                  <c:v>5.968</c:v>
                </c:pt>
                <c:pt idx="48">
                  <c:v>5.8996000000000004</c:v>
                </c:pt>
                <c:pt idx="49">
                  <c:v>5.8834</c:v>
                </c:pt>
                <c:pt idx="50">
                  <c:v>5.8985000000000003</c:v>
                </c:pt>
                <c:pt idx="51">
                  <c:v>5.9145000000000003</c:v>
                </c:pt>
                <c:pt idx="52">
                  <c:v>5.8975999999999997</c:v>
                </c:pt>
                <c:pt idx="53">
                  <c:v>5.8975999999999997</c:v>
                </c:pt>
                <c:pt idx="54">
                  <c:v>5.907</c:v>
                </c:pt>
                <c:pt idx="55">
                  <c:v>5.8826999999999998</c:v>
                </c:pt>
                <c:pt idx="56">
                  <c:v>5.8994999999999997</c:v>
                </c:pt>
                <c:pt idx="57">
                  <c:v>5.8947000000000003</c:v>
                </c:pt>
                <c:pt idx="58">
                  <c:v>5.9748000000000001</c:v>
                </c:pt>
                <c:pt idx="59">
                  <c:v>6.0143000000000004</c:v>
                </c:pt>
                <c:pt idx="60">
                  <c:v>5.6981000000000002</c:v>
                </c:pt>
                <c:pt idx="61">
                  <c:v>5.7965999999999998</c:v>
                </c:pt>
                <c:pt idx="62">
                  <c:v>5.65</c:v>
                </c:pt>
                <c:pt idx="63">
                  <c:v>5.6726999999999999</c:v>
                </c:pt>
                <c:pt idx="64">
                  <c:v>5.7290000000000001</c:v>
                </c:pt>
                <c:pt idx="65">
                  <c:v>5.8082000000000003</c:v>
                </c:pt>
                <c:pt idx="66">
                  <c:v>5.7286000000000001</c:v>
                </c:pt>
                <c:pt idx="67">
                  <c:v>5.6589999999999998</c:v>
                </c:pt>
                <c:pt idx="68">
                  <c:v>5.47</c:v>
                </c:pt>
                <c:pt idx="69">
                  <c:v>5.7222999999999997</c:v>
                </c:pt>
                <c:pt idx="70">
                  <c:v>5.7102000000000004</c:v>
                </c:pt>
                <c:pt idx="71">
                  <c:v>5.5373999999999999</c:v>
                </c:pt>
                <c:pt idx="72">
                  <c:v>5.5678999999999998</c:v>
                </c:pt>
                <c:pt idx="73">
                  <c:v>5.6283000000000003</c:v>
                </c:pt>
                <c:pt idx="74">
                  <c:v>5.6096000000000004</c:v>
                </c:pt>
                <c:pt idx="75">
                  <c:v>5.7591999999999999</c:v>
                </c:pt>
                <c:pt idx="76">
                  <c:v>5.8330000000000002</c:v>
                </c:pt>
                <c:pt idx="77">
                  <c:v>5.7686000000000002</c:v>
                </c:pt>
                <c:pt idx="78">
                  <c:v>5.7009999999999996</c:v>
                </c:pt>
                <c:pt idx="79">
                  <c:v>5.6985999999999999</c:v>
                </c:pt>
                <c:pt idx="80">
                  <c:v>5.7206999999999999</c:v>
                </c:pt>
                <c:pt idx="81">
                  <c:v>5.6936</c:v>
                </c:pt>
                <c:pt idx="82">
                  <c:v>5.7161999999999997</c:v>
                </c:pt>
                <c:pt idx="83">
                  <c:v>5.7146999999999997</c:v>
                </c:pt>
                <c:pt idx="84">
                  <c:v>5.6806000000000001</c:v>
                </c:pt>
                <c:pt idx="85">
                  <c:v>5.6745000000000001</c:v>
                </c:pt>
                <c:pt idx="86">
                  <c:v>5.6981999999999999</c:v>
                </c:pt>
                <c:pt idx="87">
                  <c:v>5.6970000000000001</c:v>
                </c:pt>
                <c:pt idx="88">
                  <c:v>5.7066999999999997</c:v>
                </c:pt>
                <c:pt idx="89">
                  <c:v>5.6791999999999998</c:v>
                </c:pt>
                <c:pt idx="90">
                  <c:v>5.6432000000000002</c:v>
                </c:pt>
                <c:pt idx="91">
                  <c:v>5.6378000000000004</c:v>
                </c:pt>
                <c:pt idx="92">
                  <c:v>5.6292</c:v>
                </c:pt>
                <c:pt idx="93">
                  <c:v>5.6166</c:v>
                </c:pt>
                <c:pt idx="94">
                  <c:v>5.4875999999999996</c:v>
                </c:pt>
                <c:pt idx="95">
                  <c:v>5.6055999999999999</c:v>
                </c:pt>
                <c:pt idx="96">
                  <c:v>5.6051000000000002</c:v>
                </c:pt>
                <c:pt idx="97">
                  <c:v>5.6360000000000001</c:v>
                </c:pt>
                <c:pt idx="98">
                  <c:v>5.4531000000000001</c:v>
                </c:pt>
                <c:pt idx="99">
                  <c:v>5.4753999999999996</c:v>
                </c:pt>
                <c:pt idx="100">
                  <c:v>5.5305</c:v>
                </c:pt>
                <c:pt idx="101">
                  <c:v>5.5781000000000001</c:v>
                </c:pt>
                <c:pt idx="102">
                  <c:v>5.5408999999999997</c:v>
                </c:pt>
                <c:pt idx="103">
                  <c:v>5.4077999999999999</c:v>
                </c:pt>
                <c:pt idx="104">
                  <c:v>5.5411999999999999</c:v>
                </c:pt>
                <c:pt idx="105">
                  <c:v>5.5948000000000002</c:v>
                </c:pt>
                <c:pt idx="106">
                  <c:v>5.5754000000000001</c:v>
                </c:pt>
                <c:pt idx="107">
                  <c:v>5.5846</c:v>
                </c:pt>
                <c:pt idx="108">
                  <c:v>5.5366</c:v>
                </c:pt>
                <c:pt idx="109">
                  <c:v>5.4744999999999999</c:v>
                </c:pt>
                <c:pt idx="110">
                  <c:v>5.5374999999999996</c:v>
                </c:pt>
                <c:pt idx="111">
                  <c:v>5.4970999999999997</c:v>
                </c:pt>
                <c:pt idx="112">
                  <c:v>5.5109000000000004</c:v>
                </c:pt>
                <c:pt idx="113">
                  <c:v>5.5799000000000003</c:v>
                </c:pt>
                <c:pt idx="114">
                  <c:v>5.5258000000000003</c:v>
                </c:pt>
                <c:pt idx="115">
                  <c:v>5.4981</c:v>
                </c:pt>
                <c:pt idx="116">
                  <c:v>5.6108000000000002</c:v>
                </c:pt>
                <c:pt idx="117">
                  <c:v>5.5728999999999997</c:v>
                </c:pt>
                <c:pt idx="118">
                  <c:v>5.5410000000000004</c:v>
                </c:pt>
                <c:pt idx="119">
                  <c:v>5.4372999999999996</c:v>
                </c:pt>
                <c:pt idx="120">
                  <c:v>5.4279999999999999</c:v>
                </c:pt>
                <c:pt idx="121">
                  <c:v>5.4448999999999996</c:v>
                </c:pt>
                <c:pt idx="122">
                  <c:v>5.4179000000000004</c:v>
                </c:pt>
                <c:pt idx="123">
                  <c:v>5.4489000000000001</c:v>
                </c:pt>
                <c:pt idx="124">
                  <c:v>5.4550000000000001</c:v>
                </c:pt>
                <c:pt idx="125">
                  <c:v>5.4090999999999996</c:v>
                </c:pt>
                <c:pt idx="126">
                  <c:v>5.2816000000000001</c:v>
                </c:pt>
                <c:pt idx="127">
                  <c:v>5.2911000000000001</c:v>
                </c:pt>
                <c:pt idx="128">
                  <c:v>5.3441999999999998</c:v>
                </c:pt>
                <c:pt idx="129">
                  <c:v>5.3769999999999998</c:v>
                </c:pt>
                <c:pt idx="130">
                  <c:v>5.3882000000000003</c:v>
                </c:pt>
                <c:pt idx="131">
                  <c:v>5.3829000000000002</c:v>
                </c:pt>
                <c:pt idx="132">
                  <c:v>5.2670000000000003</c:v>
                </c:pt>
                <c:pt idx="133">
                  <c:v>5.2516999999999996</c:v>
                </c:pt>
                <c:pt idx="134">
                  <c:v>5.0072999999999999</c:v>
                </c:pt>
                <c:pt idx="135">
                  <c:v>4.9935</c:v>
                </c:pt>
                <c:pt idx="136">
                  <c:v>4.9142000000000001</c:v>
                </c:pt>
                <c:pt idx="137">
                  <c:v>4.8079000000000001</c:v>
                </c:pt>
                <c:pt idx="138">
                  <c:v>4.8490000000000002</c:v>
                </c:pt>
                <c:pt idx="139">
                  <c:v>4.9481999999999999</c:v>
                </c:pt>
                <c:pt idx="140">
                  <c:v>4.96</c:v>
                </c:pt>
                <c:pt idx="141">
                  <c:v>4.9645000000000001</c:v>
                </c:pt>
                <c:pt idx="142">
                  <c:v>5.0514000000000001</c:v>
                </c:pt>
                <c:pt idx="143">
                  <c:v>5.0753000000000004</c:v>
                </c:pt>
                <c:pt idx="144">
                  <c:v>5.1111000000000004</c:v>
                </c:pt>
                <c:pt idx="145">
                  <c:v>5.1828000000000003</c:v>
                </c:pt>
                <c:pt idx="146">
                  <c:v>5.1683000000000003</c:v>
                </c:pt>
                <c:pt idx="147">
                  <c:v>5.1828000000000003</c:v>
                </c:pt>
                <c:pt idx="148">
                  <c:v>5.0023</c:v>
                </c:pt>
                <c:pt idx="149">
                  <c:v>5.1199000000000003</c:v>
                </c:pt>
                <c:pt idx="150">
                  <c:v>5.0117000000000003</c:v>
                </c:pt>
                <c:pt idx="151">
                  <c:v>4.9480000000000004</c:v>
                </c:pt>
                <c:pt idx="152">
                  <c:v>5.1054000000000004</c:v>
                </c:pt>
                <c:pt idx="153">
                  <c:v>5.1661000000000001</c:v>
                </c:pt>
                <c:pt idx="154">
                  <c:v>5.109</c:v>
                </c:pt>
                <c:pt idx="155">
                  <c:v>5.3044000000000002</c:v>
                </c:pt>
                <c:pt idx="156">
                  <c:v>5.2920999999999996</c:v>
                </c:pt>
                <c:pt idx="157">
                  <c:v>5.1917999999999997</c:v>
                </c:pt>
                <c:pt idx="158">
                  <c:v>5.4450000000000003</c:v>
                </c:pt>
                <c:pt idx="159">
                  <c:v>5.7736000000000001</c:v>
                </c:pt>
                <c:pt idx="160">
                  <c:v>6.1101000000000001</c:v>
                </c:pt>
                <c:pt idx="161">
                  <c:v>5.8936000000000002</c:v>
                </c:pt>
                <c:pt idx="162">
                  <c:v>5.7523</c:v>
                </c:pt>
                <c:pt idx="163">
                  <c:v>6.0334000000000003</c:v>
                </c:pt>
                <c:pt idx="164">
                  <c:v>5.9393000000000002</c:v>
                </c:pt>
                <c:pt idx="165">
                  <c:v>6.1108000000000002</c:v>
                </c:pt>
                <c:pt idx="166">
                  <c:v>6.1844000000000001</c:v>
                </c:pt>
                <c:pt idx="167">
                  <c:v>6.1618000000000004</c:v>
                </c:pt>
                <c:pt idx="168">
                  <c:v>6.1307</c:v>
                </c:pt>
                <c:pt idx="169">
                  <c:v>6.1738</c:v>
                </c:pt>
                <c:pt idx="170">
                  <c:v>6.0495999999999999</c:v>
                </c:pt>
                <c:pt idx="171">
                  <c:v>6.0061999999999998</c:v>
                </c:pt>
                <c:pt idx="172">
                  <c:v>5.952</c:v>
                </c:pt>
                <c:pt idx="173">
                  <c:v>5.9295</c:v>
                </c:pt>
                <c:pt idx="174">
                  <c:v>5.9684999999999997</c:v>
                </c:pt>
              </c:numCache>
            </c:numRef>
          </c:val>
          <c:smooth val="0"/>
          <c:extLst>
            <c:ext xmlns:c16="http://schemas.microsoft.com/office/drawing/2014/chart" uri="{C3380CC4-5D6E-409C-BE32-E72D297353CC}">
              <c16:uniqueId val="{00000002-F121-4AA2-933A-12014E68FA9C}"/>
            </c:ext>
          </c:extLst>
        </c:ser>
        <c:ser>
          <c:idx val="3"/>
          <c:order val="3"/>
          <c:tx>
            <c:strRef>
              <c:f>'Chart 43'!$E$1</c:f>
              <c:strCache>
                <c:ptCount val="1"/>
                <c:pt idx="0">
                  <c:v>10-year % (YTM)</c:v>
                </c:pt>
              </c:strCache>
            </c:strRef>
          </c:tx>
          <c:spPr>
            <a:ln w="19050" cap="rnd">
              <a:solidFill>
                <a:schemeClr val="accent4"/>
              </a:solidFill>
              <a:round/>
            </a:ln>
            <a:effectLst/>
          </c:spPr>
          <c:marker>
            <c:symbol val="none"/>
          </c:marker>
          <c:cat>
            <c:numRef>
              <c:f>'Chart 43'!$A$2:$A$176</c:f>
              <c:numCache>
                <c:formatCode>m/d/yyyy</c:formatCode>
                <c:ptCount val="175"/>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44211</c:v>
                </c:pt>
                <c:pt idx="165">
                  <c:v>44218</c:v>
                </c:pt>
                <c:pt idx="166">
                  <c:v>44225</c:v>
                </c:pt>
                <c:pt idx="167">
                  <c:v>44232</c:v>
                </c:pt>
                <c:pt idx="168">
                  <c:v>44239</c:v>
                </c:pt>
                <c:pt idx="169">
                  <c:v>44246</c:v>
                </c:pt>
                <c:pt idx="170">
                  <c:v>44253</c:v>
                </c:pt>
                <c:pt idx="171">
                  <c:v>44260</c:v>
                </c:pt>
                <c:pt idx="172">
                  <c:v>44267</c:v>
                </c:pt>
                <c:pt idx="173">
                  <c:v>44274</c:v>
                </c:pt>
                <c:pt idx="174">
                  <c:v>44281</c:v>
                </c:pt>
              </c:numCache>
            </c:numRef>
          </c:cat>
          <c:val>
            <c:numRef>
              <c:f>'Chart 43'!$E$2:$E$176</c:f>
              <c:numCache>
                <c:formatCode>0.0</c:formatCode>
                <c:ptCount val="175"/>
                <c:pt idx="0">
                  <c:v>10.100300000000001</c:v>
                </c:pt>
                <c:pt idx="1">
                  <c:v>10.0626</c:v>
                </c:pt>
                <c:pt idx="2">
                  <c:v>9.9914000000000005</c:v>
                </c:pt>
                <c:pt idx="3">
                  <c:v>9.9655000000000005</c:v>
                </c:pt>
                <c:pt idx="4">
                  <c:v>9.8500999999999994</c:v>
                </c:pt>
                <c:pt idx="5">
                  <c:v>9.7047000000000008</c:v>
                </c:pt>
                <c:pt idx="6">
                  <c:v>9.7199000000000009</c:v>
                </c:pt>
                <c:pt idx="7">
                  <c:v>9.6815999999999995</c:v>
                </c:pt>
                <c:pt idx="8">
                  <c:v>9.7349999999999994</c:v>
                </c:pt>
                <c:pt idx="9">
                  <c:v>9.6927000000000003</c:v>
                </c:pt>
                <c:pt idx="10">
                  <c:v>9.6372999999999998</c:v>
                </c:pt>
                <c:pt idx="11">
                  <c:v>9.6997</c:v>
                </c:pt>
                <c:pt idx="12">
                  <c:v>9.7288999999999994</c:v>
                </c:pt>
                <c:pt idx="13">
                  <c:v>9.6959999999999997</c:v>
                </c:pt>
                <c:pt idx="14">
                  <c:v>9.7010000000000005</c:v>
                </c:pt>
                <c:pt idx="15">
                  <c:v>9.7304999999999993</c:v>
                </c:pt>
                <c:pt idx="16">
                  <c:v>9.6991999999999994</c:v>
                </c:pt>
                <c:pt idx="17">
                  <c:v>9.8404000000000007</c:v>
                </c:pt>
                <c:pt idx="18">
                  <c:v>9.7392000000000003</c:v>
                </c:pt>
                <c:pt idx="19">
                  <c:v>9.7302999999999997</c:v>
                </c:pt>
                <c:pt idx="20">
                  <c:v>9.7334999999999994</c:v>
                </c:pt>
                <c:pt idx="21">
                  <c:v>9.7155000000000005</c:v>
                </c:pt>
                <c:pt idx="22">
                  <c:v>9.74</c:v>
                </c:pt>
                <c:pt idx="23">
                  <c:v>9.7644000000000002</c:v>
                </c:pt>
                <c:pt idx="24">
                  <c:v>9.8348999999999993</c:v>
                </c:pt>
                <c:pt idx="25">
                  <c:v>9.8259000000000007</c:v>
                </c:pt>
                <c:pt idx="26">
                  <c:v>9.8465000000000007</c:v>
                </c:pt>
                <c:pt idx="27">
                  <c:v>9.8452999999999999</c:v>
                </c:pt>
                <c:pt idx="28">
                  <c:v>9.7139000000000006</c:v>
                </c:pt>
                <c:pt idx="29">
                  <c:v>9.5937000000000001</c:v>
                </c:pt>
                <c:pt idx="30">
                  <c:v>9.5975999999999999</c:v>
                </c:pt>
                <c:pt idx="31">
                  <c:v>9.5802999999999994</c:v>
                </c:pt>
                <c:pt idx="32">
                  <c:v>9.5602</c:v>
                </c:pt>
                <c:pt idx="33">
                  <c:v>9.5120000000000005</c:v>
                </c:pt>
                <c:pt idx="34">
                  <c:v>9.4917999999999996</c:v>
                </c:pt>
                <c:pt idx="35">
                  <c:v>9.5874000000000006</c:v>
                </c:pt>
                <c:pt idx="36">
                  <c:v>9.6931999999999992</c:v>
                </c:pt>
                <c:pt idx="37">
                  <c:v>9.7882999999999996</c:v>
                </c:pt>
                <c:pt idx="38">
                  <c:v>9.7851999999999997</c:v>
                </c:pt>
                <c:pt idx="39">
                  <c:v>9.7525999999999993</c:v>
                </c:pt>
                <c:pt idx="40">
                  <c:v>9.7251999999999992</c:v>
                </c:pt>
                <c:pt idx="41">
                  <c:v>9.6308000000000007</c:v>
                </c:pt>
                <c:pt idx="42">
                  <c:v>9.5565999999999995</c:v>
                </c:pt>
                <c:pt idx="43">
                  <c:v>9.5821000000000005</c:v>
                </c:pt>
                <c:pt idx="44">
                  <c:v>9.5775000000000006</c:v>
                </c:pt>
                <c:pt idx="45">
                  <c:v>9.6088000000000005</c:v>
                </c:pt>
                <c:pt idx="46">
                  <c:v>9.6470000000000002</c:v>
                </c:pt>
                <c:pt idx="47">
                  <c:v>9.6229999999999993</c:v>
                </c:pt>
                <c:pt idx="48">
                  <c:v>9.6248000000000005</c:v>
                </c:pt>
                <c:pt idx="49">
                  <c:v>9.6493000000000002</c:v>
                </c:pt>
                <c:pt idx="50">
                  <c:v>9.5785999999999998</c:v>
                </c:pt>
                <c:pt idx="51">
                  <c:v>9.6</c:v>
                </c:pt>
                <c:pt idx="52">
                  <c:v>9.6089000000000002</c:v>
                </c:pt>
                <c:pt idx="53">
                  <c:v>9.6089000000000002</c:v>
                </c:pt>
                <c:pt idx="54">
                  <c:v>9.5893999999999995</c:v>
                </c:pt>
                <c:pt idx="55">
                  <c:v>9.8604000000000003</c:v>
                </c:pt>
                <c:pt idx="56">
                  <c:v>10.0578</c:v>
                </c:pt>
                <c:pt idx="57">
                  <c:v>9.9893000000000001</c:v>
                </c:pt>
                <c:pt idx="58">
                  <c:v>10.0992</c:v>
                </c:pt>
                <c:pt idx="59">
                  <c:v>10.1653</c:v>
                </c:pt>
                <c:pt idx="60">
                  <c:v>9.9489000000000001</c:v>
                </c:pt>
                <c:pt idx="61">
                  <c:v>9.8832000000000004</c:v>
                </c:pt>
                <c:pt idx="62">
                  <c:v>9.9031000000000002</c:v>
                </c:pt>
                <c:pt idx="63">
                  <c:v>9.9273000000000007</c:v>
                </c:pt>
                <c:pt idx="64">
                  <c:v>9.8569999999999993</c:v>
                </c:pt>
                <c:pt idx="65">
                  <c:v>9.8978999999999999</c:v>
                </c:pt>
                <c:pt idx="66">
                  <c:v>9.9413999999999998</c:v>
                </c:pt>
                <c:pt idx="67">
                  <c:v>10.0997</c:v>
                </c:pt>
                <c:pt idx="68">
                  <c:v>9.9664999999999999</c:v>
                </c:pt>
                <c:pt idx="69">
                  <c:v>9.9085999999999999</c:v>
                </c:pt>
                <c:pt idx="70">
                  <c:v>9.8429000000000002</c:v>
                </c:pt>
                <c:pt idx="71">
                  <c:v>9.7584</c:v>
                </c:pt>
                <c:pt idx="72">
                  <c:v>9.7582000000000004</c:v>
                </c:pt>
                <c:pt idx="73">
                  <c:v>9.7584</c:v>
                </c:pt>
                <c:pt idx="74">
                  <c:v>9.5215999999999994</c:v>
                </c:pt>
                <c:pt idx="75">
                  <c:v>9.7515000000000001</c:v>
                </c:pt>
                <c:pt idx="76">
                  <c:v>9.4689999999999994</c:v>
                </c:pt>
                <c:pt idx="77">
                  <c:v>9.7243999999999993</c:v>
                </c:pt>
                <c:pt idx="78">
                  <c:v>9.7352000000000007</c:v>
                </c:pt>
                <c:pt idx="79">
                  <c:v>9.7317999999999998</c:v>
                </c:pt>
                <c:pt idx="80">
                  <c:v>9.7702000000000009</c:v>
                </c:pt>
                <c:pt idx="81">
                  <c:v>9.5997000000000003</c:v>
                </c:pt>
                <c:pt idx="82">
                  <c:v>9.5030000000000001</c:v>
                </c:pt>
                <c:pt idx="83">
                  <c:v>9.6309000000000005</c:v>
                </c:pt>
                <c:pt idx="84">
                  <c:v>9.5111000000000008</c:v>
                </c:pt>
                <c:pt idx="85">
                  <c:v>9.5769000000000002</c:v>
                </c:pt>
                <c:pt idx="86">
                  <c:v>9.3946000000000005</c:v>
                </c:pt>
                <c:pt idx="87">
                  <c:v>9.5218000000000007</c:v>
                </c:pt>
                <c:pt idx="88">
                  <c:v>9.3323</c:v>
                </c:pt>
                <c:pt idx="89">
                  <c:v>9.4756999999999998</c:v>
                </c:pt>
                <c:pt idx="90">
                  <c:v>9.4054000000000002</c:v>
                </c:pt>
                <c:pt idx="91">
                  <c:v>9.2285000000000004</c:v>
                </c:pt>
                <c:pt idx="92">
                  <c:v>9.2060999999999993</c:v>
                </c:pt>
                <c:pt idx="93">
                  <c:v>9.1917000000000009</c:v>
                </c:pt>
                <c:pt idx="94">
                  <c:v>9.0739999999999998</c:v>
                </c:pt>
                <c:pt idx="95">
                  <c:v>8.9793000000000003</c:v>
                </c:pt>
                <c:pt idx="96">
                  <c:v>8.9590999999999994</c:v>
                </c:pt>
                <c:pt idx="97">
                  <c:v>8.7872000000000003</c:v>
                </c:pt>
                <c:pt idx="98">
                  <c:v>8.9864999999999995</c:v>
                </c:pt>
                <c:pt idx="99">
                  <c:v>8.7227999999999994</c:v>
                </c:pt>
                <c:pt idx="100">
                  <c:v>8.7019000000000002</c:v>
                </c:pt>
                <c:pt idx="101">
                  <c:v>8.5267999999999997</c:v>
                </c:pt>
                <c:pt idx="102">
                  <c:v>8.4596</c:v>
                </c:pt>
                <c:pt idx="103">
                  <c:v>8.4505999999999997</c:v>
                </c:pt>
                <c:pt idx="104">
                  <c:v>8.4359000000000002</c:v>
                </c:pt>
                <c:pt idx="105">
                  <c:v>8.4611999999999998</c:v>
                </c:pt>
                <c:pt idx="106">
                  <c:v>8.3613999999999997</c:v>
                </c:pt>
                <c:pt idx="107">
                  <c:v>8.2890999999999995</c:v>
                </c:pt>
                <c:pt idx="108">
                  <c:v>8.2766999999999999</c:v>
                </c:pt>
                <c:pt idx="109">
                  <c:v>8.2317999999999998</c:v>
                </c:pt>
                <c:pt idx="110">
                  <c:v>8.1251999999999995</c:v>
                </c:pt>
                <c:pt idx="111">
                  <c:v>8.0073000000000008</c:v>
                </c:pt>
                <c:pt idx="112">
                  <c:v>7.7267000000000001</c:v>
                </c:pt>
                <c:pt idx="113">
                  <c:v>7.6191000000000004</c:v>
                </c:pt>
                <c:pt idx="114">
                  <c:v>7.7401999999999997</c:v>
                </c:pt>
                <c:pt idx="115">
                  <c:v>7.7488999999999999</c:v>
                </c:pt>
                <c:pt idx="116">
                  <c:v>7.9802999999999997</c:v>
                </c:pt>
                <c:pt idx="117">
                  <c:v>9.0792999999999999</c:v>
                </c:pt>
                <c:pt idx="118">
                  <c:v>8.5578000000000003</c:v>
                </c:pt>
                <c:pt idx="119">
                  <c:v>8.34</c:v>
                </c:pt>
                <c:pt idx="120">
                  <c:v>8.2558000000000007</c:v>
                </c:pt>
                <c:pt idx="121">
                  <c:v>8.3195999999999994</c:v>
                </c:pt>
                <c:pt idx="122">
                  <c:v>8.3703000000000003</c:v>
                </c:pt>
                <c:pt idx="123">
                  <c:v>8.2492000000000001</c:v>
                </c:pt>
                <c:pt idx="124">
                  <c:v>7.8769999999999998</c:v>
                </c:pt>
                <c:pt idx="125">
                  <c:v>8.0143000000000004</c:v>
                </c:pt>
                <c:pt idx="126">
                  <c:v>7.9089999999999998</c:v>
                </c:pt>
                <c:pt idx="127">
                  <c:v>7.8829000000000002</c:v>
                </c:pt>
                <c:pt idx="128">
                  <c:v>7.8197999999999999</c:v>
                </c:pt>
                <c:pt idx="129">
                  <c:v>7.8764000000000003</c:v>
                </c:pt>
                <c:pt idx="130">
                  <c:v>7.8874000000000004</c:v>
                </c:pt>
                <c:pt idx="131">
                  <c:v>7.9214000000000002</c:v>
                </c:pt>
                <c:pt idx="132">
                  <c:v>7.7131999999999996</c:v>
                </c:pt>
                <c:pt idx="133">
                  <c:v>7.6734999999999998</c:v>
                </c:pt>
                <c:pt idx="134">
                  <c:v>7.7636000000000003</c:v>
                </c:pt>
                <c:pt idx="135">
                  <c:v>7.7633999999999999</c:v>
                </c:pt>
                <c:pt idx="136">
                  <c:v>7.7572000000000001</c:v>
                </c:pt>
                <c:pt idx="137">
                  <c:v>7.8194999999999997</c:v>
                </c:pt>
                <c:pt idx="138">
                  <c:v>7.7824</c:v>
                </c:pt>
                <c:pt idx="139">
                  <c:v>7.7599</c:v>
                </c:pt>
                <c:pt idx="140">
                  <c:v>7.7877999999999998</c:v>
                </c:pt>
                <c:pt idx="141">
                  <c:v>7.7789999999999999</c:v>
                </c:pt>
                <c:pt idx="142">
                  <c:v>7.7892000000000001</c:v>
                </c:pt>
                <c:pt idx="143">
                  <c:v>7.7491000000000003</c:v>
                </c:pt>
                <c:pt idx="144">
                  <c:v>7.7378</c:v>
                </c:pt>
                <c:pt idx="145">
                  <c:v>7.7257999999999996</c:v>
                </c:pt>
                <c:pt idx="146">
                  <c:v>7.7561</c:v>
                </c:pt>
                <c:pt idx="147">
                  <c:v>7.6062000000000003</c:v>
                </c:pt>
                <c:pt idx="148">
                  <c:v>7.6607000000000003</c:v>
                </c:pt>
                <c:pt idx="149">
                  <c:v>7.6761999999999997</c:v>
                </c:pt>
                <c:pt idx="150">
                  <c:v>7.7378</c:v>
                </c:pt>
                <c:pt idx="151">
                  <c:v>7.8194999999999997</c:v>
                </c:pt>
                <c:pt idx="152">
                  <c:v>7.9417999999999997</c:v>
                </c:pt>
                <c:pt idx="153">
                  <c:v>7.9321999999999999</c:v>
                </c:pt>
                <c:pt idx="154">
                  <c:v>8.1753</c:v>
                </c:pt>
                <c:pt idx="155">
                  <c:v>8.0688999999999993</c:v>
                </c:pt>
                <c:pt idx="156">
                  <c:v>8.0983999999999998</c:v>
                </c:pt>
                <c:pt idx="157">
                  <c:v>8.2013999999999996</c:v>
                </c:pt>
                <c:pt idx="158">
                  <c:v>8.1646000000000001</c:v>
                </c:pt>
                <c:pt idx="159">
                  <c:v>8.2843999999999998</c:v>
                </c:pt>
                <c:pt idx="160">
                  <c:v>8.5548000000000002</c:v>
                </c:pt>
                <c:pt idx="161">
                  <c:v>8.6318000000000001</c:v>
                </c:pt>
                <c:pt idx="162">
                  <c:v>8.7146000000000008</c:v>
                </c:pt>
                <c:pt idx="163">
                  <c:v>8.8371999999999993</c:v>
                </c:pt>
                <c:pt idx="164">
                  <c:v>9.3557000000000006</c:v>
                </c:pt>
                <c:pt idx="165">
                  <c:v>9.0970999999999993</c:v>
                </c:pt>
                <c:pt idx="166">
                  <c:v>8.9946000000000002</c:v>
                </c:pt>
                <c:pt idx="167">
                  <c:v>8.8072999999999997</c:v>
                </c:pt>
                <c:pt idx="168">
                  <c:v>8.7437000000000005</c:v>
                </c:pt>
                <c:pt idx="169">
                  <c:v>8.6723999999999997</c:v>
                </c:pt>
                <c:pt idx="170">
                  <c:v>8.8364999999999991</c:v>
                </c:pt>
                <c:pt idx="171">
                  <c:v>8.7941000000000003</c:v>
                </c:pt>
                <c:pt idx="172">
                  <c:v>8.7882999999999996</c:v>
                </c:pt>
                <c:pt idx="173">
                  <c:v>8.8161000000000005</c:v>
                </c:pt>
                <c:pt idx="174">
                  <c:v>8.8321000000000005</c:v>
                </c:pt>
              </c:numCache>
            </c:numRef>
          </c:val>
          <c:smooth val="0"/>
          <c:extLst>
            <c:ext xmlns:c16="http://schemas.microsoft.com/office/drawing/2014/chart" uri="{C3380CC4-5D6E-409C-BE32-E72D297353CC}">
              <c16:uniqueId val="{00000003-F121-4AA2-933A-12014E68FA9C}"/>
            </c:ext>
          </c:extLst>
        </c:ser>
        <c:dLbls>
          <c:showLegendKey val="0"/>
          <c:showVal val="0"/>
          <c:showCatName val="0"/>
          <c:showSerName val="0"/>
          <c:showPercent val="0"/>
          <c:showBubbleSize val="0"/>
        </c:dLbls>
        <c:smooth val="0"/>
        <c:axId val="480519960"/>
        <c:axId val="480518000"/>
      </c:lineChart>
      <c:dateAx>
        <c:axId val="480519960"/>
        <c:scaling>
          <c:orientation val="minMax"/>
          <c:min val="43466"/>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80518000"/>
        <c:crosses val="autoZero"/>
        <c:auto val="1"/>
        <c:lblOffset val="100"/>
        <c:baseTimeUnit val="days"/>
        <c:majorUnit val="1"/>
        <c:majorTimeUnit val="months"/>
      </c:dateAx>
      <c:valAx>
        <c:axId val="480518000"/>
        <c:scaling>
          <c:orientation val="minMax"/>
          <c:min val="4"/>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GHEA Grapalat" panose="02000506050000020003" pitchFamily="50" charset="0"/>
                <a:ea typeface="+mn-ea"/>
                <a:cs typeface="+mn-cs"/>
              </a:defRPr>
            </a:pPr>
            <a:endParaRPr lang="ru-RU"/>
          </a:p>
        </c:txPr>
        <c:crossAx val="480519960"/>
        <c:crosses val="autoZero"/>
        <c:crossBetween val="between"/>
      </c:valAx>
      <c:spPr>
        <a:noFill/>
        <a:ln>
          <a:noFill/>
        </a:ln>
        <a:effectLst/>
      </c:spPr>
    </c:plotArea>
    <c:legend>
      <c:legendPos val="b"/>
      <c:layout>
        <c:manualLayout>
          <c:xMode val="edge"/>
          <c:yMode val="edge"/>
          <c:x val="1.3809126984126984E-2"/>
          <c:y val="0.82353666666666669"/>
          <c:w val="0.97742142857142855"/>
          <c:h val="0.17646333333333333"/>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33452380952381"/>
          <c:y val="7.7611111111111117E-2"/>
          <c:w val="0.8232289682539683"/>
          <c:h val="0.55816722222222226"/>
        </c:manualLayout>
      </c:layout>
      <c:lineChart>
        <c:grouping val="standard"/>
        <c:varyColors val="0"/>
        <c:ser>
          <c:idx val="0"/>
          <c:order val="0"/>
          <c:tx>
            <c:strRef>
              <c:f>'Chart 44'!$B$1</c:f>
              <c:strCache>
                <c:ptCount val="1"/>
                <c:pt idx="0">
                  <c:v>Total lending</c:v>
                </c:pt>
              </c:strCache>
            </c:strRef>
          </c:tx>
          <c:spPr>
            <a:ln w="19050" cap="rnd">
              <a:solidFill>
                <a:srgbClr val="FFC000"/>
              </a:solidFill>
              <a:round/>
            </a:ln>
            <a:effectLst/>
          </c:spPr>
          <c:marker>
            <c:symbol val="none"/>
          </c:marker>
          <c:cat>
            <c:strRef>
              <c:f>'Chart 44'!$A$2:$A$26</c:f>
              <c:strCache>
                <c:ptCount val="25"/>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J 21</c:v>
                </c:pt>
                <c:pt idx="23">
                  <c:v>F</c:v>
                </c:pt>
                <c:pt idx="24">
                  <c:v>M</c:v>
                </c:pt>
              </c:strCache>
            </c:strRef>
          </c:cat>
          <c:val>
            <c:numRef>
              <c:f>'Chart 44'!$B$2:$B$26</c:f>
              <c:numCache>
                <c:formatCode>0.0%</c:formatCode>
                <c:ptCount val="25"/>
                <c:pt idx="0">
                  <c:v>0.17631109401217926</c:v>
                </c:pt>
                <c:pt idx="1">
                  <c:v>0.18551582763697355</c:v>
                </c:pt>
                <c:pt idx="2">
                  <c:v>0.15216211512489181</c:v>
                </c:pt>
                <c:pt idx="3">
                  <c:v>0.14763264185720332</c:v>
                </c:pt>
                <c:pt idx="4">
                  <c:v>0.13626750447010891</c:v>
                </c:pt>
                <c:pt idx="5">
                  <c:v>0.12992243281391794</c:v>
                </c:pt>
                <c:pt idx="6">
                  <c:v>0.12047712782124137</c:v>
                </c:pt>
                <c:pt idx="7">
                  <c:v>0.13384529891527477</c:v>
                </c:pt>
                <c:pt idx="8">
                  <c:v>0.14643905018796416</c:v>
                </c:pt>
                <c:pt idx="9">
                  <c:v>0.14924512508112911</c:v>
                </c:pt>
                <c:pt idx="10">
                  <c:v>0.14421940195011332</c:v>
                </c:pt>
                <c:pt idx="11">
                  <c:v>0.16725402730479927</c:v>
                </c:pt>
                <c:pt idx="12">
                  <c:v>0.15920548571956231</c:v>
                </c:pt>
                <c:pt idx="13">
                  <c:v>0.15668868279310885</c:v>
                </c:pt>
                <c:pt idx="14">
                  <c:v>0.20143997391377283</c:v>
                </c:pt>
                <c:pt idx="15">
                  <c:v>0.1642895774477256</c:v>
                </c:pt>
                <c:pt idx="16">
                  <c:v>0.16870212493745057</c:v>
                </c:pt>
                <c:pt idx="17">
                  <c:v>0.17750269265622023</c:v>
                </c:pt>
                <c:pt idx="18">
                  <c:v>0.18333466071861701</c:v>
                </c:pt>
                <c:pt idx="19">
                  <c:v>0.17704572530604501</c:v>
                </c:pt>
                <c:pt idx="20">
                  <c:v>0.16441573303977</c:v>
                </c:pt>
                <c:pt idx="21">
                  <c:v>0.14988665296729001</c:v>
                </c:pt>
                <c:pt idx="22">
                  <c:v>0.12712917030841681</c:v>
                </c:pt>
                <c:pt idx="23">
                  <c:v>0.11024518895792951</c:v>
                </c:pt>
                <c:pt idx="24">
                  <c:v>8.1580350429958773E-2</c:v>
                </c:pt>
              </c:numCache>
            </c:numRef>
          </c:val>
          <c:smooth val="0"/>
          <c:extLst>
            <c:ext xmlns:c16="http://schemas.microsoft.com/office/drawing/2014/chart" uri="{C3380CC4-5D6E-409C-BE32-E72D297353CC}">
              <c16:uniqueId val="{00000000-560C-4823-A8CF-B2339A0BBBCD}"/>
            </c:ext>
          </c:extLst>
        </c:ser>
        <c:ser>
          <c:idx val="1"/>
          <c:order val="1"/>
          <c:tx>
            <c:strRef>
              <c:f>'Chart 44'!$C$1</c:f>
              <c:strCache>
                <c:ptCount val="1"/>
                <c:pt idx="0">
                  <c:v>Household loans</c:v>
                </c:pt>
              </c:strCache>
            </c:strRef>
          </c:tx>
          <c:spPr>
            <a:ln w="19050" cap="rnd">
              <a:solidFill>
                <a:srgbClr val="C00000"/>
              </a:solidFill>
              <a:prstDash val="lgDash"/>
              <a:round/>
            </a:ln>
            <a:effectLst/>
          </c:spPr>
          <c:marker>
            <c:symbol val="none"/>
          </c:marker>
          <c:cat>
            <c:strRef>
              <c:f>'Chart 44'!$A$2:$A$26</c:f>
              <c:strCache>
                <c:ptCount val="25"/>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J 21</c:v>
                </c:pt>
                <c:pt idx="23">
                  <c:v>F</c:v>
                </c:pt>
                <c:pt idx="24">
                  <c:v>M</c:v>
                </c:pt>
              </c:strCache>
            </c:strRef>
          </c:cat>
          <c:val>
            <c:numRef>
              <c:f>'Chart 44'!$C$2:$C$26</c:f>
              <c:numCache>
                <c:formatCode>0.0%</c:formatCode>
                <c:ptCount val="25"/>
                <c:pt idx="0">
                  <c:v>0.25638063164424096</c:v>
                </c:pt>
                <c:pt idx="1">
                  <c:v>0.26873757263275233</c:v>
                </c:pt>
                <c:pt idx="2">
                  <c:v>0.26894390993438844</c:v>
                </c:pt>
                <c:pt idx="3">
                  <c:v>0.29045841784402437</c:v>
                </c:pt>
                <c:pt idx="4">
                  <c:v>0.28207571911614515</c:v>
                </c:pt>
                <c:pt idx="5">
                  <c:v>0.29084312372459897</c:v>
                </c:pt>
                <c:pt idx="6">
                  <c:v>0.26431420126429184</c:v>
                </c:pt>
                <c:pt idx="7">
                  <c:v>0.27969192426912737</c:v>
                </c:pt>
                <c:pt idx="8">
                  <c:v>0.29378525911602127</c:v>
                </c:pt>
                <c:pt idx="9">
                  <c:v>0.29882138311057149</c:v>
                </c:pt>
                <c:pt idx="10">
                  <c:v>0.27573532922152966</c:v>
                </c:pt>
                <c:pt idx="11">
                  <c:v>0.27728777223220669</c:v>
                </c:pt>
                <c:pt idx="12">
                  <c:v>0.28487051768373695</c:v>
                </c:pt>
                <c:pt idx="13">
                  <c:v>0.27932238158944322</c:v>
                </c:pt>
                <c:pt idx="14">
                  <c:v>0.29621671098635916</c:v>
                </c:pt>
                <c:pt idx="15">
                  <c:v>0.24780084772962074</c:v>
                </c:pt>
                <c:pt idx="16">
                  <c:v>0.24282040176265762</c:v>
                </c:pt>
                <c:pt idx="17">
                  <c:v>0.22817109471053953</c:v>
                </c:pt>
                <c:pt idx="18">
                  <c:v>0.18417434927360765</c:v>
                </c:pt>
                <c:pt idx="19">
                  <c:v>0.14200497027474279</c:v>
                </c:pt>
                <c:pt idx="20">
                  <c:v>0.10566147062027453</c:v>
                </c:pt>
                <c:pt idx="21">
                  <c:v>8.353396555148751E-2</c:v>
                </c:pt>
                <c:pt idx="22">
                  <c:v>4.0855875687571874E-2</c:v>
                </c:pt>
                <c:pt idx="23">
                  <c:v>2.7499172081748124E-2</c:v>
                </c:pt>
                <c:pt idx="24">
                  <c:v>4.5988254779840698E-3</c:v>
                </c:pt>
              </c:numCache>
            </c:numRef>
          </c:val>
          <c:smooth val="0"/>
          <c:extLst>
            <c:ext xmlns:c16="http://schemas.microsoft.com/office/drawing/2014/chart" uri="{C3380CC4-5D6E-409C-BE32-E72D297353CC}">
              <c16:uniqueId val="{00000001-560C-4823-A8CF-B2339A0BBBCD}"/>
            </c:ext>
          </c:extLst>
        </c:ser>
        <c:ser>
          <c:idx val="2"/>
          <c:order val="2"/>
          <c:tx>
            <c:strRef>
              <c:f>'Chart 44'!$D$1</c:f>
              <c:strCache>
                <c:ptCount val="1"/>
                <c:pt idx="0">
                  <c:v>Business loans</c:v>
                </c:pt>
              </c:strCache>
            </c:strRef>
          </c:tx>
          <c:spPr>
            <a:ln w="19050" cap="rnd" cmpd="thickThin">
              <a:solidFill>
                <a:srgbClr val="0070C0"/>
              </a:solidFill>
              <a:prstDash val="lgDash"/>
              <a:round/>
            </a:ln>
            <a:effectLst/>
          </c:spPr>
          <c:marker>
            <c:symbol val="none"/>
          </c:marker>
          <c:cat>
            <c:strRef>
              <c:f>'Chart 44'!$A$2:$A$26</c:f>
              <c:strCache>
                <c:ptCount val="25"/>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J 21</c:v>
                </c:pt>
                <c:pt idx="23">
                  <c:v>F</c:v>
                </c:pt>
                <c:pt idx="24">
                  <c:v>M</c:v>
                </c:pt>
              </c:strCache>
            </c:strRef>
          </c:cat>
          <c:val>
            <c:numRef>
              <c:f>'Chart 44'!$D$2:$D$26</c:f>
              <c:numCache>
                <c:formatCode>0.0%</c:formatCode>
                <c:ptCount val="25"/>
                <c:pt idx="0">
                  <c:v>0.12297336852889829</c:v>
                </c:pt>
                <c:pt idx="1">
                  <c:v>0.13055734200502567</c:v>
                </c:pt>
                <c:pt idx="2">
                  <c:v>7.6339410729550528E-2</c:v>
                </c:pt>
                <c:pt idx="3">
                  <c:v>5.5155596746417679E-2</c:v>
                </c:pt>
                <c:pt idx="4">
                  <c:v>4.2170919328460954E-2</c:v>
                </c:pt>
                <c:pt idx="5">
                  <c:v>2.562982381529233E-2</c:v>
                </c:pt>
                <c:pt idx="6">
                  <c:v>2.3042411070256508E-2</c:v>
                </c:pt>
                <c:pt idx="7">
                  <c:v>3.497278146260463E-2</c:v>
                </c:pt>
                <c:pt idx="8">
                  <c:v>4.5760369409439283E-2</c:v>
                </c:pt>
                <c:pt idx="9">
                  <c:v>4.5089366619339266E-2</c:v>
                </c:pt>
                <c:pt idx="10">
                  <c:v>5.0510887931999093E-2</c:v>
                </c:pt>
                <c:pt idx="11">
                  <c:v>8.5335998413488712E-2</c:v>
                </c:pt>
                <c:pt idx="12">
                  <c:v>6.5549962834713149E-2</c:v>
                </c:pt>
                <c:pt idx="13">
                  <c:v>6.5804778961594312E-2</c:v>
                </c:pt>
                <c:pt idx="14">
                  <c:v>0.12889304020776371</c:v>
                </c:pt>
                <c:pt idx="15">
                  <c:v>9.8159360122692441E-2</c:v>
                </c:pt>
                <c:pt idx="16">
                  <c:v>0.10985951747677314</c:v>
                </c:pt>
                <c:pt idx="17">
                  <c:v>0.13617304754841286</c:v>
                </c:pt>
                <c:pt idx="18">
                  <c:v>0.18262484305460158</c:v>
                </c:pt>
                <c:pt idx="19">
                  <c:v>0.20736997597926687</c:v>
                </c:pt>
                <c:pt idx="20">
                  <c:v>0.21525509636629425</c:v>
                </c:pt>
                <c:pt idx="21">
                  <c:v>0.20802151734675989</c:v>
                </c:pt>
                <c:pt idx="22">
                  <c:v>0.20466115045535838</c:v>
                </c:pt>
                <c:pt idx="23">
                  <c:v>0.18385345344304449</c:v>
                </c:pt>
                <c:pt idx="24">
                  <c:v>0.14923982778157652</c:v>
                </c:pt>
              </c:numCache>
            </c:numRef>
          </c:val>
          <c:smooth val="0"/>
          <c:extLst>
            <c:ext xmlns:c16="http://schemas.microsoft.com/office/drawing/2014/chart" uri="{C3380CC4-5D6E-409C-BE32-E72D297353CC}">
              <c16:uniqueId val="{00000002-560C-4823-A8CF-B2339A0BBBCD}"/>
            </c:ext>
          </c:extLst>
        </c:ser>
        <c:dLbls>
          <c:showLegendKey val="0"/>
          <c:showVal val="0"/>
          <c:showCatName val="0"/>
          <c:showSerName val="0"/>
          <c:showPercent val="0"/>
          <c:showBubbleSize val="0"/>
        </c:dLbls>
        <c:smooth val="0"/>
        <c:axId val="480518784"/>
        <c:axId val="480516824"/>
      </c:lineChart>
      <c:catAx>
        <c:axId val="48051878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80516824"/>
        <c:crosses val="autoZero"/>
        <c:auto val="1"/>
        <c:lblAlgn val="ctr"/>
        <c:lblOffset val="100"/>
        <c:noMultiLvlLbl val="1"/>
      </c:catAx>
      <c:valAx>
        <c:axId val="480516824"/>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80518784"/>
        <c:crosses val="autoZero"/>
        <c:crossBetween val="between"/>
      </c:valAx>
      <c:spPr>
        <a:noFill/>
        <a:ln>
          <a:noFill/>
        </a:ln>
        <a:effectLst/>
      </c:spPr>
    </c:plotArea>
    <c:legend>
      <c:legendPos val="b"/>
      <c:layout>
        <c:manualLayout>
          <c:xMode val="edge"/>
          <c:yMode val="edge"/>
          <c:x val="6.3630952380952319E-3"/>
          <c:y val="0.79711555555555558"/>
          <c:w val="0.90663888888888888"/>
          <c:h val="0.16055111111111114"/>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941936844379028E-2"/>
          <c:y val="4.4328240740740738E-2"/>
          <c:w val="0.92325227096936058"/>
          <c:h val="0.49366018518518529"/>
        </c:manualLayout>
      </c:layout>
      <c:lineChart>
        <c:grouping val="standard"/>
        <c:varyColors val="0"/>
        <c:ser>
          <c:idx val="0"/>
          <c:order val="0"/>
          <c:tx>
            <c:strRef>
              <c:f>'Chart 45'!$B$1</c:f>
              <c:strCache>
                <c:ptCount val="1"/>
                <c:pt idx="0">
                  <c:v>Consumer credits</c:v>
                </c:pt>
              </c:strCache>
            </c:strRef>
          </c:tx>
          <c:marker>
            <c:symbol val="none"/>
          </c:marker>
          <c:cat>
            <c:strRef>
              <c:f>'Chart 45'!$A$2:$A$22</c:f>
              <c:strCache>
                <c:ptCount val="21"/>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strCache>
            </c:strRef>
          </c:cat>
          <c:val>
            <c:numRef>
              <c:f>'Chart 45'!$B$2:$B$22</c:f>
              <c:numCache>
                <c:formatCode>0.0</c:formatCode>
                <c:ptCount val="21"/>
                <c:pt idx="0">
                  <c:v>20.010790939501074</c:v>
                </c:pt>
                <c:pt idx="1">
                  <c:v>19.70945345614798</c:v>
                </c:pt>
                <c:pt idx="2">
                  <c:v>19.448329234939099</c:v>
                </c:pt>
                <c:pt idx="3">
                  <c:v>18.103132292980547</c:v>
                </c:pt>
                <c:pt idx="4">
                  <c:v>18.207205193465256</c:v>
                </c:pt>
                <c:pt idx="5">
                  <c:v>17.076736916480993</c:v>
                </c:pt>
                <c:pt idx="6">
                  <c:v>16.367642717970693</c:v>
                </c:pt>
                <c:pt idx="7">
                  <c:v>14.919594500554242</c:v>
                </c:pt>
                <c:pt idx="8">
                  <c:v>13.92651345548151</c:v>
                </c:pt>
                <c:pt idx="9">
                  <c:v>13.649409324102253</c:v>
                </c:pt>
                <c:pt idx="10">
                  <c:v>13.098387666233945</c:v>
                </c:pt>
                <c:pt idx="11">
                  <c:v>12.172744298537321</c:v>
                </c:pt>
                <c:pt idx="12">
                  <c:v>13.417447907644348</c:v>
                </c:pt>
                <c:pt idx="13">
                  <c:v>13.557791267422298</c:v>
                </c:pt>
                <c:pt idx="14">
                  <c:v>13.870095674794861</c:v>
                </c:pt>
                <c:pt idx="15">
                  <c:v>13.641169081161328</c:v>
                </c:pt>
                <c:pt idx="16">
                  <c:v>13.959483646596437</c:v>
                </c:pt>
                <c:pt idx="17">
                  <c:v>13.694736063598572</c:v>
                </c:pt>
                <c:pt idx="18">
                  <c:v>13.835559623221881</c:v>
                </c:pt>
                <c:pt idx="19">
                  <c:v>13.612636014004826</c:v>
                </c:pt>
                <c:pt idx="20">
                  <c:v>13.99717312710442</c:v>
                </c:pt>
              </c:numCache>
            </c:numRef>
          </c:val>
          <c:smooth val="0"/>
          <c:extLst>
            <c:ext xmlns:c16="http://schemas.microsoft.com/office/drawing/2014/chart" uri="{C3380CC4-5D6E-409C-BE32-E72D297353CC}">
              <c16:uniqueId val="{00000000-F428-4F9D-8348-20CC5A96B864}"/>
            </c:ext>
          </c:extLst>
        </c:ser>
        <c:ser>
          <c:idx val="1"/>
          <c:order val="1"/>
          <c:tx>
            <c:strRef>
              <c:f>'Chart 45'!$C$1</c:f>
              <c:strCache>
                <c:ptCount val="1"/>
                <c:pt idx="0">
                  <c:v>Mortgage loans</c:v>
                </c:pt>
              </c:strCache>
            </c:strRef>
          </c:tx>
          <c:marker>
            <c:symbol val="none"/>
          </c:marker>
          <c:cat>
            <c:strRef>
              <c:f>'Chart 45'!$A$2:$A$22</c:f>
              <c:strCache>
                <c:ptCount val="21"/>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strCache>
            </c:strRef>
          </c:cat>
          <c:val>
            <c:numRef>
              <c:f>'Chart 45'!$C$2:$C$22</c:f>
              <c:numCache>
                <c:formatCode>0.0</c:formatCode>
                <c:ptCount val="21"/>
                <c:pt idx="0">
                  <c:v>12.699150696785194</c:v>
                </c:pt>
                <c:pt idx="1">
                  <c:v>12.772044111879234</c:v>
                </c:pt>
                <c:pt idx="2">
                  <c:v>11.615358357344627</c:v>
                </c:pt>
                <c:pt idx="3">
                  <c:v>12.939117393753376</c:v>
                </c:pt>
                <c:pt idx="4">
                  <c:v>12.453423484050484</c:v>
                </c:pt>
                <c:pt idx="5">
                  <c:v>11.578139736924673</c:v>
                </c:pt>
                <c:pt idx="6">
                  <c:v>11.795329870782258</c:v>
                </c:pt>
                <c:pt idx="7">
                  <c:v>11.212999673928655</c:v>
                </c:pt>
                <c:pt idx="8">
                  <c:v>11.142171123005989</c:v>
                </c:pt>
                <c:pt idx="9">
                  <c:v>11.322704922510853</c:v>
                </c:pt>
                <c:pt idx="10">
                  <c:v>10.989362916753818</c:v>
                </c:pt>
                <c:pt idx="11">
                  <c:v>10.54892998245619</c:v>
                </c:pt>
                <c:pt idx="12">
                  <c:v>10.986820843974625</c:v>
                </c:pt>
                <c:pt idx="13">
                  <c:v>10.854729344903163</c:v>
                </c:pt>
                <c:pt idx="14">
                  <c:v>10.797183163126004</c:v>
                </c:pt>
                <c:pt idx="15">
                  <c:v>10.772542647451155</c:v>
                </c:pt>
                <c:pt idx="16">
                  <c:v>10.642161662658447</c:v>
                </c:pt>
                <c:pt idx="17">
                  <c:v>10.897560978117115</c:v>
                </c:pt>
                <c:pt idx="18">
                  <c:v>10.762728912977643</c:v>
                </c:pt>
                <c:pt idx="19">
                  <c:v>10.404996693999061</c:v>
                </c:pt>
                <c:pt idx="20">
                  <c:v>10.652170212677158</c:v>
                </c:pt>
              </c:numCache>
            </c:numRef>
          </c:val>
          <c:smooth val="0"/>
          <c:extLst>
            <c:ext xmlns:c16="http://schemas.microsoft.com/office/drawing/2014/chart" uri="{C3380CC4-5D6E-409C-BE32-E72D297353CC}">
              <c16:uniqueId val="{00000001-F428-4F9D-8348-20CC5A96B864}"/>
            </c:ext>
          </c:extLst>
        </c:ser>
        <c:ser>
          <c:idx val="2"/>
          <c:order val="2"/>
          <c:tx>
            <c:strRef>
              <c:f>'Chart 45'!$D$1</c:f>
              <c:strCache>
                <c:ptCount val="1"/>
                <c:pt idx="0">
                  <c:v>Loans to individuals up to 1 year</c:v>
                </c:pt>
              </c:strCache>
            </c:strRef>
          </c:tx>
          <c:spPr>
            <a:ln>
              <a:solidFill>
                <a:srgbClr val="FFC000"/>
              </a:solidFill>
              <a:prstDash val="dash"/>
            </a:ln>
          </c:spPr>
          <c:marker>
            <c:symbol val="none"/>
          </c:marker>
          <c:cat>
            <c:strRef>
              <c:f>'Chart 45'!$A$2:$A$22</c:f>
              <c:strCache>
                <c:ptCount val="21"/>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strCache>
            </c:strRef>
          </c:cat>
          <c:val>
            <c:numRef>
              <c:f>'Chart 45'!$D$2:$D$22</c:f>
              <c:numCache>
                <c:formatCode>0.0</c:formatCode>
                <c:ptCount val="21"/>
                <c:pt idx="0">
                  <c:v>21.139138069528791</c:v>
                </c:pt>
                <c:pt idx="1">
                  <c:v>20.989917692868548</c:v>
                </c:pt>
                <c:pt idx="2">
                  <c:v>21.225946811490971</c:v>
                </c:pt>
                <c:pt idx="3">
                  <c:v>19.430742726357138</c:v>
                </c:pt>
                <c:pt idx="4">
                  <c:v>19.152149575633423</c:v>
                </c:pt>
                <c:pt idx="5">
                  <c:v>18.023866245139661</c:v>
                </c:pt>
                <c:pt idx="6">
                  <c:v>17.065438906267833</c:v>
                </c:pt>
                <c:pt idx="7">
                  <c:v>16.048939290094403</c:v>
                </c:pt>
                <c:pt idx="8">
                  <c:v>15.716025593304598</c:v>
                </c:pt>
                <c:pt idx="9">
                  <c:v>15.18908855805295</c:v>
                </c:pt>
                <c:pt idx="10">
                  <c:v>14.400940391015304</c:v>
                </c:pt>
                <c:pt idx="11">
                  <c:v>14.047728948281371</c:v>
                </c:pt>
                <c:pt idx="12">
                  <c:v>14.28490935105985</c:v>
                </c:pt>
                <c:pt idx="13">
                  <c:v>14.179614966207392</c:v>
                </c:pt>
                <c:pt idx="14">
                  <c:v>14.077676365075071</c:v>
                </c:pt>
                <c:pt idx="15">
                  <c:v>14.166216952867257</c:v>
                </c:pt>
                <c:pt idx="16">
                  <c:v>14.074775222058268</c:v>
                </c:pt>
                <c:pt idx="17">
                  <c:v>14.013552675558012</c:v>
                </c:pt>
                <c:pt idx="18">
                  <c:v>14.199279356061483</c:v>
                </c:pt>
                <c:pt idx="19">
                  <c:v>14.114884128513626</c:v>
                </c:pt>
                <c:pt idx="20">
                  <c:v>14.02743654385189</c:v>
                </c:pt>
              </c:numCache>
            </c:numRef>
          </c:val>
          <c:smooth val="0"/>
          <c:extLst>
            <c:ext xmlns:c16="http://schemas.microsoft.com/office/drawing/2014/chart" uri="{C3380CC4-5D6E-409C-BE32-E72D297353CC}">
              <c16:uniqueId val="{00000002-F428-4F9D-8348-20CC5A96B864}"/>
            </c:ext>
          </c:extLst>
        </c:ser>
        <c:ser>
          <c:idx val="4"/>
          <c:order val="3"/>
          <c:tx>
            <c:strRef>
              <c:f>'Chart 45'!$F$1</c:f>
              <c:strCache>
                <c:ptCount val="1"/>
                <c:pt idx="0">
                  <c:v>Loans to legal persons up to 1 year</c:v>
                </c:pt>
              </c:strCache>
            </c:strRef>
          </c:tx>
          <c:spPr>
            <a:ln w="15875">
              <a:solidFill>
                <a:schemeClr val="accent6">
                  <a:lumMod val="75000"/>
                </a:schemeClr>
              </a:solidFill>
              <a:prstDash val="dash"/>
            </a:ln>
          </c:spPr>
          <c:marker>
            <c:symbol val="none"/>
          </c:marker>
          <c:cat>
            <c:strRef>
              <c:f>'Chart 45'!$A$2:$A$22</c:f>
              <c:strCache>
                <c:ptCount val="21"/>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strCache>
            </c:strRef>
          </c:cat>
          <c:val>
            <c:numRef>
              <c:f>'Chart 45'!$F$2:$F$22</c:f>
              <c:numCache>
                <c:formatCode>0.0</c:formatCode>
                <c:ptCount val="21"/>
                <c:pt idx="0">
                  <c:v>14.983123387806041</c:v>
                </c:pt>
                <c:pt idx="1">
                  <c:v>13.245613425632087</c:v>
                </c:pt>
                <c:pt idx="2">
                  <c:v>14.232280181130683</c:v>
                </c:pt>
                <c:pt idx="3">
                  <c:v>12.298132962242089</c:v>
                </c:pt>
                <c:pt idx="4">
                  <c:v>14.221528408592174</c:v>
                </c:pt>
                <c:pt idx="5">
                  <c:v>10.960345365737254</c:v>
                </c:pt>
                <c:pt idx="6">
                  <c:v>9.8078318637371638</c:v>
                </c:pt>
                <c:pt idx="7">
                  <c:v>11.069447988923162</c:v>
                </c:pt>
                <c:pt idx="8">
                  <c:v>11.400969538989559</c:v>
                </c:pt>
                <c:pt idx="9">
                  <c:v>11.062201055660054</c:v>
                </c:pt>
                <c:pt idx="10">
                  <c:v>11.536808470795991</c:v>
                </c:pt>
                <c:pt idx="11">
                  <c:v>10.486933379193554</c:v>
                </c:pt>
                <c:pt idx="12">
                  <c:v>11.321533789078094</c:v>
                </c:pt>
                <c:pt idx="13">
                  <c:v>11.029167906310994</c:v>
                </c:pt>
                <c:pt idx="14">
                  <c:v>10.903694313108764</c:v>
                </c:pt>
                <c:pt idx="15">
                  <c:v>10.502227019705362</c:v>
                </c:pt>
                <c:pt idx="16">
                  <c:v>10.697230213082571</c:v>
                </c:pt>
                <c:pt idx="17">
                  <c:v>10.484133954867682</c:v>
                </c:pt>
                <c:pt idx="18">
                  <c:v>10.643993845896812</c:v>
                </c:pt>
                <c:pt idx="19">
                  <c:v>10.261034990541852</c:v>
                </c:pt>
                <c:pt idx="20">
                  <c:v>10.687680331896377</c:v>
                </c:pt>
              </c:numCache>
            </c:numRef>
          </c:val>
          <c:smooth val="0"/>
          <c:extLst>
            <c:ext xmlns:c16="http://schemas.microsoft.com/office/drawing/2014/chart" uri="{C3380CC4-5D6E-409C-BE32-E72D297353CC}">
              <c16:uniqueId val="{00000004-F428-4F9D-8348-20CC5A96B864}"/>
            </c:ext>
          </c:extLst>
        </c:ser>
        <c:ser>
          <c:idx val="3"/>
          <c:order val="4"/>
          <c:tx>
            <c:strRef>
              <c:f>'Chart 45'!$E$1</c:f>
              <c:strCache>
                <c:ptCount val="1"/>
                <c:pt idx="0">
                  <c:v>Loans to individuals more than 1 year</c:v>
                </c:pt>
              </c:strCache>
            </c:strRef>
          </c:tx>
          <c:marker>
            <c:symbol val="none"/>
          </c:marker>
          <c:cat>
            <c:strRef>
              <c:f>'Chart 45'!$A$2:$A$22</c:f>
              <c:strCache>
                <c:ptCount val="21"/>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strCache>
            </c:strRef>
          </c:cat>
          <c:val>
            <c:numRef>
              <c:f>'Chart 45'!$E$2:$E$22</c:f>
              <c:numCache>
                <c:formatCode>0.0</c:formatCode>
                <c:ptCount val="21"/>
                <c:pt idx="0">
                  <c:v>19.019178045034973</c:v>
                </c:pt>
                <c:pt idx="1">
                  <c:v>18.648871912507659</c:v>
                </c:pt>
                <c:pt idx="2">
                  <c:v>17.929963177206087</c:v>
                </c:pt>
                <c:pt idx="3">
                  <c:v>17.313154573451669</c:v>
                </c:pt>
                <c:pt idx="4">
                  <c:v>17.49069250252985</c:v>
                </c:pt>
                <c:pt idx="5">
                  <c:v>16.366255182848462</c:v>
                </c:pt>
                <c:pt idx="6">
                  <c:v>15.788015120178258</c:v>
                </c:pt>
                <c:pt idx="7">
                  <c:v>14.151706844937282</c:v>
                </c:pt>
                <c:pt idx="8">
                  <c:v>13.273415964525919</c:v>
                </c:pt>
                <c:pt idx="9">
                  <c:v>13.170272780206348</c:v>
                </c:pt>
                <c:pt idx="10">
                  <c:v>12.681882041007052</c:v>
                </c:pt>
                <c:pt idx="11">
                  <c:v>11.736864397431738</c:v>
                </c:pt>
                <c:pt idx="12">
                  <c:v>13.058241203869166</c:v>
                </c:pt>
                <c:pt idx="13">
                  <c:v>13.187580885519194</c:v>
                </c:pt>
                <c:pt idx="14">
                  <c:v>13.521569174222931</c:v>
                </c:pt>
                <c:pt idx="15">
                  <c:v>13.283562388796085</c:v>
                </c:pt>
                <c:pt idx="16">
                  <c:v>13.544360135476678</c:v>
                </c:pt>
                <c:pt idx="17">
                  <c:v>13.282698112037529</c:v>
                </c:pt>
                <c:pt idx="18">
                  <c:v>13.262240477805827</c:v>
                </c:pt>
                <c:pt idx="19">
                  <c:v>12.890183969001653</c:v>
                </c:pt>
                <c:pt idx="20">
                  <c:v>13.389858539181496</c:v>
                </c:pt>
              </c:numCache>
            </c:numRef>
          </c:val>
          <c:smooth val="0"/>
          <c:extLst>
            <c:ext xmlns:c16="http://schemas.microsoft.com/office/drawing/2014/chart" uri="{C3380CC4-5D6E-409C-BE32-E72D297353CC}">
              <c16:uniqueId val="{00000000-371F-4B8D-887D-38687FC2E377}"/>
            </c:ext>
          </c:extLst>
        </c:ser>
        <c:ser>
          <c:idx val="5"/>
          <c:order val="5"/>
          <c:tx>
            <c:strRef>
              <c:f>'Chart 45'!$G$1</c:f>
              <c:strCache>
                <c:ptCount val="1"/>
                <c:pt idx="0">
                  <c:v>Loans to legal persons over 1 year</c:v>
                </c:pt>
              </c:strCache>
            </c:strRef>
          </c:tx>
          <c:marker>
            <c:symbol val="none"/>
          </c:marker>
          <c:cat>
            <c:strRef>
              <c:f>'Chart 45'!$A$2:$A$22</c:f>
              <c:strCache>
                <c:ptCount val="21"/>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strCache>
            </c:strRef>
          </c:cat>
          <c:val>
            <c:numRef>
              <c:f>'Chart 45'!$G$2:$G$22</c:f>
              <c:numCache>
                <c:formatCode>0.0</c:formatCode>
                <c:ptCount val="21"/>
                <c:pt idx="0">
                  <c:v>15.155874628646375</c:v>
                </c:pt>
                <c:pt idx="1">
                  <c:v>12.983295381112271</c:v>
                </c:pt>
                <c:pt idx="2">
                  <c:v>14.265612291010099</c:v>
                </c:pt>
                <c:pt idx="3">
                  <c:v>12.871243719805019</c:v>
                </c:pt>
                <c:pt idx="4">
                  <c:v>12.641246511583949</c:v>
                </c:pt>
                <c:pt idx="5">
                  <c:v>12.812550588982454</c:v>
                </c:pt>
                <c:pt idx="6">
                  <c:v>12.472256486726865</c:v>
                </c:pt>
                <c:pt idx="7">
                  <c:v>10.171450196794011</c:v>
                </c:pt>
                <c:pt idx="8">
                  <c:v>11.44837013148326</c:v>
                </c:pt>
                <c:pt idx="9">
                  <c:v>10.993454032262679</c:v>
                </c:pt>
                <c:pt idx="10">
                  <c:v>11.384288550116086</c:v>
                </c:pt>
                <c:pt idx="11">
                  <c:v>11.232644292964101</c:v>
                </c:pt>
                <c:pt idx="12">
                  <c:v>11.098506891675136</c:v>
                </c:pt>
                <c:pt idx="13">
                  <c:v>10.872399898609975</c:v>
                </c:pt>
                <c:pt idx="14">
                  <c:v>12.107394907233161</c:v>
                </c:pt>
                <c:pt idx="15">
                  <c:v>10.471673777280284</c:v>
                </c:pt>
                <c:pt idx="16">
                  <c:v>11.711769301453263</c:v>
                </c:pt>
                <c:pt idx="17">
                  <c:v>10.623184580756813</c:v>
                </c:pt>
                <c:pt idx="18">
                  <c:v>11.827745162923888</c:v>
                </c:pt>
                <c:pt idx="19">
                  <c:v>10.513505648105001</c:v>
                </c:pt>
                <c:pt idx="20">
                  <c:v>11.195709710587739</c:v>
                </c:pt>
              </c:numCache>
            </c:numRef>
          </c:val>
          <c:smooth val="0"/>
          <c:extLst>
            <c:ext xmlns:c16="http://schemas.microsoft.com/office/drawing/2014/chart" uri="{C3380CC4-5D6E-409C-BE32-E72D297353CC}">
              <c16:uniqueId val="{00000001-371F-4B8D-887D-38687FC2E377}"/>
            </c:ext>
          </c:extLst>
        </c:ser>
        <c:ser>
          <c:idx val="6"/>
          <c:order val="6"/>
          <c:tx>
            <c:strRef>
              <c:f>'Chart 45'!$H$1</c:f>
              <c:strCache>
                <c:ptCount val="1"/>
                <c:pt idx="0">
                  <c:v>Ն1(2) </c:v>
                </c:pt>
              </c:strCache>
            </c:strRef>
          </c:tx>
          <c:marker>
            <c:symbol val="none"/>
          </c:marker>
          <c:cat>
            <c:strRef>
              <c:f>'Chart 45'!$A$2:$A$22</c:f>
              <c:strCache>
                <c:ptCount val="21"/>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strCache>
            </c:strRef>
          </c:cat>
          <c:val>
            <c:numRef>
              <c:f>'Chart 45'!$H$2:$H$18</c:f>
            </c:numRef>
          </c:val>
          <c:smooth val="0"/>
          <c:extLst>
            <c:ext xmlns:c16="http://schemas.microsoft.com/office/drawing/2014/chart" uri="{C3380CC4-5D6E-409C-BE32-E72D297353CC}">
              <c16:uniqueId val="{00000002-371F-4B8D-887D-38687FC2E377}"/>
            </c:ext>
          </c:extLst>
        </c:ser>
        <c:dLbls>
          <c:showLegendKey val="0"/>
          <c:showVal val="0"/>
          <c:showCatName val="0"/>
          <c:showSerName val="0"/>
          <c:showPercent val="0"/>
          <c:showBubbleSize val="0"/>
        </c:dLbls>
        <c:smooth val="0"/>
        <c:axId val="480517608"/>
        <c:axId val="480520352"/>
      </c:lineChart>
      <c:catAx>
        <c:axId val="480517608"/>
        <c:scaling>
          <c:orientation val="minMax"/>
        </c:scaling>
        <c:delete val="0"/>
        <c:axPos val="b"/>
        <c:numFmt formatCode="General" sourceLinked="1"/>
        <c:majorTickMark val="out"/>
        <c:minorTickMark val="none"/>
        <c:tickLblPos val="nextTo"/>
        <c:txPr>
          <a:bodyPr/>
          <a:lstStyle/>
          <a:p>
            <a:pPr>
              <a:defRPr sz="600">
                <a:latin typeface="GHEA Grapalat" panose="02000506050000020003" pitchFamily="50" charset="0"/>
              </a:defRPr>
            </a:pPr>
            <a:endParaRPr lang="ru-RU"/>
          </a:p>
        </c:txPr>
        <c:crossAx val="480520352"/>
        <c:crosses val="autoZero"/>
        <c:auto val="1"/>
        <c:lblAlgn val="ctr"/>
        <c:lblOffset val="100"/>
        <c:tickLblSkip val="2"/>
        <c:noMultiLvlLbl val="1"/>
      </c:catAx>
      <c:valAx>
        <c:axId val="480520352"/>
        <c:scaling>
          <c:orientation val="minMax"/>
          <c:min val="5"/>
        </c:scaling>
        <c:delete val="0"/>
        <c:axPos val="l"/>
        <c:numFmt formatCode="0" sourceLinked="0"/>
        <c:majorTickMark val="out"/>
        <c:minorTickMark val="none"/>
        <c:tickLblPos val="nextTo"/>
        <c:txPr>
          <a:bodyPr/>
          <a:lstStyle/>
          <a:p>
            <a:pPr>
              <a:defRPr sz="600">
                <a:latin typeface="GHEA Grapalat" panose="02000506050000020003" pitchFamily="50" charset="0"/>
              </a:defRPr>
            </a:pPr>
            <a:endParaRPr lang="ru-RU"/>
          </a:p>
        </c:txPr>
        <c:crossAx val="480517608"/>
        <c:crosses val="autoZero"/>
        <c:crossBetween val="between"/>
        <c:majorUnit val="5"/>
      </c:valAx>
      <c:spPr>
        <a:noFill/>
      </c:spPr>
    </c:plotArea>
    <c:legend>
      <c:legendPos val="r"/>
      <c:layout>
        <c:manualLayout>
          <c:xMode val="edge"/>
          <c:yMode val="edge"/>
          <c:x val="0"/>
          <c:y val="0.64671574074074067"/>
          <c:w val="0.71210515873015878"/>
          <c:h val="0.35328425925925927"/>
        </c:manualLayout>
      </c:layout>
      <c:overlay val="0"/>
      <c:txPr>
        <a:bodyPr/>
        <a:lstStyle/>
        <a:p>
          <a:pPr>
            <a:defRPr sz="800" b="0" i="1" baseline="-14000">
              <a:latin typeface="GHEA Grapalat" panose="02000506050000020003" pitchFamily="50" charset="0"/>
            </a:defRPr>
          </a:pPr>
          <a:endParaRPr lang="ru-RU"/>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3259144018288"/>
          <c:y val="5.9701492537313432E-2"/>
          <c:w val="0.74749650749301499"/>
          <c:h val="0.57665531443970852"/>
        </c:manualLayout>
      </c:layout>
      <c:lineChart>
        <c:grouping val="standard"/>
        <c:varyColors val="0"/>
        <c:ser>
          <c:idx val="0"/>
          <c:order val="0"/>
          <c:tx>
            <c:strRef>
              <c:f>'Chart 5'!$B$1</c:f>
              <c:strCache>
                <c:ptCount val="1"/>
                <c:pt idx="0">
                  <c:v>International oil prices (USD/barrel, left axis) </c:v>
                </c:pt>
              </c:strCache>
            </c:strRef>
          </c:tx>
          <c:spPr>
            <a:ln w="12700" cap="rnd">
              <a:solidFill>
                <a:schemeClr val="tx2"/>
              </a:solidFill>
              <a:round/>
            </a:ln>
            <a:effectLst/>
          </c:spPr>
          <c:marker>
            <c:symbol val="none"/>
          </c:marker>
          <c:cat>
            <c:strRef>
              <c:f>'Chart 5'!$A$14:$A$39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5'!$B$14:$B$39</c:f>
              <c:numCache>
                <c:formatCode>0.0</c:formatCode>
                <c:ptCount val="26"/>
                <c:pt idx="0">
                  <c:v>54.0945556</c:v>
                </c:pt>
                <c:pt idx="1">
                  <c:v>50.211200900000001</c:v>
                </c:pt>
                <c:pt idx="2">
                  <c:v>51.675845899999999</c:v>
                </c:pt>
                <c:pt idx="3">
                  <c:v>61.4017421</c:v>
                </c:pt>
                <c:pt idx="4">
                  <c:v>66.936639999999997</c:v>
                </c:pt>
                <c:pt idx="5">
                  <c:v>74.459890000000001</c:v>
                </c:pt>
                <c:pt idx="6">
                  <c:v>75.43732</c:v>
                </c:pt>
                <c:pt idx="7">
                  <c:v>66.651129999999995</c:v>
                </c:pt>
                <c:pt idx="8">
                  <c:v>63.198950000000004</c:v>
                </c:pt>
                <c:pt idx="9">
                  <c:v>68.24736</c:v>
                </c:pt>
                <c:pt idx="10">
                  <c:v>61.828470000000003</c:v>
                </c:pt>
                <c:pt idx="11">
                  <c:v>62.597329999999999</c:v>
                </c:pt>
                <c:pt idx="12">
                  <c:v>49.206789999999998</c:v>
                </c:pt>
                <c:pt idx="13">
                  <c:v>32.770989999999998</c:v>
                </c:pt>
                <c:pt idx="14">
                  <c:v>42.92689</c:v>
                </c:pt>
                <c:pt idx="15">
                  <c:v>44.940719999999999</c:v>
                </c:pt>
                <c:pt idx="16">
                  <c:v>60.934910000000002</c:v>
                </c:pt>
                <c:pt idx="17">
                  <c:v>67.353290000000001</c:v>
                </c:pt>
                <c:pt idx="18">
                  <c:v>68.268900000000002</c:v>
                </c:pt>
                <c:pt idx="19">
                  <c:v>66.675870000000003</c:v>
                </c:pt>
                <c:pt idx="20">
                  <c:v>66.345519999999993</c:v>
                </c:pt>
                <c:pt idx="21">
                  <c:v>66.6708</c:v>
                </c:pt>
                <c:pt idx="22">
                  <c:v>67.268069999999994</c:v>
                </c:pt>
                <c:pt idx="23">
                  <c:v>67.893379999999993</c:v>
                </c:pt>
                <c:pt idx="24">
                  <c:v>68.502089999999995</c:v>
                </c:pt>
                <c:pt idx="25">
                  <c:v>69.093500000000006</c:v>
                </c:pt>
              </c:numCache>
            </c:numRef>
          </c:val>
          <c:smooth val="0"/>
          <c:extLst>
            <c:ext xmlns:c16="http://schemas.microsoft.com/office/drawing/2014/chart" uri="{C3380CC4-5D6E-409C-BE32-E72D297353CC}">
              <c16:uniqueId val="{00000000-E4F0-41D9-BB7F-0C2C7567B067}"/>
            </c:ext>
          </c:extLst>
        </c:ser>
        <c:ser>
          <c:idx val="2"/>
          <c:order val="2"/>
          <c:tx>
            <c:strRef>
              <c:f>'Chart 5'!$D$1</c:f>
              <c:strCache>
                <c:ptCount val="1"/>
                <c:pt idx="0">
                  <c:v>Food Price Index (FAO index, left axis)</c:v>
                </c:pt>
              </c:strCache>
            </c:strRef>
          </c:tx>
          <c:spPr>
            <a:ln w="12700" cap="rnd">
              <a:solidFill>
                <a:schemeClr val="accent6">
                  <a:lumMod val="75000"/>
                </a:schemeClr>
              </a:solidFill>
              <a:round/>
            </a:ln>
            <a:effectLst/>
          </c:spPr>
          <c:marker>
            <c:symbol val="none"/>
          </c:marker>
          <c:cat>
            <c:strRef>
              <c:f>'Chart 5'!$A$14:$A$39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5'!$D$14:$D$39</c:f>
              <c:numCache>
                <c:formatCode>0.0</c:formatCode>
                <c:ptCount val="26"/>
                <c:pt idx="0">
                  <c:v>97.329890000000006</c:v>
                </c:pt>
                <c:pt idx="1">
                  <c:v>96.825230000000005</c:v>
                </c:pt>
                <c:pt idx="2">
                  <c:v>99.799300000000002</c:v>
                </c:pt>
                <c:pt idx="3">
                  <c:v>98.059539999999998</c:v>
                </c:pt>
                <c:pt idx="4">
                  <c:v>97.828829999999996</c:v>
                </c:pt>
                <c:pt idx="5">
                  <c:v>97.996889999999993</c:v>
                </c:pt>
                <c:pt idx="6">
                  <c:v>95.030799999999999</c:v>
                </c:pt>
                <c:pt idx="7">
                  <c:v>92.565219999999997</c:v>
                </c:pt>
                <c:pt idx="8">
                  <c:v>93.432469999999995</c:v>
                </c:pt>
                <c:pt idx="9">
                  <c:v>94.364050000000006</c:v>
                </c:pt>
                <c:pt idx="10">
                  <c:v>94.130420000000001</c:v>
                </c:pt>
                <c:pt idx="11">
                  <c:v>98.237750000000005</c:v>
                </c:pt>
                <c:pt idx="12">
                  <c:v>98.953289999999996</c:v>
                </c:pt>
                <c:pt idx="13">
                  <c:v>92.162520000000001</c:v>
                </c:pt>
                <c:pt idx="14">
                  <c:v>95.886769999999999</c:v>
                </c:pt>
                <c:pt idx="15">
                  <c:v>105.0228</c:v>
                </c:pt>
                <c:pt idx="16">
                  <c:v>116.17740000000001</c:v>
                </c:pt>
                <c:pt idx="17">
                  <c:v>121.351</c:v>
                </c:pt>
                <c:pt idx="18">
                  <c:v>123.00539999999999</c:v>
                </c:pt>
                <c:pt idx="19">
                  <c:v>124.83750000000001</c:v>
                </c:pt>
                <c:pt idx="20">
                  <c:v>124.71810000000001</c:v>
                </c:pt>
                <c:pt idx="21">
                  <c:v>124.8492</c:v>
                </c:pt>
                <c:pt idx="22">
                  <c:v>125.1674</c:v>
                </c:pt>
                <c:pt idx="23">
                  <c:v>125.56140000000001</c:v>
                </c:pt>
                <c:pt idx="24">
                  <c:v>126.0856</c:v>
                </c:pt>
                <c:pt idx="25">
                  <c:v>126.7032</c:v>
                </c:pt>
              </c:numCache>
            </c:numRef>
          </c:val>
          <c:smooth val="0"/>
          <c:extLst>
            <c:ext xmlns:c16="http://schemas.microsoft.com/office/drawing/2014/chart" uri="{C3380CC4-5D6E-409C-BE32-E72D297353CC}">
              <c16:uniqueId val="{00000001-E4F0-41D9-BB7F-0C2C7567B067}"/>
            </c:ext>
          </c:extLst>
        </c:ser>
        <c:dLbls>
          <c:showLegendKey val="0"/>
          <c:showVal val="0"/>
          <c:showCatName val="0"/>
          <c:showSerName val="0"/>
          <c:showPercent val="0"/>
          <c:showBubbleSize val="0"/>
        </c:dLbls>
        <c:marker val="1"/>
        <c:smooth val="0"/>
        <c:axId val="421243184"/>
        <c:axId val="421247496"/>
      </c:lineChart>
      <c:lineChart>
        <c:grouping val="standard"/>
        <c:varyColors val="0"/>
        <c:ser>
          <c:idx val="1"/>
          <c:order val="1"/>
          <c:tx>
            <c:strRef>
              <c:f>'Chart 5'!$C$1</c:f>
              <c:strCache>
                <c:ptCount val="1"/>
                <c:pt idx="0">
                  <c:v>International copper prices (USD/ton, right axis)</c:v>
                </c:pt>
              </c:strCache>
            </c:strRef>
          </c:tx>
          <c:spPr>
            <a:ln w="12700" cap="rnd">
              <a:solidFill>
                <a:srgbClr val="C00000"/>
              </a:solidFill>
              <a:round/>
            </a:ln>
            <a:effectLst/>
          </c:spPr>
          <c:marker>
            <c:symbol val="none"/>
          </c:marker>
          <c:cat>
            <c:strRef>
              <c:f>'Chart 5'!$A$14:$A$39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5'!$C$14:$C$39</c:f>
              <c:numCache>
                <c:formatCode>0.0</c:formatCode>
                <c:ptCount val="26"/>
                <c:pt idx="0">
                  <c:v>5839.5290000000005</c:v>
                </c:pt>
                <c:pt idx="1">
                  <c:v>5667.5150000000003</c:v>
                </c:pt>
                <c:pt idx="2">
                  <c:v>6343.8760000000002</c:v>
                </c:pt>
                <c:pt idx="3">
                  <c:v>6822.6710000000003</c:v>
                </c:pt>
                <c:pt idx="4">
                  <c:v>6956.2380000000003</c:v>
                </c:pt>
                <c:pt idx="5">
                  <c:v>6880.61</c:v>
                </c:pt>
                <c:pt idx="6">
                  <c:v>6116.8</c:v>
                </c:pt>
                <c:pt idx="7">
                  <c:v>6163.2849999999999</c:v>
                </c:pt>
                <c:pt idx="8">
                  <c:v>6222.7370000000001</c:v>
                </c:pt>
                <c:pt idx="9">
                  <c:v>6108.3050000000003</c:v>
                </c:pt>
                <c:pt idx="10">
                  <c:v>5802.4470000000001</c:v>
                </c:pt>
                <c:pt idx="11">
                  <c:v>5896.6059999999998</c:v>
                </c:pt>
                <c:pt idx="12">
                  <c:v>5667.7569999999996</c:v>
                </c:pt>
                <c:pt idx="13">
                  <c:v>5371.9369999999999</c:v>
                </c:pt>
                <c:pt idx="14">
                  <c:v>6515.64</c:v>
                </c:pt>
                <c:pt idx="15">
                  <c:v>7209.4880000000003</c:v>
                </c:pt>
                <c:pt idx="16">
                  <c:v>8462.51</c:v>
                </c:pt>
                <c:pt idx="17">
                  <c:v>9868.9709999999995</c:v>
                </c:pt>
                <c:pt idx="18">
                  <c:v>10005.6</c:v>
                </c:pt>
                <c:pt idx="19">
                  <c:v>10560.32</c:v>
                </c:pt>
                <c:pt idx="20">
                  <c:v>10457.790000000001</c:v>
                </c:pt>
                <c:pt idx="21">
                  <c:v>10485.15</c:v>
                </c:pt>
                <c:pt idx="22">
                  <c:v>10555.13</c:v>
                </c:pt>
                <c:pt idx="23">
                  <c:v>10619.19</c:v>
                </c:pt>
                <c:pt idx="24">
                  <c:v>10704.81</c:v>
                </c:pt>
                <c:pt idx="25">
                  <c:v>10801.29</c:v>
                </c:pt>
              </c:numCache>
            </c:numRef>
          </c:val>
          <c:smooth val="0"/>
          <c:extLst>
            <c:ext xmlns:c16="http://schemas.microsoft.com/office/drawing/2014/chart" uri="{C3380CC4-5D6E-409C-BE32-E72D297353CC}">
              <c16:uniqueId val="{00000002-E4F0-41D9-BB7F-0C2C7567B067}"/>
            </c:ext>
          </c:extLst>
        </c:ser>
        <c:dLbls>
          <c:showLegendKey val="0"/>
          <c:showVal val="0"/>
          <c:showCatName val="0"/>
          <c:showSerName val="0"/>
          <c:showPercent val="0"/>
          <c:showBubbleSize val="0"/>
        </c:dLbls>
        <c:marker val="1"/>
        <c:smooth val="0"/>
        <c:axId val="421245144"/>
        <c:axId val="421241616"/>
      </c:lineChart>
      <c:catAx>
        <c:axId val="42124318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1247496"/>
        <c:crosses val="autoZero"/>
        <c:auto val="1"/>
        <c:lblAlgn val="ctr"/>
        <c:lblOffset val="100"/>
        <c:noMultiLvlLbl val="0"/>
      </c:catAx>
      <c:valAx>
        <c:axId val="421247496"/>
        <c:scaling>
          <c:orientation val="minMax"/>
          <c:max val="130"/>
          <c:min val="3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ln>
                  <a:noFill/>
                </a:ln>
                <a:solidFill>
                  <a:sysClr val="windowText" lastClr="000000"/>
                </a:solidFill>
                <a:latin typeface="GHEA Grapalat" panose="02000506050000020003" pitchFamily="50" charset="0"/>
                <a:ea typeface="+mn-ea"/>
                <a:cs typeface="+mn-cs"/>
              </a:defRPr>
            </a:pPr>
            <a:endParaRPr lang="ru-RU"/>
          </a:p>
        </c:txPr>
        <c:crossAx val="421243184"/>
        <c:crosses val="autoZero"/>
        <c:crossBetween val="between"/>
      </c:valAx>
      <c:valAx>
        <c:axId val="421241616"/>
        <c:scaling>
          <c:orientation val="minMax"/>
          <c:max val="11000"/>
          <c:min val="400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1245144"/>
        <c:crosses val="max"/>
        <c:crossBetween val="between"/>
        <c:majorUnit val="1000"/>
      </c:valAx>
      <c:catAx>
        <c:axId val="421245144"/>
        <c:scaling>
          <c:orientation val="minMax"/>
        </c:scaling>
        <c:delete val="1"/>
        <c:axPos val="b"/>
        <c:numFmt formatCode="General" sourceLinked="1"/>
        <c:majorTickMark val="out"/>
        <c:minorTickMark val="none"/>
        <c:tickLblPos val="nextTo"/>
        <c:crossAx val="421241616"/>
        <c:crosses val="autoZero"/>
        <c:auto val="1"/>
        <c:lblAlgn val="ctr"/>
        <c:lblOffset val="100"/>
        <c:noMultiLvlLbl val="0"/>
      </c:catAx>
      <c:spPr>
        <a:blipFill dpi="0" rotWithShape="1">
          <a:blip xmlns:r="http://schemas.openxmlformats.org/officeDocument/2006/relationships" r:embed="rId1"/>
          <a:srcRect/>
          <a:stretch>
            <a:fillRect l="59000"/>
          </a:stretch>
        </a:blipFill>
        <a:ln>
          <a:noFill/>
        </a:ln>
        <a:effectLst/>
      </c:spPr>
    </c:plotArea>
    <c:legend>
      <c:legendPos val="b"/>
      <c:layout>
        <c:manualLayout>
          <c:xMode val="edge"/>
          <c:yMode val="edge"/>
          <c:x val="3.423053721107443E-3"/>
          <c:y val="0.78800158121347452"/>
          <c:w val="0.7667031746031745"/>
          <c:h val="0.20136155300804495"/>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9312521303096074E-2"/>
          <c:y val="0.13622674100635748"/>
          <c:w val="0.8831099742693056"/>
          <c:h val="0.47945014655269269"/>
        </c:manualLayout>
      </c:layout>
      <c:areaChart>
        <c:grouping val="stacked"/>
        <c:varyColors val="0"/>
        <c:ser>
          <c:idx val="0"/>
          <c:order val="0"/>
          <c:tx>
            <c:strRef>
              <c:f>'Chart 6'!$B$1</c:f>
              <c:strCache>
                <c:ptCount val="1"/>
                <c:pt idx="0">
                  <c:v>-90</c:v>
                </c:pt>
              </c:strCache>
            </c:strRef>
          </c:tx>
          <c:spPr>
            <a:solidFill>
              <a:schemeClr val="bg1"/>
            </a:solidFill>
            <a:ln w="38100">
              <a:no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6'!$B$2:$B$52</c:f>
              <c:numCache>
                <c:formatCode>0.0</c:formatCode>
                <c:ptCount val="29"/>
                <c:pt idx="0">
                  <c:v>-0.1</c:v>
                </c:pt>
                <c:pt idx="1">
                  <c:v>1.1000000000000001</c:v>
                </c:pt>
                <c:pt idx="2">
                  <c:v>1</c:v>
                </c:pt>
                <c:pt idx="3">
                  <c:v>2.6</c:v>
                </c:pt>
                <c:pt idx="4">
                  <c:v>3.7</c:v>
                </c:pt>
                <c:pt idx="5">
                  <c:v>0.90133554832215168</c:v>
                </c:pt>
                <c:pt idx="6">
                  <c:v>3.4891725643485501</c:v>
                </c:pt>
                <c:pt idx="7">
                  <c:v>1.8</c:v>
                </c:pt>
                <c:pt idx="8">
                  <c:v>1.9</c:v>
                </c:pt>
                <c:pt idx="9">
                  <c:v>2.5</c:v>
                </c:pt>
                <c:pt idx="10">
                  <c:v>0.47793958081770427</c:v>
                </c:pt>
                <c:pt idx="11">
                  <c:v>0.72819999999999996</c:v>
                </c:pt>
                <c:pt idx="12">
                  <c:v>-0.11022336893751117</c:v>
                </c:pt>
                <c:pt idx="13">
                  <c:v>1.6775261712177212</c:v>
                </c:pt>
                <c:pt idx="14">
                  <c:v>1.4326844717312213</c:v>
                </c:pt>
                <c:pt idx="15">
                  <c:v>3.6488327008795949</c:v>
                </c:pt>
                <c:pt idx="16">
                  <c:v>5.7455041519950782</c:v>
                </c:pt>
                <c:pt idx="17">
                  <c:v>6.0276190414462052</c:v>
                </c:pt>
                <c:pt idx="18">
                  <c:v>5.4497207771898797</c:v>
                </c:pt>
                <c:pt idx="19">
                  <c:v>4.8114171243386137</c:v>
                </c:pt>
                <c:pt idx="20">
                  <c:v>3.6137234714873494</c:v>
                </c:pt>
                <c:pt idx="21">
                  <c:v>2.6908610362531729</c:v>
                </c:pt>
                <c:pt idx="22">
                  <c:v>1.4621803108628784</c:v>
                </c:pt>
                <c:pt idx="23">
                  <c:v>1.6669661657848194</c:v>
                </c:pt>
                <c:pt idx="24">
                  <c:v>1.0093020207067598</c:v>
                </c:pt>
                <c:pt idx="25">
                  <c:v>0.53492958547258351</c:v>
                </c:pt>
                <c:pt idx="26">
                  <c:v>0.12496886008228825</c:v>
                </c:pt>
                <c:pt idx="27">
                  <c:v>-0.10082528499576991</c:v>
                </c:pt>
                <c:pt idx="28">
                  <c:v>-0.27661943007382916</c:v>
                </c:pt>
              </c:numCache>
            </c:numRef>
          </c:val>
          <c:extLst>
            <c:ext xmlns:c16="http://schemas.microsoft.com/office/drawing/2014/chart" uri="{C3380CC4-5D6E-409C-BE32-E72D297353CC}">
              <c16:uniqueId val="{00000000-26C7-4236-8A1F-F6F1E4997423}"/>
            </c:ext>
          </c:extLst>
        </c:ser>
        <c:ser>
          <c:idx val="1"/>
          <c:order val="1"/>
          <c:tx>
            <c:strRef>
              <c:f>'Chart 6'!$C$1</c:f>
              <c:strCache>
                <c:ptCount val="1"/>
                <c:pt idx="0">
                  <c:v>-80</c:v>
                </c:pt>
              </c:strCache>
            </c:strRef>
          </c:tx>
          <c:spPr>
            <a:solidFill>
              <a:srgbClr val="FF0000">
                <a:alpha val="20000"/>
              </a:srgbClr>
            </a:solidFill>
            <a:ln>
              <a:solidFill>
                <a:srgbClr val="FF1D1D">
                  <a:alpha val="2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6'!$C$2:$C$52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0.19618311315971049</c:v>
                </c:pt>
                <c:pt idx="18">
                  <c:v>0.52315496842589582</c:v>
                </c:pt>
                <c:pt idx="19">
                  <c:v>0.58854933947913324</c:v>
                </c:pt>
                <c:pt idx="20">
                  <c:v>0.65394371053237021</c:v>
                </c:pt>
                <c:pt idx="21">
                  <c:v>0.69753995790119427</c:v>
                </c:pt>
                <c:pt idx="22">
                  <c:v>0.77020037018256837</c:v>
                </c:pt>
                <c:pt idx="23">
                  <c:v>0.78473245263884306</c:v>
                </c:pt>
                <c:pt idx="24">
                  <c:v>0.79926453509511886</c:v>
                </c:pt>
                <c:pt idx="25">
                  <c:v>0.84286078246394336</c:v>
                </c:pt>
                <c:pt idx="26">
                  <c:v>0.91552119474531768</c:v>
                </c:pt>
                <c:pt idx="27">
                  <c:v>0.93005327720159259</c:v>
                </c:pt>
                <c:pt idx="28">
                  <c:v>0.9445853596578675</c:v>
                </c:pt>
              </c:numCache>
            </c:numRef>
          </c:val>
          <c:extLst>
            <c:ext xmlns:c16="http://schemas.microsoft.com/office/drawing/2014/chart" uri="{C3380CC4-5D6E-409C-BE32-E72D297353CC}">
              <c16:uniqueId val="{00000001-26C7-4236-8A1F-F6F1E4997423}"/>
            </c:ext>
          </c:extLst>
        </c:ser>
        <c:ser>
          <c:idx val="2"/>
          <c:order val="2"/>
          <c:tx>
            <c:strRef>
              <c:f>'Chart 6'!$D$1</c:f>
              <c:strCache>
                <c:ptCount val="1"/>
                <c:pt idx="0">
                  <c:v>-70</c:v>
                </c:pt>
              </c:strCache>
            </c:strRef>
          </c:tx>
          <c:spPr>
            <a:solidFill>
              <a:srgbClr val="FF0000">
                <a:alpha val="30000"/>
              </a:srgbClr>
            </a:solidFill>
            <a:ln>
              <a:solidFill>
                <a:srgbClr val="FF0000">
                  <a:alpha val="3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6'!$D$2:$D$52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0.13236381506743822</c:v>
                </c:pt>
                <c:pt idx="18">
                  <c:v>0.3529701735131674</c:v>
                </c:pt>
                <c:pt idx="19">
                  <c:v>0.39709144520231288</c:v>
                </c:pt>
                <c:pt idx="20">
                  <c:v>0.44121271689145836</c:v>
                </c:pt>
                <c:pt idx="21">
                  <c:v>0.47062689801755564</c:v>
                </c:pt>
                <c:pt idx="22">
                  <c:v>0.51965053322771837</c:v>
                </c:pt>
                <c:pt idx="23">
                  <c:v>0.52945526026975065</c:v>
                </c:pt>
                <c:pt idx="24">
                  <c:v>0.53925998731178337</c:v>
                </c:pt>
                <c:pt idx="25">
                  <c:v>0.56867416843788088</c:v>
                </c:pt>
                <c:pt idx="26">
                  <c:v>0.61769780364804316</c:v>
                </c:pt>
                <c:pt idx="27">
                  <c:v>0.62750253069007556</c:v>
                </c:pt>
                <c:pt idx="28">
                  <c:v>0.63730725773210795</c:v>
                </c:pt>
              </c:numCache>
            </c:numRef>
          </c:val>
          <c:extLst>
            <c:ext xmlns:c16="http://schemas.microsoft.com/office/drawing/2014/chart" uri="{C3380CC4-5D6E-409C-BE32-E72D297353CC}">
              <c16:uniqueId val="{00000002-26C7-4236-8A1F-F6F1E4997423}"/>
            </c:ext>
          </c:extLst>
        </c:ser>
        <c:ser>
          <c:idx val="3"/>
          <c:order val="3"/>
          <c:tx>
            <c:strRef>
              <c:f>'Chart 6'!$E$1</c:f>
              <c:strCache>
                <c:ptCount val="1"/>
                <c:pt idx="0">
                  <c:v>-60</c:v>
                </c:pt>
              </c:strCache>
            </c:strRef>
          </c:tx>
          <c:spPr>
            <a:solidFill>
              <a:srgbClr val="FF0000">
                <a:alpha val="40000"/>
              </a:srgbClr>
            </a:solidFill>
            <a:ln>
              <a:solidFill>
                <a:srgbClr val="FF0000">
                  <a:alpha val="4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6'!$E$2:$E$52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0.10519856419727258</c:v>
                </c:pt>
                <c:pt idx="18">
                  <c:v>0.28052950452606051</c:v>
                </c:pt>
                <c:pt idx="19">
                  <c:v>0.31559569259181863</c:v>
                </c:pt>
                <c:pt idx="20">
                  <c:v>0.35066188065757586</c:v>
                </c:pt>
                <c:pt idx="21">
                  <c:v>0.37403933936808054</c:v>
                </c:pt>
                <c:pt idx="22">
                  <c:v>0.41300177055225529</c:v>
                </c:pt>
                <c:pt idx="23">
                  <c:v>0.42079425678909033</c:v>
                </c:pt>
                <c:pt idx="24">
                  <c:v>0.42858674302592581</c:v>
                </c:pt>
                <c:pt idx="25">
                  <c:v>0.45196420173643093</c:v>
                </c:pt>
                <c:pt idx="26">
                  <c:v>0.49092663292060612</c:v>
                </c:pt>
                <c:pt idx="27">
                  <c:v>0.49871911915744116</c:v>
                </c:pt>
                <c:pt idx="28">
                  <c:v>0.50651160539427575</c:v>
                </c:pt>
              </c:numCache>
            </c:numRef>
          </c:val>
          <c:extLst>
            <c:ext xmlns:c16="http://schemas.microsoft.com/office/drawing/2014/chart" uri="{C3380CC4-5D6E-409C-BE32-E72D297353CC}">
              <c16:uniqueId val="{00000003-26C7-4236-8A1F-F6F1E4997423}"/>
            </c:ext>
          </c:extLst>
        </c:ser>
        <c:ser>
          <c:idx val="4"/>
          <c:order val="4"/>
          <c:tx>
            <c:strRef>
              <c:f>'Chart 6'!$F$1</c:f>
              <c:strCache>
                <c:ptCount val="1"/>
                <c:pt idx="0">
                  <c:v>-50</c:v>
                </c:pt>
              </c:strCache>
            </c:strRef>
          </c:tx>
          <c:spPr>
            <a:solidFill>
              <a:srgbClr val="FF0000">
                <a:alpha val="50000"/>
              </a:srgbClr>
            </a:solidFill>
            <a:ln>
              <a:solidFill>
                <a:srgbClr val="FF0000">
                  <a:alpha val="5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6'!$F$2:$F$52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9.0251001023489152E-2</c:v>
                </c:pt>
                <c:pt idx="18">
                  <c:v>0.24066933606263863</c:v>
                </c:pt>
                <c:pt idx="19">
                  <c:v>0.27075300307046835</c:v>
                </c:pt>
                <c:pt idx="20">
                  <c:v>0.30083667007829895</c:v>
                </c:pt>
                <c:pt idx="21">
                  <c:v>0.32089244808351935</c:v>
                </c:pt>
                <c:pt idx="22">
                  <c:v>0.35431874475888581</c:v>
                </c:pt>
                <c:pt idx="23">
                  <c:v>0.36100400409395927</c:v>
                </c:pt>
                <c:pt idx="24">
                  <c:v>0.36768926342903185</c:v>
                </c:pt>
                <c:pt idx="25">
                  <c:v>0.38774504143425181</c:v>
                </c:pt>
                <c:pt idx="26">
                  <c:v>0.42117133810961782</c:v>
                </c:pt>
                <c:pt idx="27">
                  <c:v>0.42785659744469107</c:v>
                </c:pt>
                <c:pt idx="28">
                  <c:v>0.43454185677976476</c:v>
                </c:pt>
              </c:numCache>
            </c:numRef>
          </c:val>
          <c:extLst>
            <c:ext xmlns:c16="http://schemas.microsoft.com/office/drawing/2014/chart" uri="{C3380CC4-5D6E-409C-BE32-E72D297353CC}">
              <c16:uniqueId val="{00000004-26C7-4236-8A1F-F6F1E4997423}"/>
            </c:ext>
          </c:extLst>
        </c:ser>
        <c:ser>
          <c:idx val="5"/>
          <c:order val="5"/>
          <c:tx>
            <c:strRef>
              <c:f>'Chart 6'!$G$1</c:f>
              <c:strCache>
                <c:ptCount val="1"/>
                <c:pt idx="0">
                  <c:v>-40</c:v>
                </c:pt>
              </c:strCache>
            </c:strRef>
          </c:tx>
          <c:spPr>
            <a:solidFill>
              <a:srgbClr val="FF0000">
                <a:alpha val="60000"/>
              </a:srgbClr>
            </a:solidFill>
            <a:ln>
              <a:solidFill>
                <a:srgbClr val="FF0000">
                  <a:alpha val="5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6'!$G$2:$G$52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8.104818824354254E-2</c:v>
                </c:pt>
                <c:pt idx="18">
                  <c:v>0.21612850198277922</c:v>
                </c:pt>
                <c:pt idx="19">
                  <c:v>0.24314456473062673</c:v>
                </c:pt>
                <c:pt idx="20">
                  <c:v>0.27016062747847336</c:v>
                </c:pt>
                <c:pt idx="21">
                  <c:v>0.28817133597703837</c:v>
                </c:pt>
                <c:pt idx="22">
                  <c:v>0.31818918347464642</c:v>
                </c:pt>
                <c:pt idx="23">
                  <c:v>0.32419275297416839</c:v>
                </c:pt>
                <c:pt idx="24">
                  <c:v>0.33019632247369035</c:v>
                </c:pt>
                <c:pt idx="25">
                  <c:v>0.34820703097225536</c:v>
                </c:pt>
                <c:pt idx="26">
                  <c:v>0.37822487846986386</c:v>
                </c:pt>
                <c:pt idx="27">
                  <c:v>0.38422844796938538</c:v>
                </c:pt>
                <c:pt idx="28">
                  <c:v>0.3902320174689069</c:v>
                </c:pt>
              </c:numCache>
            </c:numRef>
          </c:val>
          <c:extLst>
            <c:ext xmlns:c16="http://schemas.microsoft.com/office/drawing/2014/chart" uri="{C3380CC4-5D6E-409C-BE32-E72D297353CC}">
              <c16:uniqueId val="{00000005-26C7-4236-8A1F-F6F1E4997423}"/>
            </c:ext>
          </c:extLst>
        </c:ser>
        <c:ser>
          <c:idx val="6"/>
          <c:order val="6"/>
          <c:tx>
            <c:strRef>
              <c:f>'Chart 6'!$H$1</c:f>
              <c:strCache>
                <c:ptCount val="1"/>
                <c:pt idx="0">
                  <c:v>-30</c:v>
                </c:pt>
              </c:strCache>
            </c:strRef>
          </c:tx>
          <c:spPr>
            <a:solidFill>
              <a:srgbClr val="FF0000">
                <a:alpha val="70000"/>
              </a:srgbClr>
            </a:solidFill>
            <a:ln>
              <a:solidFill>
                <a:srgbClr val="FF0000">
                  <a:alpha val="7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6'!$H$2:$H$52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7.5103225002255414E-2</c:v>
                </c:pt>
                <c:pt idx="18">
                  <c:v>0.20027526667268081</c:v>
                </c:pt>
                <c:pt idx="19">
                  <c:v>0.22530967500676535</c:v>
                </c:pt>
                <c:pt idx="20">
                  <c:v>0.25034408334085168</c:v>
                </c:pt>
                <c:pt idx="21">
                  <c:v>0.26703368889690804</c:v>
                </c:pt>
                <c:pt idx="22">
                  <c:v>0.29484969815700346</c:v>
                </c:pt>
                <c:pt idx="23">
                  <c:v>0.30041290000902166</c:v>
                </c:pt>
                <c:pt idx="24">
                  <c:v>0.30597610186104074</c:v>
                </c:pt>
                <c:pt idx="25">
                  <c:v>0.3226657074170971</c:v>
                </c:pt>
                <c:pt idx="26">
                  <c:v>0.35048171667719163</c:v>
                </c:pt>
                <c:pt idx="27">
                  <c:v>0.35604491852921072</c:v>
                </c:pt>
                <c:pt idx="28">
                  <c:v>0.3616081203812298</c:v>
                </c:pt>
              </c:numCache>
            </c:numRef>
          </c:val>
          <c:extLst>
            <c:ext xmlns:c16="http://schemas.microsoft.com/office/drawing/2014/chart" uri="{C3380CC4-5D6E-409C-BE32-E72D297353CC}">
              <c16:uniqueId val="{00000006-26C7-4236-8A1F-F6F1E4997423}"/>
            </c:ext>
          </c:extLst>
        </c:ser>
        <c:ser>
          <c:idx val="7"/>
          <c:order val="7"/>
          <c:tx>
            <c:strRef>
              <c:f>'Chart 6'!$I$1</c:f>
              <c:strCache>
                <c:ptCount val="1"/>
                <c:pt idx="0">
                  <c:v>-20</c:v>
                </c:pt>
              </c:strCache>
            </c:strRef>
          </c:tx>
          <c:spPr>
            <a:solidFill>
              <a:srgbClr val="FF0000">
                <a:alpha val="80000"/>
              </a:srgbClr>
            </a:solidFill>
            <a:ln>
              <a:solidFill>
                <a:srgbClr val="FF0000">
                  <a:alpha val="8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6'!$I$2:$I$52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7.126561616675442E-2</c:v>
                </c:pt>
                <c:pt idx="18">
                  <c:v>0.1900416431113463</c:v>
                </c:pt>
                <c:pt idx="19">
                  <c:v>0.21379684850026504</c:v>
                </c:pt>
                <c:pt idx="20">
                  <c:v>0.23755205388918288</c:v>
                </c:pt>
                <c:pt idx="21">
                  <c:v>0.25338885748179507</c:v>
                </c:pt>
                <c:pt idx="22">
                  <c:v>0.27978353013614932</c:v>
                </c:pt>
                <c:pt idx="23">
                  <c:v>0.28506246466702034</c:v>
                </c:pt>
                <c:pt idx="24">
                  <c:v>0.29034139919789004</c:v>
                </c:pt>
                <c:pt idx="25">
                  <c:v>0.30617820279050223</c:v>
                </c:pt>
                <c:pt idx="26">
                  <c:v>0.33257287544485559</c:v>
                </c:pt>
                <c:pt idx="27">
                  <c:v>0.33785180997572617</c:v>
                </c:pt>
                <c:pt idx="28">
                  <c:v>0.3431307445065972</c:v>
                </c:pt>
              </c:numCache>
            </c:numRef>
          </c:val>
          <c:extLst>
            <c:ext xmlns:c16="http://schemas.microsoft.com/office/drawing/2014/chart" uri="{C3380CC4-5D6E-409C-BE32-E72D297353CC}">
              <c16:uniqueId val="{00000007-26C7-4236-8A1F-F6F1E4997423}"/>
            </c:ext>
          </c:extLst>
        </c:ser>
        <c:ser>
          <c:idx val="8"/>
          <c:order val="8"/>
          <c:tx>
            <c:strRef>
              <c:f>'Chart 6'!$J$1</c:f>
              <c:strCache>
                <c:ptCount val="1"/>
                <c:pt idx="0">
                  <c:v>-10</c:v>
                </c:pt>
              </c:strCache>
            </c:strRef>
          </c:tx>
          <c:spPr>
            <a:solidFill>
              <a:srgbClr val="FF0000"/>
            </a:solidFill>
            <a:ln>
              <a:solidFill>
                <a:srgbClr val="FF0000"/>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6'!$J$2:$J$52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6.895030839159233E-2</c:v>
                </c:pt>
                <c:pt idx="18">
                  <c:v>0.18386748904424532</c:v>
                </c:pt>
                <c:pt idx="19">
                  <c:v>0.2068509251747761</c:v>
                </c:pt>
                <c:pt idx="20">
                  <c:v>0.22983436130530599</c:v>
                </c:pt>
                <c:pt idx="21">
                  <c:v>0.24515665205899317</c:v>
                </c:pt>
                <c:pt idx="22">
                  <c:v>0.27069380331513848</c:v>
                </c:pt>
                <c:pt idx="23">
                  <c:v>0.27580123356636754</c:v>
                </c:pt>
                <c:pt idx="24">
                  <c:v>0.2809086638175966</c:v>
                </c:pt>
                <c:pt idx="25">
                  <c:v>0.29623095457128334</c:v>
                </c:pt>
                <c:pt idx="26">
                  <c:v>0.3217681058274291</c:v>
                </c:pt>
                <c:pt idx="27">
                  <c:v>0.32687553607865816</c:v>
                </c:pt>
                <c:pt idx="28">
                  <c:v>0.33198296632988678</c:v>
                </c:pt>
              </c:numCache>
            </c:numRef>
          </c:val>
          <c:extLst>
            <c:ext xmlns:c16="http://schemas.microsoft.com/office/drawing/2014/chart" uri="{C3380CC4-5D6E-409C-BE32-E72D297353CC}">
              <c16:uniqueId val="{00000008-26C7-4236-8A1F-F6F1E4997423}"/>
            </c:ext>
          </c:extLst>
        </c:ser>
        <c:ser>
          <c:idx val="9"/>
          <c:order val="9"/>
          <c:tx>
            <c:strRef>
              <c:f>'Chart 6'!$K$1</c:f>
              <c:strCache>
                <c:ptCount val="1"/>
                <c:pt idx="0">
                  <c:v>10</c:v>
                </c:pt>
              </c:strCache>
            </c:strRef>
          </c:tx>
          <c:spPr>
            <a:solidFill>
              <a:srgbClr val="FF0000"/>
            </a:solidFill>
            <a:ln>
              <a:solidFill>
                <a:srgbClr val="FF0000"/>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6'!$K$2:$K$52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0.13571425460347974</c:v>
                </c:pt>
                <c:pt idx="18">
                  <c:v>0.36190467894261324</c:v>
                </c:pt>
                <c:pt idx="19">
                  <c:v>0.40714276381043923</c:v>
                </c:pt>
                <c:pt idx="20">
                  <c:v>0.452380848678267</c:v>
                </c:pt>
                <c:pt idx="21">
                  <c:v>0.48253957192348462</c:v>
                </c:pt>
                <c:pt idx="22">
                  <c:v>0.53280411066551281</c:v>
                </c:pt>
                <c:pt idx="23">
                  <c:v>0.54285701841391898</c:v>
                </c:pt>
                <c:pt idx="24">
                  <c:v>0.55290992616232604</c:v>
                </c:pt>
                <c:pt idx="25">
                  <c:v>0.58306864940754366</c:v>
                </c:pt>
                <c:pt idx="26">
                  <c:v>0.63333318814957362</c:v>
                </c:pt>
                <c:pt idx="27">
                  <c:v>0.64338609589797979</c:v>
                </c:pt>
                <c:pt idx="28">
                  <c:v>0.65343900364638507</c:v>
                </c:pt>
              </c:numCache>
            </c:numRef>
          </c:val>
          <c:extLst>
            <c:ext xmlns:c16="http://schemas.microsoft.com/office/drawing/2014/chart" uri="{C3380CC4-5D6E-409C-BE32-E72D297353CC}">
              <c16:uniqueId val="{00000009-26C7-4236-8A1F-F6F1E4997423}"/>
            </c:ext>
          </c:extLst>
        </c:ser>
        <c:ser>
          <c:idx val="10"/>
          <c:order val="10"/>
          <c:tx>
            <c:strRef>
              <c:f>'Chart 6'!$L$1</c:f>
              <c:strCache>
                <c:ptCount val="1"/>
                <c:pt idx="0">
                  <c:v>20</c:v>
                </c:pt>
              </c:strCache>
            </c:strRef>
          </c:tx>
          <c:spPr>
            <a:solidFill>
              <a:srgbClr val="FF0000">
                <a:alpha val="80000"/>
              </a:srgbClr>
            </a:solidFill>
            <a:ln>
              <a:solidFill>
                <a:srgbClr val="FF0000">
                  <a:alpha val="8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6'!$L$2:$L$52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6.895030839159233E-2</c:v>
                </c:pt>
                <c:pt idx="18">
                  <c:v>0.18386748904424532</c:v>
                </c:pt>
                <c:pt idx="19">
                  <c:v>0.2068509251747761</c:v>
                </c:pt>
                <c:pt idx="20">
                  <c:v>0.22983436130530599</c:v>
                </c:pt>
                <c:pt idx="21">
                  <c:v>0.24515665205899317</c:v>
                </c:pt>
                <c:pt idx="22">
                  <c:v>0.27069380331513848</c:v>
                </c:pt>
                <c:pt idx="23">
                  <c:v>0.27580123356636754</c:v>
                </c:pt>
                <c:pt idx="24">
                  <c:v>0.28090866381759572</c:v>
                </c:pt>
                <c:pt idx="25">
                  <c:v>0.2962309545712829</c:v>
                </c:pt>
                <c:pt idx="26">
                  <c:v>0.32176810582742732</c:v>
                </c:pt>
                <c:pt idx="27">
                  <c:v>0.32687553607865638</c:v>
                </c:pt>
                <c:pt idx="28">
                  <c:v>0.33198296632988722</c:v>
                </c:pt>
              </c:numCache>
            </c:numRef>
          </c:val>
          <c:extLst>
            <c:ext xmlns:c16="http://schemas.microsoft.com/office/drawing/2014/chart" uri="{C3380CC4-5D6E-409C-BE32-E72D297353CC}">
              <c16:uniqueId val="{0000000A-26C7-4236-8A1F-F6F1E4997423}"/>
            </c:ext>
          </c:extLst>
        </c:ser>
        <c:ser>
          <c:idx val="11"/>
          <c:order val="11"/>
          <c:tx>
            <c:strRef>
              <c:f>'Chart 6'!$M$1</c:f>
              <c:strCache>
                <c:ptCount val="1"/>
                <c:pt idx="0">
                  <c:v>30</c:v>
                </c:pt>
              </c:strCache>
            </c:strRef>
          </c:tx>
          <c:spPr>
            <a:solidFill>
              <a:srgbClr val="FF0000">
                <a:alpha val="70000"/>
              </a:srgbClr>
            </a:solidFill>
            <a:ln>
              <a:solidFill>
                <a:srgbClr val="FF0000">
                  <a:alpha val="7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6'!$M$2:$M$52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7.126561616675442E-2</c:v>
                </c:pt>
                <c:pt idx="18">
                  <c:v>0.1900416431113463</c:v>
                </c:pt>
                <c:pt idx="19">
                  <c:v>0.21379684850026415</c:v>
                </c:pt>
                <c:pt idx="20">
                  <c:v>0.23755205388918288</c:v>
                </c:pt>
                <c:pt idx="21">
                  <c:v>0.25338885748179507</c:v>
                </c:pt>
                <c:pt idx="22">
                  <c:v>0.27978353013614843</c:v>
                </c:pt>
                <c:pt idx="23">
                  <c:v>0.28506246466701857</c:v>
                </c:pt>
                <c:pt idx="24">
                  <c:v>0.29034139919789048</c:v>
                </c:pt>
                <c:pt idx="25">
                  <c:v>0.30617820279050267</c:v>
                </c:pt>
                <c:pt idx="26">
                  <c:v>0.33257287544485692</c:v>
                </c:pt>
                <c:pt idx="27">
                  <c:v>0.33785180997572706</c:v>
                </c:pt>
                <c:pt idx="28">
                  <c:v>0.34313074450659631</c:v>
                </c:pt>
              </c:numCache>
            </c:numRef>
          </c:val>
          <c:extLst>
            <c:ext xmlns:c16="http://schemas.microsoft.com/office/drawing/2014/chart" uri="{C3380CC4-5D6E-409C-BE32-E72D297353CC}">
              <c16:uniqueId val="{0000000B-26C7-4236-8A1F-F6F1E4997423}"/>
            </c:ext>
          </c:extLst>
        </c:ser>
        <c:ser>
          <c:idx val="12"/>
          <c:order val="12"/>
          <c:tx>
            <c:strRef>
              <c:f>'Chart 6'!$N$1</c:f>
              <c:strCache>
                <c:ptCount val="1"/>
                <c:pt idx="0">
                  <c:v>40</c:v>
                </c:pt>
              </c:strCache>
            </c:strRef>
          </c:tx>
          <c:spPr>
            <a:solidFill>
              <a:srgbClr val="FF0000">
                <a:alpha val="60000"/>
              </a:srgbClr>
            </a:solidFill>
            <a:ln>
              <a:solidFill>
                <a:srgbClr val="FF0000">
                  <a:alpha val="6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6'!$N$2:$N$52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7.5103225002255414E-2</c:v>
                </c:pt>
                <c:pt idx="18">
                  <c:v>0.20027526667267992</c:v>
                </c:pt>
                <c:pt idx="19">
                  <c:v>0.22530967500676624</c:v>
                </c:pt>
                <c:pt idx="20">
                  <c:v>0.25034408334085079</c:v>
                </c:pt>
                <c:pt idx="21">
                  <c:v>0.26703368889690804</c:v>
                </c:pt>
                <c:pt idx="22">
                  <c:v>0.29484969815700346</c:v>
                </c:pt>
                <c:pt idx="23">
                  <c:v>0.30041290000902254</c:v>
                </c:pt>
                <c:pt idx="24">
                  <c:v>0.30597610186103985</c:v>
                </c:pt>
                <c:pt idx="25">
                  <c:v>0.3226657074170971</c:v>
                </c:pt>
                <c:pt idx="26">
                  <c:v>0.35048171667719075</c:v>
                </c:pt>
                <c:pt idx="27">
                  <c:v>0.35604491852920983</c:v>
                </c:pt>
                <c:pt idx="28">
                  <c:v>0.3616081203812298</c:v>
                </c:pt>
              </c:numCache>
            </c:numRef>
          </c:val>
          <c:extLst>
            <c:ext xmlns:c16="http://schemas.microsoft.com/office/drawing/2014/chart" uri="{C3380CC4-5D6E-409C-BE32-E72D297353CC}">
              <c16:uniqueId val="{0000000C-26C7-4236-8A1F-F6F1E4997423}"/>
            </c:ext>
          </c:extLst>
        </c:ser>
        <c:ser>
          <c:idx val="13"/>
          <c:order val="13"/>
          <c:tx>
            <c:strRef>
              <c:f>'Chart 6'!$O$1</c:f>
              <c:strCache>
                <c:ptCount val="1"/>
                <c:pt idx="0">
                  <c:v>50</c:v>
                </c:pt>
              </c:strCache>
            </c:strRef>
          </c:tx>
          <c:spPr>
            <a:solidFill>
              <a:srgbClr val="FF0000">
                <a:alpha val="50000"/>
              </a:srgbClr>
            </a:solidFill>
            <a:ln>
              <a:solidFill>
                <a:srgbClr val="FF0000">
                  <a:alpha val="5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6'!$O$2:$O$52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8.104818824354254E-2</c:v>
                </c:pt>
                <c:pt idx="18">
                  <c:v>0.21612850198278011</c:v>
                </c:pt>
                <c:pt idx="19">
                  <c:v>0.24314456473062762</c:v>
                </c:pt>
                <c:pt idx="20">
                  <c:v>0.27016062747847425</c:v>
                </c:pt>
                <c:pt idx="21">
                  <c:v>0.28817133597703837</c:v>
                </c:pt>
                <c:pt idx="22">
                  <c:v>0.31818918347464642</c:v>
                </c:pt>
                <c:pt idx="23">
                  <c:v>0.32419275297416839</c:v>
                </c:pt>
                <c:pt idx="24">
                  <c:v>0.33019632247369035</c:v>
                </c:pt>
                <c:pt idx="25">
                  <c:v>0.34820703097225536</c:v>
                </c:pt>
                <c:pt idx="26">
                  <c:v>0.37822487846986519</c:v>
                </c:pt>
                <c:pt idx="27">
                  <c:v>0.38422844796938715</c:v>
                </c:pt>
                <c:pt idx="28">
                  <c:v>0.39023201746890734</c:v>
                </c:pt>
              </c:numCache>
            </c:numRef>
          </c:val>
          <c:extLst>
            <c:ext xmlns:c16="http://schemas.microsoft.com/office/drawing/2014/chart" uri="{C3380CC4-5D6E-409C-BE32-E72D297353CC}">
              <c16:uniqueId val="{0000000D-26C7-4236-8A1F-F6F1E4997423}"/>
            </c:ext>
          </c:extLst>
        </c:ser>
        <c:ser>
          <c:idx val="14"/>
          <c:order val="14"/>
          <c:tx>
            <c:strRef>
              <c:f>'Chart 6'!$P$1</c:f>
              <c:strCache>
                <c:ptCount val="1"/>
                <c:pt idx="0">
                  <c:v>60</c:v>
                </c:pt>
              </c:strCache>
            </c:strRef>
          </c:tx>
          <c:spPr>
            <a:solidFill>
              <a:srgbClr val="FF0000">
                <a:alpha val="40000"/>
              </a:srgbClr>
            </a:solidFill>
            <a:ln>
              <a:solidFill>
                <a:srgbClr val="FF0000">
                  <a:alpha val="4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6'!$P$2:$P$52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9.0251001023489152E-2</c:v>
                </c:pt>
                <c:pt idx="18">
                  <c:v>0.24066933606263952</c:v>
                </c:pt>
                <c:pt idx="19">
                  <c:v>0.27075300307046923</c:v>
                </c:pt>
                <c:pt idx="20">
                  <c:v>0.30083667007829895</c:v>
                </c:pt>
                <c:pt idx="21">
                  <c:v>0.32089244808351935</c:v>
                </c:pt>
                <c:pt idx="22">
                  <c:v>0.35431874475888581</c:v>
                </c:pt>
                <c:pt idx="23">
                  <c:v>0.36100400409395927</c:v>
                </c:pt>
                <c:pt idx="24">
                  <c:v>0.36768926342903274</c:v>
                </c:pt>
                <c:pt idx="25">
                  <c:v>0.38774504143425226</c:v>
                </c:pt>
                <c:pt idx="26">
                  <c:v>0.42117133810961782</c:v>
                </c:pt>
                <c:pt idx="27">
                  <c:v>0.42785659744469129</c:v>
                </c:pt>
                <c:pt idx="28">
                  <c:v>0.43454185677976565</c:v>
                </c:pt>
              </c:numCache>
            </c:numRef>
          </c:val>
          <c:extLst>
            <c:ext xmlns:c16="http://schemas.microsoft.com/office/drawing/2014/chart" uri="{C3380CC4-5D6E-409C-BE32-E72D297353CC}">
              <c16:uniqueId val="{0000000E-26C7-4236-8A1F-F6F1E4997423}"/>
            </c:ext>
          </c:extLst>
        </c:ser>
        <c:ser>
          <c:idx val="15"/>
          <c:order val="15"/>
          <c:tx>
            <c:strRef>
              <c:f>'Chart 6'!$Q$1</c:f>
              <c:strCache>
                <c:ptCount val="1"/>
                <c:pt idx="0">
                  <c:v>70</c:v>
                </c:pt>
              </c:strCache>
            </c:strRef>
          </c:tx>
          <c:spPr>
            <a:solidFill>
              <a:srgbClr val="FF0000">
                <a:alpha val="30000"/>
              </a:srgbClr>
            </a:solidFill>
            <a:ln>
              <a:solidFill>
                <a:srgbClr val="FF0000">
                  <a:alpha val="3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6'!$Q$2:$Q$52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0.10519856419727258</c:v>
                </c:pt>
                <c:pt idx="18">
                  <c:v>0.2805295045260614</c:v>
                </c:pt>
                <c:pt idx="19">
                  <c:v>0.31559569259181863</c:v>
                </c:pt>
                <c:pt idx="20">
                  <c:v>0.35066188065757586</c:v>
                </c:pt>
                <c:pt idx="21">
                  <c:v>0.37403933936808098</c:v>
                </c:pt>
                <c:pt idx="22">
                  <c:v>0.41300177055225529</c:v>
                </c:pt>
                <c:pt idx="23">
                  <c:v>0.42079425678909033</c:v>
                </c:pt>
                <c:pt idx="24">
                  <c:v>0.42858674302592537</c:v>
                </c:pt>
                <c:pt idx="25">
                  <c:v>0.45196420173643048</c:v>
                </c:pt>
                <c:pt idx="26">
                  <c:v>0.49092663292060568</c:v>
                </c:pt>
                <c:pt idx="27">
                  <c:v>0.49871911915744072</c:v>
                </c:pt>
                <c:pt idx="28">
                  <c:v>0.50651160539427487</c:v>
                </c:pt>
              </c:numCache>
            </c:numRef>
          </c:val>
          <c:extLst>
            <c:ext xmlns:c16="http://schemas.microsoft.com/office/drawing/2014/chart" uri="{C3380CC4-5D6E-409C-BE32-E72D297353CC}">
              <c16:uniqueId val="{0000000F-26C7-4236-8A1F-F6F1E4997423}"/>
            </c:ext>
          </c:extLst>
        </c:ser>
        <c:ser>
          <c:idx val="16"/>
          <c:order val="16"/>
          <c:tx>
            <c:strRef>
              <c:f>'Chart 6'!$R$1</c:f>
              <c:strCache>
                <c:ptCount val="1"/>
                <c:pt idx="0">
                  <c:v>80</c:v>
                </c:pt>
              </c:strCache>
            </c:strRef>
          </c:tx>
          <c:spPr>
            <a:solidFill>
              <a:srgbClr val="FF0000">
                <a:alpha val="20000"/>
              </a:srgbClr>
            </a:solidFill>
            <a:ln>
              <a:solidFill>
                <a:srgbClr val="FF0000">
                  <a:alpha val="2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6'!$R$2:$R$52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0.13236381506743822</c:v>
                </c:pt>
                <c:pt idx="18">
                  <c:v>0.35297017351316562</c:v>
                </c:pt>
                <c:pt idx="19">
                  <c:v>0.39709144520231199</c:v>
                </c:pt>
                <c:pt idx="20">
                  <c:v>0.44121271689145836</c:v>
                </c:pt>
                <c:pt idx="21">
                  <c:v>0.4706268980175583</c:v>
                </c:pt>
                <c:pt idx="22">
                  <c:v>0.51965053322772103</c:v>
                </c:pt>
                <c:pt idx="23">
                  <c:v>0.52945526026975287</c:v>
                </c:pt>
                <c:pt idx="24">
                  <c:v>0.53925998731178382</c:v>
                </c:pt>
                <c:pt idx="25">
                  <c:v>0.5686741684378811</c:v>
                </c:pt>
                <c:pt idx="26">
                  <c:v>0.61769780364804205</c:v>
                </c:pt>
                <c:pt idx="27">
                  <c:v>0.62750253069007389</c:v>
                </c:pt>
                <c:pt idx="28">
                  <c:v>0.6373072577321075</c:v>
                </c:pt>
              </c:numCache>
            </c:numRef>
          </c:val>
          <c:extLst>
            <c:ext xmlns:c16="http://schemas.microsoft.com/office/drawing/2014/chart" uri="{C3380CC4-5D6E-409C-BE32-E72D297353CC}">
              <c16:uniqueId val="{00000010-26C7-4236-8A1F-F6F1E4997423}"/>
            </c:ext>
          </c:extLst>
        </c:ser>
        <c:ser>
          <c:idx val="17"/>
          <c:order val="17"/>
          <c:tx>
            <c:strRef>
              <c:f>'Chart 6'!$S$1</c:f>
              <c:strCache>
                <c:ptCount val="1"/>
                <c:pt idx="0">
                  <c:v>90</c:v>
                </c:pt>
              </c:strCache>
            </c:strRef>
          </c:tx>
          <c:spPr>
            <a:solidFill>
              <a:srgbClr val="FF0000">
                <a:alpha val="10000"/>
              </a:srgbClr>
            </a:solidFill>
            <a:ln>
              <a:solidFill>
                <a:srgbClr val="FF0000">
                  <a:alpha val="10000"/>
                </a:srgbClr>
              </a:solidFill>
            </a:ln>
          </c:spPr>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6'!$S$2:$S$52</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0.19618311315970516</c:v>
                </c:pt>
                <c:pt idx="18">
                  <c:v>0.52315496842587983</c:v>
                </c:pt>
                <c:pt idx="19">
                  <c:v>0.5885493394791137</c:v>
                </c:pt>
                <c:pt idx="20">
                  <c:v>0.65394371053235112</c:v>
                </c:pt>
                <c:pt idx="21">
                  <c:v>0.69753995790117251</c:v>
                </c:pt>
                <c:pt idx="22">
                  <c:v>0.77020037018254506</c:v>
                </c:pt>
                <c:pt idx="23">
                  <c:v>0.78473245263882241</c:v>
                </c:pt>
                <c:pt idx="24">
                  <c:v>0.79926453509509621</c:v>
                </c:pt>
                <c:pt idx="25">
                  <c:v>0.84286078246391938</c:v>
                </c:pt>
                <c:pt idx="26">
                  <c:v>0.91552119474529103</c:v>
                </c:pt>
                <c:pt idx="27">
                  <c:v>0.93005327720156483</c:v>
                </c:pt>
                <c:pt idx="28">
                  <c:v>0.94458535965783952</c:v>
                </c:pt>
              </c:numCache>
            </c:numRef>
          </c:val>
          <c:extLst>
            <c:ext xmlns:c16="http://schemas.microsoft.com/office/drawing/2014/chart" uri="{C3380CC4-5D6E-409C-BE32-E72D297353CC}">
              <c16:uniqueId val="{00000011-26C7-4236-8A1F-F6F1E4997423}"/>
            </c:ext>
          </c:extLst>
        </c:ser>
        <c:dLbls>
          <c:showLegendKey val="0"/>
          <c:showVal val="0"/>
          <c:showCatName val="0"/>
          <c:showSerName val="0"/>
          <c:showPercent val="0"/>
          <c:showBubbleSize val="0"/>
        </c:dLbls>
        <c:axId val="421244360"/>
        <c:axId val="421243968"/>
      </c:areaChart>
      <c:barChart>
        <c:barDir val="col"/>
        <c:grouping val="clustered"/>
        <c:varyColors val="0"/>
        <c:ser>
          <c:idx val="27"/>
          <c:order val="27"/>
          <c:tx>
            <c:strRef>
              <c:f>'Chart 6'!$AC$1</c:f>
              <c:strCache>
                <c:ptCount val="1"/>
                <c:pt idx="0">
                  <c:v>Column4</c:v>
                </c:pt>
              </c:strCache>
            </c:strRef>
          </c:tx>
          <c:spPr>
            <a:solidFill>
              <a:sysClr val="windowText" lastClr="000000"/>
            </a:solidFill>
          </c:spPr>
          <c:invertIfNegative val="0"/>
          <c:dPt>
            <c:idx val="9"/>
            <c:invertIfNegative val="0"/>
            <c:bubble3D val="0"/>
            <c:spPr>
              <a:solidFill>
                <a:sysClr val="windowText" lastClr="000000"/>
              </a:solidFill>
              <a:ln>
                <a:noFill/>
              </a:ln>
            </c:spPr>
            <c:extLst>
              <c:ext xmlns:c16="http://schemas.microsoft.com/office/drawing/2014/chart" uri="{C3380CC4-5D6E-409C-BE32-E72D297353CC}">
                <c16:uniqueId val="{00000013-26C7-4236-8A1F-F6F1E4997423}"/>
              </c:ext>
            </c:extLst>
          </c:dPt>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6'!$AC$2:$AC$52</c:f>
              <c:numCache>
                <c:formatCode>0.0</c:formatCode>
                <c:ptCount val="29"/>
                <c:pt idx="20">
                  <c:v>11</c:v>
                </c:pt>
                <c:pt idx="28">
                  <c:v>11</c:v>
                </c:pt>
              </c:numCache>
            </c:numRef>
          </c:val>
          <c:extLst>
            <c:ext xmlns:c16="http://schemas.microsoft.com/office/drawing/2014/chart" uri="{C3380CC4-5D6E-409C-BE32-E72D297353CC}">
              <c16:uniqueId val="{00000014-26C7-4236-8A1F-F6F1E4997423}"/>
            </c:ext>
          </c:extLst>
        </c:ser>
        <c:ser>
          <c:idx val="28"/>
          <c:order val="28"/>
          <c:tx>
            <c:strRef>
              <c:f>'Chart 6'!$AD$1</c:f>
              <c:strCache>
                <c:ptCount val="1"/>
                <c:pt idx="0">
                  <c:v>Column5</c:v>
                </c:pt>
              </c:strCache>
            </c:strRef>
          </c:tx>
          <c:spPr>
            <a:solidFill>
              <a:sysClr val="windowText" lastClr="000000"/>
            </a:solidFill>
          </c:spPr>
          <c:invertIfNegative val="0"/>
          <c:dPt>
            <c:idx val="23"/>
            <c:invertIfNegative val="0"/>
            <c:bubble3D val="0"/>
            <c:spPr>
              <a:solidFill>
                <a:sysClr val="windowText" lastClr="000000"/>
              </a:solidFill>
              <a:ln>
                <a:solidFill>
                  <a:sysClr val="windowText" lastClr="000000"/>
                </a:solidFill>
              </a:ln>
            </c:spPr>
            <c:extLst>
              <c:ext xmlns:c16="http://schemas.microsoft.com/office/drawing/2014/chart" uri="{C3380CC4-5D6E-409C-BE32-E72D297353CC}">
                <c16:uniqueId val="{00000016-26C7-4236-8A1F-F6F1E4997423}"/>
              </c:ext>
            </c:extLst>
          </c:dPt>
          <c:cat>
            <c:strRef>
              <c:f>'Chart 6'!$A$2:$A$52</c:f>
              <c:strCache>
                <c:ptCount val="2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strCache>
            </c:strRef>
          </c:cat>
          <c:val>
            <c:numRef>
              <c:f>'Chart 6'!$AD$24:$AD$48</c:f>
              <c:numCache>
                <c:formatCode>0.0</c:formatCode>
                <c:ptCount val="25"/>
                <c:pt idx="20">
                  <c:v>-4</c:v>
                </c:pt>
              </c:numCache>
            </c:numRef>
          </c:val>
          <c:extLst>
            <c:ext xmlns:c16="http://schemas.microsoft.com/office/drawing/2014/chart" uri="{C3380CC4-5D6E-409C-BE32-E72D297353CC}">
              <c16:uniqueId val="{00000017-26C7-4236-8A1F-F6F1E4997423}"/>
            </c:ext>
          </c:extLst>
        </c:ser>
        <c:dLbls>
          <c:showLegendKey val="0"/>
          <c:showVal val="0"/>
          <c:showCatName val="0"/>
          <c:showSerName val="0"/>
          <c:showPercent val="0"/>
          <c:showBubbleSize val="0"/>
        </c:dLbls>
        <c:gapWidth val="500"/>
        <c:overlap val="100"/>
        <c:axId val="421240832"/>
        <c:axId val="421242008"/>
      </c:barChart>
      <c:lineChart>
        <c:grouping val="standard"/>
        <c:varyColors val="0"/>
        <c:ser>
          <c:idx val="21"/>
          <c:order val="18"/>
          <c:tx>
            <c:strRef>
              <c:f>'Chart 6'!$X$1</c:f>
              <c:strCache>
                <c:ptCount val="1"/>
                <c:pt idx="0">
                  <c:v>Actual Prices</c:v>
                </c:pt>
              </c:strCache>
            </c:strRef>
          </c:tx>
          <c:spPr>
            <a:ln w="19050">
              <a:solidFill>
                <a:srgbClr val="FF0000"/>
              </a:solidFill>
            </a:ln>
          </c:spPr>
          <c:marker>
            <c:symbol val="none"/>
          </c:marker>
          <c:cat>
            <c:strRef>
              <c:f>'Chart 6'!$A$20:$A$39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6'!$X$2:$X$52</c:f>
              <c:numCache>
                <c:formatCode>0.0</c:formatCode>
                <c:ptCount val="29"/>
                <c:pt idx="0">
                  <c:v>-0.1</c:v>
                </c:pt>
                <c:pt idx="1">
                  <c:v>1.1000000000000001</c:v>
                </c:pt>
                <c:pt idx="2">
                  <c:v>1</c:v>
                </c:pt>
                <c:pt idx="3">
                  <c:v>2.6</c:v>
                </c:pt>
                <c:pt idx="4">
                  <c:v>3.7</c:v>
                </c:pt>
                <c:pt idx="5">
                  <c:v>0.90133554832215168</c:v>
                </c:pt>
                <c:pt idx="6">
                  <c:v>3.49</c:v>
                </c:pt>
                <c:pt idx="7">
                  <c:v>1.8</c:v>
                </c:pt>
                <c:pt idx="8">
                  <c:v>1.9</c:v>
                </c:pt>
                <c:pt idx="9">
                  <c:v>2.5</c:v>
                </c:pt>
                <c:pt idx="10">
                  <c:v>0.47793958081770427</c:v>
                </c:pt>
                <c:pt idx="11">
                  <c:v>0.72819999999999996</c:v>
                </c:pt>
                <c:pt idx="12">
                  <c:v>-0.11022336893751117</c:v>
                </c:pt>
                <c:pt idx="13">
                  <c:v>1.68</c:v>
                </c:pt>
                <c:pt idx="14">
                  <c:v>1.4326844717312213</c:v>
                </c:pt>
                <c:pt idx="15">
                  <c:v>3.6488327008795949</c:v>
                </c:pt>
                <c:pt idx="16">
                  <c:v>5.7455041519950782</c:v>
                </c:pt>
              </c:numCache>
            </c:numRef>
          </c:val>
          <c:smooth val="0"/>
          <c:extLst>
            <c:ext xmlns:c16="http://schemas.microsoft.com/office/drawing/2014/chart" uri="{C3380CC4-5D6E-409C-BE32-E72D297353CC}">
              <c16:uniqueId val="{00000018-26C7-4236-8A1F-F6F1E4997423}"/>
            </c:ext>
          </c:extLst>
        </c:ser>
        <c:ser>
          <c:idx val="22"/>
          <c:order val="22"/>
          <c:tx>
            <c:strRef>
              <c:f>'Chart 6'!$W$1</c:f>
              <c:strCache>
                <c:ptCount val="1"/>
                <c:pt idx="0">
                  <c:v>Projection for the given quarter</c:v>
                </c:pt>
              </c:strCache>
            </c:strRef>
          </c:tx>
          <c:spPr>
            <a:ln w="19050">
              <a:solidFill>
                <a:sysClr val="windowText" lastClr="000000"/>
              </a:solidFill>
              <a:prstDash val="solid"/>
            </a:ln>
          </c:spPr>
          <c:marker>
            <c:symbol val="none"/>
          </c:marker>
          <c:cat>
            <c:strRef>
              <c:f>'Chart 6'!$A$20:$A$39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6'!$W$2:$W$52</c:f>
              <c:numCache>
                <c:formatCode>0.0</c:formatCode>
                <c:ptCount val="29"/>
                <c:pt idx="16">
                  <c:v>5.7455041519950782</c:v>
                </c:pt>
                <c:pt idx="17">
                  <c:v>6.9158400000000002</c:v>
                </c:pt>
                <c:pt idx="18">
                  <c:v>7.8183100000000003</c:v>
                </c:pt>
                <c:pt idx="19">
                  <c:v>7.4760799999999996</c:v>
                </c:pt>
                <c:pt idx="20">
                  <c:v>6.5744600000000002</c:v>
                </c:pt>
                <c:pt idx="21">
                  <c:v>5.8489800000000001</c:v>
                </c:pt>
                <c:pt idx="22">
                  <c:v>4.9492700000000003</c:v>
                </c:pt>
                <c:pt idx="23">
                  <c:v>5.2198500000000001</c:v>
                </c:pt>
                <c:pt idx="24">
                  <c:v>4.62798</c:v>
                </c:pt>
                <c:pt idx="25">
                  <c:v>4.3509900000000004</c:v>
                </c:pt>
                <c:pt idx="26">
                  <c:v>4.2699999999999996</c:v>
                </c:pt>
                <c:pt idx="27">
                  <c:v>4.1100000000000003</c:v>
                </c:pt>
                <c:pt idx="28">
                  <c:v>4</c:v>
                </c:pt>
              </c:numCache>
            </c:numRef>
          </c:val>
          <c:smooth val="0"/>
          <c:extLst>
            <c:ext xmlns:c16="http://schemas.microsoft.com/office/drawing/2014/chart" uri="{C3380CC4-5D6E-409C-BE32-E72D297353CC}">
              <c16:uniqueId val="{00000019-26C7-4236-8A1F-F6F1E4997423}"/>
            </c:ext>
          </c:extLst>
        </c:ser>
        <c:ser>
          <c:idx val="23"/>
          <c:order val="23"/>
          <c:tx>
            <c:strRef>
              <c:f>'Chart 6'!$Y$1</c:f>
              <c:strCache>
                <c:ptCount val="1"/>
                <c:pt idx="0">
                  <c:v>Projection for the previous quarter</c:v>
                </c:pt>
              </c:strCache>
            </c:strRef>
          </c:tx>
          <c:spPr>
            <a:ln w="19050">
              <a:solidFill>
                <a:sysClr val="windowText" lastClr="000000"/>
              </a:solidFill>
              <a:prstDash val="sysDash"/>
            </a:ln>
          </c:spPr>
          <c:marker>
            <c:symbol val="none"/>
          </c:marker>
          <c:cat>
            <c:strRef>
              <c:f>'Chart 6'!$A$20:$A$39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6'!$Y$2:$Y$52</c:f>
              <c:numCache>
                <c:formatCode>0.0</c:formatCode>
                <c:ptCount val="29"/>
                <c:pt idx="16">
                  <c:v>5.3030480000000004</c:v>
                </c:pt>
                <c:pt idx="17">
                  <c:v>5.3106580000000001</c:v>
                </c:pt>
                <c:pt idx="18">
                  <c:v>5.6145670000000001</c:v>
                </c:pt>
                <c:pt idx="19">
                  <c:v>5.353256</c:v>
                </c:pt>
                <c:pt idx="20">
                  <c:v>4.5771199999999999</c:v>
                </c:pt>
                <c:pt idx="21">
                  <c:v>4.3787760000000002</c:v>
                </c:pt>
                <c:pt idx="22">
                  <c:v>4.4361819999999996</c:v>
                </c:pt>
                <c:pt idx="23">
                  <c:v>4.3865959999999999</c:v>
                </c:pt>
                <c:pt idx="24">
                  <c:v>3.7727430000000002</c:v>
                </c:pt>
                <c:pt idx="25">
                  <c:v>3.5910099999999998</c:v>
                </c:pt>
                <c:pt idx="26">
                  <c:v>3.8</c:v>
                </c:pt>
                <c:pt idx="27">
                  <c:v>4</c:v>
                </c:pt>
              </c:numCache>
            </c:numRef>
          </c:val>
          <c:smooth val="0"/>
          <c:extLst>
            <c:ext xmlns:c16="http://schemas.microsoft.com/office/drawing/2014/chart" uri="{C3380CC4-5D6E-409C-BE32-E72D297353CC}">
              <c16:uniqueId val="{0000001A-26C7-4236-8A1F-F6F1E4997423}"/>
            </c:ext>
          </c:extLst>
        </c:ser>
        <c:ser>
          <c:idx val="24"/>
          <c:order val="24"/>
          <c:tx>
            <c:strRef>
              <c:f>'Chart 6'!$Z$1</c:f>
              <c:strCache>
                <c:ptCount val="1"/>
                <c:pt idx="0">
                  <c:v>Ստորին սահման</c:v>
                </c:pt>
              </c:strCache>
            </c:strRef>
          </c:tx>
          <c:spPr>
            <a:ln w="12700">
              <a:solidFill>
                <a:sysClr val="windowText" lastClr="000000"/>
              </a:solidFill>
              <a:prstDash val="sysDash"/>
            </a:ln>
          </c:spPr>
          <c:marker>
            <c:symbol val="none"/>
          </c:marker>
          <c:cat>
            <c:strRef>
              <c:f>'Chart 6'!$A$20:$A$39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6'!$Z$2:$Z$52</c:f>
              <c:numCache>
                <c:formatCode>0.0</c:formatCode>
                <c:ptCount val="29"/>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numCache>
            </c:numRef>
          </c:val>
          <c:smooth val="0"/>
          <c:extLst>
            <c:ext xmlns:c16="http://schemas.microsoft.com/office/drawing/2014/chart" uri="{C3380CC4-5D6E-409C-BE32-E72D297353CC}">
              <c16:uniqueId val="{0000001B-26C7-4236-8A1F-F6F1E4997423}"/>
            </c:ext>
          </c:extLst>
        </c:ser>
        <c:ser>
          <c:idx val="25"/>
          <c:order val="25"/>
          <c:tx>
            <c:strRef>
              <c:f>'Chart 6'!$AA$1</c:f>
              <c:strCache>
                <c:ptCount val="1"/>
                <c:pt idx="0">
                  <c:v>Թիրախային մակարդակ</c:v>
                </c:pt>
              </c:strCache>
            </c:strRef>
          </c:tx>
          <c:spPr>
            <a:ln w="19050">
              <a:solidFill>
                <a:sysClr val="windowText" lastClr="000000"/>
              </a:solidFill>
            </a:ln>
          </c:spPr>
          <c:marker>
            <c:symbol val="none"/>
          </c:marker>
          <c:cat>
            <c:strRef>
              <c:f>'Chart 6'!$A$20:$A$39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6'!$AA$2:$AA$52</c:f>
              <c:numCache>
                <c:formatCode>0.0</c:formatCode>
                <c:ptCount val="2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numCache>
            </c:numRef>
          </c:val>
          <c:smooth val="0"/>
          <c:extLst>
            <c:ext xmlns:c16="http://schemas.microsoft.com/office/drawing/2014/chart" uri="{C3380CC4-5D6E-409C-BE32-E72D297353CC}">
              <c16:uniqueId val="{0000001C-26C7-4236-8A1F-F6F1E4997423}"/>
            </c:ext>
          </c:extLst>
        </c:ser>
        <c:ser>
          <c:idx val="26"/>
          <c:order val="26"/>
          <c:tx>
            <c:strRef>
              <c:f>'Chart 6'!$AB$1</c:f>
              <c:strCache>
                <c:ptCount val="1"/>
                <c:pt idx="0">
                  <c:v>Վերին սահման</c:v>
                </c:pt>
              </c:strCache>
            </c:strRef>
          </c:tx>
          <c:spPr>
            <a:ln w="12700">
              <a:solidFill>
                <a:sysClr val="windowText" lastClr="000000"/>
              </a:solidFill>
              <a:prstDash val="sysDash"/>
            </a:ln>
          </c:spPr>
          <c:marker>
            <c:symbol val="none"/>
          </c:marker>
          <c:cat>
            <c:strRef>
              <c:f>'Chart 6'!$A$20:$A$39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6'!$AB$2:$AB$52</c:f>
              <c:numCache>
                <c:formatCode>0.0</c:formatCode>
                <c:ptCount val="29"/>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numCache>
            </c:numRef>
          </c:val>
          <c:smooth val="0"/>
          <c:extLst>
            <c:ext xmlns:c16="http://schemas.microsoft.com/office/drawing/2014/chart" uri="{C3380CC4-5D6E-409C-BE32-E72D297353CC}">
              <c16:uniqueId val="{0000001D-26C7-4236-8A1F-F6F1E4997423}"/>
            </c:ext>
          </c:extLst>
        </c:ser>
        <c:dLbls>
          <c:showLegendKey val="0"/>
          <c:showVal val="0"/>
          <c:showCatName val="0"/>
          <c:showSerName val="0"/>
          <c:showPercent val="0"/>
          <c:showBubbleSize val="0"/>
        </c:dLbls>
        <c:marker val="1"/>
        <c:smooth val="0"/>
        <c:axId val="421240832"/>
        <c:axId val="421242008"/>
        <c:extLst>
          <c:ext xmlns:c15="http://schemas.microsoft.com/office/drawing/2012/chart" uri="{02D57815-91ED-43cb-92C2-25804820EDAC}">
            <c15:filteredLineSeries>
              <c15:ser>
                <c:idx val="18"/>
                <c:order val="19"/>
                <c:tx>
                  <c:strRef>
                    <c:extLst>
                      <c:ext uri="{02D57815-91ED-43cb-92C2-25804820EDAC}">
                        <c15:formulaRef>
                          <c15:sqref>'Chart 6'!$AA$1</c15:sqref>
                        </c15:formulaRef>
                      </c:ext>
                    </c:extLst>
                    <c:strCache>
                      <c:ptCount val="1"/>
                      <c:pt idx="0">
                        <c:v>Թիրախային մակարդակ</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'Chart 6'!$AA$20:$AA$40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c:ext xmlns:c16="http://schemas.microsoft.com/office/drawing/2014/chart" uri="{C3380CC4-5D6E-409C-BE32-E72D297353CC}">
                    <c16:uniqueId val="{0000001E-26C7-4236-8A1F-F6F1E4997423}"/>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'Chart 6'!$AB$1</c15:sqref>
                        </c15:formulaRef>
                      </c:ext>
                    </c:extLst>
                    <c:strCache>
                      <c:ptCount val="1"/>
                      <c:pt idx="0">
                        <c:v>Վերին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6'!$AB$20:$AB$40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5="http://schemas.microsoft.com/office/drawing/2012/chart">
                  <c:ext xmlns:c16="http://schemas.microsoft.com/office/drawing/2014/chart" uri="{C3380CC4-5D6E-409C-BE32-E72D297353CC}">
                    <c16:uniqueId val="{0000001F-26C7-4236-8A1F-F6F1E4997423}"/>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'Chart 6'!$Z$1</c15:sqref>
                        </c15:formulaRef>
                      </c:ext>
                    </c:extLst>
                    <c:strCache>
                      <c:ptCount val="1"/>
                      <c:pt idx="0">
                        <c:v>Ստորին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6'!$Z$20:$Z$40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5="http://schemas.microsoft.com/office/drawing/2012/chart">
                  <c:ext xmlns:c16="http://schemas.microsoft.com/office/drawing/2014/chart" uri="{C3380CC4-5D6E-409C-BE32-E72D297353CC}">
                    <c16:uniqueId val="{00000020-26C7-4236-8A1F-F6F1E4997423}"/>
                  </c:ext>
                </c:extLst>
              </c15:ser>
            </c15:filteredLineSeries>
          </c:ext>
        </c:extLst>
      </c:lineChart>
      <c:dateAx>
        <c:axId val="421240832"/>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ru-RU"/>
          </a:p>
        </c:txPr>
        <c:crossAx val="421242008"/>
        <c:crosses val="autoZero"/>
        <c:auto val="0"/>
        <c:lblOffset val="100"/>
        <c:baseTimeUnit val="days"/>
      </c:dateAx>
      <c:valAx>
        <c:axId val="421242008"/>
        <c:scaling>
          <c:orientation val="minMax"/>
        </c:scaling>
        <c:delete val="1"/>
        <c:axPos val="l"/>
        <c:majorGridlines>
          <c:spPr>
            <a:ln>
              <a:noFill/>
            </a:ln>
          </c:spPr>
        </c:majorGridlines>
        <c:numFmt formatCode="0.0" sourceLinked="1"/>
        <c:majorTickMark val="none"/>
        <c:minorTickMark val="none"/>
        <c:tickLblPos val="nextTo"/>
        <c:crossAx val="421240832"/>
        <c:crosses val="autoZero"/>
        <c:crossBetween val="between"/>
      </c:valAx>
      <c:valAx>
        <c:axId val="421243968"/>
        <c:scaling>
          <c:orientation val="minMax"/>
          <c:max val="11"/>
          <c:min val="-3"/>
        </c:scaling>
        <c:delete val="0"/>
        <c:axPos val="r"/>
        <c:numFmt formatCode="0" sourceLinked="0"/>
        <c:majorTickMark val="in"/>
        <c:minorTickMark val="none"/>
        <c:tickLblPos val="nextTo"/>
        <c:txPr>
          <a:bodyPr/>
          <a:lstStyle/>
          <a:p>
            <a:pPr>
              <a:defRPr sz="600"/>
            </a:pPr>
            <a:endParaRPr lang="ru-RU"/>
          </a:p>
        </c:txPr>
        <c:crossAx val="421244360"/>
        <c:crosses val="max"/>
        <c:crossBetween val="between"/>
        <c:majorUnit val="1"/>
      </c:valAx>
      <c:dateAx>
        <c:axId val="421244360"/>
        <c:scaling>
          <c:orientation val="minMax"/>
        </c:scaling>
        <c:delete val="1"/>
        <c:axPos val="b"/>
        <c:numFmt formatCode="General" sourceLinked="1"/>
        <c:majorTickMark val="out"/>
        <c:minorTickMark val="none"/>
        <c:tickLblPos val="nextTo"/>
        <c:crossAx val="421243968"/>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77363477257564739"/>
          <c:w val="0.72389999999999999"/>
          <c:h val="0.22636522742435261"/>
        </c:manualLayout>
      </c:layout>
      <c:overlay val="0"/>
      <c:txPr>
        <a:bodyPr/>
        <a:lstStyle/>
        <a:p>
          <a:pPr>
            <a:defRPr sz="800" b="0" i="1" baseline="-14000"/>
          </a:pPr>
          <a:endParaRPr lang="ru-RU"/>
        </a:p>
      </c:txPr>
    </c:legend>
    <c:plotVisOnly val="1"/>
    <c:dispBlanksAs val="gap"/>
    <c:showDLblsOverMax val="0"/>
  </c:chart>
  <c:spPr>
    <a:noFill/>
    <a:ln>
      <a:noFill/>
    </a:ln>
  </c:spPr>
  <c:txPr>
    <a:bodyPr/>
    <a:lstStyle/>
    <a:p>
      <a:pPr>
        <a:defRPr>
          <a:latin typeface="GHEA Grapalat" panose="02000506050000020003" pitchFamily="50"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6041402082804"/>
          <c:y val="7.6788830715532289E-2"/>
          <c:w val="0.84379603759207522"/>
          <c:h val="0.5148380536202608"/>
        </c:manualLayout>
      </c:layout>
      <c:lineChart>
        <c:grouping val="standard"/>
        <c:varyColors val="0"/>
        <c:ser>
          <c:idx val="0"/>
          <c:order val="0"/>
          <c:tx>
            <c:strRef>
              <c:f>'Chart 7'!$B$1</c:f>
              <c:strCache>
                <c:ptCount val="1"/>
                <c:pt idx="0">
                  <c:v>The share of product groups with a price growth</c:v>
                </c:pt>
              </c:strCache>
            </c:strRef>
          </c:tx>
          <c:spPr>
            <a:ln w="19050" cap="rnd">
              <a:solidFill>
                <a:schemeClr val="accent1"/>
              </a:solidFill>
              <a:round/>
            </a:ln>
            <a:effectLst/>
          </c:spPr>
          <c:marker>
            <c:symbol val="none"/>
          </c:marker>
          <c:cat>
            <c:numRef>
              <c:f>'Chart 7'!$A$2:$A$234</c:f>
              <c:numCache>
                <c:formatCode>m/d/yyyy</c:formatCode>
                <c:ptCount val="233"/>
                <c:pt idx="0">
                  <c:v>37257</c:v>
                </c:pt>
                <c:pt idx="1">
                  <c:v>37288</c:v>
                </c:pt>
                <c:pt idx="2">
                  <c:v>37316</c:v>
                </c:pt>
                <c:pt idx="3">
                  <c:v>37347</c:v>
                </c:pt>
                <c:pt idx="4">
                  <c:v>37377</c:v>
                </c:pt>
                <c:pt idx="5">
                  <c:v>37408</c:v>
                </c:pt>
                <c:pt idx="6">
                  <c:v>37438</c:v>
                </c:pt>
                <c:pt idx="7">
                  <c:v>37469</c:v>
                </c:pt>
                <c:pt idx="8">
                  <c:v>37500</c:v>
                </c:pt>
                <c:pt idx="9">
                  <c:v>37530</c:v>
                </c:pt>
                <c:pt idx="10">
                  <c:v>37561</c:v>
                </c:pt>
                <c:pt idx="11">
                  <c:v>37591</c:v>
                </c:pt>
                <c:pt idx="12">
                  <c:v>37622</c:v>
                </c:pt>
                <c:pt idx="13">
                  <c:v>37653</c:v>
                </c:pt>
                <c:pt idx="14">
                  <c:v>37681</c:v>
                </c:pt>
                <c:pt idx="15">
                  <c:v>37712</c:v>
                </c:pt>
                <c:pt idx="16">
                  <c:v>37742</c:v>
                </c:pt>
                <c:pt idx="17">
                  <c:v>37773</c:v>
                </c:pt>
                <c:pt idx="18">
                  <c:v>37803</c:v>
                </c:pt>
                <c:pt idx="19">
                  <c:v>37834</c:v>
                </c:pt>
                <c:pt idx="20">
                  <c:v>37865</c:v>
                </c:pt>
                <c:pt idx="21">
                  <c:v>37895</c:v>
                </c:pt>
                <c:pt idx="22">
                  <c:v>37926</c:v>
                </c:pt>
                <c:pt idx="23">
                  <c:v>37956</c:v>
                </c:pt>
                <c:pt idx="24">
                  <c:v>37987</c:v>
                </c:pt>
                <c:pt idx="25">
                  <c:v>38018</c:v>
                </c:pt>
                <c:pt idx="26">
                  <c:v>38047</c:v>
                </c:pt>
                <c:pt idx="27">
                  <c:v>38078</c:v>
                </c:pt>
                <c:pt idx="28">
                  <c:v>38108</c:v>
                </c:pt>
                <c:pt idx="29">
                  <c:v>38139</c:v>
                </c:pt>
                <c:pt idx="30">
                  <c:v>38169</c:v>
                </c:pt>
                <c:pt idx="31">
                  <c:v>38200</c:v>
                </c:pt>
                <c:pt idx="32">
                  <c:v>38231</c:v>
                </c:pt>
                <c:pt idx="33">
                  <c:v>38261</c:v>
                </c:pt>
                <c:pt idx="34">
                  <c:v>38292</c:v>
                </c:pt>
                <c:pt idx="35">
                  <c:v>38322</c:v>
                </c:pt>
                <c:pt idx="36">
                  <c:v>38353</c:v>
                </c:pt>
                <c:pt idx="37">
                  <c:v>38384</c:v>
                </c:pt>
                <c:pt idx="38">
                  <c:v>38412</c:v>
                </c:pt>
                <c:pt idx="39">
                  <c:v>38443</c:v>
                </c:pt>
                <c:pt idx="40">
                  <c:v>38473</c:v>
                </c:pt>
                <c:pt idx="41">
                  <c:v>38504</c:v>
                </c:pt>
                <c:pt idx="42">
                  <c:v>38534</c:v>
                </c:pt>
                <c:pt idx="43">
                  <c:v>38565</c:v>
                </c:pt>
                <c:pt idx="44">
                  <c:v>38596</c:v>
                </c:pt>
                <c:pt idx="45">
                  <c:v>38626</c:v>
                </c:pt>
                <c:pt idx="46">
                  <c:v>38657</c:v>
                </c:pt>
                <c:pt idx="47">
                  <c:v>38687</c:v>
                </c:pt>
                <c:pt idx="48">
                  <c:v>38718</c:v>
                </c:pt>
                <c:pt idx="49">
                  <c:v>38749</c:v>
                </c:pt>
                <c:pt idx="50">
                  <c:v>38777</c:v>
                </c:pt>
                <c:pt idx="51">
                  <c:v>38808</c:v>
                </c:pt>
                <c:pt idx="52">
                  <c:v>38838</c:v>
                </c:pt>
                <c:pt idx="53">
                  <c:v>38869</c:v>
                </c:pt>
                <c:pt idx="54">
                  <c:v>38899</c:v>
                </c:pt>
                <c:pt idx="55">
                  <c:v>38930</c:v>
                </c:pt>
                <c:pt idx="56">
                  <c:v>38961</c:v>
                </c:pt>
                <c:pt idx="57">
                  <c:v>38991</c:v>
                </c:pt>
                <c:pt idx="58">
                  <c:v>39022</c:v>
                </c:pt>
                <c:pt idx="59">
                  <c:v>39052</c:v>
                </c:pt>
                <c:pt idx="60">
                  <c:v>39083</c:v>
                </c:pt>
                <c:pt idx="61">
                  <c:v>39114</c:v>
                </c:pt>
                <c:pt idx="62">
                  <c:v>39142</c:v>
                </c:pt>
                <c:pt idx="63">
                  <c:v>39173</c:v>
                </c:pt>
                <c:pt idx="64">
                  <c:v>39203</c:v>
                </c:pt>
                <c:pt idx="65">
                  <c:v>39234</c:v>
                </c:pt>
                <c:pt idx="66">
                  <c:v>39264</c:v>
                </c:pt>
                <c:pt idx="67">
                  <c:v>39295</c:v>
                </c:pt>
                <c:pt idx="68">
                  <c:v>39326</c:v>
                </c:pt>
                <c:pt idx="69">
                  <c:v>39356</c:v>
                </c:pt>
                <c:pt idx="70">
                  <c:v>39387</c:v>
                </c:pt>
                <c:pt idx="71">
                  <c:v>39417</c:v>
                </c:pt>
                <c:pt idx="72">
                  <c:v>39448</c:v>
                </c:pt>
                <c:pt idx="73">
                  <c:v>39479</c:v>
                </c:pt>
                <c:pt idx="74">
                  <c:v>39508</c:v>
                </c:pt>
                <c:pt idx="75">
                  <c:v>39539</c:v>
                </c:pt>
                <c:pt idx="76">
                  <c:v>39569</c:v>
                </c:pt>
                <c:pt idx="77">
                  <c:v>39600</c:v>
                </c:pt>
                <c:pt idx="78">
                  <c:v>39630</c:v>
                </c:pt>
                <c:pt idx="79">
                  <c:v>39661</c:v>
                </c:pt>
                <c:pt idx="80">
                  <c:v>39692</c:v>
                </c:pt>
                <c:pt idx="81">
                  <c:v>39722</c:v>
                </c:pt>
                <c:pt idx="82">
                  <c:v>39753</c:v>
                </c:pt>
                <c:pt idx="83">
                  <c:v>39783</c:v>
                </c:pt>
                <c:pt idx="84">
                  <c:v>39814</c:v>
                </c:pt>
                <c:pt idx="85">
                  <c:v>39845</c:v>
                </c:pt>
                <c:pt idx="86">
                  <c:v>39873</c:v>
                </c:pt>
                <c:pt idx="87">
                  <c:v>39904</c:v>
                </c:pt>
                <c:pt idx="88">
                  <c:v>39934</c:v>
                </c:pt>
                <c:pt idx="89">
                  <c:v>39965</c:v>
                </c:pt>
                <c:pt idx="90">
                  <c:v>39995</c:v>
                </c:pt>
                <c:pt idx="91">
                  <c:v>40026</c:v>
                </c:pt>
                <c:pt idx="92">
                  <c:v>40057</c:v>
                </c:pt>
                <c:pt idx="93">
                  <c:v>40087</c:v>
                </c:pt>
                <c:pt idx="94">
                  <c:v>40118</c:v>
                </c:pt>
                <c:pt idx="95">
                  <c:v>40148</c:v>
                </c:pt>
                <c:pt idx="96">
                  <c:v>40179</c:v>
                </c:pt>
                <c:pt idx="97">
                  <c:v>40210</c:v>
                </c:pt>
                <c:pt idx="98">
                  <c:v>40238</c:v>
                </c:pt>
                <c:pt idx="99">
                  <c:v>40269</c:v>
                </c:pt>
                <c:pt idx="100">
                  <c:v>40299</c:v>
                </c:pt>
                <c:pt idx="101">
                  <c:v>40330</c:v>
                </c:pt>
                <c:pt idx="102">
                  <c:v>40360</c:v>
                </c:pt>
                <c:pt idx="103">
                  <c:v>40391</c:v>
                </c:pt>
                <c:pt idx="104">
                  <c:v>40422</c:v>
                </c:pt>
                <c:pt idx="105">
                  <c:v>40452</c:v>
                </c:pt>
                <c:pt idx="106">
                  <c:v>40483</c:v>
                </c:pt>
                <c:pt idx="107">
                  <c:v>40513</c:v>
                </c:pt>
                <c:pt idx="108">
                  <c:v>40544</c:v>
                </c:pt>
                <c:pt idx="109">
                  <c:v>40575</c:v>
                </c:pt>
                <c:pt idx="110">
                  <c:v>40603</c:v>
                </c:pt>
                <c:pt idx="111">
                  <c:v>40634</c:v>
                </c:pt>
                <c:pt idx="112">
                  <c:v>40664</c:v>
                </c:pt>
                <c:pt idx="113">
                  <c:v>40695</c:v>
                </c:pt>
                <c:pt idx="114">
                  <c:v>40725</c:v>
                </c:pt>
                <c:pt idx="115">
                  <c:v>40756</c:v>
                </c:pt>
                <c:pt idx="116">
                  <c:v>40787</c:v>
                </c:pt>
                <c:pt idx="117">
                  <c:v>40817</c:v>
                </c:pt>
                <c:pt idx="118">
                  <c:v>40848</c:v>
                </c:pt>
                <c:pt idx="119">
                  <c:v>40878</c:v>
                </c:pt>
                <c:pt idx="120">
                  <c:v>40909</c:v>
                </c:pt>
                <c:pt idx="121">
                  <c:v>40940</c:v>
                </c:pt>
                <c:pt idx="122">
                  <c:v>40969</c:v>
                </c:pt>
                <c:pt idx="123">
                  <c:v>41000</c:v>
                </c:pt>
                <c:pt idx="124">
                  <c:v>41030</c:v>
                </c:pt>
                <c:pt idx="125">
                  <c:v>41061</c:v>
                </c:pt>
                <c:pt idx="126">
                  <c:v>41091</c:v>
                </c:pt>
                <c:pt idx="127">
                  <c:v>41122</c:v>
                </c:pt>
                <c:pt idx="128">
                  <c:v>41153</c:v>
                </c:pt>
                <c:pt idx="129">
                  <c:v>41183</c:v>
                </c:pt>
                <c:pt idx="130">
                  <c:v>41214</c:v>
                </c:pt>
                <c:pt idx="131">
                  <c:v>41244</c:v>
                </c:pt>
                <c:pt idx="132">
                  <c:v>41275</c:v>
                </c:pt>
                <c:pt idx="133">
                  <c:v>41306</c:v>
                </c:pt>
                <c:pt idx="134">
                  <c:v>41334</c:v>
                </c:pt>
                <c:pt idx="135">
                  <c:v>41365</c:v>
                </c:pt>
                <c:pt idx="136">
                  <c:v>41395</c:v>
                </c:pt>
                <c:pt idx="137">
                  <c:v>41426</c:v>
                </c:pt>
                <c:pt idx="138">
                  <c:v>41456</c:v>
                </c:pt>
                <c:pt idx="139">
                  <c:v>41487</c:v>
                </c:pt>
                <c:pt idx="140">
                  <c:v>41518</c:v>
                </c:pt>
                <c:pt idx="141">
                  <c:v>41548</c:v>
                </c:pt>
                <c:pt idx="142">
                  <c:v>41579</c:v>
                </c:pt>
                <c:pt idx="143">
                  <c:v>41609</c:v>
                </c:pt>
                <c:pt idx="144">
                  <c:v>41640</c:v>
                </c:pt>
                <c:pt idx="145">
                  <c:v>41671</c:v>
                </c:pt>
                <c:pt idx="146">
                  <c:v>41699</c:v>
                </c:pt>
                <c:pt idx="147">
                  <c:v>41730</c:v>
                </c:pt>
                <c:pt idx="148">
                  <c:v>41760</c:v>
                </c:pt>
                <c:pt idx="149">
                  <c:v>41791</c:v>
                </c:pt>
                <c:pt idx="150">
                  <c:v>41821</c:v>
                </c:pt>
                <c:pt idx="151">
                  <c:v>41852</c:v>
                </c:pt>
                <c:pt idx="152">
                  <c:v>41883</c:v>
                </c:pt>
                <c:pt idx="153">
                  <c:v>41913</c:v>
                </c:pt>
                <c:pt idx="154">
                  <c:v>41944</c:v>
                </c:pt>
                <c:pt idx="155">
                  <c:v>41974</c:v>
                </c:pt>
                <c:pt idx="156">
                  <c:v>42005</c:v>
                </c:pt>
                <c:pt idx="157">
                  <c:v>42036</c:v>
                </c:pt>
                <c:pt idx="158">
                  <c:v>42064</c:v>
                </c:pt>
                <c:pt idx="159">
                  <c:v>42095</c:v>
                </c:pt>
                <c:pt idx="160">
                  <c:v>42125</c:v>
                </c:pt>
                <c:pt idx="161">
                  <c:v>42156</c:v>
                </c:pt>
                <c:pt idx="162">
                  <c:v>42186</c:v>
                </c:pt>
                <c:pt idx="163">
                  <c:v>42217</c:v>
                </c:pt>
                <c:pt idx="164">
                  <c:v>42248</c:v>
                </c:pt>
                <c:pt idx="165">
                  <c:v>42278</c:v>
                </c:pt>
                <c:pt idx="166">
                  <c:v>42309</c:v>
                </c:pt>
                <c:pt idx="167">
                  <c:v>42339</c:v>
                </c:pt>
                <c:pt idx="168">
                  <c:v>42370</c:v>
                </c:pt>
                <c:pt idx="169">
                  <c:v>42401</c:v>
                </c:pt>
                <c:pt idx="170">
                  <c:v>42430</c:v>
                </c:pt>
                <c:pt idx="171">
                  <c:v>42461</c:v>
                </c:pt>
                <c:pt idx="172">
                  <c:v>42491</c:v>
                </c:pt>
                <c:pt idx="173">
                  <c:v>42522</c:v>
                </c:pt>
                <c:pt idx="174">
                  <c:v>42552</c:v>
                </c:pt>
                <c:pt idx="175">
                  <c:v>42583</c:v>
                </c:pt>
                <c:pt idx="176">
                  <c:v>42614</c:v>
                </c:pt>
                <c:pt idx="177">
                  <c:v>42644</c:v>
                </c:pt>
                <c:pt idx="178">
                  <c:v>42675</c:v>
                </c:pt>
                <c:pt idx="179">
                  <c:v>42705</c:v>
                </c:pt>
                <c:pt idx="180">
                  <c:v>42736</c:v>
                </c:pt>
                <c:pt idx="181">
                  <c:v>42767</c:v>
                </c:pt>
                <c:pt idx="182">
                  <c:v>42795</c:v>
                </c:pt>
                <c:pt idx="183">
                  <c:v>42826</c:v>
                </c:pt>
                <c:pt idx="184">
                  <c:v>42856</c:v>
                </c:pt>
                <c:pt idx="185">
                  <c:v>42887</c:v>
                </c:pt>
                <c:pt idx="186">
                  <c:v>42917</c:v>
                </c:pt>
                <c:pt idx="187">
                  <c:v>42948</c:v>
                </c:pt>
                <c:pt idx="188">
                  <c:v>42979</c:v>
                </c:pt>
                <c:pt idx="189">
                  <c:v>43009</c:v>
                </c:pt>
                <c:pt idx="190">
                  <c:v>43040</c:v>
                </c:pt>
                <c:pt idx="191">
                  <c:v>43070</c:v>
                </c:pt>
                <c:pt idx="192">
                  <c:v>43101</c:v>
                </c:pt>
                <c:pt idx="193">
                  <c:v>43132</c:v>
                </c:pt>
                <c:pt idx="194">
                  <c:v>43160</c:v>
                </c:pt>
                <c:pt idx="195">
                  <c:v>43191</c:v>
                </c:pt>
                <c:pt idx="196">
                  <c:v>43221</c:v>
                </c:pt>
                <c:pt idx="197">
                  <c:v>43252</c:v>
                </c:pt>
                <c:pt idx="198">
                  <c:v>43282</c:v>
                </c:pt>
                <c:pt idx="199">
                  <c:v>43313</c:v>
                </c:pt>
                <c:pt idx="200">
                  <c:v>43344</c:v>
                </c:pt>
                <c:pt idx="201">
                  <c:v>43374</c:v>
                </c:pt>
                <c:pt idx="202">
                  <c:v>43405</c:v>
                </c:pt>
                <c:pt idx="203">
                  <c:v>43435</c:v>
                </c:pt>
                <c:pt idx="204">
                  <c:v>43466</c:v>
                </c:pt>
                <c:pt idx="205">
                  <c:v>43497</c:v>
                </c:pt>
                <c:pt idx="206">
                  <c:v>43525</c:v>
                </c:pt>
                <c:pt idx="207">
                  <c:v>43556</c:v>
                </c:pt>
                <c:pt idx="208">
                  <c:v>43586</c:v>
                </c:pt>
                <c:pt idx="209">
                  <c:v>43617</c:v>
                </c:pt>
                <c:pt idx="210">
                  <c:v>43647</c:v>
                </c:pt>
                <c:pt idx="211">
                  <c:v>43678</c:v>
                </c:pt>
                <c:pt idx="212">
                  <c:v>43709</c:v>
                </c:pt>
                <c:pt idx="213">
                  <c:v>43739</c:v>
                </c:pt>
                <c:pt idx="214">
                  <c:v>43770</c:v>
                </c:pt>
                <c:pt idx="215">
                  <c:v>43800</c:v>
                </c:pt>
                <c:pt idx="216">
                  <c:v>43831</c:v>
                </c:pt>
                <c:pt idx="217">
                  <c:v>43862</c:v>
                </c:pt>
                <c:pt idx="218">
                  <c:v>43891</c:v>
                </c:pt>
                <c:pt idx="219">
                  <c:v>43922</c:v>
                </c:pt>
                <c:pt idx="220">
                  <c:v>43952</c:v>
                </c:pt>
                <c:pt idx="221">
                  <c:v>43983</c:v>
                </c:pt>
                <c:pt idx="222">
                  <c:v>44013</c:v>
                </c:pt>
                <c:pt idx="223">
                  <c:v>44044</c:v>
                </c:pt>
                <c:pt idx="224">
                  <c:v>44075</c:v>
                </c:pt>
                <c:pt idx="225">
                  <c:v>44105</c:v>
                </c:pt>
                <c:pt idx="226">
                  <c:v>44136</c:v>
                </c:pt>
                <c:pt idx="227">
                  <c:v>44166</c:v>
                </c:pt>
                <c:pt idx="228">
                  <c:v>44197</c:v>
                </c:pt>
                <c:pt idx="229">
                  <c:v>44228</c:v>
                </c:pt>
                <c:pt idx="230">
                  <c:v>44256</c:v>
                </c:pt>
                <c:pt idx="231">
                  <c:v>44287</c:v>
                </c:pt>
                <c:pt idx="232">
                  <c:v>44317</c:v>
                </c:pt>
              </c:numCache>
            </c:numRef>
          </c:cat>
          <c:val>
            <c:numRef>
              <c:f>'Chart 7'!$B$2:$B$234</c:f>
              <c:numCache>
                <c:formatCode>General</c:formatCode>
                <c:ptCount val="233"/>
                <c:pt idx="0">
                  <c:v>18.5</c:v>
                </c:pt>
                <c:pt idx="1">
                  <c:v>3.5000000000000004</c:v>
                </c:pt>
                <c:pt idx="2">
                  <c:v>4.25</c:v>
                </c:pt>
                <c:pt idx="3">
                  <c:v>23</c:v>
                </c:pt>
                <c:pt idx="4">
                  <c:v>12</c:v>
                </c:pt>
                <c:pt idx="5">
                  <c:v>8.5</c:v>
                </c:pt>
                <c:pt idx="6">
                  <c:v>4</c:v>
                </c:pt>
                <c:pt idx="7">
                  <c:v>3.75</c:v>
                </c:pt>
                <c:pt idx="8">
                  <c:v>6.75</c:v>
                </c:pt>
                <c:pt idx="9">
                  <c:v>21.75</c:v>
                </c:pt>
                <c:pt idx="10">
                  <c:v>15.25</c:v>
                </c:pt>
                <c:pt idx="11">
                  <c:v>19.5</c:v>
                </c:pt>
                <c:pt idx="12">
                  <c:v>22.5</c:v>
                </c:pt>
                <c:pt idx="13">
                  <c:v>6.75</c:v>
                </c:pt>
                <c:pt idx="14">
                  <c:v>7.5</c:v>
                </c:pt>
                <c:pt idx="15">
                  <c:v>11.75</c:v>
                </c:pt>
                <c:pt idx="16">
                  <c:v>11.25</c:v>
                </c:pt>
                <c:pt idx="17">
                  <c:v>8.5</c:v>
                </c:pt>
                <c:pt idx="18">
                  <c:v>4.75</c:v>
                </c:pt>
                <c:pt idx="19">
                  <c:v>6</c:v>
                </c:pt>
                <c:pt idx="20">
                  <c:v>12.75</c:v>
                </c:pt>
                <c:pt idx="21">
                  <c:v>16</c:v>
                </c:pt>
                <c:pt idx="22">
                  <c:v>20.5</c:v>
                </c:pt>
                <c:pt idx="23">
                  <c:v>20.75</c:v>
                </c:pt>
                <c:pt idx="24">
                  <c:v>17.5</c:v>
                </c:pt>
                <c:pt idx="25">
                  <c:v>12.75</c:v>
                </c:pt>
                <c:pt idx="26">
                  <c:v>12.75</c:v>
                </c:pt>
                <c:pt idx="27">
                  <c:v>15.5</c:v>
                </c:pt>
                <c:pt idx="28">
                  <c:v>15</c:v>
                </c:pt>
                <c:pt idx="29">
                  <c:v>13.5</c:v>
                </c:pt>
                <c:pt idx="30">
                  <c:v>5.25</c:v>
                </c:pt>
                <c:pt idx="31">
                  <c:v>6</c:v>
                </c:pt>
                <c:pt idx="32">
                  <c:v>14.000000000000002</c:v>
                </c:pt>
                <c:pt idx="33">
                  <c:v>16.5</c:v>
                </c:pt>
                <c:pt idx="34">
                  <c:v>13.25</c:v>
                </c:pt>
                <c:pt idx="35">
                  <c:v>18.75</c:v>
                </c:pt>
                <c:pt idx="36">
                  <c:v>21</c:v>
                </c:pt>
                <c:pt idx="37">
                  <c:v>10</c:v>
                </c:pt>
                <c:pt idx="38">
                  <c:v>6.25</c:v>
                </c:pt>
                <c:pt idx="39">
                  <c:v>8.25</c:v>
                </c:pt>
                <c:pt idx="40">
                  <c:v>14.249999999999998</c:v>
                </c:pt>
                <c:pt idx="41">
                  <c:v>13.25</c:v>
                </c:pt>
                <c:pt idx="42">
                  <c:v>6.25</c:v>
                </c:pt>
                <c:pt idx="43">
                  <c:v>9.75</c:v>
                </c:pt>
                <c:pt idx="44">
                  <c:v>16.25</c:v>
                </c:pt>
                <c:pt idx="45">
                  <c:v>20.75</c:v>
                </c:pt>
                <c:pt idx="46">
                  <c:v>18.75</c:v>
                </c:pt>
                <c:pt idx="47">
                  <c:v>15.25</c:v>
                </c:pt>
                <c:pt idx="48">
                  <c:v>19.361702127659576</c:v>
                </c:pt>
                <c:pt idx="49">
                  <c:v>9.5744680851063837</c:v>
                </c:pt>
                <c:pt idx="50">
                  <c:v>10</c:v>
                </c:pt>
                <c:pt idx="51">
                  <c:v>14.042553191489363</c:v>
                </c:pt>
                <c:pt idx="52">
                  <c:v>11.276595744680851</c:v>
                </c:pt>
                <c:pt idx="53">
                  <c:v>10.212765957446807</c:v>
                </c:pt>
                <c:pt idx="54">
                  <c:v>11.702127659574469</c:v>
                </c:pt>
                <c:pt idx="55">
                  <c:v>4.8936170212765955</c:v>
                </c:pt>
                <c:pt idx="56">
                  <c:v>14.680851063829786</c:v>
                </c:pt>
                <c:pt idx="57">
                  <c:v>15.957446808510639</c:v>
                </c:pt>
                <c:pt idx="58">
                  <c:v>14.042553191489363</c:v>
                </c:pt>
                <c:pt idx="59">
                  <c:v>13.191489361702127</c:v>
                </c:pt>
                <c:pt idx="60">
                  <c:v>12.978723404255318</c:v>
                </c:pt>
                <c:pt idx="61">
                  <c:v>7.6595744680851059</c:v>
                </c:pt>
                <c:pt idx="62">
                  <c:v>5.9574468085106389</c:v>
                </c:pt>
                <c:pt idx="63">
                  <c:v>8.9361702127659584</c:v>
                </c:pt>
                <c:pt idx="64">
                  <c:v>10.638297872340425</c:v>
                </c:pt>
                <c:pt idx="65">
                  <c:v>9.1489361702127656</c:v>
                </c:pt>
                <c:pt idx="66">
                  <c:v>3.4042553191489362</c:v>
                </c:pt>
                <c:pt idx="67">
                  <c:v>5.3191489361702127</c:v>
                </c:pt>
                <c:pt idx="68">
                  <c:v>9.5744680851063837</c:v>
                </c:pt>
                <c:pt idx="69">
                  <c:v>22.978723404255319</c:v>
                </c:pt>
                <c:pt idx="70">
                  <c:v>25.957446808510635</c:v>
                </c:pt>
                <c:pt idx="71">
                  <c:v>23.404255319148938</c:v>
                </c:pt>
                <c:pt idx="72">
                  <c:v>18.936170212765958</c:v>
                </c:pt>
                <c:pt idx="73">
                  <c:v>12.76595744680851</c:v>
                </c:pt>
                <c:pt idx="74">
                  <c:v>19.148936170212767</c:v>
                </c:pt>
                <c:pt idx="75">
                  <c:v>17.23404255319149</c:v>
                </c:pt>
                <c:pt idx="76">
                  <c:v>25.744680851063826</c:v>
                </c:pt>
                <c:pt idx="77">
                  <c:v>18.936170212765958</c:v>
                </c:pt>
                <c:pt idx="78">
                  <c:v>18.936170212765958</c:v>
                </c:pt>
                <c:pt idx="79">
                  <c:v>11.063829787234042</c:v>
                </c:pt>
                <c:pt idx="80">
                  <c:v>14.680851063829786</c:v>
                </c:pt>
                <c:pt idx="81">
                  <c:v>18.936170212765958</c:v>
                </c:pt>
                <c:pt idx="82">
                  <c:v>19.148936170212767</c:v>
                </c:pt>
                <c:pt idx="83">
                  <c:v>16.595744680851062</c:v>
                </c:pt>
                <c:pt idx="84">
                  <c:v>12.978723404255318</c:v>
                </c:pt>
                <c:pt idx="85">
                  <c:v>6.3829787234042552</c:v>
                </c:pt>
                <c:pt idx="86">
                  <c:v>32.765957446808507</c:v>
                </c:pt>
                <c:pt idx="87">
                  <c:v>40.851063829787229</c:v>
                </c:pt>
                <c:pt idx="88">
                  <c:v>24.042553191489361</c:v>
                </c:pt>
                <c:pt idx="89">
                  <c:v>20</c:v>
                </c:pt>
                <c:pt idx="90">
                  <c:v>11.702127659574469</c:v>
                </c:pt>
                <c:pt idx="91">
                  <c:v>10.212765957446807</c:v>
                </c:pt>
                <c:pt idx="92">
                  <c:v>20.638297872340424</c:v>
                </c:pt>
                <c:pt idx="93">
                  <c:v>13.617021276595745</c:v>
                </c:pt>
                <c:pt idx="94">
                  <c:v>21.48936170212766</c:v>
                </c:pt>
                <c:pt idx="95">
                  <c:v>24.680851063829788</c:v>
                </c:pt>
                <c:pt idx="96">
                  <c:v>23.829787234042556</c:v>
                </c:pt>
                <c:pt idx="97">
                  <c:v>15.106382978723405</c:v>
                </c:pt>
                <c:pt idx="98">
                  <c:v>19.148936170212767</c:v>
                </c:pt>
                <c:pt idx="99">
                  <c:v>26.170212765957444</c:v>
                </c:pt>
                <c:pt idx="100">
                  <c:v>19.148936170212767</c:v>
                </c:pt>
                <c:pt idx="101">
                  <c:v>7.4468085106382977</c:v>
                </c:pt>
                <c:pt idx="102">
                  <c:v>6.1702127659574471</c:v>
                </c:pt>
                <c:pt idx="103">
                  <c:v>8.2978723404255312</c:v>
                </c:pt>
                <c:pt idx="104">
                  <c:v>17.23404255319149</c:v>
                </c:pt>
                <c:pt idx="105">
                  <c:v>18.936170212765958</c:v>
                </c:pt>
                <c:pt idx="106">
                  <c:v>20</c:v>
                </c:pt>
                <c:pt idx="107">
                  <c:v>16.382978723404253</c:v>
                </c:pt>
                <c:pt idx="108">
                  <c:v>17.446808510638299</c:v>
                </c:pt>
                <c:pt idx="109">
                  <c:v>18.723404255319149</c:v>
                </c:pt>
                <c:pt idx="110">
                  <c:v>14.042553191489363</c:v>
                </c:pt>
                <c:pt idx="111">
                  <c:v>17.446808510638299</c:v>
                </c:pt>
                <c:pt idx="112">
                  <c:v>14.255319148936172</c:v>
                </c:pt>
                <c:pt idx="113">
                  <c:v>13.191489361702127</c:v>
                </c:pt>
                <c:pt idx="114">
                  <c:v>8.2978723404255312</c:v>
                </c:pt>
                <c:pt idx="115">
                  <c:v>8.5106382978723403</c:v>
                </c:pt>
                <c:pt idx="116">
                  <c:v>17.872340425531917</c:v>
                </c:pt>
                <c:pt idx="117">
                  <c:v>15.957446808510639</c:v>
                </c:pt>
                <c:pt idx="118">
                  <c:v>14.893617021276595</c:v>
                </c:pt>
                <c:pt idx="119">
                  <c:v>25.744680851063826</c:v>
                </c:pt>
                <c:pt idx="120">
                  <c:v>21.914893617021278</c:v>
                </c:pt>
                <c:pt idx="121">
                  <c:v>15.531914893617021</c:v>
                </c:pt>
                <c:pt idx="122">
                  <c:v>14.468085106382977</c:v>
                </c:pt>
                <c:pt idx="123">
                  <c:v>9.5744680851063837</c:v>
                </c:pt>
                <c:pt idx="124">
                  <c:v>10.851063829787234</c:v>
                </c:pt>
                <c:pt idx="125">
                  <c:v>18.297872340425531</c:v>
                </c:pt>
                <c:pt idx="126">
                  <c:v>24.893617021276597</c:v>
                </c:pt>
                <c:pt idx="127">
                  <c:v>15.531914893617021</c:v>
                </c:pt>
                <c:pt idx="128">
                  <c:v>24.680851063829788</c:v>
                </c:pt>
                <c:pt idx="129">
                  <c:v>28.723404255319153</c:v>
                </c:pt>
                <c:pt idx="130">
                  <c:v>24.680851063829788</c:v>
                </c:pt>
                <c:pt idx="131">
                  <c:v>24.25531914893617</c:v>
                </c:pt>
                <c:pt idx="132">
                  <c:v>23.191489361702128</c:v>
                </c:pt>
                <c:pt idx="133">
                  <c:v>16.170212765957448</c:v>
                </c:pt>
                <c:pt idx="134">
                  <c:v>28.936170212765955</c:v>
                </c:pt>
                <c:pt idx="135">
                  <c:v>24.042553191489361</c:v>
                </c:pt>
                <c:pt idx="136">
                  <c:v>20.638297872340424</c:v>
                </c:pt>
                <c:pt idx="137">
                  <c:v>17.021276595744681</c:v>
                </c:pt>
                <c:pt idx="138">
                  <c:v>7.4468085106382977</c:v>
                </c:pt>
                <c:pt idx="139">
                  <c:v>18.723404255319149</c:v>
                </c:pt>
                <c:pt idx="140">
                  <c:v>22.76595744680851</c:v>
                </c:pt>
                <c:pt idx="141">
                  <c:v>22.340425531914892</c:v>
                </c:pt>
                <c:pt idx="142">
                  <c:v>19.574468085106382</c:v>
                </c:pt>
                <c:pt idx="143">
                  <c:v>15.106382978723405</c:v>
                </c:pt>
                <c:pt idx="144">
                  <c:v>13.829787234042554</c:v>
                </c:pt>
                <c:pt idx="145">
                  <c:v>13.404255319148936</c:v>
                </c:pt>
                <c:pt idx="146">
                  <c:v>19.787234042553191</c:v>
                </c:pt>
                <c:pt idx="147">
                  <c:v>19.148936170212767</c:v>
                </c:pt>
                <c:pt idx="148">
                  <c:v>19.361702127659576</c:v>
                </c:pt>
                <c:pt idx="149">
                  <c:v>13.191489361702127</c:v>
                </c:pt>
                <c:pt idx="150">
                  <c:v>12.553191489361701</c:v>
                </c:pt>
                <c:pt idx="151">
                  <c:v>18.723404255319149</c:v>
                </c:pt>
                <c:pt idx="152">
                  <c:v>27.872340425531917</c:v>
                </c:pt>
                <c:pt idx="153">
                  <c:v>26.595744680851062</c:v>
                </c:pt>
                <c:pt idx="154">
                  <c:v>25.744680851063826</c:v>
                </c:pt>
                <c:pt idx="155">
                  <c:v>42.765957446808514</c:v>
                </c:pt>
                <c:pt idx="156">
                  <c:v>46.808510638297875</c:v>
                </c:pt>
                <c:pt idx="157">
                  <c:v>36.595744680851062</c:v>
                </c:pt>
                <c:pt idx="158">
                  <c:v>29.574468085106382</c:v>
                </c:pt>
                <c:pt idx="159">
                  <c:v>27.23404255319149</c:v>
                </c:pt>
                <c:pt idx="160">
                  <c:v>20.212765957446805</c:v>
                </c:pt>
                <c:pt idx="161">
                  <c:v>14.042553191489363</c:v>
                </c:pt>
                <c:pt idx="162">
                  <c:v>8.7234042553191493</c:v>
                </c:pt>
                <c:pt idx="163">
                  <c:v>15.531914893617021</c:v>
                </c:pt>
                <c:pt idx="164">
                  <c:v>23.617021276595747</c:v>
                </c:pt>
                <c:pt idx="165">
                  <c:v>21.063829787234042</c:v>
                </c:pt>
                <c:pt idx="166">
                  <c:v>15.106382978723405</c:v>
                </c:pt>
                <c:pt idx="167">
                  <c:v>14.680851063829786</c:v>
                </c:pt>
                <c:pt idx="168">
                  <c:v>17.446808510638299</c:v>
                </c:pt>
                <c:pt idx="169">
                  <c:v>16.595744680851062</c:v>
                </c:pt>
                <c:pt idx="170">
                  <c:v>13.617021276595745</c:v>
                </c:pt>
                <c:pt idx="171">
                  <c:v>20.425531914893615</c:v>
                </c:pt>
                <c:pt idx="172">
                  <c:v>14.255319148936172</c:v>
                </c:pt>
                <c:pt idx="173">
                  <c:v>13.191489361702127</c:v>
                </c:pt>
                <c:pt idx="174">
                  <c:v>7.8723404255319149</c:v>
                </c:pt>
                <c:pt idx="175">
                  <c:v>10.212765957446807</c:v>
                </c:pt>
                <c:pt idx="176">
                  <c:v>23.191489361702128</c:v>
                </c:pt>
                <c:pt idx="177">
                  <c:v>23.404255319148938</c:v>
                </c:pt>
                <c:pt idx="178">
                  <c:v>17.446808510638299</c:v>
                </c:pt>
                <c:pt idx="179">
                  <c:v>12.76595744680851</c:v>
                </c:pt>
                <c:pt idx="180">
                  <c:v>13.716814159292035</c:v>
                </c:pt>
                <c:pt idx="181">
                  <c:v>11.946902654867257</c:v>
                </c:pt>
                <c:pt idx="182">
                  <c:v>19.026548672566371</c:v>
                </c:pt>
                <c:pt idx="183">
                  <c:v>20.79646017699115</c:v>
                </c:pt>
                <c:pt idx="184">
                  <c:v>12.168141592920353</c:v>
                </c:pt>
                <c:pt idx="185">
                  <c:v>9.2920353982300892</c:v>
                </c:pt>
                <c:pt idx="186">
                  <c:v>6.6371681415929213</c:v>
                </c:pt>
                <c:pt idx="187">
                  <c:v>11.946902654867257</c:v>
                </c:pt>
                <c:pt idx="188">
                  <c:v>21.902654867256636</c:v>
                </c:pt>
                <c:pt idx="189">
                  <c:v>26.327433628318587</c:v>
                </c:pt>
                <c:pt idx="190">
                  <c:v>19.469026548672566</c:v>
                </c:pt>
                <c:pt idx="191">
                  <c:v>16.592920353982301</c:v>
                </c:pt>
                <c:pt idx="192">
                  <c:v>15.707964601769911</c:v>
                </c:pt>
                <c:pt idx="193">
                  <c:v>17.699115044247787</c:v>
                </c:pt>
                <c:pt idx="194">
                  <c:v>23.008849557522122</c:v>
                </c:pt>
                <c:pt idx="195">
                  <c:v>20.575221238938052</c:v>
                </c:pt>
                <c:pt idx="196">
                  <c:v>12.389380530973451</c:v>
                </c:pt>
                <c:pt idx="197">
                  <c:v>11.061946902654867</c:v>
                </c:pt>
                <c:pt idx="198">
                  <c:v>8.8495575221238933</c:v>
                </c:pt>
                <c:pt idx="199">
                  <c:v>14.601769911504425</c:v>
                </c:pt>
                <c:pt idx="200">
                  <c:v>24.778761061946902</c:v>
                </c:pt>
                <c:pt idx="201">
                  <c:v>22.787610619469024</c:v>
                </c:pt>
                <c:pt idx="202">
                  <c:v>19.247787610619469</c:v>
                </c:pt>
                <c:pt idx="203">
                  <c:v>12.168141592920353</c:v>
                </c:pt>
                <c:pt idx="204">
                  <c:v>13.274336283185843</c:v>
                </c:pt>
                <c:pt idx="205">
                  <c:v>20.353982300884958</c:v>
                </c:pt>
                <c:pt idx="206">
                  <c:v>21.902654867256636</c:v>
                </c:pt>
                <c:pt idx="207">
                  <c:v>17.699115044247787</c:v>
                </c:pt>
                <c:pt idx="208">
                  <c:v>14.823008849557523</c:v>
                </c:pt>
                <c:pt idx="209">
                  <c:v>11.283185840707963</c:v>
                </c:pt>
                <c:pt idx="210">
                  <c:v>5.7522123893805306</c:v>
                </c:pt>
                <c:pt idx="211">
                  <c:v>13.716814159292035</c:v>
                </c:pt>
                <c:pt idx="212">
                  <c:v>20.13274336283186</c:v>
                </c:pt>
                <c:pt idx="213">
                  <c:v>20.79646017699115</c:v>
                </c:pt>
                <c:pt idx="214">
                  <c:v>18.36283185840708</c:v>
                </c:pt>
                <c:pt idx="215">
                  <c:v>13.716814159292035</c:v>
                </c:pt>
                <c:pt idx="216">
                  <c:v>11.007025761124121</c:v>
                </c:pt>
                <c:pt idx="217">
                  <c:v>11.943793911007026</c:v>
                </c:pt>
                <c:pt idx="218">
                  <c:v>15.690866510538642</c:v>
                </c:pt>
                <c:pt idx="219">
                  <c:v>30.679156908665107</c:v>
                </c:pt>
                <c:pt idx="220">
                  <c:v>16.861826697892273</c:v>
                </c:pt>
                <c:pt idx="221">
                  <c:v>7.9625292740046847</c:v>
                </c:pt>
                <c:pt idx="222">
                  <c:v>5.6206088992974239</c:v>
                </c:pt>
                <c:pt idx="223">
                  <c:v>7.7283372365339584</c:v>
                </c:pt>
                <c:pt idx="224">
                  <c:v>11.7096018735363</c:v>
                </c:pt>
                <c:pt idx="225">
                  <c:v>19.672131147540984</c:v>
                </c:pt>
                <c:pt idx="226">
                  <c:v>19.437939110070257</c:v>
                </c:pt>
                <c:pt idx="227">
                  <c:v>40.046838407494143</c:v>
                </c:pt>
                <c:pt idx="228">
                  <c:v>38.117647058823529</c:v>
                </c:pt>
                <c:pt idx="229">
                  <c:v>32</c:v>
                </c:pt>
                <c:pt idx="230">
                  <c:v>38.35</c:v>
                </c:pt>
                <c:pt idx="231">
                  <c:v>34.35</c:v>
                </c:pt>
                <c:pt idx="232">
                  <c:v>20.7</c:v>
                </c:pt>
              </c:numCache>
            </c:numRef>
          </c:val>
          <c:smooth val="0"/>
          <c:extLst>
            <c:ext xmlns:c16="http://schemas.microsoft.com/office/drawing/2014/chart" uri="{C3380CC4-5D6E-409C-BE32-E72D297353CC}">
              <c16:uniqueId val="{00000000-BF9A-4CFD-AFBA-D6BA69A721E1}"/>
            </c:ext>
          </c:extLst>
        </c:ser>
        <c:dLbls>
          <c:showLegendKey val="0"/>
          <c:showVal val="0"/>
          <c:showCatName val="0"/>
          <c:showSerName val="0"/>
          <c:showPercent val="0"/>
          <c:showBubbleSize val="0"/>
        </c:dLbls>
        <c:smooth val="0"/>
        <c:axId val="360622736"/>
        <c:axId val="360628616"/>
      </c:lineChart>
      <c:dateAx>
        <c:axId val="36062273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solidFill>
                <a:latin typeface="GHEA Grapalat" panose="02000506050000020003" pitchFamily="50" charset="0"/>
                <a:ea typeface="+mn-ea"/>
                <a:cs typeface="+mn-cs"/>
              </a:defRPr>
            </a:pPr>
            <a:endParaRPr lang="ru-RU"/>
          </a:p>
        </c:txPr>
        <c:crossAx val="360628616"/>
        <c:crosses val="autoZero"/>
        <c:auto val="1"/>
        <c:lblOffset val="100"/>
        <c:baseTimeUnit val="months"/>
        <c:majorUnit val="12"/>
        <c:majorTimeUnit val="months"/>
      </c:dateAx>
      <c:valAx>
        <c:axId val="360628616"/>
        <c:scaling>
          <c:orientation val="minMax"/>
          <c:max val="6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solidFill>
                <a:latin typeface="GHEA Grapalat" panose="02000506050000020003" pitchFamily="50" charset="0"/>
                <a:ea typeface="+mn-ea"/>
                <a:cs typeface="+mn-cs"/>
              </a:defRPr>
            </a:pPr>
            <a:endParaRPr lang="ru-RU"/>
          </a:p>
        </c:txPr>
        <c:crossAx val="360622736"/>
        <c:crosses val="autoZero"/>
        <c:crossBetween val="between"/>
      </c:valAx>
      <c:spPr>
        <a:noFill/>
        <a:ln>
          <a:noFill/>
        </a:ln>
        <a:effectLst/>
      </c:spPr>
    </c:plotArea>
    <c:legend>
      <c:legendPos val="b"/>
      <c:layout>
        <c:manualLayout>
          <c:xMode val="edge"/>
          <c:yMode val="edge"/>
          <c:x val="4.5565309880619825E-3"/>
          <c:y val="0.88392573964903598"/>
          <c:w val="0.73887080899161794"/>
          <c:h val="0.11607426035096398"/>
        </c:manualLayout>
      </c:layout>
      <c:overlay val="0"/>
      <c:spPr>
        <a:noFill/>
        <a:ln>
          <a:noFill/>
        </a:ln>
        <a:effectLst/>
      </c:spPr>
      <c:txPr>
        <a:bodyPr rot="0" spcFirstLastPara="1" vertOverflow="ellipsis" vert="horz" wrap="square" anchor="ctr" anchorCtr="1"/>
        <a:lstStyle/>
        <a:p>
          <a:pPr>
            <a:defRPr sz="800" b="0" i="1" u="none" strike="noStrike" kern="1200" baseline="-14000">
              <a:solidFill>
                <a:schemeClr val="tx1"/>
              </a:solidFill>
              <a:latin typeface="GHEA Grapalat" panose="02000506050000020003" pitchFamily="2"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26865079365079"/>
          <c:y val="3.6758563074352546E-2"/>
          <c:w val="0.82529484126984132"/>
          <c:h val="0.47934208223972002"/>
        </c:manualLayout>
      </c:layout>
      <c:barChart>
        <c:barDir val="col"/>
        <c:grouping val="stacked"/>
        <c:varyColors val="0"/>
        <c:ser>
          <c:idx val="1"/>
          <c:order val="0"/>
          <c:tx>
            <c:strRef>
              <c:f>'Chart 8'!$C$1</c:f>
              <c:strCache>
                <c:ptCount val="1"/>
                <c:pt idx="0">
                  <c:v>Prices expectations</c:v>
                </c:pt>
              </c:strCache>
            </c:strRef>
          </c:tx>
          <c:spPr>
            <a:solidFill>
              <a:schemeClr val="accent2"/>
            </a:solidFill>
            <a:ln>
              <a:noFill/>
            </a:ln>
            <a:effectLst/>
          </c:spPr>
          <c:invertIfNegative val="0"/>
          <c:cat>
            <c:strRef>
              <c:f>'Chart 8'!$A$2:$A$4</c:f>
              <c:strCache>
                <c:ptCount val="3"/>
                <c:pt idx="0">
                  <c:v>IV 20</c:v>
                </c:pt>
                <c:pt idx="1">
                  <c:v>I 21</c:v>
                </c:pt>
                <c:pt idx="2">
                  <c:v>II</c:v>
                </c:pt>
              </c:strCache>
            </c:strRef>
          </c:cat>
          <c:val>
            <c:numRef>
              <c:f>'Chart 8'!$C$2:$C$4</c:f>
              <c:numCache>
                <c:formatCode>0.00</c:formatCode>
                <c:ptCount val="3"/>
                <c:pt idx="0">
                  <c:v>0.31210175000000001</c:v>
                </c:pt>
                <c:pt idx="1">
                  <c:v>0.49509750000000002</c:v>
                </c:pt>
                <c:pt idx="2">
                  <c:v>0.52912199999999998</c:v>
                </c:pt>
              </c:numCache>
            </c:numRef>
          </c:val>
          <c:extLst>
            <c:ext xmlns:c16="http://schemas.microsoft.com/office/drawing/2014/chart" uri="{C3380CC4-5D6E-409C-BE32-E72D297353CC}">
              <c16:uniqueId val="{00000000-D9B6-4786-8DCC-E1605BD5FDE2}"/>
            </c:ext>
          </c:extLst>
        </c:ser>
        <c:ser>
          <c:idx val="2"/>
          <c:order val="1"/>
          <c:tx>
            <c:strRef>
              <c:f>'Chart 8'!$D$1</c:f>
              <c:strCache>
                <c:ptCount val="1"/>
                <c:pt idx="0">
                  <c:v>Imported Prices</c:v>
                </c:pt>
              </c:strCache>
            </c:strRef>
          </c:tx>
          <c:spPr>
            <a:solidFill>
              <a:schemeClr val="accent3"/>
            </a:solidFill>
            <a:ln>
              <a:noFill/>
            </a:ln>
            <a:effectLst/>
          </c:spPr>
          <c:invertIfNegative val="0"/>
          <c:cat>
            <c:strRef>
              <c:f>'Chart 8'!$A$2:$A$4</c:f>
              <c:strCache>
                <c:ptCount val="3"/>
                <c:pt idx="0">
                  <c:v>IV 20</c:v>
                </c:pt>
                <c:pt idx="1">
                  <c:v>I 21</c:v>
                </c:pt>
                <c:pt idx="2">
                  <c:v>II</c:v>
                </c:pt>
              </c:strCache>
            </c:strRef>
          </c:cat>
          <c:val>
            <c:numRef>
              <c:f>'Chart 8'!$D$2:$D$4</c:f>
              <c:numCache>
                <c:formatCode>0.00</c:formatCode>
                <c:ptCount val="3"/>
                <c:pt idx="0">
                  <c:v>0.10923620000000001</c:v>
                </c:pt>
                <c:pt idx="1">
                  <c:v>0.17556355000000001</c:v>
                </c:pt>
                <c:pt idx="2">
                  <c:v>1.027352E-2</c:v>
                </c:pt>
              </c:numCache>
            </c:numRef>
          </c:val>
          <c:extLst>
            <c:ext xmlns:c16="http://schemas.microsoft.com/office/drawing/2014/chart" uri="{C3380CC4-5D6E-409C-BE32-E72D297353CC}">
              <c16:uniqueId val="{00000001-D9B6-4786-8DCC-E1605BD5FDE2}"/>
            </c:ext>
          </c:extLst>
        </c:ser>
        <c:ser>
          <c:idx val="3"/>
          <c:order val="2"/>
          <c:tx>
            <c:strRef>
              <c:f>'Chart 8'!$E$1</c:f>
              <c:strCache>
                <c:ptCount val="1"/>
                <c:pt idx="0">
                  <c:v>Impact of international oil prices</c:v>
                </c:pt>
              </c:strCache>
            </c:strRef>
          </c:tx>
          <c:spPr>
            <a:solidFill>
              <a:schemeClr val="accent4"/>
            </a:solidFill>
            <a:ln>
              <a:noFill/>
            </a:ln>
            <a:effectLst/>
          </c:spPr>
          <c:invertIfNegative val="0"/>
          <c:cat>
            <c:strRef>
              <c:f>'Chart 8'!$A$2:$A$4</c:f>
              <c:strCache>
                <c:ptCount val="3"/>
                <c:pt idx="0">
                  <c:v>IV 20</c:v>
                </c:pt>
                <c:pt idx="1">
                  <c:v>I 21</c:v>
                </c:pt>
                <c:pt idx="2">
                  <c:v>II</c:v>
                </c:pt>
              </c:strCache>
            </c:strRef>
          </c:cat>
          <c:val>
            <c:numRef>
              <c:f>'Chart 8'!$E$2:$E$4</c:f>
              <c:numCache>
                <c:formatCode>0.00</c:formatCode>
                <c:ptCount val="3"/>
                <c:pt idx="0">
                  <c:v>6.1288675000000001E-2</c:v>
                </c:pt>
                <c:pt idx="1">
                  <c:v>0.30689100000000002</c:v>
                </c:pt>
                <c:pt idx="2">
                  <c:v>6.2464350000000002E-2</c:v>
                </c:pt>
              </c:numCache>
            </c:numRef>
          </c:val>
          <c:extLst>
            <c:ext xmlns:c16="http://schemas.microsoft.com/office/drawing/2014/chart" uri="{C3380CC4-5D6E-409C-BE32-E72D297353CC}">
              <c16:uniqueId val="{00000002-D9B6-4786-8DCC-E1605BD5FDE2}"/>
            </c:ext>
          </c:extLst>
        </c:ser>
        <c:ser>
          <c:idx val="4"/>
          <c:order val="3"/>
          <c:tx>
            <c:strRef>
              <c:f>'Chart 8'!$F$1</c:f>
              <c:strCache>
                <c:ptCount val="1"/>
                <c:pt idx="0">
                  <c:v>Impact of international food prices</c:v>
                </c:pt>
              </c:strCache>
            </c:strRef>
          </c:tx>
          <c:spPr>
            <a:solidFill>
              <a:schemeClr val="accent5"/>
            </a:solidFill>
            <a:ln>
              <a:noFill/>
            </a:ln>
            <a:effectLst/>
          </c:spPr>
          <c:invertIfNegative val="0"/>
          <c:cat>
            <c:strRef>
              <c:f>'Chart 8'!$A$2:$A$4</c:f>
              <c:strCache>
                <c:ptCount val="3"/>
                <c:pt idx="0">
                  <c:v>IV 20</c:v>
                </c:pt>
                <c:pt idx="1">
                  <c:v>I 21</c:v>
                </c:pt>
                <c:pt idx="2">
                  <c:v>II</c:v>
                </c:pt>
              </c:strCache>
            </c:strRef>
          </c:cat>
          <c:val>
            <c:numRef>
              <c:f>'Chart 8'!$F$2:$F$4</c:f>
              <c:numCache>
                <c:formatCode>0.00</c:formatCode>
                <c:ptCount val="3"/>
                <c:pt idx="0">
                  <c:v>0.13272755</c:v>
                </c:pt>
                <c:pt idx="1">
                  <c:v>0.16193247499999999</c:v>
                </c:pt>
                <c:pt idx="2">
                  <c:v>4.2164525000000001E-2</c:v>
                </c:pt>
              </c:numCache>
            </c:numRef>
          </c:val>
          <c:extLst>
            <c:ext xmlns:c16="http://schemas.microsoft.com/office/drawing/2014/chart" uri="{C3380CC4-5D6E-409C-BE32-E72D297353CC}">
              <c16:uniqueId val="{00000003-D9B6-4786-8DCC-E1605BD5FDE2}"/>
            </c:ext>
          </c:extLst>
        </c:ser>
        <c:ser>
          <c:idx val="6"/>
          <c:order val="4"/>
          <c:tx>
            <c:strRef>
              <c:f>'Chart 8'!$G$1</c:f>
              <c:strCache>
                <c:ptCount val="1"/>
                <c:pt idx="0">
                  <c:v>Other spending shocks (price adjustment freq., non-linear response, uncertainties)</c:v>
                </c:pt>
              </c:strCache>
            </c:strRef>
          </c:tx>
          <c:spPr>
            <a:solidFill>
              <a:schemeClr val="accent1">
                <a:lumMod val="60000"/>
              </a:schemeClr>
            </a:solidFill>
            <a:ln>
              <a:noFill/>
            </a:ln>
            <a:effectLst/>
          </c:spPr>
          <c:invertIfNegative val="0"/>
          <c:cat>
            <c:strRef>
              <c:f>'Chart 8'!$A$2:$A$4</c:f>
              <c:strCache>
                <c:ptCount val="3"/>
                <c:pt idx="0">
                  <c:v>IV 20</c:v>
                </c:pt>
                <c:pt idx="1">
                  <c:v>I 21</c:v>
                </c:pt>
                <c:pt idx="2">
                  <c:v>II</c:v>
                </c:pt>
              </c:strCache>
            </c:strRef>
          </c:cat>
          <c:val>
            <c:numRef>
              <c:f>'Chart 8'!$G$2:$G$4</c:f>
              <c:numCache>
                <c:formatCode>0.00</c:formatCode>
                <c:ptCount val="3"/>
                <c:pt idx="0">
                  <c:v>1.20727775</c:v>
                </c:pt>
                <c:pt idx="1">
                  <c:v>0.78697024999999998</c:v>
                </c:pt>
                <c:pt idx="2">
                  <c:v>-0.24500915000000001</c:v>
                </c:pt>
              </c:numCache>
            </c:numRef>
          </c:val>
          <c:extLst>
            <c:ext xmlns:c16="http://schemas.microsoft.com/office/drawing/2014/chart" uri="{C3380CC4-5D6E-409C-BE32-E72D297353CC}">
              <c16:uniqueId val="{00000004-D9B6-4786-8DCC-E1605BD5FDE2}"/>
            </c:ext>
          </c:extLst>
        </c:ser>
        <c:ser>
          <c:idx val="0"/>
          <c:order val="5"/>
          <c:tx>
            <c:strRef>
              <c:f>'Chart 8'!$B$1</c:f>
              <c:strCache>
                <c:ptCount val="1"/>
                <c:pt idx="0">
                  <c:v>Other (including demand) factors</c:v>
                </c:pt>
              </c:strCache>
            </c:strRef>
          </c:tx>
          <c:spPr>
            <a:solidFill>
              <a:schemeClr val="accent1"/>
            </a:solidFill>
            <a:ln>
              <a:noFill/>
            </a:ln>
            <a:effectLst/>
          </c:spPr>
          <c:invertIfNegative val="0"/>
          <c:cat>
            <c:strRef>
              <c:f>'Chart 8'!$A$2:$A$4</c:f>
              <c:strCache>
                <c:ptCount val="3"/>
                <c:pt idx="0">
                  <c:v>IV 20</c:v>
                </c:pt>
                <c:pt idx="1">
                  <c:v>I 21</c:v>
                </c:pt>
                <c:pt idx="2">
                  <c:v>II</c:v>
                </c:pt>
              </c:strCache>
            </c:strRef>
          </c:cat>
          <c:val>
            <c:numRef>
              <c:f>'Chart 8'!$B$2:$B$4</c:f>
              <c:numCache>
                <c:formatCode>0.00</c:formatCode>
                <c:ptCount val="3"/>
                <c:pt idx="0">
                  <c:v>-0.20845382500000001</c:v>
                </c:pt>
                <c:pt idx="1">
                  <c:v>1.16854675</c:v>
                </c:pt>
                <c:pt idx="2">
                  <c:v>1.8195997500000001</c:v>
                </c:pt>
              </c:numCache>
            </c:numRef>
          </c:val>
          <c:extLst>
            <c:ext xmlns:c16="http://schemas.microsoft.com/office/drawing/2014/chart" uri="{C3380CC4-5D6E-409C-BE32-E72D297353CC}">
              <c16:uniqueId val="{00000005-D9B6-4786-8DCC-E1605BD5FDE2}"/>
            </c:ext>
          </c:extLst>
        </c:ser>
        <c:dLbls>
          <c:showLegendKey val="0"/>
          <c:showVal val="0"/>
          <c:showCatName val="0"/>
          <c:showSerName val="0"/>
          <c:showPercent val="0"/>
          <c:showBubbleSize val="0"/>
        </c:dLbls>
        <c:gapWidth val="219"/>
        <c:overlap val="100"/>
        <c:axId val="421245536"/>
        <c:axId val="421248280"/>
      </c:barChart>
      <c:catAx>
        <c:axId val="42124553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1248280"/>
        <c:crosses val="autoZero"/>
        <c:auto val="1"/>
        <c:lblAlgn val="ctr"/>
        <c:lblOffset val="100"/>
        <c:noMultiLvlLbl val="0"/>
      </c:catAx>
      <c:valAx>
        <c:axId val="421248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ru-RU"/>
          </a:p>
        </c:txPr>
        <c:crossAx val="421245536"/>
        <c:crosses val="autoZero"/>
        <c:crossBetween val="between"/>
      </c:valAx>
      <c:spPr>
        <a:noFill/>
        <a:ln>
          <a:noFill/>
        </a:ln>
        <a:effectLst/>
      </c:spPr>
    </c:plotArea>
    <c:legend>
      <c:legendPos val="b"/>
      <c:layout>
        <c:manualLayout>
          <c:xMode val="edge"/>
          <c:yMode val="edge"/>
          <c:x val="1.7766269841269843E-2"/>
          <c:y val="0.59417707786526686"/>
          <c:w val="0.88383214285714284"/>
          <c:h val="0.38998145231846021"/>
        </c:manualLayout>
      </c:layout>
      <c:overlay val="0"/>
      <c:spPr>
        <a:noFill/>
        <a:ln>
          <a:noFill/>
        </a:ln>
        <a:effectLst/>
      </c:spPr>
      <c:txPr>
        <a:bodyPr rot="0" spcFirstLastPara="1" vertOverflow="ellipsis" vert="horz" wrap="square" anchor="ctr" anchorCtr="1"/>
        <a:lstStyle/>
        <a:p>
          <a:pPr>
            <a:defRPr sz="600" b="0" i="1" u="none" strike="noStrike" kern="1200" baseline="0">
              <a:solidFill>
                <a:sysClr val="windowText" lastClr="000000"/>
              </a:solidFill>
              <a:latin typeface="GHEA Grapalat" panose="02000506050000020003" pitchFamily="50"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GHEA Grapalat" panose="02000506050000020003" pitchFamily="50" charset="0"/>
        </a:defRPr>
      </a:pPr>
      <a:endParaRPr lang="ru-R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6439086304233349"/>
        </c:manualLayout>
      </c:layout>
      <c:barChart>
        <c:barDir val="col"/>
        <c:grouping val="stacked"/>
        <c:varyColors val="0"/>
        <c:ser>
          <c:idx val="1"/>
          <c:order val="1"/>
          <c:tx>
            <c:strRef>
              <c:f>'Chart 9'!$A$3</c:f>
              <c:strCache>
                <c:ptCount val="1"/>
                <c:pt idx="0">
                  <c:v>Private spending</c:v>
                </c:pt>
              </c:strCache>
            </c:strRef>
          </c:tx>
          <c:spPr>
            <a:solidFill>
              <a:sysClr val="windowText" lastClr="000000">
                <a:lumMod val="50000"/>
                <a:lumOff val="50000"/>
              </a:sysClr>
            </a:solidFill>
          </c:spPr>
          <c:invertIfNegative val="0"/>
          <c:cat>
            <c:numRef>
              <c:f>'Chart 9'!$E$1:$K$1</c:f>
              <c:numCache>
                <c:formatCode>General</c:formatCode>
                <c:ptCount val="7"/>
                <c:pt idx="0">
                  <c:v>2017</c:v>
                </c:pt>
                <c:pt idx="1">
                  <c:v>2018</c:v>
                </c:pt>
                <c:pt idx="2">
                  <c:v>2019</c:v>
                </c:pt>
                <c:pt idx="3">
                  <c:v>2020</c:v>
                </c:pt>
                <c:pt idx="4">
                  <c:v>2021</c:v>
                </c:pt>
                <c:pt idx="5">
                  <c:v>2022</c:v>
                </c:pt>
                <c:pt idx="6">
                  <c:v>2023</c:v>
                </c:pt>
              </c:numCache>
            </c:numRef>
          </c:cat>
          <c:val>
            <c:numRef>
              <c:f>'Chart 9'!$E$3:$K$3</c:f>
              <c:numCache>
                <c:formatCode>0.0</c:formatCode>
                <c:ptCount val="7"/>
                <c:pt idx="0">
                  <c:v>11.171948684379835</c:v>
                </c:pt>
                <c:pt idx="1">
                  <c:v>6.4748337355101837</c:v>
                </c:pt>
                <c:pt idx="2">
                  <c:v>9.2333744416659673</c:v>
                </c:pt>
                <c:pt idx="3">
                  <c:v>-13.448422541328343</c:v>
                </c:pt>
                <c:pt idx="4">
                  <c:v>7.465071523859284</c:v>
                </c:pt>
                <c:pt idx="5">
                  <c:v>2.4984782835977062</c:v>
                </c:pt>
                <c:pt idx="6">
                  <c:v>3.5112148448189875</c:v>
                </c:pt>
              </c:numCache>
            </c:numRef>
          </c:val>
          <c:extLst>
            <c:ext xmlns:c16="http://schemas.microsoft.com/office/drawing/2014/chart" uri="{C3380CC4-5D6E-409C-BE32-E72D297353CC}">
              <c16:uniqueId val="{00000001-D10B-4143-8CB2-114CBD32C340}"/>
            </c:ext>
          </c:extLst>
        </c:ser>
        <c:ser>
          <c:idx val="2"/>
          <c:order val="2"/>
          <c:tx>
            <c:strRef>
              <c:f>'Chart 9'!$A$4</c:f>
              <c:strCache>
                <c:ptCount val="1"/>
                <c:pt idx="0">
                  <c:v>Public spending</c:v>
                </c:pt>
              </c:strCache>
            </c:strRef>
          </c:tx>
          <c:invertIfNegative val="0"/>
          <c:cat>
            <c:numRef>
              <c:f>'Chart 9'!$E$1:$K$1</c:f>
              <c:numCache>
                <c:formatCode>General</c:formatCode>
                <c:ptCount val="7"/>
                <c:pt idx="0">
                  <c:v>2017</c:v>
                </c:pt>
                <c:pt idx="1">
                  <c:v>2018</c:v>
                </c:pt>
                <c:pt idx="2">
                  <c:v>2019</c:v>
                </c:pt>
                <c:pt idx="3">
                  <c:v>2020</c:v>
                </c:pt>
                <c:pt idx="4">
                  <c:v>2021</c:v>
                </c:pt>
                <c:pt idx="5">
                  <c:v>2022</c:v>
                </c:pt>
                <c:pt idx="6">
                  <c:v>2023</c:v>
                </c:pt>
              </c:numCache>
            </c:numRef>
          </c:cat>
          <c:val>
            <c:numRef>
              <c:f>'Chart 9'!$E$4:$K$4</c:f>
              <c:numCache>
                <c:formatCode>0.0</c:formatCode>
                <c:ptCount val="7"/>
                <c:pt idx="0">
                  <c:v>0.57783244959738744</c:v>
                </c:pt>
                <c:pt idx="1">
                  <c:v>-1.9548548651758575</c:v>
                </c:pt>
                <c:pt idx="2">
                  <c:v>2.1749461064141649</c:v>
                </c:pt>
                <c:pt idx="3">
                  <c:v>2.3513164884384969</c:v>
                </c:pt>
                <c:pt idx="4">
                  <c:v>-1.7422888058907569</c:v>
                </c:pt>
                <c:pt idx="5">
                  <c:v>0.46000800451537271</c:v>
                </c:pt>
                <c:pt idx="6">
                  <c:v>0.51567417633665746</c:v>
                </c:pt>
              </c:numCache>
            </c:numRef>
          </c:val>
          <c:extLst>
            <c:ext xmlns:c16="http://schemas.microsoft.com/office/drawing/2014/chart" uri="{C3380CC4-5D6E-409C-BE32-E72D297353CC}">
              <c16:uniqueId val="{00000002-D10B-4143-8CB2-114CBD32C340}"/>
            </c:ext>
          </c:extLst>
        </c:ser>
        <c:ser>
          <c:idx val="3"/>
          <c:order val="3"/>
          <c:tx>
            <c:strRef>
              <c:f>'Chart 9'!$A$5</c:f>
              <c:strCache>
                <c:ptCount val="1"/>
                <c:pt idx="0">
                  <c:v>Net exports</c:v>
                </c:pt>
              </c:strCache>
            </c:strRef>
          </c:tx>
          <c:spPr>
            <a:solidFill>
              <a:srgbClr val="ED7D31"/>
            </a:solidFill>
          </c:spPr>
          <c:invertIfNegative val="0"/>
          <c:cat>
            <c:numRef>
              <c:f>'Chart 9'!$E$1:$K$1</c:f>
              <c:numCache>
                <c:formatCode>General</c:formatCode>
                <c:ptCount val="7"/>
                <c:pt idx="0">
                  <c:v>2017</c:v>
                </c:pt>
                <c:pt idx="1">
                  <c:v>2018</c:v>
                </c:pt>
                <c:pt idx="2">
                  <c:v>2019</c:v>
                </c:pt>
                <c:pt idx="3">
                  <c:v>2020</c:v>
                </c:pt>
                <c:pt idx="4">
                  <c:v>2021</c:v>
                </c:pt>
                <c:pt idx="5">
                  <c:v>2022</c:v>
                </c:pt>
                <c:pt idx="6">
                  <c:v>2023</c:v>
                </c:pt>
              </c:numCache>
            </c:numRef>
          </c:cat>
          <c:val>
            <c:numRef>
              <c:f>'Chart 9'!$E$5:$K$5</c:f>
              <c:numCache>
                <c:formatCode>0.0</c:formatCode>
                <c:ptCount val="7"/>
                <c:pt idx="0">
                  <c:v>-3.8718539122781008</c:v>
                </c:pt>
                <c:pt idx="1">
                  <c:v>-4.5660977282628608</c:v>
                </c:pt>
                <c:pt idx="2">
                  <c:v>-7.0635855267864756E-2</c:v>
                </c:pt>
                <c:pt idx="3">
                  <c:v>3.9387306820173862</c:v>
                </c:pt>
                <c:pt idx="4">
                  <c:v>-0.13621772442767011</c:v>
                </c:pt>
                <c:pt idx="5">
                  <c:v>-0.59443129725796862</c:v>
                </c:pt>
                <c:pt idx="6">
                  <c:v>-0.53124850069137608</c:v>
                </c:pt>
              </c:numCache>
            </c:numRef>
          </c:val>
          <c:extLs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gapWidth val="150"/>
        <c:overlap val="100"/>
        <c:axId val="421245928"/>
        <c:axId val="421246320"/>
      </c:barChart>
      <c:lineChart>
        <c:grouping val="standard"/>
        <c:varyColors val="0"/>
        <c:ser>
          <c:idx val="0"/>
          <c:order val="0"/>
          <c:tx>
            <c:strRef>
              <c:f>'Chart 9'!$A$2</c:f>
              <c:strCache>
                <c:ptCount val="1"/>
                <c:pt idx="0">
                  <c:v>Growth</c:v>
                </c:pt>
              </c:strCache>
            </c:strRef>
          </c:tx>
          <c:spPr>
            <a:ln w="19050">
              <a:solidFill>
                <a:srgbClr val="C00000"/>
              </a:solidFill>
            </a:ln>
          </c:spPr>
          <c:marker>
            <c:symbol val="none"/>
          </c:marker>
          <c:cat>
            <c:numRef>
              <c:f>'Chart 9'!$E$1:$K$1</c:f>
              <c:numCache>
                <c:formatCode>General</c:formatCode>
                <c:ptCount val="7"/>
                <c:pt idx="0">
                  <c:v>2017</c:v>
                </c:pt>
                <c:pt idx="1">
                  <c:v>2018</c:v>
                </c:pt>
                <c:pt idx="2">
                  <c:v>2019</c:v>
                </c:pt>
                <c:pt idx="3">
                  <c:v>2020</c:v>
                </c:pt>
                <c:pt idx="4">
                  <c:v>2021</c:v>
                </c:pt>
                <c:pt idx="5">
                  <c:v>2022</c:v>
                </c:pt>
                <c:pt idx="6">
                  <c:v>2023</c:v>
                </c:pt>
              </c:numCache>
            </c:numRef>
          </c:cat>
          <c:val>
            <c:numRef>
              <c:f>'Chart 9'!$E$2:$K$2</c:f>
              <c:numCache>
                <c:formatCode>General</c:formatCode>
                <c:ptCount val="7"/>
                <c:pt idx="0">
                  <c:v>7.5</c:v>
                </c:pt>
                <c:pt idx="1">
                  <c:v>5.2</c:v>
                </c:pt>
                <c:pt idx="2" formatCode="0.0">
                  <c:v>7.6</c:v>
                </c:pt>
                <c:pt idx="3" formatCode="0.0">
                  <c:v>-7.3993502810758827</c:v>
                </c:pt>
                <c:pt idx="4" formatCode="0.0">
                  <c:v>4.6409108329121125</c:v>
                </c:pt>
                <c:pt idx="5" formatCode="0.0">
                  <c:v>2.8</c:v>
                </c:pt>
                <c:pt idx="6" formatCode="0.0">
                  <c:v>3.8</c:v>
                </c:pt>
              </c:numCache>
            </c:numRef>
          </c:val>
          <c:smooth val="0"/>
          <c:extLst>
            <c:ext xmlns:c16="http://schemas.microsoft.com/office/drawing/2014/chart" uri="{C3380CC4-5D6E-409C-BE32-E72D297353CC}">
              <c16:uniqueId val="{00000000-D10B-4143-8CB2-114CBD32C340}"/>
            </c:ext>
          </c:extLst>
        </c:ser>
        <c:dLbls>
          <c:showLegendKey val="0"/>
          <c:showVal val="0"/>
          <c:showCatName val="0"/>
          <c:showSerName val="0"/>
          <c:showPercent val="0"/>
          <c:showBubbleSize val="0"/>
        </c:dLbls>
        <c:marker val="1"/>
        <c:smooth val="0"/>
        <c:axId val="421245928"/>
        <c:axId val="421246320"/>
      </c:lineChart>
      <c:catAx>
        <c:axId val="421245928"/>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ru-RU"/>
          </a:p>
        </c:txPr>
        <c:crossAx val="421246320"/>
        <c:crosses val="autoZero"/>
        <c:auto val="1"/>
        <c:lblAlgn val="ctr"/>
        <c:lblOffset val="100"/>
        <c:noMultiLvlLbl val="0"/>
      </c:catAx>
      <c:valAx>
        <c:axId val="421246320"/>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ru-RU"/>
          </a:p>
        </c:txPr>
        <c:crossAx val="421245928"/>
        <c:crosses val="autoZero"/>
        <c:crossBetween val="between"/>
      </c:valAx>
      <c:spPr>
        <a:noFill/>
      </c:spPr>
    </c:plotArea>
    <c:legend>
      <c:legendPos val="tr"/>
      <c:layout>
        <c:manualLayout>
          <c:xMode val="edge"/>
          <c:yMode val="edge"/>
          <c:x val="1.0716440182880366E-2"/>
          <c:y val="0.82837122717017664"/>
          <c:w val="0.98004475664123747"/>
          <c:h val="0.17162896772734867"/>
        </c:manualLayout>
      </c:layout>
      <c:overlay val="0"/>
      <c:txPr>
        <a:bodyPr/>
        <a:lstStyle/>
        <a:p>
          <a:pPr>
            <a:defRPr sz="800" i="1" baseline="-14000">
              <a:latin typeface="GHEA Grapalat" panose="02000506050000020003" pitchFamily="50" charset="0"/>
            </a:defRPr>
          </a:pPr>
          <a:endParaRPr lang="ru-RU"/>
        </a:p>
      </c:txPr>
    </c:legend>
    <c:plotVisOnly val="1"/>
    <c:dispBlanksAs val="gap"/>
    <c:showDLblsOverMax val="0"/>
  </c:chart>
  <c:spPr>
    <a:no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31</xdr:col>
      <xdr:colOff>82707</xdr:colOff>
      <xdr:row>26</xdr:row>
      <xdr:rowOff>92383</xdr:rowOff>
    </xdr:from>
    <xdr:to>
      <xdr:col>34</xdr:col>
      <xdr:colOff>316093</xdr:colOff>
      <xdr:row>30</xdr:row>
      <xdr:rowOff>92385</xdr:rowOff>
    </xdr:to>
    <xdr:sp macro="" textlink="">
      <xdr:nvSpPr>
        <xdr:cNvPr id="2" name="Text Box 4007">
          <a:extLst>
            <a:ext uri="{FF2B5EF4-FFF2-40B4-BE49-F238E27FC236}">
              <a16:creationId xmlns:a16="http://schemas.microsoft.com/office/drawing/2014/main" id="{00000000-0008-0000-0100-000002000000}"/>
            </a:ext>
          </a:extLst>
        </xdr:cNvPr>
        <xdr:cNvSpPr txBox="1">
          <a:spLocks noChangeArrowheads="1"/>
        </xdr:cNvSpPr>
      </xdr:nvSpPr>
      <xdr:spPr bwMode="auto">
        <a:xfrm>
          <a:off x="23920055" y="895796"/>
          <a:ext cx="2519386" cy="828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1</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3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3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Inflation (12-month) projection probability distribution for 3-year horizon</a:t>
          </a:r>
          <a:r>
            <a:rPr kumimoji="0" lang="en-US" sz="8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83511</xdr:colOff>
      <xdr:row>29</xdr:row>
      <xdr:rowOff>109171</xdr:rowOff>
    </xdr:from>
    <xdr:to>
      <xdr:col>34</xdr:col>
      <xdr:colOff>317511</xdr:colOff>
      <xdr:row>40</xdr:row>
      <xdr:rowOff>120161</xdr:rowOff>
    </xdr:to>
    <xdr:graphicFrame macro="">
      <xdr:nvGraphicFramePr>
        <xdr:cNvPr id="3" name="Chart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419256</xdr:colOff>
      <xdr:row>41</xdr:row>
      <xdr:rowOff>103782</xdr:rowOff>
    </xdr:from>
    <xdr:to>
      <xdr:col>34</xdr:col>
      <xdr:colOff>244385</xdr:colOff>
      <xdr:row>43</xdr:row>
      <xdr:rowOff>53298</xdr:rowOff>
    </xdr:to>
    <xdr:sp macro="" textlink="">
      <xdr:nvSpPr>
        <xdr:cNvPr id="4" name="Text Box 22">
          <a:extLst>
            <a:ext uri="{FF2B5EF4-FFF2-40B4-BE49-F238E27FC236}">
              <a16:creationId xmlns:a16="http://schemas.microsoft.com/office/drawing/2014/main" id="{00000000-0008-0000-0100-000004000000}"/>
            </a:ext>
          </a:extLst>
        </xdr:cNvPr>
        <xdr:cNvSpPr txBox="1"/>
      </xdr:nvSpPr>
      <xdr:spPr>
        <a:xfrm>
          <a:off x="24250806" y="4056657"/>
          <a:ext cx="2111129" cy="36861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projection</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33</xdr:col>
      <xdr:colOff>148736</xdr:colOff>
      <xdr:row>29</xdr:row>
      <xdr:rowOff>137747</xdr:rowOff>
    </xdr:from>
    <xdr:to>
      <xdr:col>34</xdr:col>
      <xdr:colOff>47771</xdr:colOff>
      <xdr:row>31</xdr:row>
      <xdr:rowOff>82501</xdr:rowOff>
    </xdr:to>
    <xdr:sp macro="" textlink="">
      <xdr:nvSpPr>
        <xdr:cNvPr id="5" name="Text Box 1">
          <a:extLst>
            <a:ext uri="{FF2B5EF4-FFF2-40B4-BE49-F238E27FC236}">
              <a16:creationId xmlns:a16="http://schemas.microsoft.com/office/drawing/2014/main" id="{00000000-0008-0000-0100-000005000000}"/>
            </a:ext>
          </a:extLst>
        </xdr:cNvPr>
        <xdr:cNvSpPr txBox="1"/>
      </xdr:nvSpPr>
      <xdr:spPr>
        <a:xfrm>
          <a:off x="25504286" y="1576022"/>
          <a:ext cx="661035" cy="363854"/>
        </a:xfrm>
        <a:prstGeom prst="rect">
          <a:avLst/>
        </a:prstGeom>
      </xdr:spPr>
      <xdr:txBody>
        <a:bodyPr wrap="square" lIns="0" tIns="0" rIns="0" bIns="0" rtlCol="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6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Monetary policy impact horizon</a:t>
          </a: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xdr:txBody>
    </xdr:sp>
    <xdr:clientData/>
  </xdr:twoCellAnchor>
  <xdr:twoCellAnchor>
    <xdr:from>
      <xdr:col>33</xdr:col>
      <xdr:colOff>193871</xdr:colOff>
      <xdr:row>31</xdr:row>
      <xdr:rowOff>126438</xdr:rowOff>
    </xdr:from>
    <xdr:to>
      <xdr:col>34</xdr:col>
      <xdr:colOff>74441</xdr:colOff>
      <xdr:row>31</xdr:row>
      <xdr:rowOff>129491</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a:off x="25447765" y="1989292"/>
          <a:ext cx="639198" cy="305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0.29885</cdr:x>
      <cdr:y>0.42376</cdr:y>
    </cdr:from>
    <cdr:to>
      <cdr:x>0.43678</cdr:x>
      <cdr:y>0.53069</cdr:y>
    </cdr:to>
    <cdr:sp macro="" textlink="">
      <cdr:nvSpPr>
        <cdr:cNvPr id="2" name="TextBox 1"/>
        <cdr:cNvSpPr txBox="1"/>
      </cdr:nvSpPr>
      <cdr:spPr>
        <a:xfrm xmlns:a="http://schemas.openxmlformats.org/drawingml/2006/main">
          <a:off x="2476500" y="2038350"/>
          <a:ext cx="1143000" cy="5143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638175</xdr:colOff>
      <xdr:row>6</xdr:row>
      <xdr:rowOff>66675</xdr:rowOff>
    </xdr:from>
    <xdr:to>
      <xdr:col>8</xdr:col>
      <xdr:colOff>110490</xdr:colOff>
      <xdr:row>9</xdr:row>
      <xdr:rowOff>47625</xdr:rowOff>
    </xdr:to>
    <xdr:sp macro="" textlink="">
      <xdr:nvSpPr>
        <xdr:cNvPr id="2" name="Text Box 4141">
          <a:extLst>
            <a:ext uri="{FF2B5EF4-FFF2-40B4-BE49-F238E27FC236}">
              <a16:creationId xmlns:a16="http://schemas.microsoft.com/office/drawing/2014/main" id="{00000000-0008-0000-0900-000002000000}"/>
            </a:ext>
          </a:extLst>
        </xdr:cNvPr>
        <xdr:cNvSpPr txBox="1">
          <a:spLocks noChangeArrowheads="1"/>
        </xdr:cNvSpPr>
      </xdr:nvSpPr>
      <xdr:spPr bwMode="auto">
        <a:xfrm>
          <a:off x="1676400" y="1152525"/>
          <a:ext cx="252031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9</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Contribution of demand components to growth (percentage point)</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622300</xdr:colOff>
      <xdr:row>8</xdr:row>
      <xdr:rowOff>152400</xdr:rowOff>
    </xdr:from>
    <xdr:to>
      <xdr:col>8</xdr:col>
      <xdr:colOff>94300</xdr:colOff>
      <xdr:row>21</xdr:row>
      <xdr:rowOff>0</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21</xdr:row>
      <xdr:rowOff>66675</xdr:rowOff>
    </xdr:from>
    <xdr:to>
      <xdr:col>8</xdr:col>
      <xdr:colOff>121920</xdr:colOff>
      <xdr:row>22</xdr:row>
      <xdr:rowOff>148590</xdr:rowOff>
    </xdr:to>
    <xdr:sp macro="" textlink="">
      <xdr:nvSpPr>
        <xdr:cNvPr id="4" name="Text Box 3843">
          <a:extLst>
            <a:ext uri="{FF2B5EF4-FFF2-40B4-BE49-F238E27FC236}">
              <a16:creationId xmlns:a16="http://schemas.microsoft.com/office/drawing/2014/main" id="{00000000-0008-0000-0900-000004000000}"/>
            </a:ext>
            <a:ext uri="{147F2762-F138-4A5C-976F-8EAC2B608ADB}">
              <a16:predDERef xmlns:a16="http://schemas.microsoft.com/office/drawing/2014/main" pred="{00000000-0008-0000-0B00-000003000000}"/>
            </a:ext>
          </a:extLst>
        </xdr:cNvPr>
        <xdr:cNvSpPr txBox="1"/>
      </xdr:nvSpPr>
      <xdr:spPr>
        <a:xfrm>
          <a:off x="1838325" y="3867150"/>
          <a:ext cx="2369820" cy="2628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mn-lt"/>
              <a:ea typeface="Times New Roman" panose="02020603050405020304" pitchFamily="18" charset="0"/>
              <a:cs typeface="Calibri" panose="020F0502020204030204" pitchFamily="34" charset="0"/>
            </a:rPr>
            <a:t> </a:t>
          </a: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projection</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939164</xdr:colOff>
      <xdr:row>11</xdr:row>
      <xdr:rowOff>118110</xdr:rowOff>
    </xdr:from>
    <xdr:to>
      <xdr:col>5</xdr:col>
      <xdr:colOff>449264</xdr:colOff>
      <xdr:row>15</xdr:row>
      <xdr:rowOff>95249</xdr:rowOff>
    </xdr:to>
    <xdr:sp macro="" textlink="">
      <xdr:nvSpPr>
        <xdr:cNvPr id="16" name="Text Box 45">
          <a:extLst>
            <a:ext uri="{FF2B5EF4-FFF2-40B4-BE49-F238E27FC236}">
              <a16:creationId xmlns:a16="http://schemas.microsoft.com/office/drawing/2014/main" id="{00000000-0008-0000-0A00-000010000000}"/>
            </a:ext>
            <a:ext uri="{147F2762-F138-4A5C-976F-8EAC2B608ADB}">
              <a16:predDERef xmlns:a16="http://schemas.microsoft.com/office/drawing/2014/main" pred="{00000000-0008-0000-0900-000007000000}"/>
            </a:ext>
          </a:extLst>
        </xdr:cNvPr>
        <xdr:cNvSpPr txBox="1">
          <a:spLocks noChangeArrowheads="1"/>
        </xdr:cNvSpPr>
      </xdr:nvSpPr>
      <xdr:spPr bwMode="auto">
        <a:xfrm>
          <a:off x="3187064" y="1565910"/>
          <a:ext cx="2520000" cy="701039"/>
        </a:xfrm>
        <a:prstGeom prst="rect">
          <a:avLst/>
        </a:prstGeom>
        <a:noFill/>
        <a:ln>
          <a:noFill/>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10</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Change in real export and import of goods and services in the medium term </a:t>
          </a:r>
          <a:r>
            <a:rPr kumimoji="0" lang="en-US"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523875</xdr:colOff>
      <xdr:row>27</xdr:row>
      <xdr:rowOff>66675</xdr:rowOff>
    </xdr:from>
    <xdr:to>
      <xdr:col>5</xdr:col>
      <xdr:colOff>542925</xdr:colOff>
      <xdr:row>29</xdr:row>
      <xdr:rowOff>76200</xdr:rowOff>
    </xdr:to>
    <xdr:sp macro="" textlink="">
      <xdr:nvSpPr>
        <xdr:cNvPr id="17" name="Text Box 3851">
          <a:extLst>
            <a:ext uri="{FF2B5EF4-FFF2-40B4-BE49-F238E27FC236}">
              <a16:creationId xmlns:a16="http://schemas.microsoft.com/office/drawing/2014/main" id="{00000000-0008-0000-0A00-000011000000}"/>
            </a:ext>
            <a:ext uri="{147F2762-F138-4A5C-976F-8EAC2B608ADB}">
              <a16:predDERef xmlns:a16="http://schemas.microsoft.com/office/drawing/2014/main" pred="{00000000-0008-0000-0800-000010000000}"/>
            </a:ext>
          </a:extLst>
        </xdr:cNvPr>
        <xdr:cNvSpPr txBox="1"/>
      </xdr:nvSpPr>
      <xdr:spPr>
        <a:xfrm>
          <a:off x="3790950" y="4410075"/>
          <a:ext cx="2009775" cy="3619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lang="en-US" sz="700" i="1">
              <a:effectLst/>
              <a:ea typeface="Times New Roman" panose="02020603050405020304" pitchFamily="18" charset="0"/>
              <a:cs typeface="Calibri" panose="020F0502020204030204" pitchFamily="34" charset="0"/>
            </a:rPr>
            <a:t> </a:t>
          </a: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projection</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925830</xdr:colOff>
      <xdr:row>14</xdr:row>
      <xdr:rowOff>140970</xdr:rowOff>
    </xdr:from>
    <xdr:to>
      <xdr:col>5</xdr:col>
      <xdr:colOff>435930</xdr:colOff>
      <xdr:row>27</xdr:row>
      <xdr:rowOff>57150</xdr:rowOff>
    </xdr:to>
    <xdr:graphicFrame macro="">
      <xdr:nvGraphicFramePr>
        <xdr:cNvPr id="6" name="Chart 5">
          <a:extLst>
            <a:ext uri="{FF2B5EF4-FFF2-40B4-BE49-F238E27FC236}">
              <a16:creationId xmlns:a16="http://schemas.microsoft.com/office/drawing/2014/main" id="{00000000-0008-0000-0A00-000006000000}"/>
            </a:ext>
            <a:ext uri="{147F2762-F138-4A5C-976F-8EAC2B608ADB}">
              <a16:predDERef xmlns:a16="http://schemas.microsoft.com/office/drawing/2014/main" pred="{00000000-0008-0000-0C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695325</xdr:colOff>
      <xdr:row>1</xdr:row>
      <xdr:rowOff>161925</xdr:rowOff>
    </xdr:from>
    <xdr:to>
      <xdr:col>7</xdr:col>
      <xdr:colOff>253050</xdr:colOff>
      <xdr:row>4</xdr:row>
      <xdr:rowOff>57150</xdr:rowOff>
    </xdr:to>
    <xdr:sp macro="" textlink="">
      <xdr:nvSpPr>
        <xdr:cNvPr id="4" name="Text Box 4061">
          <a:extLst>
            <a:ext uri="{FF2B5EF4-FFF2-40B4-BE49-F238E27FC236}">
              <a16:creationId xmlns:a16="http://schemas.microsoft.com/office/drawing/2014/main" id="{00000000-0008-0000-0B00-000004000000}"/>
            </a:ext>
          </a:extLst>
        </xdr:cNvPr>
        <xdr:cNvSpPr txBox="1">
          <a:spLocks noChangeArrowheads="1"/>
        </xdr:cNvSpPr>
      </xdr:nvSpPr>
      <xdr:spPr bwMode="auto">
        <a:xfrm>
          <a:off x="3086100" y="352425"/>
          <a:ext cx="26057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11</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Nominal wage growth in private sector, y/y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25400</xdr:colOff>
      <xdr:row>11</xdr:row>
      <xdr:rowOff>123190</xdr:rowOff>
    </xdr:from>
    <xdr:to>
      <xdr:col>7</xdr:col>
      <xdr:colOff>194945</xdr:colOff>
      <xdr:row>13</xdr:row>
      <xdr:rowOff>163830</xdr:rowOff>
    </xdr:to>
    <xdr:sp macro="" textlink="">
      <xdr:nvSpPr>
        <xdr:cNvPr id="5" name="Text Box 3852">
          <a:extLst>
            <a:ext uri="{FF2B5EF4-FFF2-40B4-BE49-F238E27FC236}">
              <a16:creationId xmlns:a16="http://schemas.microsoft.com/office/drawing/2014/main" id="{00000000-0008-0000-0B00-000005000000}"/>
            </a:ext>
          </a:extLst>
        </xdr:cNvPr>
        <xdr:cNvSpPr txBox="1"/>
      </xdr:nvSpPr>
      <xdr:spPr>
        <a:xfrm>
          <a:off x="3178175" y="2352040"/>
          <a:ext cx="2455545" cy="4025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lang="en-US" sz="700" i="1">
              <a:effectLst/>
              <a:ea typeface="Times New Roman" panose="02020603050405020304" pitchFamily="18" charset="0"/>
              <a:cs typeface="Calibri" panose="020F0502020204030204" pitchFamily="34" charset="0"/>
            </a:rPr>
            <a:t> </a:t>
          </a: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projection</a:t>
          </a:r>
        </a:p>
        <a:p>
          <a:pPr algn="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695325</xdr:colOff>
      <xdr:row>3</xdr:row>
      <xdr:rowOff>190500</xdr:rowOff>
    </xdr:from>
    <xdr:to>
      <xdr:col>7</xdr:col>
      <xdr:colOff>167325</xdr:colOff>
      <xdr:row>11</xdr:row>
      <xdr:rowOff>127000</xdr:rowOff>
    </xdr:to>
    <xdr:graphicFrame macro="">
      <xdr:nvGraphicFramePr>
        <xdr:cNvPr id="6" name="Chart 5">
          <a:extLst>
            <a:ext uri="{FF2B5EF4-FFF2-40B4-BE49-F238E27FC236}">
              <a16:creationId xmlns:a16="http://schemas.microsoft.com/office/drawing/2014/main" id="{00000000-0008-0000-0B00-000006000000}"/>
            </a:ext>
            <a:ext uri="{147F2762-F138-4A5C-976F-8EAC2B608ADB}">
              <a16:predDERef xmlns:a16="http://schemas.microsoft.com/office/drawing/2014/main" pre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0.61711</cdr:x>
      <cdr:y>0.05346</cdr:y>
    </cdr:from>
    <cdr:to>
      <cdr:x>0.97511</cdr:x>
      <cdr:y>0.82051</cdr:y>
    </cdr:to>
    <cdr:sp macro="" textlink="">
      <cdr:nvSpPr>
        <cdr:cNvPr id="2" name="Rectangle 1"/>
        <cdr:cNvSpPr/>
      </cdr:nvSpPr>
      <cdr:spPr>
        <a:xfrm xmlns:a="http://schemas.openxmlformats.org/drawingml/2006/main">
          <a:off x="1555115" y="92676"/>
          <a:ext cx="902162" cy="1329724"/>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Projection</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673100</xdr:colOff>
      <xdr:row>3</xdr:row>
      <xdr:rowOff>171450</xdr:rowOff>
    </xdr:from>
    <xdr:to>
      <xdr:col>7</xdr:col>
      <xdr:colOff>170500</xdr:colOff>
      <xdr:row>6</xdr:row>
      <xdr:rowOff>142875</xdr:rowOff>
    </xdr:to>
    <xdr:sp macro="" textlink="">
      <xdr:nvSpPr>
        <xdr:cNvPr id="3" name="Text Box 4061">
          <a:extLst>
            <a:ext uri="{FF2B5EF4-FFF2-40B4-BE49-F238E27FC236}">
              <a16:creationId xmlns:a16="http://schemas.microsoft.com/office/drawing/2014/main" id="{00000000-0008-0000-0C00-000003000000}"/>
            </a:ext>
          </a:extLst>
        </xdr:cNvPr>
        <xdr:cNvSpPr txBox="1">
          <a:spLocks noChangeArrowheads="1"/>
        </xdr:cNvSpPr>
      </xdr:nvSpPr>
      <xdr:spPr bwMode="auto">
        <a:xfrm>
          <a:off x="2930525" y="800100"/>
          <a:ext cx="25073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Unemployment level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69850</xdr:colOff>
      <xdr:row>14</xdr:row>
      <xdr:rowOff>29210</xdr:rowOff>
    </xdr:from>
    <xdr:to>
      <xdr:col>7</xdr:col>
      <xdr:colOff>205740</xdr:colOff>
      <xdr:row>16</xdr:row>
      <xdr:rowOff>34925</xdr:rowOff>
    </xdr:to>
    <xdr:sp macro="" textlink="">
      <xdr:nvSpPr>
        <xdr:cNvPr id="4" name="Text Box 3860">
          <a:extLst>
            <a:ext uri="{FF2B5EF4-FFF2-40B4-BE49-F238E27FC236}">
              <a16:creationId xmlns:a16="http://schemas.microsoft.com/office/drawing/2014/main" id="{00000000-0008-0000-0C00-000004000000}"/>
            </a:ext>
          </a:extLst>
        </xdr:cNvPr>
        <xdr:cNvSpPr txBox="1"/>
      </xdr:nvSpPr>
      <xdr:spPr>
        <a:xfrm>
          <a:off x="3079750" y="2962910"/>
          <a:ext cx="2393315" cy="4248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projection</a:t>
          </a: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676275</xdr:colOff>
      <xdr:row>5</xdr:row>
      <xdr:rowOff>142875</xdr:rowOff>
    </xdr:from>
    <xdr:to>
      <xdr:col>7</xdr:col>
      <xdr:colOff>186375</xdr:colOff>
      <xdr:row>14</xdr:row>
      <xdr:rowOff>85725</xdr:rowOff>
    </xdr:to>
    <xdr:graphicFrame macro="">
      <xdr:nvGraphicFramePr>
        <xdr:cNvPr id="6" name="Chart 5">
          <a:extLst>
            <a:ext uri="{FF2B5EF4-FFF2-40B4-BE49-F238E27FC236}">
              <a16:creationId xmlns:a16="http://schemas.microsoft.com/office/drawing/2014/main" id="{00000000-0008-0000-0C00-000006000000}"/>
            </a:ext>
            <a:ext uri="{147F2762-F138-4A5C-976F-8EAC2B608ADB}">
              <a16:predDERef xmlns:a16="http://schemas.microsoft.com/office/drawing/2014/main" pre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0.61711</cdr:x>
      <cdr:y>0.05346</cdr:y>
    </cdr:from>
    <cdr:to>
      <cdr:x>0.97511</cdr:x>
      <cdr:y>0.82051</cdr:y>
    </cdr:to>
    <cdr:sp macro="" textlink="">
      <cdr:nvSpPr>
        <cdr:cNvPr id="2" name="Rectangle 1"/>
        <cdr:cNvSpPr/>
      </cdr:nvSpPr>
      <cdr:spPr>
        <a:xfrm xmlns:a="http://schemas.openxmlformats.org/drawingml/2006/main">
          <a:off x="1555115" y="92676"/>
          <a:ext cx="902162" cy="1329724"/>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Projection</a:t>
          </a: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381000</xdr:colOff>
      <xdr:row>4</xdr:row>
      <xdr:rowOff>161926</xdr:rowOff>
    </xdr:from>
    <xdr:to>
      <xdr:col>6</xdr:col>
      <xdr:colOff>615000</xdr:colOff>
      <xdr:row>6</xdr:row>
      <xdr:rowOff>200026</xdr:rowOff>
    </xdr:to>
    <xdr:sp macro="" textlink="">
      <xdr:nvSpPr>
        <xdr:cNvPr id="4" name="Text Box 4061">
          <a:extLst>
            <a:ext uri="{FF2B5EF4-FFF2-40B4-BE49-F238E27FC236}">
              <a16:creationId xmlns:a16="http://schemas.microsoft.com/office/drawing/2014/main" id="{00000000-0008-0000-0D00-000004000000}"/>
            </a:ext>
          </a:extLst>
        </xdr:cNvPr>
        <xdr:cNvSpPr txBox="1">
          <a:spLocks noChangeArrowheads="1"/>
        </xdr:cNvSpPr>
      </xdr:nvSpPr>
      <xdr:spPr bwMode="auto">
        <a:xfrm>
          <a:off x="2667000" y="981076"/>
          <a:ext cx="2520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Unit labor costs growth, y/y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591820</xdr:colOff>
      <xdr:row>15</xdr:row>
      <xdr:rowOff>53340</xdr:rowOff>
    </xdr:from>
    <xdr:to>
      <xdr:col>6</xdr:col>
      <xdr:colOff>681355</xdr:colOff>
      <xdr:row>17</xdr:row>
      <xdr:rowOff>84455</xdr:rowOff>
    </xdr:to>
    <xdr:sp macro="" textlink="">
      <xdr:nvSpPr>
        <xdr:cNvPr id="5" name="Text Box 3861">
          <a:extLst>
            <a:ext uri="{FF2B5EF4-FFF2-40B4-BE49-F238E27FC236}">
              <a16:creationId xmlns:a16="http://schemas.microsoft.com/office/drawing/2014/main" id="{00000000-0008-0000-0D00-000005000000}"/>
            </a:ext>
          </a:extLst>
        </xdr:cNvPr>
        <xdr:cNvSpPr txBox="1"/>
      </xdr:nvSpPr>
      <xdr:spPr>
        <a:xfrm>
          <a:off x="2877820" y="3177540"/>
          <a:ext cx="2375535" cy="4502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projection </a:t>
          </a: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371475</xdr:colOff>
      <xdr:row>6</xdr:row>
      <xdr:rowOff>142875</xdr:rowOff>
    </xdr:from>
    <xdr:to>
      <xdr:col>6</xdr:col>
      <xdr:colOff>605475</xdr:colOff>
      <xdr:row>15</xdr:row>
      <xdr:rowOff>85725</xdr:rowOff>
    </xdr:to>
    <xdr:graphicFrame macro="">
      <xdr:nvGraphicFramePr>
        <xdr:cNvPr id="7" name="Chart 6">
          <a:extLst>
            <a:ext uri="{FF2B5EF4-FFF2-40B4-BE49-F238E27FC236}">
              <a16:creationId xmlns:a16="http://schemas.microsoft.com/office/drawing/2014/main" id="{00000000-0008-0000-0D00-000007000000}"/>
            </a:ext>
            <a:ext uri="{147F2762-F138-4A5C-976F-8EAC2B608ADB}">
              <a16:predDERef xmlns:a16="http://schemas.microsoft.com/office/drawing/2014/main" pre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0.61711</cdr:x>
      <cdr:y>0.05346</cdr:y>
    </cdr:from>
    <cdr:to>
      <cdr:x>0.97511</cdr:x>
      <cdr:y>0.82051</cdr:y>
    </cdr:to>
    <cdr:sp macro="" textlink="">
      <cdr:nvSpPr>
        <cdr:cNvPr id="2" name="Rectangle 1"/>
        <cdr:cNvSpPr/>
      </cdr:nvSpPr>
      <cdr:spPr>
        <a:xfrm xmlns:a="http://schemas.openxmlformats.org/drawingml/2006/main">
          <a:off x="1555115" y="92676"/>
          <a:ext cx="902162" cy="1329724"/>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Projection</a:t>
          </a:r>
        </a:p>
      </cdr:txBody>
    </cdr:sp>
  </cdr:relSizeAnchor>
</c:userShapes>
</file>

<file path=xl/drawings/drawing19.xml><?xml version="1.0" encoding="utf-8"?>
<xdr:wsDr xmlns:xdr="http://schemas.openxmlformats.org/drawingml/2006/spreadsheetDrawing" xmlns:a="http://schemas.openxmlformats.org/drawingml/2006/main">
  <xdr:twoCellAnchor>
    <xdr:from>
      <xdr:col>5</xdr:col>
      <xdr:colOff>701676</xdr:colOff>
      <xdr:row>1</xdr:row>
      <xdr:rowOff>142876</xdr:rowOff>
    </xdr:from>
    <xdr:to>
      <xdr:col>9</xdr:col>
      <xdr:colOff>211776</xdr:colOff>
      <xdr:row>4</xdr:row>
      <xdr:rowOff>38100</xdr:rowOff>
    </xdr:to>
    <xdr:sp macro="" textlink="">
      <xdr:nvSpPr>
        <xdr:cNvPr id="11" name="Text Box 3877">
          <a:extLst>
            <a:ext uri="{FF2B5EF4-FFF2-40B4-BE49-F238E27FC236}">
              <a16:creationId xmlns:a16="http://schemas.microsoft.com/office/drawing/2014/main" id="{00000000-0008-0000-0E00-00000B000000}"/>
            </a:ext>
          </a:extLst>
        </xdr:cNvPr>
        <xdr:cNvSpPr txBox="1">
          <a:spLocks noChangeArrowheads="1"/>
        </xdr:cNvSpPr>
      </xdr:nvSpPr>
      <xdr:spPr bwMode="auto">
        <a:xfrm>
          <a:off x="4511676" y="323851"/>
          <a:ext cx="2558100" cy="438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14</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USA growth forecasts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754987</xdr:colOff>
      <xdr:row>3</xdr:row>
      <xdr:rowOff>156952</xdr:rowOff>
    </xdr:from>
    <xdr:to>
      <xdr:col>9</xdr:col>
      <xdr:colOff>226987</xdr:colOff>
      <xdr:row>14</xdr:row>
      <xdr:rowOff>180974</xdr:rowOff>
    </xdr:to>
    <xdr:graphicFrame macro="">
      <xdr:nvGraphicFramePr>
        <xdr:cNvPr id="12" name="Chart 11">
          <a:extLst>
            <a:ext uri="{FF2B5EF4-FFF2-40B4-BE49-F238E27FC236}">
              <a16:creationId xmlns:a16="http://schemas.microsoft.com/office/drawing/2014/main" id="{00000000-0008-0000-0E00-00000C000000}"/>
            </a:ext>
            <a:ext uri="{147F2762-F138-4A5C-976F-8EAC2B608ADB}">
              <a16:predDERef xmlns:a16="http://schemas.microsoft.com/office/drawing/2014/main" pre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530916</xdr:colOff>
      <xdr:row>14</xdr:row>
      <xdr:rowOff>175701</xdr:rowOff>
    </xdr:from>
    <xdr:to>
      <xdr:col>9</xdr:col>
      <xdr:colOff>268026</xdr:colOff>
      <xdr:row>17</xdr:row>
      <xdr:rowOff>27084</xdr:rowOff>
    </xdr:to>
    <xdr:sp macro="" textlink="">
      <xdr:nvSpPr>
        <xdr:cNvPr id="13" name="Text Box 3863">
          <a:extLst>
            <a:ext uri="{FF2B5EF4-FFF2-40B4-BE49-F238E27FC236}">
              <a16:creationId xmlns:a16="http://schemas.microsoft.com/office/drawing/2014/main" id="{00000000-0008-0000-0E00-00000D000000}"/>
            </a:ext>
            <a:ext uri="{147F2762-F138-4A5C-976F-8EAC2B608ADB}">
              <a16:predDERef xmlns:a16="http://schemas.microsoft.com/office/drawing/2014/main" pred="{00000000-0008-0000-1100-000005000000}"/>
            </a:ext>
          </a:extLst>
        </xdr:cNvPr>
        <xdr:cNvSpPr txBox="1"/>
      </xdr:nvSpPr>
      <xdr:spPr>
        <a:xfrm>
          <a:off x="5102916" y="2709351"/>
          <a:ext cx="2023110" cy="39430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BEA,CBA projection </a:t>
          </a:r>
          <a:r>
            <a:rPr kumimoji="0" lang="hy-AM"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684829</xdr:colOff>
      <xdr:row>27</xdr:row>
      <xdr:rowOff>74520</xdr:rowOff>
    </xdr:from>
    <xdr:to>
      <xdr:col>15</xdr:col>
      <xdr:colOff>156829</xdr:colOff>
      <xdr:row>30</xdr:row>
      <xdr:rowOff>142876</xdr:rowOff>
    </xdr:to>
    <xdr:sp macro="" textlink="">
      <xdr:nvSpPr>
        <xdr:cNvPr id="5" name="Text Box 3801">
          <a:extLst>
            <a:ext uri="{FF2B5EF4-FFF2-40B4-BE49-F238E27FC236}">
              <a16:creationId xmlns:a16="http://schemas.microsoft.com/office/drawing/2014/main" id="{00000000-0008-0000-0200-000005000000}"/>
            </a:ext>
          </a:extLst>
        </xdr:cNvPr>
        <xdr:cNvSpPr txBox="1">
          <a:spLocks noChangeArrowheads="1"/>
        </xdr:cNvSpPr>
      </xdr:nvSpPr>
      <xdr:spPr bwMode="auto">
        <a:xfrm>
          <a:off x="9066829" y="1227045"/>
          <a:ext cx="2520000" cy="69700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a:t>
          </a:r>
          <a:endPar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3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3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Real GDP growth (cumulative) forecast probability distribution for 3-year horizon</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11</xdr:col>
      <xdr:colOff>757382</xdr:colOff>
      <xdr:row>30</xdr:row>
      <xdr:rowOff>105878</xdr:rowOff>
    </xdr:from>
    <xdr:to>
      <xdr:col>15</xdr:col>
      <xdr:colOff>229382</xdr:colOff>
      <xdr:row>40</xdr:row>
      <xdr:rowOff>187697</xdr:rowOff>
    </xdr:to>
    <xdr:graphicFrame macro="">
      <xdr:nvGraphicFramePr>
        <xdr:cNvPr id="7" name="Chart 1">
          <a:extLst>
            <a:ext uri="{FF2B5EF4-FFF2-40B4-BE49-F238E27FC236}">
              <a16:creationId xmlns:a16="http://schemas.microsoft.com/office/drawing/2014/main" id="{00000000-0008-0000-0200-000007000000}"/>
            </a:ext>
            <a:ext uri="{147F2762-F138-4A5C-976F-8EAC2B608ADB}">
              <a16:predDERef xmlns:a16="http://schemas.microsoft.com/office/drawing/2014/main" pre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193040</xdr:colOff>
      <xdr:row>31</xdr:row>
      <xdr:rowOff>13970</xdr:rowOff>
    </xdr:from>
    <xdr:to>
      <xdr:col>14</xdr:col>
      <xdr:colOff>219075</xdr:colOff>
      <xdr:row>32</xdr:row>
      <xdr:rowOff>85725</xdr:rowOff>
    </xdr:to>
    <xdr:sp macro="" textlink="">
      <xdr:nvSpPr>
        <xdr:cNvPr id="9" name="Rectangle 8">
          <a:extLst>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xdr:cNvPr>
        <xdr:cNvSpPr/>
      </xdr:nvSpPr>
      <xdr:spPr bwMode="auto">
        <a:xfrm>
          <a:off x="10641965" y="1823720"/>
          <a:ext cx="788035" cy="281305"/>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Previous projection</a:t>
          </a:r>
        </a:p>
      </xdr:txBody>
    </xdr:sp>
    <xdr:clientData/>
  </xdr:twoCellAnchor>
  <xdr:twoCellAnchor>
    <xdr:from>
      <xdr:col>12</xdr:col>
      <xdr:colOff>256467</xdr:colOff>
      <xdr:row>36</xdr:row>
      <xdr:rowOff>122420</xdr:rowOff>
    </xdr:from>
    <xdr:to>
      <xdr:col>13</xdr:col>
      <xdr:colOff>333375</xdr:colOff>
      <xdr:row>37</xdr:row>
      <xdr:rowOff>190500</xdr:rowOff>
    </xdr:to>
    <xdr:sp macro="" textlink="">
      <xdr:nvSpPr>
        <xdr:cNvPr id="10" name="Rectangle 9">
          <a:extLst>
            <a:ext uri="{FF2B5EF4-FFF2-40B4-BE49-F238E27FC236}">
              <a16:creationId xmlns:a16="http://schemas.microsoft.com/office/drawing/2014/main" id="{00000000-0008-0000-0200-00000A000000}"/>
            </a:ext>
            <a:ext uri="{147F2762-F138-4A5C-976F-8EAC2B608ADB}">
              <a16:predDERef xmlns:a16="http://schemas.microsoft.com/office/drawing/2014/main" pred="{00000000-0008-0000-0200-000009000000}"/>
            </a:ext>
          </a:extLst>
        </xdr:cNvPr>
        <xdr:cNvSpPr/>
      </xdr:nvSpPr>
      <xdr:spPr bwMode="auto">
        <a:xfrm>
          <a:off x="9952917" y="3160895"/>
          <a:ext cx="838908" cy="277630"/>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GHEA Grapalat" panose="02000506050000020003" pitchFamily="50" charset="0"/>
              <a:ea typeface="+mn-ea"/>
              <a:cs typeface="+mn-cs"/>
            </a:rPr>
            <a:t>Current projection</a:t>
          </a:r>
        </a:p>
      </xdr:txBody>
    </xdr:sp>
    <xdr:clientData/>
  </xdr:twoCellAnchor>
  <xdr:twoCellAnchor>
    <xdr:from>
      <xdr:col>12</xdr:col>
      <xdr:colOff>668208</xdr:colOff>
      <xdr:row>35</xdr:row>
      <xdr:rowOff>29845</xdr:rowOff>
    </xdr:from>
    <xdr:to>
      <xdr:col>13</xdr:col>
      <xdr:colOff>266700</xdr:colOff>
      <xdr:row>36</xdr:row>
      <xdr:rowOff>141453</xdr:rowOff>
    </xdr:to>
    <xdr:cxnSp macro="">
      <xdr:nvCxnSpPr>
        <xdr:cNvPr id="11" name="Straight Arrow Connector 8">
          <a:extLst>
            <a:ext uri="{FF2B5EF4-FFF2-40B4-BE49-F238E27FC236}">
              <a16:creationId xmlns:a16="http://schemas.microsoft.com/office/drawing/2014/main" id="{00000000-0008-0000-0200-00000B000000}"/>
            </a:ext>
          </a:extLst>
        </xdr:cNvPr>
        <xdr:cNvCxnSpPr>
          <a:cxnSpLocks noChangeShapeType="1"/>
        </xdr:cNvCxnSpPr>
      </xdr:nvCxnSpPr>
      <xdr:spPr bwMode="auto">
        <a:xfrm flipV="1">
          <a:off x="10364658" y="2858770"/>
          <a:ext cx="360492" cy="32115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504825</xdr:colOff>
      <xdr:row>32</xdr:row>
      <xdr:rowOff>88900</xdr:rowOff>
    </xdr:from>
    <xdr:to>
      <xdr:col>14</xdr:col>
      <xdr:colOff>22225</xdr:colOff>
      <xdr:row>34</xdr:row>
      <xdr:rowOff>38100</xdr:rowOff>
    </xdr:to>
    <xdr:cxnSp macro="">
      <xdr:nvCxnSpPr>
        <xdr:cNvPr id="12" name="Straight Arrow Connector 4">
          <a:extLst>
            <a:ext uri="{FF2B5EF4-FFF2-40B4-BE49-F238E27FC236}">
              <a16:creationId xmlns:a16="http://schemas.microsoft.com/office/drawing/2014/main" id="{00000000-0008-0000-0200-00000C000000}"/>
            </a:ext>
          </a:extLst>
        </xdr:cNvPr>
        <xdr:cNvCxnSpPr>
          <a:cxnSpLocks noChangeShapeType="1"/>
        </xdr:cNvCxnSpPr>
      </xdr:nvCxnSpPr>
      <xdr:spPr bwMode="auto">
        <a:xfrm>
          <a:off x="10410825" y="2289175"/>
          <a:ext cx="279400" cy="368300"/>
        </a:xfrm>
        <a:prstGeom prst="straightConnector1">
          <a:avLst/>
        </a:prstGeom>
        <a:noFill/>
        <a:ln w="9525"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571500</xdr:colOff>
      <xdr:row>40</xdr:row>
      <xdr:rowOff>180975</xdr:rowOff>
    </xdr:from>
    <xdr:to>
      <xdr:col>15</xdr:col>
      <xdr:colOff>311785</xdr:colOff>
      <xdr:row>42</xdr:row>
      <xdr:rowOff>73660</xdr:rowOff>
    </xdr:to>
    <xdr:sp macro="" textlink="">
      <xdr:nvSpPr>
        <xdr:cNvPr id="13" name="Text Box 23">
          <a:extLst>
            <a:ext uri="{FF2B5EF4-FFF2-40B4-BE49-F238E27FC236}">
              <a16:creationId xmlns:a16="http://schemas.microsoft.com/office/drawing/2014/main" id="{00000000-0008-0000-0200-00000D000000}"/>
            </a:ext>
            <a:ext uri="{147F2762-F138-4A5C-976F-8EAC2B608ADB}">
              <a16:predDERef xmlns:a16="http://schemas.microsoft.com/office/drawing/2014/main" pred="{00000000-0008-0000-0200-000005000000}"/>
            </a:ext>
          </a:extLst>
        </xdr:cNvPr>
        <xdr:cNvSpPr txBox="1"/>
      </xdr:nvSpPr>
      <xdr:spPr>
        <a:xfrm>
          <a:off x="10267950" y="4057650"/>
          <a:ext cx="2026285" cy="3117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projection</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356869</xdr:colOff>
      <xdr:row>1</xdr:row>
      <xdr:rowOff>171451</xdr:rowOff>
    </xdr:from>
    <xdr:to>
      <xdr:col>7</xdr:col>
      <xdr:colOff>590869</xdr:colOff>
      <xdr:row>4</xdr:row>
      <xdr:rowOff>7328</xdr:rowOff>
    </xdr:to>
    <xdr:sp macro="" textlink="">
      <xdr:nvSpPr>
        <xdr:cNvPr id="8" name="Text Box 9">
          <a:extLst>
            <a:ext uri="{FF2B5EF4-FFF2-40B4-BE49-F238E27FC236}">
              <a16:creationId xmlns:a16="http://schemas.microsoft.com/office/drawing/2014/main" id="{00000000-0008-0000-0F00-000008000000}"/>
            </a:ext>
          </a:extLst>
        </xdr:cNvPr>
        <xdr:cNvSpPr txBox="1">
          <a:spLocks noChangeArrowheads="1"/>
        </xdr:cNvSpPr>
      </xdr:nvSpPr>
      <xdr:spPr bwMode="auto">
        <a:xfrm>
          <a:off x="3404869" y="352426"/>
          <a:ext cx="2520000" cy="378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15</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EU economic zone growth forecasts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379337</xdr:colOff>
      <xdr:row>4</xdr:row>
      <xdr:rowOff>50165</xdr:rowOff>
    </xdr:from>
    <xdr:to>
      <xdr:col>7</xdr:col>
      <xdr:colOff>613337</xdr:colOff>
      <xdr:row>16</xdr:row>
      <xdr:rowOff>0</xdr:rowOff>
    </xdr:to>
    <xdr:graphicFrame macro="">
      <xdr:nvGraphicFramePr>
        <xdr:cNvPr id="9" name="Chart 8">
          <a:extLst>
            <a:ext uri="{FF2B5EF4-FFF2-40B4-BE49-F238E27FC236}">
              <a16:creationId xmlns:a16="http://schemas.microsoft.com/office/drawing/2014/main" id="{00000000-0008-0000-0F00-000009000000}"/>
            </a:ext>
            <a:ext uri="{147F2762-F138-4A5C-976F-8EAC2B608ADB}">
              <a16:predDERef xmlns:a16="http://schemas.microsoft.com/office/drawing/2014/main" pre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746849</xdr:colOff>
      <xdr:row>16</xdr:row>
      <xdr:rowOff>21374</xdr:rowOff>
    </xdr:from>
    <xdr:to>
      <xdr:col>8</xdr:col>
      <xdr:colOff>132523</xdr:colOff>
      <xdr:row>17</xdr:row>
      <xdr:rowOff>132523</xdr:rowOff>
    </xdr:to>
    <xdr:sp macro="" textlink="">
      <xdr:nvSpPr>
        <xdr:cNvPr id="10" name="Text Box 3864">
          <a:extLst>
            <a:ext uri="{FF2B5EF4-FFF2-40B4-BE49-F238E27FC236}">
              <a16:creationId xmlns:a16="http://schemas.microsoft.com/office/drawing/2014/main" id="{00000000-0008-0000-0F00-00000A000000}"/>
            </a:ext>
          </a:extLst>
        </xdr:cNvPr>
        <xdr:cNvSpPr txBox="1"/>
      </xdr:nvSpPr>
      <xdr:spPr>
        <a:xfrm>
          <a:off x="4556849" y="2936852"/>
          <a:ext cx="1671674" cy="29336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Eurostat, CBA projection </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493393</xdr:colOff>
      <xdr:row>2</xdr:row>
      <xdr:rowOff>114300</xdr:rowOff>
    </xdr:from>
    <xdr:to>
      <xdr:col>8</xdr:col>
      <xdr:colOff>727393</xdr:colOff>
      <xdr:row>5</xdr:row>
      <xdr:rowOff>91441</xdr:rowOff>
    </xdr:to>
    <xdr:sp macro="" textlink="">
      <xdr:nvSpPr>
        <xdr:cNvPr id="8" name="Text Box 9">
          <a:extLst>
            <a:ext uri="{FF2B5EF4-FFF2-40B4-BE49-F238E27FC236}">
              <a16:creationId xmlns:a16="http://schemas.microsoft.com/office/drawing/2014/main" id="{00000000-0008-0000-1000-000008000000}"/>
            </a:ext>
          </a:extLst>
        </xdr:cNvPr>
        <xdr:cNvSpPr txBox="1">
          <a:spLocks noChangeArrowheads="1"/>
        </xdr:cNvSpPr>
      </xdr:nvSpPr>
      <xdr:spPr bwMode="auto">
        <a:xfrm>
          <a:off x="4303393" y="476250"/>
          <a:ext cx="2520000" cy="520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r>
            <a:rPr lang="ru-RU"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Russia growth forecasts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523875</xdr:colOff>
      <xdr:row>5</xdr:row>
      <xdr:rowOff>15240</xdr:rowOff>
    </xdr:from>
    <xdr:to>
      <xdr:col>8</xdr:col>
      <xdr:colOff>757875</xdr:colOff>
      <xdr:row>17</xdr:row>
      <xdr:rowOff>3540</xdr:rowOff>
    </xdr:to>
    <xdr:graphicFrame macro="">
      <xdr:nvGraphicFramePr>
        <xdr:cNvPr id="9" name="Chart 8">
          <a:extLst>
            <a:ext uri="{FF2B5EF4-FFF2-40B4-BE49-F238E27FC236}">
              <a16:creationId xmlns:a16="http://schemas.microsoft.com/office/drawing/2014/main" id="{00000000-0008-0000-1000-000009000000}"/>
            </a:ext>
            <a:ext uri="{147F2762-F138-4A5C-976F-8EAC2B608ADB}">
              <a16:predDERef xmlns:a16="http://schemas.microsoft.com/office/drawing/2014/main" pre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344805</xdr:colOff>
      <xdr:row>17</xdr:row>
      <xdr:rowOff>140336</xdr:rowOff>
    </xdr:from>
    <xdr:to>
      <xdr:col>9</xdr:col>
      <xdr:colOff>144145</xdr:colOff>
      <xdr:row>19</xdr:row>
      <xdr:rowOff>66676</xdr:rowOff>
    </xdr:to>
    <xdr:sp macro="" textlink="">
      <xdr:nvSpPr>
        <xdr:cNvPr id="10" name="Text Box 3865">
          <a:extLst>
            <a:ext uri="{FF2B5EF4-FFF2-40B4-BE49-F238E27FC236}">
              <a16:creationId xmlns:a16="http://schemas.microsoft.com/office/drawing/2014/main" id="{00000000-0008-0000-1000-00000A000000}"/>
            </a:ext>
            <a:ext uri="{147F2762-F138-4A5C-976F-8EAC2B608ADB}">
              <a16:predDERef xmlns:a16="http://schemas.microsoft.com/office/drawing/2014/main" pred="{00000000-0008-0000-0E00-000003000000}"/>
            </a:ext>
          </a:extLst>
        </xdr:cNvPr>
        <xdr:cNvSpPr txBox="1"/>
      </xdr:nvSpPr>
      <xdr:spPr>
        <a:xfrm>
          <a:off x="4916805" y="3578861"/>
          <a:ext cx="2085340" cy="2882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Rosstat, CBA projection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761999</xdr:colOff>
      <xdr:row>2</xdr:row>
      <xdr:rowOff>20708</xdr:rowOff>
    </xdr:from>
    <xdr:to>
      <xdr:col>9</xdr:col>
      <xdr:colOff>233999</xdr:colOff>
      <xdr:row>4</xdr:row>
      <xdr:rowOff>77858</xdr:rowOff>
    </xdr:to>
    <xdr:sp macro="" textlink="">
      <xdr:nvSpPr>
        <xdr:cNvPr id="5" name="Text Box 9">
          <a:extLst>
            <a:ext uri="{FF2B5EF4-FFF2-40B4-BE49-F238E27FC236}">
              <a16:creationId xmlns:a16="http://schemas.microsoft.com/office/drawing/2014/main" id="{00000000-0008-0000-1100-000005000000}"/>
            </a:ext>
          </a:extLst>
        </xdr:cNvPr>
        <xdr:cNvSpPr txBox="1">
          <a:spLocks noChangeArrowheads="1"/>
        </xdr:cNvSpPr>
      </xdr:nvSpPr>
      <xdr:spPr bwMode="auto">
        <a:xfrm>
          <a:off x="4571999" y="411233"/>
          <a:ext cx="2520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17</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International food price forecasts</a:t>
          </a:r>
          <a:r>
            <a:rPr kumimoji="0" lang="en-US"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80753</xdr:colOff>
      <xdr:row>4</xdr:row>
      <xdr:rowOff>47155</xdr:rowOff>
    </xdr:from>
    <xdr:to>
      <xdr:col>9</xdr:col>
      <xdr:colOff>314753</xdr:colOff>
      <xdr:row>15</xdr:row>
      <xdr:rowOff>123824</xdr:rowOff>
    </xdr:to>
    <xdr:graphicFrame macro="">
      <xdr:nvGraphicFramePr>
        <xdr:cNvPr id="6" name="Chart 5">
          <a:extLst>
            <a:ext uri="{FF2B5EF4-FFF2-40B4-BE49-F238E27FC236}">
              <a16:creationId xmlns:a16="http://schemas.microsoft.com/office/drawing/2014/main" id="{00000000-0008-0000-1100-000006000000}"/>
            </a:ext>
            <a:ext uri="{147F2762-F138-4A5C-976F-8EAC2B608ADB}">
              <a16:predDERef xmlns:a16="http://schemas.microsoft.com/office/drawing/2014/main" pre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59634</xdr:colOff>
      <xdr:row>15</xdr:row>
      <xdr:rowOff>71673</xdr:rowOff>
    </xdr:from>
    <xdr:to>
      <xdr:col>9</xdr:col>
      <xdr:colOff>392209</xdr:colOff>
      <xdr:row>17</xdr:row>
      <xdr:rowOff>45639</xdr:rowOff>
    </xdr:to>
    <xdr:sp macro="" textlink="">
      <xdr:nvSpPr>
        <xdr:cNvPr id="7" name="Text Box 3866">
          <a:extLst>
            <a:ext uri="{FF2B5EF4-FFF2-40B4-BE49-F238E27FC236}">
              <a16:creationId xmlns:a16="http://schemas.microsoft.com/office/drawing/2014/main" id="{00000000-0008-0000-1100-000007000000}"/>
            </a:ext>
          </a:extLst>
        </xdr:cNvPr>
        <xdr:cNvSpPr txBox="1"/>
      </xdr:nvSpPr>
      <xdr:spPr>
        <a:xfrm>
          <a:off x="5393634" y="3152803"/>
          <a:ext cx="1856575" cy="38809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FAO, CBA projection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742951</xdr:colOff>
      <xdr:row>3</xdr:row>
      <xdr:rowOff>76201</xdr:rowOff>
    </xdr:from>
    <xdr:to>
      <xdr:col>9</xdr:col>
      <xdr:colOff>214951</xdr:colOff>
      <xdr:row>5</xdr:row>
      <xdr:rowOff>95251</xdr:rowOff>
    </xdr:to>
    <xdr:sp macro="" textlink="">
      <xdr:nvSpPr>
        <xdr:cNvPr id="5" name="Text Box 66">
          <a:extLst>
            <a:ext uri="{FF2B5EF4-FFF2-40B4-BE49-F238E27FC236}">
              <a16:creationId xmlns:a16="http://schemas.microsoft.com/office/drawing/2014/main" id="{00000000-0008-0000-1200-000005000000}"/>
            </a:ext>
          </a:extLst>
        </xdr:cNvPr>
        <xdr:cNvSpPr txBox="1">
          <a:spLocks noChangeArrowheads="1"/>
        </xdr:cNvSpPr>
      </xdr:nvSpPr>
      <xdr:spPr bwMode="auto">
        <a:xfrm>
          <a:off x="4657726" y="638176"/>
          <a:ext cx="2520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18</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International oil price forecastss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45719</xdr:colOff>
      <xdr:row>5</xdr:row>
      <xdr:rowOff>100329</xdr:rowOff>
    </xdr:from>
    <xdr:to>
      <xdr:col>9</xdr:col>
      <xdr:colOff>279719</xdr:colOff>
      <xdr:row>17</xdr:row>
      <xdr:rowOff>114300</xdr:rowOff>
    </xdr:to>
    <xdr:graphicFrame macro="">
      <xdr:nvGraphicFramePr>
        <xdr:cNvPr id="6" name="Chart 5">
          <a:extLst>
            <a:ext uri="{FF2B5EF4-FFF2-40B4-BE49-F238E27FC236}">
              <a16:creationId xmlns:a16="http://schemas.microsoft.com/office/drawing/2014/main" id="{00000000-0008-0000-1200-000006000000}"/>
            </a:ext>
            <a:ext uri="{147F2762-F138-4A5C-976F-8EAC2B608ADB}">
              <a16:predDERef xmlns:a16="http://schemas.microsoft.com/office/drawing/2014/main" pre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171450</xdr:colOff>
      <xdr:row>17</xdr:row>
      <xdr:rowOff>176530</xdr:rowOff>
    </xdr:from>
    <xdr:to>
      <xdr:col>9</xdr:col>
      <xdr:colOff>293370</xdr:colOff>
      <xdr:row>20</xdr:row>
      <xdr:rowOff>47625</xdr:rowOff>
    </xdr:to>
    <xdr:sp macro="" textlink="">
      <xdr:nvSpPr>
        <xdr:cNvPr id="7" name="Text Box 3867">
          <a:extLst>
            <a:ext uri="{FF2B5EF4-FFF2-40B4-BE49-F238E27FC236}">
              <a16:creationId xmlns:a16="http://schemas.microsoft.com/office/drawing/2014/main" id="{00000000-0008-0000-1200-000007000000}"/>
            </a:ext>
          </a:extLst>
        </xdr:cNvPr>
        <xdr:cNvSpPr txBox="1"/>
      </xdr:nvSpPr>
      <xdr:spPr>
        <a:xfrm>
          <a:off x="5610225" y="3405505"/>
          <a:ext cx="1645920" cy="44259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World Bank, CBA projection</a:t>
          </a:r>
          <a:endParaRPr kumimoji="0" lang="en-US" sz="700" b="0" i="0"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38099</xdr:colOff>
      <xdr:row>2</xdr:row>
      <xdr:rowOff>47625</xdr:rowOff>
    </xdr:from>
    <xdr:to>
      <xdr:col>8</xdr:col>
      <xdr:colOff>272099</xdr:colOff>
      <xdr:row>4</xdr:row>
      <xdr:rowOff>161925</xdr:rowOff>
    </xdr:to>
    <xdr:sp macro="" textlink="">
      <xdr:nvSpPr>
        <xdr:cNvPr id="5" name="Text Box 3903">
          <a:extLst>
            <a:ext uri="{FF2B5EF4-FFF2-40B4-BE49-F238E27FC236}">
              <a16:creationId xmlns:a16="http://schemas.microsoft.com/office/drawing/2014/main" id="{00000000-0008-0000-1300-000005000000}"/>
            </a:ext>
          </a:extLst>
        </xdr:cNvPr>
        <xdr:cNvSpPr txBox="1">
          <a:spLocks noChangeArrowheads="1"/>
        </xdr:cNvSpPr>
      </xdr:nvSpPr>
      <xdr:spPr bwMode="auto">
        <a:xfrm>
          <a:off x="3848099" y="409575"/>
          <a:ext cx="2520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19</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Copper price forecasts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112393</xdr:colOff>
      <xdr:row>4</xdr:row>
      <xdr:rowOff>74929</xdr:rowOff>
    </xdr:from>
    <xdr:to>
      <xdr:col>8</xdr:col>
      <xdr:colOff>346393</xdr:colOff>
      <xdr:row>17</xdr:row>
      <xdr:rowOff>133349</xdr:rowOff>
    </xdr:to>
    <xdr:graphicFrame macro="">
      <xdr:nvGraphicFramePr>
        <xdr:cNvPr id="6" name="Chart 5">
          <a:extLst>
            <a:ext uri="{FF2B5EF4-FFF2-40B4-BE49-F238E27FC236}">
              <a16:creationId xmlns:a16="http://schemas.microsoft.com/office/drawing/2014/main" id="{00000000-0008-0000-1300-000006000000}"/>
            </a:ext>
            <a:ext uri="{147F2762-F138-4A5C-976F-8EAC2B608ADB}">
              <a16:predDERef xmlns:a16="http://schemas.microsoft.com/office/drawing/2014/main" pre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209549</xdr:colOff>
      <xdr:row>17</xdr:row>
      <xdr:rowOff>54610</xdr:rowOff>
    </xdr:from>
    <xdr:to>
      <xdr:col>8</xdr:col>
      <xdr:colOff>421004</xdr:colOff>
      <xdr:row>19</xdr:row>
      <xdr:rowOff>95249</xdr:rowOff>
    </xdr:to>
    <xdr:sp macro="" textlink="">
      <xdr:nvSpPr>
        <xdr:cNvPr id="7" name="Text Box 3869">
          <a:extLst>
            <a:ext uri="{FF2B5EF4-FFF2-40B4-BE49-F238E27FC236}">
              <a16:creationId xmlns:a16="http://schemas.microsoft.com/office/drawing/2014/main" id="{00000000-0008-0000-1300-000007000000}"/>
            </a:ext>
          </a:extLst>
        </xdr:cNvPr>
        <xdr:cNvSpPr txBox="1"/>
      </xdr:nvSpPr>
      <xdr:spPr>
        <a:xfrm>
          <a:off x="4781549" y="3131185"/>
          <a:ext cx="1735455" cy="40258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World Bank, CBA projection</a:t>
          </a:r>
          <a:endParaRPr kumimoji="0" lang="en-US" sz="700" b="0" i="0"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12</xdr:col>
      <xdr:colOff>611008</xdr:colOff>
      <xdr:row>24</xdr:row>
      <xdr:rowOff>381874</xdr:rowOff>
    </xdr:from>
    <xdr:to>
      <xdr:col>16</xdr:col>
      <xdr:colOff>242185</xdr:colOff>
      <xdr:row>27</xdr:row>
      <xdr:rowOff>205153</xdr:rowOff>
    </xdr:to>
    <xdr:sp macro="" textlink="">
      <xdr:nvSpPr>
        <xdr:cNvPr id="7" name="Text Box 3801">
          <a:extLst>
            <a:ext uri="{FF2B5EF4-FFF2-40B4-BE49-F238E27FC236}">
              <a16:creationId xmlns:a16="http://schemas.microsoft.com/office/drawing/2014/main" id="{00000000-0008-0000-1400-000007000000}"/>
            </a:ext>
          </a:extLst>
        </xdr:cNvPr>
        <xdr:cNvSpPr txBox="1">
          <a:spLocks noChangeArrowheads="1"/>
        </xdr:cNvSpPr>
      </xdr:nvSpPr>
      <xdr:spPr bwMode="auto">
        <a:xfrm>
          <a:off x="10062739" y="565047"/>
          <a:ext cx="2679177" cy="731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20</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Real GDP growth (cumulative forecast probability distribution for 3-year horizon</a:t>
          </a: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p>
        <a:p>
          <a:pPr marL="0" marR="0" lvl="0" indent="0" defTabSz="914400" eaLnBrk="1" fontAlgn="auto" latinLnBrk="0" hangingPunct="1">
            <a:lnSpc>
              <a:spcPct val="100000"/>
            </a:lnSpc>
            <a:spcBef>
              <a:spcPts val="0"/>
            </a:spcBef>
            <a:spcAft>
              <a:spcPts val="0"/>
            </a:spcAft>
            <a:buClrTx/>
            <a:buSzTx/>
            <a:buFontTx/>
            <a:buNone/>
            <a:tabLst/>
            <a:defRPr/>
          </a:pPr>
          <a:endParaRPr lang="en-US" sz="1200"/>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109699</xdr:colOff>
      <xdr:row>39</xdr:row>
      <xdr:rowOff>161265</xdr:rowOff>
    </xdr:from>
    <xdr:to>
      <xdr:col>16</xdr:col>
      <xdr:colOff>238530</xdr:colOff>
      <xdr:row>41</xdr:row>
      <xdr:rowOff>31738</xdr:rowOff>
    </xdr:to>
    <xdr:sp macro="" textlink="">
      <xdr:nvSpPr>
        <xdr:cNvPr id="5" name="Text Box 23">
          <a:extLst>
            <a:ext uri="{FF2B5EF4-FFF2-40B4-BE49-F238E27FC236}">
              <a16:creationId xmlns:a16="http://schemas.microsoft.com/office/drawing/2014/main" id="{00000000-0008-0000-1400-000005000000}"/>
            </a:ext>
          </a:extLst>
        </xdr:cNvPr>
        <xdr:cNvSpPr txBox="1"/>
      </xdr:nvSpPr>
      <xdr:spPr>
        <a:xfrm>
          <a:off x="10323430" y="3480361"/>
          <a:ext cx="2414831" cy="23681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World Bank, CBA projection</a:t>
          </a: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12</xdr:col>
      <xdr:colOff>607009</xdr:colOff>
      <xdr:row>27</xdr:row>
      <xdr:rowOff>80768</xdr:rowOff>
    </xdr:from>
    <xdr:to>
      <xdr:col>16</xdr:col>
      <xdr:colOff>79009</xdr:colOff>
      <xdr:row>39</xdr:row>
      <xdr:rowOff>40820</xdr:rowOff>
    </xdr:to>
    <xdr:graphicFrame macro="">
      <xdr:nvGraphicFramePr>
        <xdr:cNvPr id="9" name="Chart 1">
          <a:extLst>
            <a:ext uri="{FF2B5EF4-FFF2-40B4-BE49-F238E27FC236}">
              <a16:creationId xmlns:a16="http://schemas.microsoft.com/office/drawing/2014/main" id="{00000000-0008-0000-1400-000009000000}"/>
            </a:ext>
            <a:ext uri="{147F2762-F138-4A5C-976F-8EAC2B608ADB}">
              <a16:predDERef xmlns:a16="http://schemas.microsoft.com/office/drawing/2014/main" pre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227478</xdr:colOff>
      <xdr:row>35</xdr:row>
      <xdr:rowOff>20255</xdr:rowOff>
    </xdr:from>
    <xdr:to>
      <xdr:col>14</xdr:col>
      <xdr:colOff>284703</xdr:colOff>
      <xdr:row>36</xdr:row>
      <xdr:rowOff>103623</xdr:rowOff>
    </xdr:to>
    <xdr:sp macro="" textlink="">
      <xdr:nvSpPr>
        <xdr:cNvPr id="14" name="Rectangle 10">
          <a:extLst>
            <a:ext uri="{FF2B5EF4-FFF2-40B4-BE49-F238E27FC236}">
              <a16:creationId xmlns:a16="http://schemas.microsoft.com/office/drawing/2014/main" id="{00000000-0008-0000-1400-00000E000000}"/>
            </a:ext>
          </a:extLst>
        </xdr:cNvPr>
        <xdr:cNvSpPr/>
      </xdr:nvSpPr>
      <xdr:spPr bwMode="auto">
        <a:xfrm>
          <a:off x="10432835" y="2510362"/>
          <a:ext cx="819225" cy="260261"/>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a:latin typeface="GHEA Grapalat" panose="02000506050000020003" pitchFamily="50" charset="0"/>
            </a:rPr>
            <a:t>Current projection</a:t>
          </a: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0.41421</cdr:x>
      <cdr:y>0.15934</cdr:y>
    </cdr:from>
    <cdr:to>
      <cdr:x>0.75598</cdr:x>
      <cdr:y>0.24727</cdr:y>
    </cdr:to>
    <cdr:sp macro="" textlink="">
      <cdr:nvSpPr>
        <cdr:cNvPr id="2" name="Rectangle 8">
          <a:extLst xmlns:a="http://schemas.openxmlformats.org/drawingml/2006/main">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cdr:cNvPr>
        <cdr:cNvSpPr/>
      </cdr:nvSpPr>
      <cdr:spPr bwMode="auto">
        <a:xfrm xmlns:a="http://schemas.openxmlformats.org/drawingml/2006/main">
          <a:off x="1043809" y="369002"/>
          <a:ext cx="861271" cy="20363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GHEA Grapalat" panose="02000506050000020003" pitchFamily="50" charset="0"/>
            </a:rPr>
            <a:t>Previous projection</a:t>
          </a:r>
        </a:p>
      </cdr:txBody>
    </cdr:sp>
  </cdr:relSizeAnchor>
  <cdr:relSizeAnchor xmlns:cdr="http://schemas.openxmlformats.org/drawingml/2006/chartDrawing">
    <cdr:from>
      <cdr:x>0.5199</cdr:x>
      <cdr:y>0.26702</cdr:y>
    </cdr:from>
    <cdr:to>
      <cdr:x>0.5995</cdr:x>
      <cdr:y>0.37696</cdr:y>
    </cdr:to>
    <cdr:cxnSp macro="">
      <cdr:nvCxnSpPr>
        <cdr:cNvPr id="3" name="Straight Arrow Connector 4">
          <a:extLst xmlns:a="http://schemas.openxmlformats.org/drawingml/2006/main">
            <a:ext uri="{FF2B5EF4-FFF2-40B4-BE49-F238E27FC236}">
              <a16:creationId xmlns:a16="http://schemas.microsoft.com/office/drawing/2014/main" id="{00000000-0008-0000-1600-00000D000000}"/>
            </a:ext>
          </a:extLst>
        </cdr:cNvPr>
        <cdr:cNvCxnSpPr>
          <a:cxnSpLocks xmlns:a="http://schemas.openxmlformats.org/drawingml/2006/main" noChangeShapeType="1"/>
        </cdr:cNvCxnSpPr>
      </cdr:nvCxnSpPr>
      <cdr:spPr bwMode="auto">
        <a:xfrm xmlns:a="http://schemas.openxmlformats.org/drawingml/2006/main">
          <a:off x="2342030" y="571500"/>
          <a:ext cx="358588" cy="235324"/>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prstDash val="dash"/>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0.29951</cdr:x>
      <cdr:y>0.4779</cdr:y>
    </cdr:from>
    <cdr:to>
      <cdr:x>0.40022</cdr:x>
      <cdr:y>0.6684</cdr:y>
    </cdr:to>
    <cdr:cxnSp macro="">
      <cdr:nvCxnSpPr>
        <cdr:cNvPr id="4" name="Straight Arrow Connector 8">
          <a:extLst xmlns:a="http://schemas.openxmlformats.org/drawingml/2006/main">
            <a:ext uri="{FF2B5EF4-FFF2-40B4-BE49-F238E27FC236}">
              <a16:creationId xmlns:a16="http://schemas.microsoft.com/office/drawing/2014/main" id="{00000000-0008-0000-1600-00000C000000}"/>
            </a:ext>
          </a:extLst>
        </cdr:cNvPr>
        <cdr:cNvCxnSpPr>
          <a:cxnSpLocks xmlns:a="http://schemas.openxmlformats.org/drawingml/2006/main" noChangeShapeType="1"/>
        </cdr:cNvCxnSpPr>
      </cdr:nvCxnSpPr>
      <cdr:spPr bwMode="auto">
        <a:xfrm xmlns:a="http://schemas.openxmlformats.org/drawingml/2006/main" flipV="1">
          <a:off x="754753" y="1106740"/>
          <a:ext cx="253796" cy="441160"/>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userShapes>
</file>

<file path=xl/drawings/drawing27.xml><?xml version="1.0" encoding="utf-8"?>
<xdr:wsDr xmlns:xdr="http://schemas.openxmlformats.org/drawingml/2006/spreadsheetDrawing" xmlns:a="http://schemas.openxmlformats.org/drawingml/2006/main">
  <xdr:twoCellAnchor>
    <xdr:from>
      <xdr:col>2</xdr:col>
      <xdr:colOff>123825</xdr:colOff>
      <xdr:row>8</xdr:row>
      <xdr:rowOff>171450</xdr:rowOff>
    </xdr:from>
    <xdr:to>
      <xdr:col>5</xdr:col>
      <xdr:colOff>357825</xdr:colOff>
      <xdr:row>12</xdr:row>
      <xdr:rowOff>85725</xdr:rowOff>
    </xdr:to>
    <xdr:sp macro="" textlink="">
      <xdr:nvSpPr>
        <xdr:cNvPr id="4" name="Text Box 3801">
          <a:extLst>
            <a:ext uri="{FF2B5EF4-FFF2-40B4-BE49-F238E27FC236}">
              <a16:creationId xmlns:a16="http://schemas.microsoft.com/office/drawing/2014/main" id="{00000000-0008-0000-1500-000004000000}"/>
            </a:ext>
          </a:extLst>
        </xdr:cNvPr>
        <xdr:cNvSpPr txBox="1">
          <a:spLocks noChangeArrowheads="1"/>
        </xdr:cNvSpPr>
      </xdr:nvSpPr>
      <xdr:spPr bwMode="auto">
        <a:xfrm>
          <a:off x="2514600" y="1619250"/>
          <a:ext cx="2520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21</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Current account/medium-term GDP projections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685799</xdr:colOff>
      <xdr:row>24</xdr:row>
      <xdr:rowOff>8256</xdr:rowOff>
    </xdr:from>
    <xdr:to>
      <xdr:col>5</xdr:col>
      <xdr:colOff>334009</xdr:colOff>
      <xdr:row>25</xdr:row>
      <xdr:rowOff>28576</xdr:rowOff>
    </xdr:to>
    <xdr:sp macro="" textlink="">
      <xdr:nvSpPr>
        <xdr:cNvPr id="5" name="Text Box 54">
          <a:extLst>
            <a:ext uri="{FF2B5EF4-FFF2-40B4-BE49-F238E27FC236}">
              <a16:creationId xmlns:a16="http://schemas.microsoft.com/office/drawing/2014/main" id="{00000000-0008-0000-1500-000005000000}"/>
            </a:ext>
          </a:extLst>
        </xdr:cNvPr>
        <xdr:cNvSpPr txBox="1"/>
      </xdr:nvSpPr>
      <xdr:spPr>
        <a:xfrm>
          <a:off x="4600574" y="4351656"/>
          <a:ext cx="1934210" cy="20129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projection</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66674</xdr:colOff>
      <xdr:row>12</xdr:row>
      <xdr:rowOff>0</xdr:rowOff>
    </xdr:from>
    <xdr:to>
      <xdr:col>5</xdr:col>
      <xdr:colOff>300674</xdr:colOff>
      <xdr:row>24</xdr:row>
      <xdr:rowOff>66039</xdr:rowOff>
    </xdr:to>
    <xdr:graphicFrame macro="">
      <xdr:nvGraphicFramePr>
        <xdr:cNvPr id="6" name="Chart 5">
          <a:extLst>
            <a:ext uri="{FF2B5EF4-FFF2-40B4-BE49-F238E27FC236}">
              <a16:creationId xmlns:a16="http://schemas.microsoft.com/office/drawing/2014/main" id="{00000000-0008-0000-1500-000006000000}"/>
            </a:ext>
            <a:ext uri="{147F2762-F138-4A5C-976F-8EAC2B608ADB}">
              <a16:predDERef xmlns:a16="http://schemas.microsoft.com/office/drawing/2014/main" pre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4</xdr:row>
      <xdr:rowOff>200025</xdr:rowOff>
    </xdr:from>
    <xdr:to>
      <xdr:col>4</xdr:col>
      <xdr:colOff>215265</xdr:colOff>
      <xdr:row>8</xdr:row>
      <xdr:rowOff>28574</xdr:rowOff>
    </xdr:to>
    <xdr:sp macro="" textlink="">
      <xdr:nvSpPr>
        <xdr:cNvPr id="2" name="Text Box 3801">
          <a:extLst>
            <a:ext uri="{FF2B5EF4-FFF2-40B4-BE49-F238E27FC236}">
              <a16:creationId xmlns:a16="http://schemas.microsoft.com/office/drawing/2014/main" id="{00000000-0008-0000-1600-000002000000}"/>
            </a:ext>
          </a:extLst>
        </xdr:cNvPr>
        <xdr:cNvSpPr txBox="1">
          <a:spLocks noChangeArrowheads="1"/>
        </xdr:cNvSpPr>
      </xdr:nvSpPr>
      <xdr:spPr bwMode="auto">
        <a:xfrm>
          <a:off x="3857625" y="1038225"/>
          <a:ext cx="2520315" cy="66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a:t>
          </a: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Fiscal impulse projection (percentage point)</a:t>
          </a: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xdr:col>
      <xdr:colOff>0</xdr:colOff>
      <xdr:row>7</xdr:row>
      <xdr:rowOff>84455</xdr:rowOff>
    </xdr:from>
    <xdr:to>
      <xdr:col>4</xdr:col>
      <xdr:colOff>216218</xdr:colOff>
      <xdr:row>17</xdr:row>
      <xdr:rowOff>148590</xdr:rowOff>
    </xdr:to>
    <xdr:graphicFrame macro="">
      <xdr:nvGraphicFramePr>
        <xdr:cNvPr id="3" name="Chart 2">
          <a:extLst>
            <a:ext uri="{FF2B5EF4-FFF2-40B4-BE49-F238E27FC236}">
              <a16:creationId xmlns:a16="http://schemas.microsoft.com/office/drawing/2014/main" id="{00000000-0008-0000-1600-000003000000}"/>
            </a:ext>
            <a:ext uri="{147F2762-F138-4A5C-976F-8EAC2B608ADB}">
              <a16:predDERef xmlns:a16="http://schemas.microsoft.com/office/drawing/2014/main" pre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17</xdr:row>
      <xdr:rowOff>87630</xdr:rowOff>
    </xdr:from>
    <xdr:to>
      <xdr:col>4</xdr:col>
      <xdr:colOff>304800</xdr:colOff>
      <xdr:row>18</xdr:row>
      <xdr:rowOff>152400</xdr:rowOff>
    </xdr:to>
    <xdr:sp macro="" textlink="">
      <xdr:nvSpPr>
        <xdr:cNvPr id="4" name="Text Box 57">
          <a:extLst>
            <a:ext uri="{FF2B5EF4-FFF2-40B4-BE49-F238E27FC236}">
              <a16:creationId xmlns:a16="http://schemas.microsoft.com/office/drawing/2014/main" id="{00000000-0008-0000-1600-000004000000}"/>
            </a:ext>
          </a:extLst>
        </xdr:cNvPr>
        <xdr:cNvSpPr txBox="1"/>
      </xdr:nvSpPr>
      <xdr:spPr>
        <a:xfrm>
          <a:off x="3419475" y="3649980"/>
          <a:ext cx="1524000" cy="27432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CBA assessment</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1</xdr:row>
      <xdr:rowOff>161927</xdr:rowOff>
    </xdr:from>
    <xdr:to>
      <xdr:col>7</xdr:col>
      <xdr:colOff>234315</xdr:colOff>
      <xdr:row>4</xdr:row>
      <xdr:rowOff>43297</xdr:rowOff>
    </xdr:to>
    <xdr:sp macro="" textlink="">
      <xdr:nvSpPr>
        <xdr:cNvPr id="2" name="Text Box 3801">
          <a:extLst>
            <a:ext uri="{FF2B5EF4-FFF2-40B4-BE49-F238E27FC236}">
              <a16:creationId xmlns:a16="http://schemas.microsoft.com/office/drawing/2014/main" id="{00000000-0008-0000-1700-000002000000}"/>
            </a:ext>
          </a:extLst>
        </xdr:cNvPr>
        <xdr:cNvSpPr txBox="1">
          <a:spLocks noChangeArrowheads="1"/>
        </xdr:cNvSpPr>
      </xdr:nvSpPr>
      <xdr:spPr bwMode="auto">
        <a:xfrm>
          <a:off x="4554682" y="343768"/>
          <a:ext cx="252031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a:t>
          </a: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Short-term inflation expectation estimates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52070</xdr:colOff>
      <xdr:row>4</xdr:row>
      <xdr:rowOff>93980</xdr:rowOff>
    </xdr:from>
    <xdr:to>
      <xdr:col>7</xdr:col>
      <xdr:colOff>286070</xdr:colOff>
      <xdr:row>13</xdr:row>
      <xdr:rowOff>121285</xdr:rowOff>
    </xdr:to>
    <xdr:graphicFrame macro="">
      <xdr:nvGraphicFramePr>
        <xdr:cNvPr id="3" name="Chart 2">
          <a:extLst>
            <a:ext uri="{FF2B5EF4-FFF2-40B4-BE49-F238E27FC236}">
              <a16:creationId xmlns:a16="http://schemas.microsoft.com/office/drawing/2014/main" id="{00000000-0008-0000-1700-000003000000}"/>
            </a:ext>
            <a:ext uri="{147F2762-F138-4A5C-976F-8EAC2B608ADB}">
              <a16:predDERef xmlns:a16="http://schemas.microsoft.com/office/drawing/2014/main" pre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146050</xdr:colOff>
      <xdr:row>13</xdr:row>
      <xdr:rowOff>146050</xdr:rowOff>
    </xdr:from>
    <xdr:to>
      <xdr:col>7</xdr:col>
      <xdr:colOff>369570</xdr:colOff>
      <xdr:row>15</xdr:row>
      <xdr:rowOff>69215</xdr:rowOff>
    </xdr:to>
    <xdr:sp macro="" textlink="">
      <xdr:nvSpPr>
        <xdr:cNvPr id="4" name="Text Box 58">
          <a:extLst>
            <a:ext uri="{FF2B5EF4-FFF2-40B4-BE49-F238E27FC236}">
              <a16:creationId xmlns:a16="http://schemas.microsoft.com/office/drawing/2014/main" id="{00000000-0008-0000-1700-000004000000}"/>
            </a:ext>
            <a:ext uri="{147F2762-F138-4A5C-976F-8EAC2B608ADB}">
              <a16:predDERef xmlns:a16="http://schemas.microsoft.com/office/drawing/2014/main" pred="{00000000-0008-0000-1A00-000003000000}"/>
            </a:ext>
          </a:extLst>
        </xdr:cNvPr>
        <xdr:cNvSpPr txBox="1"/>
      </xdr:nvSpPr>
      <xdr:spPr>
        <a:xfrm>
          <a:off x="6299200" y="2870200"/>
          <a:ext cx="2509520" cy="3422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CBA assessment</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7</xdr:row>
      <xdr:rowOff>76200</xdr:rowOff>
    </xdr:from>
    <xdr:to>
      <xdr:col>8</xdr:col>
      <xdr:colOff>190500</xdr:colOff>
      <xdr:row>16</xdr:row>
      <xdr:rowOff>85725</xdr:rowOff>
    </xdr:to>
    <xdr:sp macro="" textlink="">
      <xdr:nvSpPr>
        <xdr:cNvPr id="4" name="Text Box 3994">
          <a:extLst>
            <a:ext uri="{FF2B5EF4-FFF2-40B4-BE49-F238E27FC236}">
              <a16:creationId xmlns:a16="http://schemas.microsoft.com/office/drawing/2014/main" id="{00000000-0008-0000-0300-000004000000}"/>
            </a:ext>
          </a:extLst>
        </xdr:cNvPr>
        <xdr:cNvSpPr txBox="1">
          <a:spLocks noChangeArrowheads="1"/>
        </xdr:cNvSpPr>
      </xdr:nvSpPr>
      <xdr:spPr bwMode="auto">
        <a:xfrm>
          <a:off x="3362325" y="704850"/>
          <a:ext cx="223837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Economic growth in trade partner countries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710803</xdr:colOff>
      <xdr:row>14</xdr:row>
      <xdr:rowOff>194072</xdr:rowOff>
    </xdr:from>
    <xdr:to>
      <xdr:col>8</xdr:col>
      <xdr:colOff>182803</xdr:colOff>
      <xdr:row>23</xdr:row>
      <xdr:rowOff>52388</xdr:rowOff>
    </xdr:to>
    <xdr:graphicFrame macro="">
      <xdr:nvGraphicFramePr>
        <xdr:cNvPr id="20" name="Chart 4">
          <a:extLst>
            <a:ext uri="{FF2B5EF4-FFF2-40B4-BE49-F238E27FC236}">
              <a16:creationId xmlns:a16="http://schemas.microsoft.com/office/drawing/2014/main" id="{00000000-0008-0000-0300-000014000000}"/>
            </a:ext>
            <a:ext uri="{147F2762-F138-4A5C-976F-8EAC2B608ADB}">
              <a16:predDERef xmlns:a16="http://schemas.microsoft.com/office/drawing/2014/main" pre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728980</xdr:colOff>
      <xdr:row>23</xdr:row>
      <xdr:rowOff>29290</xdr:rowOff>
    </xdr:from>
    <xdr:to>
      <xdr:col>8</xdr:col>
      <xdr:colOff>252095</xdr:colOff>
      <xdr:row>25</xdr:row>
      <xdr:rowOff>4445</xdr:rowOff>
    </xdr:to>
    <xdr:sp macro="" textlink="">
      <xdr:nvSpPr>
        <xdr:cNvPr id="6" name="Text Box 24">
          <a:extLst>
            <a:ext uri="{FF2B5EF4-FFF2-40B4-BE49-F238E27FC236}">
              <a16:creationId xmlns:a16="http://schemas.microsoft.com/office/drawing/2014/main" id="{00000000-0008-0000-0300-000006000000}"/>
            </a:ext>
          </a:extLst>
        </xdr:cNvPr>
        <xdr:cNvSpPr txBox="1"/>
      </xdr:nvSpPr>
      <xdr:spPr>
        <a:xfrm>
          <a:off x="3776980" y="2321243"/>
          <a:ext cx="2571115" cy="39187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a:t>
          </a:r>
          <a:r>
            <a:rPr kumimoji="0" lang="hy-AM"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BEA, Eurostat, Rosstat, CBA projections</a:t>
          </a:r>
          <a:r>
            <a:rPr kumimoji="0" lang="hy-AM"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726528</xdr:colOff>
      <xdr:row>8</xdr:row>
      <xdr:rowOff>19050</xdr:rowOff>
    </xdr:from>
    <xdr:to>
      <xdr:col>9</xdr:col>
      <xdr:colOff>227418</xdr:colOff>
      <xdr:row>11</xdr:row>
      <xdr:rowOff>28575</xdr:rowOff>
    </xdr:to>
    <xdr:sp macro="" textlink="">
      <xdr:nvSpPr>
        <xdr:cNvPr id="2" name="Text Box 3801">
          <a:extLst>
            <a:ext uri="{FF2B5EF4-FFF2-40B4-BE49-F238E27FC236}">
              <a16:creationId xmlns:a16="http://schemas.microsoft.com/office/drawing/2014/main" id="{00000000-0008-0000-1800-000002000000}"/>
            </a:ext>
          </a:extLst>
        </xdr:cNvPr>
        <xdr:cNvSpPr txBox="1">
          <a:spLocks noChangeArrowheads="1"/>
        </xdr:cNvSpPr>
      </xdr:nvSpPr>
      <xdr:spPr bwMode="auto">
        <a:xfrm>
          <a:off x="5916011" y="1700705"/>
          <a:ext cx="2548890" cy="640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a:t>
          </a: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4</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Household inflation expectation surveys</a:t>
          </a:r>
          <a:r>
            <a:rPr kumimoji="0" lang="en-US" sz="700" b="1" i="0" u="none" strike="noStrike" kern="0" cap="none" spc="0" normalizeH="0" baseline="0" noProof="0">
              <a:ln>
                <a:noFill/>
              </a:ln>
              <a:solidFill>
                <a:srgbClr val="FF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40399</xdr:colOff>
      <xdr:row>10</xdr:row>
      <xdr:rowOff>116928</xdr:rowOff>
    </xdr:from>
    <xdr:to>
      <xdr:col>9</xdr:col>
      <xdr:colOff>364249</xdr:colOff>
      <xdr:row>20</xdr:row>
      <xdr:rowOff>107403</xdr:rowOff>
    </xdr:to>
    <xdr:graphicFrame macro="">
      <xdr:nvGraphicFramePr>
        <xdr:cNvPr id="3" name="Chart 2">
          <a:extLst>
            <a:ext uri="{FF2B5EF4-FFF2-40B4-BE49-F238E27FC236}">
              <a16:creationId xmlns:a16="http://schemas.microsoft.com/office/drawing/2014/main" id="{00000000-0008-0000-1800-000003000000}"/>
            </a:ext>
            <a:ext uri="{147F2762-F138-4A5C-976F-8EAC2B608ADB}">
              <a16:predDERef xmlns:a16="http://schemas.microsoft.com/office/drawing/2014/main" pre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64046</xdr:colOff>
      <xdr:row>20</xdr:row>
      <xdr:rowOff>135540</xdr:rowOff>
    </xdr:from>
    <xdr:to>
      <xdr:col>9</xdr:col>
      <xdr:colOff>405041</xdr:colOff>
      <xdr:row>22</xdr:row>
      <xdr:rowOff>58048</xdr:rowOff>
    </xdr:to>
    <xdr:sp macro="" textlink="">
      <xdr:nvSpPr>
        <xdr:cNvPr id="4" name="Text Box 58">
          <a:extLst>
            <a:ext uri="{FF2B5EF4-FFF2-40B4-BE49-F238E27FC236}">
              <a16:creationId xmlns:a16="http://schemas.microsoft.com/office/drawing/2014/main" id="{00000000-0008-0000-1800-000004000000}"/>
            </a:ext>
            <a:ext uri="{147F2762-F138-4A5C-976F-8EAC2B608ADB}">
              <a16:predDERef xmlns:a16="http://schemas.microsoft.com/office/drawing/2014/main" pred="{00000000-0008-0000-1A00-000003000000}"/>
            </a:ext>
          </a:extLst>
        </xdr:cNvPr>
        <xdr:cNvSpPr txBox="1"/>
      </xdr:nvSpPr>
      <xdr:spPr>
        <a:xfrm>
          <a:off x="7539529" y="4339678"/>
          <a:ext cx="1102995" cy="34292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CBA</a:t>
          </a:r>
          <a:r>
            <a:rPr kumimoji="0" lang="hy-AM"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7</xdr:col>
      <xdr:colOff>0</xdr:colOff>
      <xdr:row>6</xdr:row>
      <xdr:rowOff>0</xdr:rowOff>
    </xdr:from>
    <xdr:to>
      <xdr:col>10</xdr:col>
      <xdr:colOff>222068</xdr:colOff>
      <xdr:row>8</xdr:row>
      <xdr:rowOff>78828</xdr:rowOff>
    </xdr:to>
    <xdr:sp macro="" textlink="">
      <xdr:nvSpPr>
        <xdr:cNvPr id="3" name="Text Box 3801">
          <a:extLst>
            <a:ext uri="{FF2B5EF4-FFF2-40B4-BE49-F238E27FC236}">
              <a16:creationId xmlns:a16="http://schemas.microsoft.com/office/drawing/2014/main" id="{00000000-0008-0000-1900-000003000000}"/>
            </a:ext>
          </a:extLst>
        </xdr:cNvPr>
        <xdr:cNvSpPr txBox="1">
          <a:spLocks noChangeArrowheads="1"/>
        </xdr:cNvSpPr>
      </xdr:nvSpPr>
      <xdr:spPr bwMode="auto">
        <a:xfrm>
          <a:off x="17749345" y="1143000"/>
          <a:ext cx="2567189" cy="459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Reserv requirement Ratio</a:t>
          </a:r>
        </a:p>
        <a:p>
          <a:pPr marL="0" indent="0" rtl="0">
            <a:spcAft>
              <a:spcPts val="0"/>
            </a:spcAft>
          </a:pP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71922</xdr:colOff>
      <xdr:row>8</xdr:row>
      <xdr:rowOff>27586</xdr:rowOff>
    </xdr:from>
    <xdr:to>
      <xdr:col>10</xdr:col>
      <xdr:colOff>265100</xdr:colOff>
      <xdr:row>19</xdr:row>
      <xdr:rowOff>92086</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72303</xdr:colOff>
      <xdr:row>19</xdr:row>
      <xdr:rowOff>162473</xdr:rowOff>
    </xdr:from>
    <xdr:to>
      <xdr:col>10</xdr:col>
      <xdr:colOff>399691</xdr:colOff>
      <xdr:row>21</xdr:row>
      <xdr:rowOff>124395</xdr:rowOff>
    </xdr:to>
    <xdr:sp macro="" textlink="">
      <xdr:nvSpPr>
        <xdr:cNvPr id="5" name="Text Box 58">
          <a:extLst>
            <a:ext uri="{FF2B5EF4-FFF2-40B4-BE49-F238E27FC236}">
              <a16:creationId xmlns:a16="http://schemas.microsoft.com/office/drawing/2014/main" id="{00000000-0008-0000-1900-000005000000}"/>
            </a:ext>
            <a:ext uri="{147F2762-F138-4A5C-976F-8EAC2B608ADB}">
              <a16:predDERef xmlns:a16="http://schemas.microsoft.com/office/drawing/2014/main" pred="{00000000-0008-0000-1A00-000003000000}"/>
            </a:ext>
          </a:extLst>
        </xdr:cNvPr>
        <xdr:cNvSpPr txBox="1"/>
      </xdr:nvSpPr>
      <xdr:spPr>
        <a:xfrm>
          <a:off x="19367232" y="3781973"/>
          <a:ext cx="1102995" cy="34292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657225</xdr:colOff>
      <xdr:row>5</xdr:row>
      <xdr:rowOff>66675</xdr:rowOff>
    </xdr:from>
    <xdr:to>
      <xdr:col>5</xdr:col>
      <xdr:colOff>52705</xdr:colOff>
      <xdr:row>7</xdr:row>
      <xdr:rowOff>141605</xdr:rowOff>
    </xdr:to>
    <xdr:sp macro="" textlink="">
      <xdr:nvSpPr>
        <xdr:cNvPr id="3" name="Text Box 3801">
          <a:extLst>
            <a:ext uri="{FF2B5EF4-FFF2-40B4-BE49-F238E27FC236}">
              <a16:creationId xmlns:a16="http://schemas.microsoft.com/office/drawing/2014/main" id="{00000000-0008-0000-1A00-000003000000}"/>
            </a:ext>
          </a:extLst>
        </xdr:cNvPr>
        <xdr:cNvSpPr txBox="1">
          <a:spLocks noChangeArrowheads="1"/>
        </xdr:cNvSpPr>
      </xdr:nvSpPr>
      <xdr:spPr bwMode="auto">
        <a:xfrm>
          <a:off x="1438275" y="1114425"/>
          <a:ext cx="2519680" cy="494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Relation between interest rate and liquidity for foreign currency loans</a:t>
          </a: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editAs="oneCell">
    <xdr:from>
      <xdr:col>1</xdr:col>
      <xdr:colOff>723900</xdr:colOff>
      <xdr:row>7</xdr:row>
      <xdr:rowOff>138112</xdr:rowOff>
    </xdr:from>
    <xdr:to>
      <xdr:col>5</xdr:col>
      <xdr:colOff>132080</xdr:colOff>
      <xdr:row>15</xdr:row>
      <xdr:rowOff>95567</xdr:rowOff>
    </xdr:to>
    <xdr:pic>
      <xdr:nvPicPr>
        <xdr:cNvPr id="4" name="Picture 3">
          <a:extLst>
            <a:ext uri="{FF2B5EF4-FFF2-40B4-BE49-F238E27FC236}">
              <a16:creationId xmlns:a16="http://schemas.microsoft.com/office/drawing/2014/main" id="{DC3403B0-ACF7-4B0E-89A3-3A4972E22C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1775" y="1582737"/>
          <a:ext cx="2519680" cy="197358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2</xdr:col>
      <xdr:colOff>695325</xdr:colOff>
      <xdr:row>4</xdr:row>
      <xdr:rowOff>19050</xdr:rowOff>
    </xdr:from>
    <xdr:to>
      <xdr:col>6</xdr:col>
      <xdr:colOff>90805</xdr:colOff>
      <xdr:row>6</xdr:row>
      <xdr:rowOff>160655</xdr:rowOff>
    </xdr:to>
    <xdr:sp macro="" textlink="">
      <xdr:nvSpPr>
        <xdr:cNvPr id="3" name="Text Box 3801">
          <a:extLst>
            <a:ext uri="{FF2B5EF4-FFF2-40B4-BE49-F238E27FC236}">
              <a16:creationId xmlns:a16="http://schemas.microsoft.com/office/drawing/2014/main" id="{00000000-0008-0000-1B00-000003000000}"/>
            </a:ext>
          </a:extLst>
        </xdr:cNvPr>
        <xdr:cNvSpPr txBox="1">
          <a:spLocks noChangeArrowheads="1"/>
        </xdr:cNvSpPr>
      </xdr:nvSpPr>
      <xdr:spPr bwMode="auto">
        <a:xfrm>
          <a:off x="2257425" y="857250"/>
          <a:ext cx="2519680" cy="560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a:t>
          </a: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7</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Relation between interest rate and liquidity for loans in AMD</a:t>
          </a: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r>
            <a:rPr lang="en-US" sz="1100" b="1">
              <a:effectLst/>
              <a:latin typeface="+mn-lt"/>
              <a:ea typeface="+mn-ea"/>
              <a:cs typeface="+mn-cs"/>
            </a:rPr>
            <a:t>Source: Aurthors own calculations</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editAs="oneCell">
    <xdr:from>
      <xdr:col>2</xdr:col>
      <xdr:colOff>762000</xdr:colOff>
      <xdr:row>6</xdr:row>
      <xdr:rowOff>171450</xdr:rowOff>
    </xdr:from>
    <xdr:to>
      <xdr:col>6</xdr:col>
      <xdr:colOff>157480</xdr:colOff>
      <xdr:row>14</xdr:row>
      <xdr:rowOff>163195</xdr:rowOff>
    </xdr:to>
    <xdr:pic>
      <xdr:nvPicPr>
        <xdr:cNvPr id="4" name="Picture 3">
          <a:extLst>
            <a:ext uri="{FF2B5EF4-FFF2-40B4-BE49-F238E27FC236}">
              <a16:creationId xmlns:a16="http://schemas.microsoft.com/office/drawing/2014/main" id="{7D4F54BD-8C0E-4851-BDB3-6D3B1DC6FB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4100" y="1428750"/>
          <a:ext cx="2519680" cy="202057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7</xdr:col>
      <xdr:colOff>563218</xdr:colOff>
      <xdr:row>1</xdr:row>
      <xdr:rowOff>0</xdr:rowOff>
    </xdr:from>
    <xdr:to>
      <xdr:col>11</xdr:col>
      <xdr:colOff>63473</xdr:colOff>
      <xdr:row>5</xdr:row>
      <xdr:rowOff>91109</xdr:rowOff>
    </xdr:to>
    <xdr:sp macro="" textlink="">
      <xdr:nvSpPr>
        <xdr:cNvPr id="5" name="Text Box 3801">
          <a:extLst>
            <a:ext uri="{FF2B5EF4-FFF2-40B4-BE49-F238E27FC236}">
              <a16:creationId xmlns:a16="http://schemas.microsoft.com/office/drawing/2014/main" id="{00000000-0008-0000-1C00-000005000000}"/>
            </a:ext>
          </a:extLst>
        </xdr:cNvPr>
        <xdr:cNvSpPr txBox="1">
          <a:spLocks noChangeArrowheads="1"/>
        </xdr:cNvSpPr>
      </xdr:nvSpPr>
      <xdr:spPr bwMode="auto">
        <a:xfrm>
          <a:off x="5980044" y="182217"/>
          <a:ext cx="2548255" cy="819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first half of the reporting period, as expected, the inflationary environment remained low, but accelerated sharply in the second semester surpassing the 4% target.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619125</xdr:colOff>
      <xdr:row>5</xdr:row>
      <xdr:rowOff>104775</xdr:rowOff>
    </xdr:from>
    <xdr:to>
      <xdr:col>11</xdr:col>
      <xdr:colOff>176850</xdr:colOff>
      <xdr:row>20</xdr:row>
      <xdr:rowOff>85725</xdr:rowOff>
    </xdr:to>
    <xdr:graphicFrame macro="">
      <xdr:nvGraphicFramePr>
        <xdr:cNvPr id="3" name="Chart 2">
          <a:extLst>
            <a:ext uri="{FF2B5EF4-FFF2-40B4-BE49-F238E27FC236}">
              <a16:creationId xmlns:a16="http://schemas.microsoft.com/office/drawing/2014/main" id="{00000000-0008-0000-1C00-000003000000}"/>
            </a:ext>
            <a:ext uri="{147F2762-F138-4A5C-976F-8EAC2B608ADB}">
              <a16:predDERef xmlns:a16="http://schemas.microsoft.com/office/drawing/2014/main" pre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459394</xdr:colOff>
      <xdr:row>20</xdr:row>
      <xdr:rowOff>84524</xdr:rowOff>
    </xdr:from>
    <xdr:to>
      <xdr:col>11</xdr:col>
      <xdr:colOff>387639</xdr:colOff>
      <xdr:row>22</xdr:row>
      <xdr:rowOff>55314</xdr:rowOff>
    </xdr:to>
    <xdr:sp macro="" textlink="">
      <xdr:nvSpPr>
        <xdr:cNvPr id="4" name="Text Box 293">
          <a:extLst>
            <a:ext uri="{FF2B5EF4-FFF2-40B4-BE49-F238E27FC236}">
              <a16:creationId xmlns:a16="http://schemas.microsoft.com/office/drawing/2014/main" id="{00000000-0008-0000-1C00-000004000000}"/>
            </a:ext>
            <a:ext uri="{147F2762-F138-4A5C-976F-8EAC2B608ADB}">
              <a16:predDERef xmlns:a16="http://schemas.microsoft.com/office/drawing/2014/main" pred="{00000000-0008-0000-2000-000002000000}"/>
            </a:ext>
          </a:extLst>
        </xdr:cNvPr>
        <xdr:cNvSpPr txBox="1"/>
      </xdr:nvSpPr>
      <xdr:spPr>
        <a:xfrm>
          <a:off x="7488844" y="3704024"/>
          <a:ext cx="1452245" cy="33274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NSS, CBA</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3</xdr:col>
      <xdr:colOff>760319</xdr:colOff>
      <xdr:row>1</xdr:row>
      <xdr:rowOff>100853</xdr:rowOff>
    </xdr:from>
    <xdr:to>
      <xdr:col>7</xdr:col>
      <xdr:colOff>164764</xdr:colOff>
      <xdr:row>4</xdr:row>
      <xdr:rowOff>212912</xdr:rowOff>
    </xdr:to>
    <xdr:sp macro="" textlink="">
      <xdr:nvSpPr>
        <xdr:cNvPr id="4" name="Text Box 4099">
          <a:extLst>
            <a:ext uri="{FF2B5EF4-FFF2-40B4-BE49-F238E27FC236}">
              <a16:creationId xmlns:a16="http://schemas.microsoft.com/office/drawing/2014/main" id="{00000000-0008-0000-1D00-000004000000}"/>
            </a:ext>
          </a:extLst>
        </xdr:cNvPr>
        <xdr:cNvSpPr txBox="1">
          <a:spLocks noChangeArrowheads="1"/>
        </xdr:cNvSpPr>
      </xdr:nvSpPr>
      <xdr:spPr bwMode="auto">
        <a:xfrm>
          <a:off x="3046319" y="470647"/>
          <a:ext cx="2519680" cy="784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9</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Starting from the second quarter of 2020, inflation restored slightly Later, at the end of the year, inflation accelerated and in the first quarter of 2021 surpassed the target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457275</xdr:colOff>
      <xdr:row>17</xdr:row>
      <xdr:rowOff>19050</xdr:rowOff>
    </xdr:from>
    <xdr:to>
      <xdr:col>7</xdr:col>
      <xdr:colOff>166445</xdr:colOff>
      <xdr:row>18</xdr:row>
      <xdr:rowOff>117661</xdr:rowOff>
    </xdr:to>
    <xdr:sp macro="" textlink="">
      <xdr:nvSpPr>
        <xdr:cNvPr id="5" name="Text Box 3871">
          <a:extLst>
            <a:ext uri="{FF2B5EF4-FFF2-40B4-BE49-F238E27FC236}">
              <a16:creationId xmlns:a16="http://schemas.microsoft.com/office/drawing/2014/main" id="{00000000-0008-0000-1D00-000005000000}"/>
            </a:ext>
          </a:extLst>
        </xdr:cNvPr>
        <xdr:cNvSpPr txBox="1"/>
      </xdr:nvSpPr>
      <xdr:spPr>
        <a:xfrm>
          <a:off x="4334510" y="3795432"/>
          <a:ext cx="1233170" cy="2667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NSS</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4</xdr:row>
      <xdr:rowOff>156322</xdr:rowOff>
    </xdr:from>
    <xdr:to>
      <xdr:col>7</xdr:col>
      <xdr:colOff>166445</xdr:colOff>
      <xdr:row>17</xdr:row>
      <xdr:rowOff>47625</xdr:rowOff>
    </xdr:to>
    <xdr:graphicFrame macro="">
      <xdr:nvGraphicFramePr>
        <xdr:cNvPr id="6" name="Chart 5">
          <a:extLst>
            <a:ext uri="{FF2B5EF4-FFF2-40B4-BE49-F238E27FC236}">
              <a16:creationId xmlns:a16="http://schemas.microsoft.com/office/drawing/2014/main" id="{00000000-0008-0000-1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4</xdr:col>
      <xdr:colOff>16510</xdr:colOff>
      <xdr:row>12</xdr:row>
      <xdr:rowOff>0</xdr:rowOff>
    </xdr:from>
    <xdr:to>
      <xdr:col>7</xdr:col>
      <xdr:colOff>250190</xdr:colOff>
      <xdr:row>16</xdr:row>
      <xdr:rowOff>89273</xdr:rowOff>
    </xdr:to>
    <xdr:sp macro="" textlink="">
      <xdr:nvSpPr>
        <xdr:cNvPr id="6" name="Text Box 3801">
          <a:extLst>
            <a:ext uri="{FF2B5EF4-FFF2-40B4-BE49-F238E27FC236}">
              <a16:creationId xmlns:a16="http://schemas.microsoft.com/office/drawing/2014/main" id="{00000000-0008-0000-1E00-000006000000}"/>
            </a:ext>
            <a:ext uri="{147F2762-F138-4A5C-976F-8EAC2B608ADB}">
              <a16:predDERef xmlns:a16="http://schemas.microsoft.com/office/drawing/2014/main" pred="{00000000-0008-0000-1900-000004000000}"/>
            </a:ext>
          </a:extLst>
        </xdr:cNvPr>
        <xdr:cNvSpPr txBox="1">
          <a:spLocks noChangeArrowheads="1"/>
        </xdr:cNvSpPr>
      </xdr:nvSpPr>
      <xdr:spPr bwMode="auto">
        <a:xfrm>
          <a:off x="4285951" y="2151529"/>
          <a:ext cx="2519680" cy="80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In the first quarter of 2021, dollar prices for imports of goods and services grew compared to the same quarter of the previous year</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206375</xdr:colOff>
      <xdr:row>31</xdr:row>
      <xdr:rowOff>37016</xdr:rowOff>
    </xdr:from>
    <xdr:to>
      <xdr:col>7</xdr:col>
      <xdr:colOff>285115</xdr:colOff>
      <xdr:row>32</xdr:row>
      <xdr:rowOff>90132</xdr:rowOff>
    </xdr:to>
    <xdr:sp macro="" textlink="">
      <xdr:nvSpPr>
        <xdr:cNvPr id="8" name="Text Box 3871">
          <a:extLst>
            <a:ext uri="{FF2B5EF4-FFF2-40B4-BE49-F238E27FC236}">
              <a16:creationId xmlns:a16="http://schemas.microsoft.com/office/drawing/2014/main" id="{00000000-0008-0000-1E00-000008000000}"/>
            </a:ext>
          </a:extLst>
        </xdr:cNvPr>
        <xdr:cNvSpPr txBox="1"/>
      </xdr:nvSpPr>
      <xdr:spPr>
        <a:xfrm>
          <a:off x="5237816" y="5595134"/>
          <a:ext cx="1602740" cy="2324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CBA estimates</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15</xdr:row>
      <xdr:rowOff>152362</xdr:rowOff>
    </xdr:from>
    <xdr:to>
      <xdr:col>7</xdr:col>
      <xdr:colOff>233680</xdr:colOff>
      <xdr:row>30</xdr:row>
      <xdr:rowOff>157890</xdr:rowOff>
    </xdr:to>
    <xdr:graphicFrame macro="">
      <xdr:nvGraphicFramePr>
        <xdr:cNvPr id="9" name="Chart 8">
          <a:extLst>
            <a:ext uri="{FF2B5EF4-FFF2-40B4-BE49-F238E27FC236}">
              <a16:creationId xmlns:a16="http://schemas.microsoft.com/office/drawing/2014/main" id="{00000000-0008-0000-1E00-000009000000}"/>
            </a:ext>
            <a:ext uri="{147F2762-F138-4A5C-976F-8EAC2B608ADB}">
              <a16:predDERef xmlns:a16="http://schemas.microsoft.com/office/drawing/2014/main" pred="{00000000-0008-0000-2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6</xdr:col>
      <xdr:colOff>190500</xdr:colOff>
      <xdr:row>2</xdr:row>
      <xdr:rowOff>114301</xdr:rowOff>
    </xdr:from>
    <xdr:to>
      <xdr:col>9</xdr:col>
      <xdr:colOff>424500</xdr:colOff>
      <xdr:row>5</xdr:row>
      <xdr:rowOff>170330</xdr:rowOff>
    </xdr:to>
    <xdr:sp macro="" textlink="">
      <xdr:nvSpPr>
        <xdr:cNvPr id="7" name="Text Box 4145">
          <a:extLst>
            <a:ext uri="{FF2B5EF4-FFF2-40B4-BE49-F238E27FC236}">
              <a16:creationId xmlns:a16="http://schemas.microsoft.com/office/drawing/2014/main" id="{00000000-0008-0000-1F00-000007000000}"/>
            </a:ext>
          </a:extLst>
        </xdr:cNvPr>
        <xdr:cNvSpPr txBox="1">
          <a:spLocks noChangeArrowheads="1"/>
        </xdr:cNvSpPr>
      </xdr:nvSpPr>
      <xdr:spPr bwMode="auto">
        <a:xfrm>
          <a:off x="4695825" y="476251"/>
          <a:ext cx="2520000" cy="598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31</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Private spending structure</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r>
            <a:rPr kumimoji="0" lang="en-US"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(y/y growth)</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288140</xdr:colOff>
      <xdr:row>4</xdr:row>
      <xdr:rowOff>168649</xdr:rowOff>
    </xdr:from>
    <xdr:to>
      <xdr:col>9</xdr:col>
      <xdr:colOff>522140</xdr:colOff>
      <xdr:row>16</xdr:row>
      <xdr:rowOff>177120</xdr:rowOff>
    </xdr:to>
    <xdr:graphicFrame macro="">
      <xdr:nvGraphicFramePr>
        <xdr:cNvPr id="6" name="Chart 1">
          <a:extLst>
            <a:ext uri="{FF2B5EF4-FFF2-40B4-BE49-F238E27FC236}">
              <a16:creationId xmlns:a16="http://schemas.microsoft.com/office/drawing/2014/main" id="{00000000-0008-0000-1F00-000006000000}"/>
            </a:ext>
            <a:ext uri="{147F2762-F138-4A5C-976F-8EAC2B608ADB}">
              <a16:predDERef xmlns:a16="http://schemas.microsoft.com/office/drawing/2014/main" pred="{00000000-0008-0000-2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548117</xdr:colOff>
      <xdr:row>17</xdr:row>
      <xdr:rowOff>121732</xdr:rowOff>
    </xdr:from>
    <xdr:to>
      <xdr:col>9</xdr:col>
      <xdr:colOff>613522</xdr:colOff>
      <xdr:row>19</xdr:row>
      <xdr:rowOff>125542</xdr:rowOff>
    </xdr:to>
    <xdr:sp macro="" textlink="">
      <xdr:nvSpPr>
        <xdr:cNvPr id="3" name="Text Box 296">
          <a:extLst>
            <a:ext uri="{FF2B5EF4-FFF2-40B4-BE49-F238E27FC236}">
              <a16:creationId xmlns:a16="http://schemas.microsoft.com/office/drawing/2014/main" id="{00000000-0008-0000-1F00-000003000000}"/>
            </a:ext>
            <a:ext uri="{147F2762-F138-4A5C-976F-8EAC2B608ADB}">
              <a16:predDERef xmlns:a16="http://schemas.microsoft.com/office/drawing/2014/main" pred="{00000000-0008-0000-2400-000002000000}"/>
            </a:ext>
          </a:extLst>
        </xdr:cNvPr>
        <xdr:cNvSpPr txBox="1"/>
      </xdr:nvSpPr>
      <xdr:spPr>
        <a:xfrm>
          <a:off x="5053442" y="3198307"/>
          <a:ext cx="2351405" cy="36576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estimate</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6</xdr:col>
      <xdr:colOff>28575</xdr:colOff>
      <xdr:row>8</xdr:row>
      <xdr:rowOff>0</xdr:rowOff>
    </xdr:from>
    <xdr:to>
      <xdr:col>9</xdr:col>
      <xdr:colOff>262255</xdr:colOff>
      <xdr:row>11</xdr:row>
      <xdr:rowOff>57150</xdr:rowOff>
    </xdr:to>
    <xdr:sp macro="" textlink="">
      <xdr:nvSpPr>
        <xdr:cNvPr id="9" name="Text Box 4145">
          <a:extLst>
            <a:ext uri="{FF2B5EF4-FFF2-40B4-BE49-F238E27FC236}">
              <a16:creationId xmlns:a16="http://schemas.microsoft.com/office/drawing/2014/main" id="{00000000-0008-0000-2000-000009000000}"/>
            </a:ext>
          </a:extLst>
        </xdr:cNvPr>
        <xdr:cNvSpPr txBox="1">
          <a:spLocks noChangeArrowheads="1"/>
        </xdr:cNvSpPr>
      </xdr:nvSpPr>
      <xdr:spPr bwMode="auto">
        <a:xfrm>
          <a:off x="4600575" y="1676400"/>
          <a:ext cx="251968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32</a:t>
          </a: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Net export position improved in QIV 2020, due to the higher decrease of imports compared to exports (net real exports, y/y, positive value means improvement)</a:t>
          </a: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593725</xdr:colOff>
      <xdr:row>23</xdr:row>
      <xdr:rowOff>169545</xdr:rowOff>
    </xdr:from>
    <xdr:to>
      <xdr:col>9</xdr:col>
      <xdr:colOff>171450</xdr:colOff>
      <xdr:row>25</xdr:row>
      <xdr:rowOff>24130</xdr:rowOff>
    </xdr:to>
    <xdr:sp macro="" textlink="">
      <xdr:nvSpPr>
        <xdr:cNvPr id="10" name="Text Box 297">
          <a:extLst>
            <a:ext uri="{FF2B5EF4-FFF2-40B4-BE49-F238E27FC236}">
              <a16:creationId xmlns:a16="http://schemas.microsoft.com/office/drawing/2014/main" id="{00000000-0008-0000-2000-00000A000000}"/>
            </a:ext>
            <a:ext uri="{147F2762-F138-4A5C-976F-8EAC2B608ADB}">
              <a16:predDERef xmlns:a16="http://schemas.microsoft.com/office/drawing/2014/main" pred="{00000000-0008-0000-2500-000003000000}"/>
            </a:ext>
          </a:extLst>
        </xdr:cNvPr>
        <xdr:cNvSpPr txBox="1"/>
      </xdr:nvSpPr>
      <xdr:spPr>
        <a:xfrm>
          <a:off x="5927725" y="4989195"/>
          <a:ext cx="1101725" cy="2736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0</xdr:colOff>
      <xdr:row>11</xdr:row>
      <xdr:rowOff>19050</xdr:rowOff>
    </xdr:from>
    <xdr:to>
      <xdr:col>9</xdr:col>
      <xdr:colOff>233680</xdr:colOff>
      <xdr:row>24</xdr:row>
      <xdr:rowOff>20955</xdr:rowOff>
    </xdr:to>
    <xdr:graphicFrame macro="">
      <xdr:nvGraphicFramePr>
        <xdr:cNvPr id="11" name="Chart 10">
          <a:extLst>
            <a:ext uri="{FF2B5EF4-FFF2-40B4-BE49-F238E27FC236}">
              <a16:creationId xmlns:a16="http://schemas.microsoft.com/office/drawing/2014/main" id="{00000000-0008-0000-2000-00000B000000}"/>
            </a:ext>
            <a:ext uri="{147F2762-F138-4A5C-976F-8EAC2B608ADB}">
              <a16:predDERef xmlns:a16="http://schemas.microsoft.com/office/drawing/2014/main" pred="{00000000-0008-0000-2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8</xdr:col>
      <xdr:colOff>760730</xdr:colOff>
      <xdr:row>4</xdr:row>
      <xdr:rowOff>171451</xdr:rowOff>
    </xdr:from>
    <xdr:to>
      <xdr:col>12</xdr:col>
      <xdr:colOff>232410</xdr:colOff>
      <xdr:row>7</xdr:row>
      <xdr:rowOff>95251</xdr:rowOff>
    </xdr:to>
    <xdr:sp macro="" textlink="">
      <xdr:nvSpPr>
        <xdr:cNvPr id="5" name="Text Box 4145">
          <a:extLst>
            <a:ext uri="{FF2B5EF4-FFF2-40B4-BE49-F238E27FC236}">
              <a16:creationId xmlns:a16="http://schemas.microsoft.com/office/drawing/2014/main" id="{00000000-0008-0000-2100-000005000000}"/>
            </a:ext>
          </a:extLst>
        </xdr:cNvPr>
        <xdr:cNvSpPr txBox="1">
          <a:spLocks noChangeArrowheads="1"/>
        </xdr:cNvSpPr>
      </xdr:nvSpPr>
      <xdr:spPr bwMode="auto">
        <a:xfrm>
          <a:off x="4789805" y="1009651"/>
          <a:ext cx="251968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Expansionary impact of fiscal policy in the first quarter of 2021 is mainly due to revenue expansionary impact</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307975</xdr:colOff>
      <xdr:row>17</xdr:row>
      <xdr:rowOff>78105</xdr:rowOff>
    </xdr:from>
    <xdr:to>
      <xdr:col>12</xdr:col>
      <xdr:colOff>231775</xdr:colOff>
      <xdr:row>18</xdr:row>
      <xdr:rowOff>122555</xdr:rowOff>
    </xdr:to>
    <xdr:sp macro="" textlink="">
      <xdr:nvSpPr>
        <xdr:cNvPr id="6" name="Text Box 298">
          <a:extLst>
            <a:ext uri="{FF2B5EF4-FFF2-40B4-BE49-F238E27FC236}">
              <a16:creationId xmlns:a16="http://schemas.microsoft.com/office/drawing/2014/main" id="{00000000-0008-0000-2100-000006000000}"/>
            </a:ext>
            <a:ext uri="{147F2762-F138-4A5C-976F-8EAC2B608ADB}">
              <a16:predDERef xmlns:a16="http://schemas.microsoft.com/office/drawing/2014/main" pred="{00000000-0008-0000-2500-000003000000}"/>
            </a:ext>
          </a:extLst>
        </xdr:cNvPr>
        <xdr:cNvSpPr txBox="1"/>
      </xdr:nvSpPr>
      <xdr:spPr>
        <a:xfrm>
          <a:off x="5861050" y="3640455"/>
          <a:ext cx="144780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CBA estimates</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0</xdr:colOff>
      <xdr:row>7</xdr:row>
      <xdr:rowOff>106045</xdr:rowOff>
    </xdr:from>
    <xdr:to>
      <xdr:col>12</xdr:col>
      <xdr:colOff>233680</xdr:colOff>
      <xdr:row>17</xdr:row>
      <xdr:rowOff>170180</xdr:rowOff>
    </xdr:to>
    <xdr:graphicFrame macro="">
      <xdr:nvGraphicFramePr>
        <xdr:cNvPr id="7" name="Chart 6">
          <a:extLst>
            <a:ext uri="{FF2B5EF4-FFF2-40B4-BE49-F238E27FC236}">
              <a16:creationId xmlns:a16="http://schemas.microsoft.com/office/drawing/2014/main" id="{00000000-0008-0000-2100-000007000000}"/>
            </a:ext>
            <a:ext uri="{147F2762-F138-4A5C-976F-8EAC2B608ADB}">
              <a16:predDERef xmlns:a16="http://schemas.microsoft.com/office/drawing/2014/main" pred="{00000000-0008-0000-2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668020</xdr:colOff>
      <xdr:row>15</xdr:row>
      <xdr:rowOff>142875</xdr:rowOff>
    </xdr:from>
    <xdr:to>
      <xdr:col>8</xdr:col>
      <xdr:colOff>140335</xdr:colOff>
      <xdr:row>17</xdr:row>
      <xdr:rowOff>133350</xdr:rowOff>
    </xdr:to>
    <xdr:sp macro="" textlink="">
      <xdr:nvSpPr>
        <xdr:cNvPr id="4" name="Text Box 3994">
          <a:extLst>
            <a:ext uri="{FF2B5EF4-FFF2-40B4-BE49-F238E27FC236}">
              <a16:creationId xmlns:a16="http://schemas.microsoft.com/office/drawing/2014/main" id="{00000000-0008-0000-0400-000004000000}"/>
            </a:ext>
          </a:extLst>
        </xdr:cNvPr>
        <xdr:cNvSpPr txBox="1">
          <a:spLocks noChangeArrowheads="1"/>
        </xdr:cNvSpPr>
      </xdr:nvSpPr>
      <xdr:spPr bwMode="auto">
        <a:xfrm>
          <a:off x="3716020" y="742950"/>
          <a:ext cx="252031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4</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Inflation in trade partner countries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9524</xdr:colOff>
      <xdr:row>17</xdr:row>
      <xdr:rowOff>156210</xdr:rowOff>
    </xdr:from>
    <xdr:to>
      <xdr:col>8</xdr:col>
      <xdr:colOff>243524</xdr:colOff>
      <xdr:row>27</xdr:row>
      <xdr:rowOff>19049</xdr:rowOff>
    </xdr:to>
    <xdr:graphicFrame macro="">
      <xdr:nvGraphicFramePr>
        <xdr:cNvPr id="5" name="Chart 4">
          <a:extLst>
            <a:ext uri="{FF2B5EF4-FFF2-40B4-BE49-F238E27FC236}">
              <a16:creationId xmlns:a16="http://schemas.microsoft.com/office/drawing/2014/main" id="{00000000-0008-0000-0400-000005000000}"/>
            </a:ext>
            <a:ext uri="{147F2762-F138-4A5C-976F-8EAC2B608ADB}">
              <a16:predDERef xmlns:a16="http://schemas.microsoft.com/office/drawing/2014/main" pre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97790</xdr:colOff>
      <xdr:row>27</xdr:row>
      <xdr:rowOff>11430</xdr:rowOff>
    </xdr:from>
    <xdr:to>
      <xdr:col>8</xdr:col>
      <xdr:colOff>373380</xdr:colOff>
      <xdr:row>28</xdr:row>
      <xdr:rowOff>194945</xdr:rowOff>
    </xdr:to>
    <xdr:sp macro="" textlink="">
      <xdr:nvSpPr>
        <xdr:cNvPr id="6" name="Text Box 25">
          <a:extLst>
            <a:ext uri="{FF2B5EF4-FFF2-40B4-BE49-F238E27FC236}">
              <a16:creationId xmlns:a16="http://schemas.microsoft.com/office/drawing/2014/main" id="{00000000-0008-0000-0400-000006000000}"/>
            </a:ext>
          </a:extLst>
        </xdr:cNvPr>
        <xdr:cNvSpPr txBox="1"/>
      </xdr:nvSpPr>
      <xdr:spPr>
        <a:xfrm>
          <a:off x="3907790" y="3126105"/>
          <a:ext cx="2561590"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BEA, Eurostat, Rosstat, CBA projections</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7</xdr:col>
      <xdr:colOff>0</xdr:colOff>
      <xdr:row>4</xdr:row>
      <xdr:rowOff>171450</xdr:rowOff>
    </xdr:from>
    <xdr:to>
      <xdr:col>10</xdr:col>
      <xdr:colOff>234315</xdr:colOff>
      <xdr:row>7</xdr:row>
      <xdr:rowOff>85725</xdr:rowOff>
    </xdr:to>
    <xdr:sp macro="" textlink="">
      <xdr:nvSpPr>
        <xdr:cNvPr id="2" name="Text Box 4145">
          <a:extLst>
            <a:ext uri="{FF2B5EF4-FFF2-40B4-BE49-F238E27FC236}">
              <a16:creationId xmlns:a16="http://schemas.microsoft.com/office/drawing/2014/main" id="{00000000-0008-0000-2200-000002000000}"/>
            </a:ext>
          </a:extLst>
        </xdr:cNvPr>
        <xdr:cNvSpPr txBox="1">
          <a:spLocks noChangeArrowheads="1"/>
        </xdr:cNvSpPr>
      </xdr:nvSpPr>
      <xdr:spPr bwMode="auto">
        <a:xfrm>
          <a:off x="7343775" y="1009650"/>
          <a:ext cx="252031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34</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Main indicators of the consolidated budget (AMD billion)</a:t>
          </a: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3810</xdr:colOff>
      <xdr:row>7</xdr:row>
      <xdr:rowOff>53975</xdr:rowOff>
    </xdr:from>
    <xdr:to>
      <xdr:col>10</xdr:col>
      <xdr:colOff>237490</xdr:colOff>
      <xdr:row>16</xdr:row>
      <xdr:rowOff>123825</xdr:rowOff>
    </xdr:to>
    <xdr:graphicFrame macro="">
      <xdr:nvGraphicFramePr>
        <xdr:cNvPr id="3" name="Chart 2" descr="Description: Description: Description:  ïåò">
          <a:extLst>
            <a:ext uri="{FF2B5EF4-FFF2-40B4-BE49-F238E27FC236}">
              <a16:creationId xmlns:a16="http://schemas.microsoft.com/office/drawing/2014/main" id="{00000000-0008-0000-2200-000003000000}"/>
            </a:ext>
            <a:ext uri="{147F2762-F138-4A5C-976F-8EAC2B608ADB}">
              <a16:predDERef xmlns:a16="http://schemas.microsoft.com/office/drawing/2014/main" pred="{00000000-0008-0000-2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47624</xdr:colOff>
      <xdr:row>16</xdr:row>
      <xdr:rowOff>75565</xdr:rowOff>
    </xdr:from>
    <xdr:to>
      <xdr:col>10</xdr:col>
      <xdr:colOff>123825</xdr:colOff>
      <xdr:row>17</xdr:row>
      <xdr:rowOff>120015</xdr:rowOff>
    </xdr:to>
    <xdr:sp macro="" textlink="">
      <xdr:nvSpPr>
        <xdr:cNvPr id="4" name="Text Box 302">
          <a:extLst>
            <a:ext uri="{FF2B5EF4-FFF2-40B4-BE49-F238E27FC236}">
              <a16:creationId xmlns:a16="http://schemas.microsoft.com/office/drawing/2014/main" id="{00000000-0008-0000-2200-000004000000}"/>
            </a:ext>
            <a:ext uri="{147F2762-F138-4A5C-976F-8EAC2B608ADB}">
              <a16:predDERef xmlns:a16="http://schemas.microsoft.com/office/drawing/2014/main" pred="{00000000-0008-0000-2600-000003000000}"/>
            </a:ext>
          </a:extLst>
        </xdr:cNvPr>
        <xdr:cNvSpPr txBox="1"/>
      </xdr:nvSpPr>
      <xdr:spPr>
        <a:xfrm>
          <a:off x="8915399" y="3428365"/>
          <a:ext cx="838201"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586154</xdr:colOff>
      <xdr:row>19</xdr:row>
      <xdr:rowOff>83722</xdr:rowOff>
    </xdr:from>
    <xdr:to>
      <xdr:col>6</xdr:col>
      <xdr:colOff>17583</xdr:colOff>
      <xdr:row>20</xdr:row>
      <xdr:rowOff>128172</xdr:rowOff>
    </xdr:to>
    <xdr:sp macro="" textlink="">
      <xdr:nvSpPr>
        <xdr:cNvPr id="2" name="Text Box 303">
          <a:extLst>
            <a:ext uri="{FF2B5EF4-FFF2-40B4-BE49-F238E27FC236}">
              <a16:creationId xmlns:a16="http://schemas.microsoft.com/office/drawing/2014/main" id="{00000000-0008-0000-2300-000002000000}"/>
            </a:ext>
            <a:ext uri="{147F2762-F138-4A5C-976F-8EAC2B608ADB}">
              <a16:predDERef xmlns:a16="http://schemas.microsoft.com/office/drawing/2014/main" pred="{00000000-0008-0000-2700-000003000000}"/>
            </a:ext>
          </a:extLst>
        </xdr:cNvPr>
        <xdr:cNvSpPr txBox="1"/>
      </xdr:nvSpPr>
      <xdr:spPr>
        <a:xfrm>
          <a:off x="4366846" y="4120857"/>
          <a:ext cx="1717429" cy="2569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Ministry of Finance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462328</xdr:colOff>
      <xdr:row>5</xdr:row>
      <xdr:rowOff>143607</xdr:rowOff>
    </xdr:from>
    <xdr:to>
      <xdr:col>5</xdr:col>
      <xdr:colOff>709978</xdr:colOff>
      <xdr:row>8</xdr:row>
      <xdr:rowOff>168519</xdr:rowOff>
    </xdr:to>
    <xdr:sp macro="" textlink="">
      <xdr:nvSpPr>
        <xdr:cNvPr id="3" name="Text Box 4145">
          <a:extLst>
            <a:ext uri="{FF2B5EF4-FFF2-40B4-BE49-F238E27FC236}">
              <a16:creationId xmlns:a16="http://schemas.microsoft.com/office/drawing/2014/main" id="{00000000-0008-0000-2300-000003000000}"/>
            </a:ext>
          </a:extLst>
        </xdr:cNvPr>
        <xdr:cNvSpPr txBox="1">
          <a:spLocks noChangeArrowheads="1"/>
        </xdr:cNvSpPr>
      </xdr:nvSpPr>
      <xdr:spPr bwMode="auto">
        <a:xfrm>
          <a:off x="3481020" y="1206011"/>
          <a:ext cx="2533650" cy="6623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35</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first quarter of 2020, the state budget experienced deficit, and the share of external sources prevailed within financing sources</a:t>
          </a: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379534</xdr:colOff>
      <xdr:row>8</xdr:row>
      <xdr:rowOff>34436</xdr:rowOff>
    </xdr:from>
    <xdr:to>
      <xdr:col>5</xdr:col>
      <xdr:colOff>613534</xdr:colOff>
      <xdr:row>19</xdr:row>
      <xdr:rowOff>84992</xdr:rowOff>
    </xdr:to>
    <xdr:graphicFrame macro="">
      <xdr:nvGraphicFramePr>
        <xdr:cNvPr id="4" name="Chart 3">
          <a:extLst>
            <a:ext uri="{FF2B5EF4-FFF2-40B4-BE49-F238E27FC236}">
              <a16:creationId xmlns:a16="http://schemas.microsoft.com/office/drawing/2014/main" id="{00000000-0008-0000-2300-000004000000}"/>
            </a:ext>
            <a:ext uri="{147F2762-F138-4A5C-976F-8EAC2B608ADB}">
              <a16:predDERef xmlns:a16="http://schemas.microsoft.com/office/drawing/2014/main" pred="{00000000-0008-0000-2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8</xdr:col>
      <xdr:colOff>697631</xdr:colOff>
      <xdr:row>2</xdr:row>
      <xdr:rowOff>152400</xdr:rowOff>
    </xdr:from>
    <xdr:to>
      <xdr:col>12</xdr:col>
      <xdr:colOff>176622</xdr:colOff>
      <xdr:row>5</xdr:row>
      <xdr:rowOff>34954</xdr:rowOff>
    </xdr:to>
    <xdr:sp macro="" textlink="">
      <xdr:nvSpPr>
        <xdr:cNvPr id="7" name="Text Box 4145">
          <a:extLst>
            <a:ext uri="{FF2B5EF4-FFF2-40B4-BE49-F238E27FC236}">
              <a16:creationId xmlns:a16="http://schemas.microsoft.com/office/drawing/2014/main" id="{00000000-0008-0000-2400-000007000000}"/>
            </a:ext>
          </a:extLst>
        </xdr:cNvPr>
        <xdr:cNvSpPr txBox="1">
          <a:spLocks noChangeArrowheads="1"/>
        </xdr:cNvSpPr>
      </xdr:nvSpPr>
      <xdr:spPr bwMode="auto">
        <a:xfrm>
          <a:off x="6989374" y="519418"/>
          <a:ext cx="2520000" cy="43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a:t>
          </a: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6</a:t>
          </a:r>
          <a:endParaRPr kumimoji="0" lang="en-US" sz="12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GDP Sectoral Structure </a:t>
          </a:r>
          <a:r>
            <a:rPr kumimoji="0" lang="en-US"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(y/y growth, %)</a:t>
          </a:r>
          <a:endParaRPr kumimoji="0" lang="en-US" sz="12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9</xdr:col>
      <xdr:colOff>34565</xdr:colOff>
      <xdr:row>4</xdr:row>
      <xdr:rowOff>174749</xdr:rowOff>
    </xdr:from>
    <xdr:to>
      <xdr:col>12</xdr:col>
      <xdr:colOff>273808</xdr:colOff>
      <xdr:row>17</xdr:row>
      <xdr:rowOff>34954</xdr:rowOff>
    </xdr:to>
    <xdr:graphicFrame macro="">
      <xdr:nvGraphicFramePr>
        <xdr:cNvPr id="2" name="Object 4141">
          <a:extLst>
            <a:ext uri="{FF2B5EF4-FFF2-40B4-BE49-F238E27FC236}">
              <a16:creationId xmlns:a16="http://schemas.microsoft.com/office/drawing/2014/main" id="{00000000-0008-0000-2400-000002000000}"/>
            </a:ext>
            <a:ext uri="{147F2762-F138-4A5C-976F-8EAC2B608ADB}">
              <a16:predDERef xmlns:a16="http://schemas.microsoft.com/office/drawing/2014/main" pred="{00000000-0008-0000-2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91389</xdr:colOff>
      <xdr:row>17</xdr:row>
      <xdr:rowOff>80274</xdr:rowOff>
    </xdr:from>
    <xdr:to>
      <xdr:col>12</xdr:col>
      <xdr:colOff>309961</xdr:colOff>
      <xdr:row>18</xdr:row>
      <xdr:rowOff>108724</xdr:rowOff>
    </xdr:to>
    <xdr:sp macro="" textlink="">
      <xdr:nvSpPr>
        <xdr:cNvPr id="5" name="Text Box 306">
          <a:extLst>
            <a:ext uri="{FF2B5EF4-FFF2-40B4-BE49-F238E27FC236}">
              <a16:creationId xmlns:a16="http://schemas.microsoft.com/office/drawing/2014/main" id="{00000000-0008-0000-2400-000005000000}"/>
            </a:ext>
            <a:ext uri="{147F2762-F138-4A5C-976F-8EAC2B608ADB}">
              <a16:predDERef xmlns:a16="http://schemas.microsoft.com/office/drawing/2014/main" pred="{00000000-0008-0000-2900-000003000000}"/>
            </a:ext>
          </a:extLst>
        </xdr:cNvPr>
        <xdr:cNvSpPr txBox="1"/>
      </xdr:nvSpPr>
      <xdr:spPr>
        <a:xfrm>
          <a:off x="7903637" y="3199930"/>
          <a:ext cx="1739076" cy="2119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estimate</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0</xdr:colOff>
      <xdr:row>14</xdr:row>
      <xdr:rowOff>50801</xdr:rowOff>
    </xdr:from>
    <xdr:to>
      <xdr:col>7</xdr:col>
      <xdr:colOff>254000</xdr:colOff>
      <xdr:row>15</xdr:row>
      <xdr:rowOff>133351</xdr:rowOff>
    </xdr:to>
    <xdr:sp macro="" textlink="">
      <xdr:nvSpPr>
        <xdr:cNvPr id="3" name="Text Box 308">
          <a:extLst>
            <a:ext uri="{FF2B5EF4-FFF2-40B4-BE49-F238E27FC236}">
              <a16:creationId xmlns:a16="http://schemas.microsoft.com/office/drawing/2014/main" id="{00000000-0008-0000-2500-000003000000}"/>
            </a:ext>
            <a:ext uri="{147F2762-F138-4A5C-976F-8EAC2B608ADB}">
              <a16:predDERef xmlns:a16="http://schemas.microsoft.com/office/drawing/2014/main" pred="{00000000-0008-0000-2A00-00000C000000}"/>
            </a:ext>
          </a:extLst>
        </xdr:cNvPr>
        <xdr:cNvSpPr txBox="1"/>
      </xdr:nvSpPr>
      <xdr:spPr>
        <a:xfrm>
          <a:off x="3810000" y="2898776"/>
          <a:ext cx="1778000" cy="2635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142875</xdr:colOff>
      <xdr:row>3</xdr:row>
      <xdr:rowOff>95250</xdr:rowOff>
    </xdr:from>
    <xdr:to>
      <xdr:col>7</xdr:col>
      <xdr:colOff>376875</xdr:colOff>
      <xdr:row>6</xdr:row>
      <xdr:rowOff>133350</xdr:rowOff>
    </xdr:to>
    <xdr:sp macro="" textlink="">
      <xdr:nvSpPr>
        <xdr:cNvPr id="9" name="Text Box 4093">
          <a:extLst>
            <a:ext uri="{FF2B5EF4-FFF2-40B4-BE49-F238E27FC236}">
              <a16:creationId xmlns:a16="http://schemas.microsoft.com/office/drawing/2014/main" id="{00000000-0008-0000-2500-000009000000}"/>
            </a:ext>
          </a:extLst>
        </xdr:cNvPr>
        <xdr:cNvSpPr txBox="1">
          <a:spLocks noChangeArrowheads="1"/>
        </xdr:cNvSpPr>
      </xdr:nvSpPr>
      <xdr:spPr bwMode="auto">
        <a:xfrm>
          <a:off x="3190875" y="1333500"/>
          <a:ext cx="2520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a:t>
          </a: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7</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Private nominal saalries </a:t>
          </a:r>
          <a:r>
            <a:rPr kumimoji="0" lang="en-US"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(y</a:t>
          </a:r>
          <a:r>
            <a:rPr kumimoji="0" lang="hy-AM"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a:t>
          </a:r>
          <a:r>
            <a:rPr kumimoji="0" lang="en-US"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y</a:t>
          </a:r>
          <a:r>
            <a:rPr kumimoji="0" lang="hy-AM"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r>
            <a:rPr kumimoji="0" lang="en-US"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growth,</a:t>
          </a: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r>
            <a:rPr kumimoji="0" lang="hy-AM"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114300</xdr:colOff>
      <xdr:row>5</xdr:row>
      <xdr:rowOff>114301</xdr:rowOff>
    </xdr:from>
    <xdr:to>
      <xdr:col>7</xdr:col>
      <xdr:colOff>348300</xdr:colOff>
      <xdr:row>14</xdr:row>
      <xdr:rowOff>57151</xdr:rowOff>
    </xdr:to>
    <xdr:graphicFrame macro="">
      <xdr:nvGraphicFramePr>
        <xdr:cNvPr id="2" name="Chart 1">
          <a:extLst>
            <a:ext uri="{FF2B5EF4-FFF2-40B4-BE49-F238E27FC236}">
              <a16:creationId xmlns:a16="http://schemas.microsoft.com/office/drawing/2014/main" id="{00000000-0008-0000-2500-000002000000}"/>
            </a:ext>
            <a:ext uri="{147F2762-F138-4A5C-976F-8EAC2B608ADB}">
              <a16:predDERef xmlns:a16="http://schemas.microsoft.com/office/drawing/2014/main" pred="{00000000-0008-0000-2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5</xdr:col>
      <xdr:colOff>635000</xdr:colOff>
      <xdr:row>3</xdr:row>
      <xdr:rowOff>1</xdr:rowOff>
    </xdr:from>
    <xdr:to>
      <xdr:col>9</xdr:col>
      <xdr:colOff>400050</xdr:colOff>
      <xdr:row>5</xdr:row>
      <xdr:rowOff>114301</xdr:rowOff>
    </xdr:to>
    <xdr:sp macro="" textlink="">
      <xdr:nvSpPr>
        <xdr:cNvPr id="4" name="Text Box 4093">
          <a:extLst>
            <a:ext uri="{FF2B5EF4-FFF2-40B4-BE49-F238E27FC236}">
              <a16:creationId xmlns:a16="http://schemas.microsoft.com/office/drawing/2014/main" id="{00000000-0008-0000-2600-000004000000}"/>
            </a:ext>
          </a:extLst>
        </xdr:cNvPr>
        <xdr:cNvSpPr txBox="1">
          <a:spLocks noChangeArrowheads="1"/>
        </xdr:cNvSpPr>
      </xdr:nvSpPr>
      <xdr:spPr bwMode="auto">
        <a:xfrm>
          <a:off x="4445000" y="609601"/>
          <a:ext cx="2813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38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Unit labor costs </a:t>
          </a:r>
          <a:r>
            <a:rPr kumimoji="0" lang="hy-AM"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a:t>
          </a:r>
          <a:r>
            <a:rPr kumimoji="0" lang="en-US"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y/y growth</a:t>
          </a:r>
          <a:r>
            <a:rPr kumimoji="0" lang="hy-AM" sz="700" b="1" i="1"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144780</xdr:colOff>
      <xdr:row>16</xdr:row>
      <xdr:rowOff>184150</xdr:rowOff>
    </xdr:from>
    <xdr:to>
      <xdr:col>9</xdr:col>
      <xdr:colOff>185420</xdr:colOff>
      <xdr:row>19</xdr:row>
      <xdr:rowOff>6985</xdr:rowOff>
    </xdr:to>
    <xdr:sp macro="" textlink="">
      <xdr:nvSpPr>
        <xdr:cNvPr id="5" name="Text Box 309">
          <a:extLst>
            <a:ext uri="{FF2B5EF4-FFF2-40B4-BE49-F238E27FC236}">
              <a16:creationId xmlns:a16="http://schemas.microsoft.com/office/drawing/2014/main" id="{00000000-0008-0000-2600-000005000000}"/>
            </a:ext>
          </a:extLst>
        </xdr:cNvPr>
        <xdr:cNvSpPr txBox="1"/>
      </xdr:nvSpPr>
      <xdr:spPr>
        <a:xfrm>
          <a:off x="4716780" y="3517900"/>
          <a:ext cx="2326640" cy="4514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estimate</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600075</xdr:colOff>
      <xdr:row>5</xdr:row>
      <xdr:rowOff>19050</xdr:rowOff>
    </xdr:from>
    <xdr:to>
      <xdr:col>9</xdr:col>
      <xdr:colOff>72075</xdr:colOff>
      <xdr:row>16</xdr:row>
      <xdr:rowOff>85725</xdr:rowOff>
    </xdr:to>
    <xdr:graphicFrame macro="">
      <xdr:nvGraphicFramePr>
        <xdr:cNvPr id="6" name="Chart 5">
          <a:extLst>
            <a:ext uri="{FF2B5EF4-FFF2-40B4-BE49-F238E27FC236}">
              <a16:creationId xmlns:a16="http://schemas.microsoft.com/office/drawing/2014/main" id="{00000000-0008-0000-2600-000006000000}"/>
            </a:ext>
            <a:ext uri="{147F2762-F138-4A5C-976F-8EAC2B608ADB}">
              <a16:predDERef xmlns:a16="http://schemas.microsoft.com/office/drawing/2014/main" pred="{00000000-0008-0000-2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8</xdr:col>
      <xdr:colOff>284453</xdr:colOff>
      <xdr:row>2</xdr:row>
      <xdr:rowOff>96487</xdr:rowOff>
    </xdr:from>
    <xdr:to>
      <xdr:col>11</xdr:col>
      <xdr:colOff>518453</xdr:colOff>
      <xdr:row>5</xdr:row>
      <xdr:rowOff>164522</xdr:rowOff>
    </xdr:to>
    <xdr:sp macro="" textlink="">
      <xdr:nvSpPr>
        <xdr:cNvPr id="5" name="Text Box 4093">
          <a:extLst>
            <a:ext uri="{FF2B5EF4-FFF2-40B4-BE49-F238E27FC236}">
              <a16:creationId xmlns:a16="http://schemas.microsoft.com/office/drawing/2014/main" id="{00000000-0008-0000-2700-000005000000}"/>
            </a:ext>
          </a:extLst>
        </xdr:cNvPr>
        <xdr:cNvSpPr txBox="1">
          <a:spLocks noChangeArrowheads="1"/>
        </xdr:cNvSpPr>
      </xdr:nvSpPr>
      <xdr:spPr bwMode="auto">
        <a:xfrm>
          <a:off x="5722362" y="512123"/>
          <a:ext cx="2520000" cy="691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39</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During the quarter short-term interest rates continued to stay around the CBA policy interest rate</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328824</xdr:colOff>
      <xdr:row>5</xdr:row>
      <xdr:rowOff>40047</xdr:rowOff>
    </xdr:from>
    <xdr:to>
      <xdr:col>11</xdr:col>
      <xdr:colOff>562824</xdr:colOff>
      <xdr:row>17</xdr:row>
      <xdr:rowOff>37564</xdr:rowOff>
    </xdr:to>
    <xdr:graphicFrame macro="">
      <xdr:nvGraphicFramePr>
        <xdr:cNvPr id="3" name="Chart 2">
          <a:extLst>
            <a:ext uri="{FF2B5EF4-FFF2-40B4-BE49-F238E27FC236}">
              <a16:creationId xmlns:a16="http://schemas.microsoft.com/office/drawing/2014/main" id="{00000000-0008-0000-2700-000003000000}"/>
            </a:ext>
            <a:ext uri="{147F2762-F138-4A5C-976F-8EAC2B608ADB}">
              <a16:predDERef xmlns:a16="http://schemas.microsoft.com/office/drawing/2014/main" pred="{00000000-0008-0000-2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78679</xdr:colOff>
      <xdr:row>17</xdr:row>
      <xdr:rowOff>49673</xdr:rowOff>
    </xdr:from>
    <xdr:to>
      <xdr:col>11</xdr:col>
      <xdr:colOff>593664</xdr:colOff>
      <xdr:row>18</xdr:row>
      <xdr:rowOff>95225</xdr:rowOff>
    </xdr:to>
    <xdr:sp macro="" textlink="">
      <xdr:nvSpPr>
        <xdr:cNvPr id="4" name="Text Box 310">
          <a:extLst>
            <a:ext uri="{FF2B5EF4-FFF2-40B4-BE49-F238E27FC236}">
              <a16:creationId xmlns:a16="http://schemas.microsoft.com/office/drawing/2014/main" id="{00000000-0008-0000-2700-000004000000}"/>
            </a:ext>
            <a:ext uri="{147F2762-F138-4A5C-976F-8EAC2B608ADB}">
              <a16:predDERef xmlns:a16="http://schemas.microsoft.com/office/drawing/2014/main" pred="{00000000-0008-0000-2B00-000003000000}"/>
            </a:ext>
          </a:extLst>
        </xdr:cNvPr>
        <xdr:cNvSpPr txBox="1"/>
      </xdr:nvSpPr>
      <xdr:spPr>
        <a:xfrm>
          <a:off x="7040588" y="3582582"/>
          <a:ext cx="1276985" cy="25337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CBA</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6.xml><?xml version="1.0" encoding="utf-8"?>
<c:userShapes xmlns:c="http://schemas.openxmlformats.org/drawingml/2006/chart">
  <cdr:relSizeAnchor xmlns:cdr="http://schemas.openxmlformats.org/drawingml/2006/chartDrawing">
    <cdr:from>
      <cdr:x>0.08172</cdr:x>
      <cdr:y>0.07457</cdr:y>
    </cdr:from>
    <cdr:to>
      <cdr:x>0.95366</cdr:x>
      <cdr:y>0.14913</cdr:y>
    </cdr:to>
    <cdr:sp macro="" textlink="">
      <cdr:nvSpPr>
        <cdr:cNvPr id="3" name="TextBox 2"/>
        <cdr:cNvSpPr txBox="1"/>
      </cdr:nvSpPr>
      <cdr:spPr>
        <a:xfrm xmlns:a="http://schemas.openxmlformats.org/drawingml/2006/main">
          <a:off x="504825" y="228600"/>
          <a:ext cx="5572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7.xml><?xml version="1.0" encoding="utf-8"?>
<xdr:wsDr xmlns:xdr="http://schemas.openxmlformats.org/drawingml/2006/spreadsheetDrawing" xmlns:a="http://schemas.openxmlformats.org/drawingml/2006/main">
  <xdr:twoCellAnchor>
    <xdr:from>
      <xdr:col>3</xdr:col>
      <xdr:colOff>685800</xdr:colOff>
      <xdr:row>1</xdr:row>
      <xdr:rowOff>38100</xdr:rowOff>
    </xdr:from>
    <xdr:to>
      <xdr:col>7</xdr:col>
      <xdr:colOff>266700</xdr:colOff>
      <xdr:row>4</xdr:row>
      <xdr:rowOff>47625</xdr:rowOff>
    </xdr:to>
    <xdr:sp macro="" textlink="">
      <xdr:nvSpPr>
        <xdr:cNvPr id="4" name="Text Box 4093">
          <a:extLst>
            <a:ext uri="{FF2B5EF4-FFF2-40B4-BE49-F238E27FC236}">
              <a16:creationId xmlns:a16="http://schemas.microsoft.com/office/drawing/2014/main" id="{00000000-0008-0000-2800-000004000000}"/>
            </a:ext>
          </a:extLst>
        </xdr:cNvPr>
        <xdr:cNvSpPr txBox="1">
          <a:spLocks noChangeArrowheads="1"/>
        </xdr:cNvSpPr>
      </xdr:nvSpPr>
      <xdr:spPr bwMode="auto">
        <a:xfrm>
          <a:off x="3038475" y="247650"/>
          <a:ext cx="2628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USD/AMD exchange rate dynamics, April 2020 – March 2021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9523</xdr:colOff>
      <xdr:row>3</xdr:row>
      <xdr:rowOff>152399</xdr:rowOff>
    </xdr:from>
    <xdr:to>
      <xdr:col>7</xdr:col>
      <xdr:colOff>243523</xdr:colOff>
      <xdr:row>14</xdr:row>
      <xdr:rowOff>43295</xdr:rowOff>
    </xdr:to>
    <xdr:graphicFrame macro="">
      <xdr:nvGraphicFramePr>
        <xdr:cNvPr id="5" name="Chart 4">
          <a:extLst>
            <a:ext uri="{FF2B5EF4-FFF2-40B4-BE49-F238E27FC236}">
              <a16:creationId xmlns:a16="http://schemas.microsoft.com/office/drawing/2014/main" id="{00000000-0008-0000-2800-000005000000}"/>
            </a:ext>
            <a:ext uri="{147F2762-F138-4A5C-976F-8EAC2B608ADB}">
              <a16:predDERef xmlns:a16="http://schemas.microsoft.com/office/drawing/2014/main" pred="{00000000-0008-0000-2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523875</xdr:colOff>
      <xdr:row>14</xdr:row>
      <xdr:rowOff>47625</xdr:rowOff>
    </xdr:from>
    <xdr:to>
      <xdr:col>7</xdr:col>
      <xdr:colOff>253047</xdr:colOff>
      <xdr:row>15</xdr:row>
      <xdr:rowOff>100330</xdr:rowOff>
    </xdr:to>
    <xdr:sp macro="" textlink="">
      <xdr:nvSpPr>
        <xdr:cNvPr id="3" name="Text Box 310">
          <a:extLst>
            <a:ext uri="{FF2B5EF4-FFF2-40B4-BE49-F238E27FC236}">
              <a16:creationId xmlns:a16="http://schemas.microsoft.com/office/drawing/2014/main" id="{00000000-0008-0000-2800-000003000000}"/>
            </a:ext>
            <a:ext uri="{147F2762-F138-4A5C-976F-8EAC2B608ADB}">
              <a16:predDERef xmlns:a16="http://schemas.microsoft.com/office/drawing/2014/main" pred="{00000000-0008-0000-2B00-000003000000}"/>
            </a:ext>
          </a:extLst>
        </xdr:cNvPr>
        <xdr:cNvSpPr txBox="1"/>
      </xdr:nvSpPr>
      <xdr:spPr>
        <a:xfrm>
          <a:off x="4267200" y="2981325"/>
          <a:ext cx="1253172" cy="262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11</xdr:col>
      <xdr:colOff>716618</xdr:colOff>
      <xdr:row>88</xdr:row>
      <xdr:rowOff>112060</xdr:rowOff>
    </xdr:from>
    <xdr:to>
      <xdr:col>15</xdr:col>
      <xdr:colOff>188618</xdr:colOff>
      <xdr:row>92</xdr:row>
      <xdr:rowOff>11207</xdr:rowOff>
    </xdr:to>
    <xdr:sp macro="" textlink="">
      <xdr:nvSpPr>
        <xdr:cNvPr id="5" name="Text Box 4093">
          <a:extLst>
            <a:ext uri="{FF2B5EF4-FFF2-40B4-BE49-F238E27FC236}">
              <a16:creationId xmlns:a16="http://schemas.microsoft.com/office/drawing/2014/main" id="{00000000-0008-0000-2900-000005000000}"/>
            </a:ext>
          </a:extLst>
        </xdr:cNvPr>
        <xdr:cNvSpPr txBox="1">
          <a:spLocks noChangeArrowheads="1"/>
        </xdr:cNvSpPr>
      </xdr:nvSpPr>
      <xdr:spPr bwMode="auto">
        <a:xfrm>
          <a:off x="9098618" y="7283825"/>
          <a:ext cx="2520000" cy="616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rtl="0"/>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Liquidity absorbed and injected through CBA transactions (average monthly stock), AMD million</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503899</xdr:colOff>
      <xdr:row>107</xdr:row>
      <xdr:rowOff>93543</xdr:rowOff>
    </xdr:from>
    <xdr:to>
      <xdr:col>15</xdr:col>
      <xdr:colOff>233071</xdr:colOff>
      <xdr:row>108</xdr:row>
      <xdr:rowOff>121402</xdr:rowOff>
    </xdr:to>
    <xdr:sp macro="" textlink="">
      <xdr:nvSpPr>
        <xdr:cNvPr id="6" name="Text Box 310">
          <a:extLst>
            <a:ext uri="{FF2B5EF4-FFF2-40B4-BE49-F238E27FC236}">
              <a16:creationId xmlns:a16="http://schemas.microsoft.com/office/drawing/2014/main" id="{00000000-0008-0000-2900-000006000000}"/>
            </a:ext>
            <a:ext uri="{147F2762-F138-4A5C-976F-8EAC2B608ADB}">
              <a16:predDERef xmlns:a16="http://schemas.microsoft.com/office/drawing/2014/main" pred="{00000000-0008-0000-2B00-000003000000}"/>
            </a:ext>
          </a:extLst>
        </xdr:cNvPr>
        <xdr:cNvSpPr txBox="1"/>
      </xdr:nvSpPr>
      <xdr:spPr>
        <a:xfrm>
          <a:off x="10575551" y="4284543"/>
          <a:ext cx="1253172" cy="2100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CBA</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12</xdr:col>
      <xdr:colOff>3592</xdr:colOff>
      <xdr:row>91</xdr:row>
      <xdr:rowOff>71474</xdr:rowOff>
    </xdr:from>
    <xdr:to>
      <xdr:col>15</xdr:col>
      <xdr:colOff>237592</xdr:colOff>
      <xdr:row>106</xdr:row>
      <xdr:rowOff>173446</xdr:rowOff>
    </xdr:to>
    <xdr:graphicFrame macro="">
      <xdr:nvGraphicFramePr>
        <xdr:cNvPr id="2" name="Chart 1">
          <a:extLst>
            <a:ext uri="{FF2B5EF4-FFF2-40B4-BE49-F238E27FC236}">
              <a16:creationId xmlns:a16="http://schemas.microsoft.com/office/drawing/2014/main" id="{00000000-0008-0000-2900-000002000000}"/>
            </a:ext>
            <a:ext uri="{147F2762-F138-4A5C-976F-8EAC2B608ADB}">
              <a16:predDERef xmlns:a16="http://schemas.microsoft.com/office/drawing/2014/main" pred="{00000000-0008-0000-2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4</xdr:col>
      <xdr:colOff>692728</xdr:colOff>
      <xdr:row>0</xdr:row>
      <xdr:rowOff>0</xdr:rowOff>
    </xdr:from>
    <xdr:to>
      <xdr:col>8</xdr:col>
      <xdr:colOff>164728</xdr:colOff>
      <xdr:row>3</xdr:row>
      <xdr:rowOff>121227</xdr:rowOff>
    </xdr:to>
    <xdr:sp macro="" textlink="">
      <xdr:nvSpPr>
        <xdr:cNvPr id="4" name="Text Box 4093">
          <a:extLst>
            <a:ext uri="{FF2B5EF4-FFF2-40B4-BE49-F238E27FC236}">
              <a16:creationId xmlns:a16="http://schemas.microsoft.com/office/drawing/2014/main" id="{00000000-0008-0000-2A00-000004000000}"/>
            </a:ext>
          </a:extLst>
        </xdr:cNvPr>
        <xdr:cNvSpPr txBox="1">
          <a:spLocks noChangeArrowheads="1"/>
        </xdr:cNvSpPr>
      </xdr:nvSpPr>
      <xdr:spPr bwMode="auto">
        <a:xfrm>
          <a:off x="3740728" y="0"/>
          <a:ext cx="2520000" cy="7446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42</a:t>
          </a: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rtl="0" eaLnBrk="1" fontAlgn="auto" latinLnBrk="0" hangingPunct="1"/>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government securities yields in the first quarter of 2021 was not significant compared to the end of the year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700192</xdr:colOff>
      <xdr:row>3</xdr:row>
      <xdr:rowOff>100129</xdr:rowOff>
    </xdr:from>
    <xdr:to>
      <xdr:col>8</xdr:col>
      <xdr:colOff>259184</xdr:colOff>
      <xdr:row>12</xdr:row>
      <xdr:rowOff>8268</xdr:rowOff>
    </xdr:to>
    <xdr:graphicFrame macro="">
      <xdr:nvGraphicFramePr>
        <xdr:cNvPr id="3" name="Chart 2">
          <a:extLst>
            <a:ext uri="{FF2B5EF4-FFF2-40B4-BE49-F238E27FC236}">
              <a16:creationId xmlns:a16="http://schemas.microsoft.com/office/drawing/2014/main" id="{00000000-0008-0000-2A00-000003000000}"/>
            </a:ext>
            <a:ext uri="{147F2762-F138-4A5C-976F-8EAC2B608ADB}">
              <a16:predDERef xmlns:a16="http://schemas.microsoft.com/office/drawing/2014/main" pred="{00000000-0008-0000-2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183872</xdr:colOff>
      <xdr:row>12</xdr:row>
      <xdr:rowOff>12514</xdr:rowOff>
    </xdr:from>
    <xdr:to>
      <xdr:col>8</xdr:col>
      <xdr:colOff>355322</xdr:colOff>
      <xdr:row>13</xdr:row>
      <xdr:rowOff>67703</xdr:rowOff>
    </xdr:to>
    <xdr:sp macro="" textlink="">
      <xdr:nvSpPr>
        <xdr:cNvPr id="6" name="Text Box 313">
          <a:extLst>
            <a:ext uri="{FF2B5EF4-FFF2-40B4-BE49-F238E27FC236}">
              <a16:creationId xmlns:a16="http://schemas.microsoft.com/office/drawing/2014/main" id="{00000000-0008-0000-2A00-000006000000}"/>
            </a:ext>
            <a:ext uri="{147F2762-F138-4A5C-976F-8EAC2B608ADB}">
              <a16:predDERef xmlns:a16="http://schemas.microsoft.com/office/drawing/2014/main" pred="{00000000-0008-0000-2D00-000003000000}"/>
            </a:ext>
          </a:extLst>
        </xdr:cNvPr>
        <xdr:cNvSpPr txBox="1"/>
      </xdr:nvSpPr>
      <xdr:spPr>
        <a:xfrm>
          <a:off x="5517872" y="2506332"/>
          <a:ext cx="933450" cy="26300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CBA</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657225</xdr:colOff>
      <xdr:row>15</xdr:row>
      <xdr:rowOff>133350</xdr:rowOff>
    </xdr:from>
    <xdr:to>
      <xdr:col>9</xdr:col>
      <xdr:colOff>128905</xdr:colOff>
      <xdr:row>18</xdr:row>
      <xdr:rowOff>76200</xdr:rowOff>
    </xdr:to>
    <xdr:sp macro="" textlink="">
      <xdr:nvSpPr>
        <xdr:cNvPr id="2" name="Text Box 4028">
          <a:extLst>
            <a:ext uri="{FF2B5EF4-FFF2-40B4-BE49-F238E27FC236}">
              <a16:creationId xmlns:a16="http://schemas.microsoft.com/office/drawing/2014/main" id="{00000000-0008-0000-0500-000002000000}"/>
            </a:ext>
          </a:extLst>
        </xdr:cNvPr>
        <xdr:cNvSpPr txBox="1">
          <a:spLocks noChangeArrowheads="1"/>
        </xdr:cNvSpPr>
      </xdr:nvSpPr>
      <xdr:spPr bwMode="auto">
        <a:xfrm>
          <a:off x="4514850" y="676275"/>
          <a:ext cx="251968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5</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International commodity and food prices</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723900</xdr:colOff>
      <xdr:row>18</xdr:row>
      <xdr:rowOff>47625</xdr:rowOff>
    </xdr:from>
    <xdr:to>
      <xdr:col>9</xdr:col>
      <xdr:colOff>195900</xdr:colOff>
      <xdr:row>30</xdr:row>
      <xdr:rowOff>38100</xdr:rowOff>
    </xdr:to>
    <xdr:graphicFrame macro="">
      <xdr:nvGraphicFramePr>
        <xdr:cNvPr id="6" name="Chart 2">
          <a:extLst>
            <a:ext uri="{FF2B5EF4-FFF2-40B4-BE49-F238E27FC236}">
              <a16:creationId xmlns:a16="http://schemas.microsoft.com/office/drawing/2014/main" id="{00000000-0008-0000-0500-000006000000}"/>
            </a:ext>
            <a:ext uri="{147F2762-F138-4A5C-976F-8EAC2B608ADB}">
              <a16:predDERef xmlns:a16="http://schemas.microsoft.com/office/drawing/2014/main" pre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30</xdr:row>
      <xdr:rowOff>66675</xdr:rowOff>
    </xdr:from>
    <xdr:to>
      <xdr:col>9</xdr:col>
      <xdr:colOff>0</xdr:colOff>
      <xdr:row>32</xdr:row>
      <xdr:rowOff>50165</xdr:rowOff>
    </xdr:to>
    <xdr:sp macro="" textlink="">
      <xdr:nvSpPr>
        <xdr:cNvPr id="4" name="Text Box 26">
          <a:extLst>
            <a:ext uri="{FF2B5EF4-FFF2-40B4-BE49-F238E27FC236}">
              <a16:creationId xmlns:a16="http://schemas.microsoft.com/office/drawing/2014/main" id="{00000000-0008-0000-0500-000004000000}"/>
            </a:ext>
          </a:extLst>
        </xdr:cNvPr>
        <xdr:cNvSpPr txBox="1"/>
      </xdr:nvSpPr>
      <xdr:spPr>
        <a:xfrm>
          <a:off x="4619625" y="3324225"/>
          <a:ext cx="2286000" cy="34544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World Bank, FAO, CBA projections </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0.xml><?xml version="1.0" encoding="utf-8"?>
<c:userShapes xmlns:c="http://schemas.openxmlformats.org/drawingml/2006/chart">
  <cdr:relSizeAnchor xmlns:cdr="http://schemas.openxmlformats.org/drawingml/2006/chartDrawing">
    <cdr:from>
      <cdr:x>0.11588</cdr:x>
      <cdr:y>0.06405</cdr:y>
    </cdr:from>
    <cdr:to>
      <cdr:x>0.49404</cdr:x>
      <cdr:y>0.15799</cdr:y>
    </cdr:to>
    <cdr:sp macro="" textlink="">
      <cdr:nvSpPr>
        <cdr:cNvPr id="2" name="Text Box 1"/>
        <cdr:cNvSpPr txBox="1"/>
      </cdr:nvSpPr>
      <cdr:spPr>
        <a:xfrm xmlns:a="http://schemas.openxmlformats.org/drawingml/2006/main">
          <a:off x="291993" y="115260"/>
          <a:ext cx="952820" cy="16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0.03285</cdr:y>
    </cdr:from>
    <cdr:to>
      <cdr:x>0.41475</cdr:x>
      <cdr:y>0.10759</cdr:y>
    </cdr:to>
    <cdr:sp macro="" textlink="">
      <cdr:nvSpPr>
        <cdr:cNvPr id="3" name="Text Box 2"/>
        <cdr:cNvSpPr txBox="1"/>
      </cdr:nvSpPr>
      <cdr:spPr>
        <a:xfrm xmlns:a="http://schemas.openxmlformats.org/drawingml/2006/main">
          <a:off x="0" y="59121"/>
          <a:ext cx="1045170" cy="1345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US" sz="600" b="0" i="1">
              <a:solidFill>
                <a:sysClr val="windowText" lastClr="000000"/>
              </a:solidFill>
              <a:latin typeface="GHEA Grapalat" pitchFamily="50" charset="0"/>
            </a:rPr>
            <a:t>% before redemption</a:t>
          </a:r>
        </a:p>
        <a:p xmlns:a="http://schemas.openxmlformats.org/drawingml/2006/main">
          <a:endParaRPr lang="en-US" sz="600" b="0" i="1"/>
        </a:p>
      </cdr:txBody>
    </cdr:sp>
  </cdr:relSizeAnchor>
</c:userShapes>
</file>

<file path=xl/drawings/drawing51.xml><?xml version="1.0" encoding="utf-8"?>
<xdr:wsDr xmlns:xdr="http://schemas.openxmlformats.org/drawingml/2006/spreadsheetDrawing" xmlns:a="http://schemas.openxmlformats.org/drawingml/2006/main">
  <xdr:twoCellAnchor>
    <xdr:from>
      <xdr:col>6</xdr:col>
      <xdr:colOff>19050</xdr:colOff>
      <xdr:row>2</xdr:row>
      <xdr:rowOff>47625</xdr:rowOff>
    </xdr:from>
    <xdr:to>
      <xdr:col>9</xdr:col>
      <xdr:colOff>253050</xdr:colOff>
      <xdr:row>5</xdr:row>
      <xdr:rowOff>170823</xdr:rowOff>
    </xdr:to>
    <xdr:sp macro="" textlink="">
      <xdr:nvSpPr>
        <xdr:cNvPr id="5" name="Text Box 4093">
          <a:extLst>
            <a:ext uri="{FF2B5EF4-FFF2-40B4-BE49-F238E27FC236}">
              <a16:creationId xmlns:a16="http://schemas.microsoft.com/office/drawing/2014/main" id="{00000000-0008-0000-2B00-000005000000}"/>
            </a:ext>
          </a:extLst>
        </xdr:cNvPr>
        <xdr:cNvSpPr txBox="1">
          <a:spLocks noChangeArrowheads="1"/>
        </xdr:cNvSpPr>
      </xdr:nvSpPr>
      <xdr:spPr bwMode="auto">
        <a:xfrm>
          <a:off x="4591050" y="923925"/>
          <a:ext cx="2520000" cy="7518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43</a:t>
          </a: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3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Dynamics of the CBA refinancing rate and government securities yields</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14287</xdr:colOff>
      <xdr:row>4</xdr:row>
      <xdr:rowOff>152400</xdr:rowOff>
    </xdr:from>
    <xdr:to>
      <xdr:col>9</xdr:col>
      <xdr:colOff>248287</xdr:colOff>
      <xdr:row>14</xdr:row>
      <xdr:rowOff>142650</xdr:rowOff>
    </xdr:to>
    <xdr:graphicFrame macro="">
      <xdr:nvGraphicFramePr>
        <xdr:cNvPr id="2" name="Chart 1">
          <a:extLst>
            <a:ext uri="{FF2B5EF4-FFF2-40B4-BE49-F238E27FC236}">
              <a16:creationId xmlns:a16="http://schemas.microsoft.com/office/drawing/2014/main" id="{00000000-0008-0000-2B00-000002000000}"/>
            </a:ext>
            <a:ext uri="{147F2762-F138-4A5C-976F-8EAC2B608ADB}">
              <a16:predDERef xmlns:a16="http://schemas.microsoft.com/office/drawing/2014/main" pred="{00000000-0008-0000-2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xdr:colOff>
      <xdr:row>15</xdr:row>
      <xdr:rowOff>76200</xdr:rowOff>
    </xdr:from>
    <xdr:to>
      <xdr:col>9</xdr:col>
      <xdr:colOff>344170</xdr:colOff>
      <xdr:row>17</xdr:row>
      <xdr:rowOff>5080</xdr:rowOff>
    </xdr:to>
    <xdr:sp macro="" textlink="">
      <xdr:nvSpPr>
        <xdr:cNvPr id="6" name="Text Box 314">
          <a:extLst>
            <a:ext uri="{FF2B5EF4-FFF2-40B4-BE49-F238E27FC236}">
              <a16:creationId xmlns:a16="http://schemas.microsoft.com/office/drawing/2014/main" id="{00000000-0008-0000-2B00-000006000000}"/>
            </a:ext>
          </a:extLst>
        </xdr:cNvPr>
        <xdr:cNvSpPr txBox="1"/>
      </xdr:nvSpPr>
      <xdr:spPr>
        <a:xfrm>
          <a:off x="6134100" y="3333750"/>
          <a:ext cx="1068070" cy="2908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CBA</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4</xdr:col>
      <xdr:colOff>647700</xdr:colOff>
      <xdr:row>1</xdr:row>
      <xdr:rowOff>133350</xdr:rowOff>
    </xdr:from>
    <xdr:to>
      <xdr:col>8</xdr:col>
      <xdr:colOff>119700</xdr:colOff>
      <xdr:row>4</xdr:row>
      <xdr:rowOff>28575</xdr:rowOff>
    </xdr:to>
    <xdr:sp macro="" textlink="">
      <xdr:nvSpPr>
        <xdr:cNvPr id="6" name="Text Box 4093">
          <a:extLst>
            <a:ext uri="{FF2B5EF4-FFF2-40B4-BE49-F238E27FC236}">
              <a16:creationId xmlns:a16="http://schemas.microsoft.com/office/drawing/2014/main" id="{00000000-0008-0000-2C00-000006000000}"/>
            </a:ext>
          </a:extLst>
        </xdr:cNvPr>
        <xdr:cNvSpPr txBox="1">
          <a:spLocks noChangeArrowheads="1"/>
        </xdr:cNvSpPr>
      </xdr:nvSpPr>
      <xdr:spPr bwMode="auto">
        <a:xfrm>
          <a:off x="3695700" y="342900"/>
          <a:ext cx="25200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44</a:t>
          </a: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3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Dynamics of 12-month growth of lending provided by banks</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685800</xdr:colOff>
      <xdr:row>3</xdr:row>
      <xdr:rowOff>171450</xdr:rowOff>
    </xdr:from>
    <xdr:to>
      <xdr:col>8</xdr:col>
      <xdr:colOff>157800</xdr:colOff>
      <xdr:row>12</xdr:row>
      <xdr:rowOff>18825</xdr:rowOff>
    </xdr:to>
    <xdr:graphicFrame macro="">
      <xdr:nvGraphicFramePr>
        <xdr:cNvPr id="2" name="Chart 1">
          <a:extLst>
            <a:ext uri="{FF2B5EF4-FFF2-40B4-BE49-F238E27FC236}">
              <a16:creationId xmlns:a16="http://schemas.microsoft.com/office/drawing/2014/main" id="{00000000-0008-0000-2C00-000002000000}"/>
            </a:ext>
            <a:ext uri="{147F2762-F138-4A5C-976F-8EAC2B608ADB}">
              <a16:predDERef xmlns:a16="http://schemas.microsoft.com/office/drawing/2014/main" pred="{00000000-0008-0000-2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733425</xdr:colOff>
      <xdr:row>11</xdr:row>
      <xdr:rowOff>133350</xdr:rowOff>
    </xdr:from>
    <xdr:to>
      <xdr:col>8</xdr:col>
      <xdr:colOff>277495</xdr:colOff>
      <xdr:row>13</xdr:row>
      <xdr:rowOff>33655</xdr:rowOff>
    </xdr:to>
    <xdr:sp macro="" textlink="">
      <xdr:nvSpPr>
        <xdr:cNvPr id="3" name="Text Box 314">
          <a:extLst>
            <a:ext uri="{FF2B5EF4-FFF2-40B4-BE49-F238E27FC236}">
              <a16:creationId xmlns:a16="http://schemas.microsoft.com/office/drawing/2014/main" id="{00000000-0008-0000-2C00-000003000000}"/>
            </a:ext>
          </a:extLst>
        </xdr:cNvPr>
        <xdr:cNvSpPr txBox="1"/>
      </xdr:nvSpPr>
      <xdr:spPr>
        <a:xfrm>
          <a:off x="5305425" y="2505075"/>
          <a:ext cx="1068070"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CBA</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8</xdr:col>
      <xdr:colOff>723900</xdr:colOff>
      <xdr:row>2</xdr:row>
      <xdr:rowOff>76200</xdr:rowOff>
    </xdr:from>
    <xdr:to>
      <xdr:col>12</xdr:col>
      <xdr:colOff>195900</xdr:colOff>
      <xdr:row>5</xdr:row>
      <xdr:rowOff>28575</xdr:rowOff>
    </xdr:to>
    <xdr:sp macro="" textlink="">
      <xdr:nvSpPr>
        <xdr:cNvPr id="7" name="Text Box 4093">
          <a:extLst>
            <a:ext uri="{FF2B5EF4-FFF2-40B4-BE49-F238E27FC236}">
              <a16:creationId xmlns:a16="http://schemas.microsoft.com/office/drawing/2014/main" id="{00000000-0008-0000-2D00-000007000000}"/>
            </a:ext>
          </a:extLst>
        </xdr:cNvPr>
        <xdr:cNvSpPr txBox="1">
          <a:spLocks noChangeArrowheads="1"/>
        </xdr:cNvSpPr>
      </xdr:nvSpPr>
      <xdr:spPr bwMode="auto">
        <a:xfrm>
          <a:off x="6057900" y="457200"/>
          <a:ext cx="25200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45</a:t>
          </a: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3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Dynamics of interest rates on AMD loans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714375</xdr:colOff>
      <xdr:row>15</xdr:row>
      <xdr:rowOff>186690</xdr:rowOff>
    </xdr:from>
    <xdr:to>
      <xdr:col>12</xdr:col>
      <xdr:colOff>191770</xdr:colOff>
      <xdr:row>17</xdr:row>
      <xdr:rowOff>125095</xdr:rowOff>
    </xdr:to>
    <xdr:sp macro="" textlink="">
      <xdr:nvSpPr>
        <xdr:cNvPr id="5" name="Text Box 314">
          <a:extLst>
            <a:ext uri="{FF2B5EF4-FFF2-40B4-BE49-F238E27FC236}">
              <a16:creationId xmlns:a16="http://schemas.microsoft.com/office/drawing/2014/main" id="{00000000-0008-0000-2D00-000005000000}"/>
            </a:ext>
          </a:extLst>
        </xdr:cNvPr>
        <xdr:cNvSpPr txBox="1"/>
      </xdr:nvSpPr>
      <xdr:spPr>
        <a:xfrm>
          <a:off x="6810375" y="3044190"/>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CBA</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752473</xdr:colOff>
      <xdr:row>4</xdr:row>
      <xdr:rowOff>100011</xdr:rowOff>
    </xdr:from>
    <xdr:to>
      <xdr:col>12</xdr:col>
      <xdr:colOff>224473</xdr:colOff>
      <xdr:row>15</xdr:row>
      <xdr:rowOff>164511</xdr:rowOff>
    </xdr:to>
    <xdr:graphicFrame macro="">
      <xdr:nvGraphicFramePr>
        <xdr:cNvPr id="6" name="Chart 5">
          <a:extLst>
            <a:ext uri="{FF2B5EF4-FFF2-40B4-BE49-F238E27FC236}">
              <a16:creationId xmlns:a16="http://schemas.microsoft.com/office/drawing/2014/main" id="{00000000-0008-0000-2D00-000006000000}"/>
            </a:ext>
            <a:ext uri="{147F2762-F138-4A5C-976F-8EAC2B608ADB}">
              <a16:predDERef xmlns:a16="http://schemas.microsoft.com/office/drawing/2014/main" pred="{00000000-0008-0000-2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31</xdr:col>
      <xdr:colOff>82707</xdr:colOff>
      <xdr:row>25</xdr:row>
      <xdr:rowOff>117230</xdr:rowOff>
    </xdr:from>
    <xdr:to>
      <xdr:col>34</xdr:col>
      <xdr:colOff>316093</xdr:colOff>
      <xdr:row>29</xdr:row>
      <xdr:rowOff>117232</xdr:rowOff>
    </xdr:to>
    <xdr:sp macro="" textlink="">
      <xdr:nvSpPr>
        <xdr:cNvPr id="2" name="Text Box 4007">
          <a:extLst>
            <a:ext uri="{FF2B5EF4-FFF2-40B4-BE49-F238E27FC236}">
              <a16:creationId xmlns:a16="http://schemas.microsoft.com/office/drawing/2014/main" id="{00000000-0008-0000-0600-000002000000}"/>
            </a:ext>
          </a:extLst>
        </xdr:cNvPr>
        <xdr:cNvSpPr txBox="1">
          <a:spLocks noChangeArrowheads="1"/>
        </xdr:cNvSpPr>
      </xdr:nvSpPr>
      <xdr:spPr bwMode="auto">
        <a:xfrm>
          <a:off x="23914257" y="717305"/>
          <a:ext cx="2519386" cy="838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1</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3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3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Inflation (12-month) projection probability distribution for 3-year horizon</a:t>
          </a: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83511</xdr:colOff>
      <xdr:row>29</xdr:row>
      <xdr:rowOff>109171</xdr:rowOff>
    </xdr:from>
    <xdr:to>
      <xdr:col>34</xdr:col>
      <xdr:colOff>317511</xdr:colOff>
      <xdr:row>40</xdr:row>
      <xdr:rowOff>120161</xdr:rowOff>
    </xdr:to>
    <xdr:graphicFrame macro="">
      <xdr:nvGraphicFramePr>
        <xdr:cNvPr id="3" name="Chart 2">
          <a:extLst>
            <a:ext uri="{FF2B5EF4-FFF2-40B4-BE49-F238E27FC236}">
              <a16:creationId xmlns:a16="http://schemas.microsoft.com/office/drawing/2014/main" id="{00000000-0008-0000-0600-000003000000}"/>
            </a:ext>
            <a:ext uri="{147F2762-F138-4A5C-976F-8EAC2B608ADB}">
              <a16:predDERef xmlns:a16="http://schemas.microsoft.com/office/drawing/2014/main" pre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419256</xdr:colOff>
      <xdr:row>41</xdr:row>
      <xdr:rowOff>103782</xdr:rowOff>
    </xdr:from>
    <xdr:to>
      <xdr:col>34</xdr:col>
      <xdr:colOff>244385</xdr:colOff>
      <xdr:row>43</xdr:row>
      <xdr:rowOff>53298</xdr:rowOff>
    </xdr:to>
    <xdr:sp macro="" textlink="">
      <xdr:nvSpPr>
        <xdr:cNvPr id="4" name="Text Box 22">
          <a:extLst>
            <a:ext uri="{FF2B5EF4-FFF2-40B4-BE49-F238E27FC236}">
              <a16:creationId xmlns:a16="http://schemas.microsoft.com/office/drawing/2014/main" id="{00000000-0008-0000-0600-000004000000}"/>
            </a:ext>
          </a:extLst>
        </xdr:cNvPr>
        <xdr:cNvSpPr txBox="1"/>
      </xdr:nvSpPr>
      <xdr:spPr>
        <a:xfrm>
          <a:off x="24250806" y="4056657"/>
          <a:ext cx="2111129" cy="36861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lang="en-US" sz="700" i="1">
              <a:effectLst/>
              <a:ea typeface="Times New Roman" panose="02020603050405020304" pitchFamily="18" charset="0"/>
              <a:cs typeface="Calibri" panose="020F0502020204030204" pitchFamily="34" charset="0"/>
            </a:rPr>
            <a:t> </a:t>
          </a:r>
          <a:r>
            <a:rPr kumimoji="0" lang="en-US" sz="700" b="0" i="1" u="none" strike="noStrike" kern="0" cap="none" spc="0" normalizeH="0" baseline="0" noProof="0">
              <a:ln>
                <a:noFill/>
              </a:ln>
              <a:solidFill>
                <a:prstClr val="black"/>
              </a:solidFill>
              <a:effectLst/>
              <a:uLnTx/>
              <a:uFillTx/>
              <a:latin typeface="+mn-lt"/>
              <a:ea typeface="Times New Roman" panose="02020603050405020304" pitchFamily="18" charset="0"/>
              <a:cs typeface="Calibri" panose="020F0502020204030204" pitchFamily="34" charset="0"/>
            </a:rPr>
            <a:t> </a:t>
          </a:r>
          <a:r>
            <a:rPr kumimoji="0" lang="en-US" sz="700" b="0" i="1" u="none" strike="noStrike" kern="0" cap="none" spc="0" normalizeH="0" baseline="0" noProof="0">
              <a:ln>
                <a:noFill/>
              </a:ln>
              <a:solidFill>
                <a:prstClr val="black"/>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NSS, CBA projection</a:t>
          </a:r>
          <a:endParaRPr kumimoji="0" lang="en-US" sz="1200" b="0" i="0" u="none" strike="noStrike" kern="0" cap="none" spc="0" normalizeH="0" baseline="0" noProof="0">
            <a:ln>
              <a:noFill/>
            </a:ln>
            <a:solidFill>
              <a:prstClr val="black"/>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33</xdr:col>
      <xdr:colOff>148736</xdr:colOff>
      <xdr:row>29</xdr:row>
      <xdr:rowOff>137747</xdr:rowOff>
    </xdr:from>
    <xdr:to>
      <xdr:col>34</xdr:col>
      <xdr:colOff>47771</xdr:colOff>
      <xdr:row>31</xdr:row>
      <xdr:rowOff>82501</xdr:rowOff>
    </xdr:to>
    <xdr:sp macro="" textlink="">
      <xdr:nvSpPr>
        <xdr:cNvPr id="5" name="Text Box 1">
          <a:extLst>
            <a:ext uri="{FF2B5EF4-FFF2-40B4-BE49-F238E27FC236}">
              <a16:creationId xmlns:a16="http://schemas.microsoft.com/office/drawing/2014/main" id="{00000000-0008-0000-0600-000005000000}"/>
            </a:ext>
          </a:extLst>
        </xdr:cNvPr>
        <xdr:cNvSpPr txBox="1"/>
      </xdr:nvSpPr>
      <xdr:spPr>
        <a:xfrm>
          <a:off x="25504286" y="1576022"/>
          <a:ext cx="661035" cy="363854"/>
        </a:xfrm>
        <a:prstGeom prst="rect">
          <a:avLst/>
        </a:prstGeom>
      </xdr:spPr>
      <xdr:txBody>
        <a:bodyPr wrap="square" lIns="0" tIns="0" rIns="0" bIns="0" rtlCol="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6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Monetary policy impact horizon</a:t>
          </a: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xdr:txBody>
    </xdr:sp>
    <xdr:clientData/>
  </xdr:twoCellAnchor>
  <xdr:twoCellAnchor>
    <xdr:from>
      <xdr:col>33</xdr:col>
      <xdr:colOff>193871</xdr:colOff>
      <xdr:row>31</xdr:row>
      <xdr:rowOff>126438</xdr:rowOff>
    </xdr:from>
    <xdr:to>
      <xdr:col>34</xdr:col>
      <xdr:colOff>74441</xdr:colOff>
      <xdr:row>31</xdr:row>
      <xdr:rowOff>129491</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a:off x="25549421" y="1983813"/>
          <a:ext cx="642570" cy="305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790575</xdr:colOff>
      <xdr:row>6</xdr:row>
      <xdr:rowOff>85726</xdr:rowOff>
    </xdr:from>
    <xdr:to>
      <xdr:col>6</xdr:col>
      <xdr:colOff>795361</xdr:colOff>
      <xdr:row>9</xdr:row>
      <xdr:rowOff>19051</xdr:rowOff>
    </xdr:to>
    <xdr:sp macro="" textlink="">
      <xdr:nvSpPr>
        <xdr:cNvPr id="4" name="Text Box 4007">
          <a:extLst>
            <a:ext uri="{FF2B5EF4-FFF2-40B4-BE49-F238E27FC236}">
              <a16:creationId xmlns:a16="http://schemas.microsoft.com/office/drawing/2014/main" id="{00000000-0008-0000-0700-000004000000}"/>
            </a:ext>
          </a:extLst>
        </xdr:cNvPr>
        <xdr:cNvSpPr txBox="1">
          <a:spLocks noChangeArrowheads="1"/>
        </xdr:cNvSpPr>
      </xdr:nvSpPr>
      <xdr:spPr bwMode="auto">
        <a:xfrm>
          <a:off x="3305175" y="1285876"/>
          <a:ext cx="2519386"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share of product groups with a price change of more than 1% in the RA consumer basket</a:t>
          </a: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800100</xdr:colOff>
      <xdr:row>8</xdr:row>
      <xdr:rowOff>171450</xdr:rowOff>
    </xdr:from>
    <xdr:to>
      <xdr:col>6</xdr:col>
      <xdr:colOff>805180</xdr:colOff>
      <xdr:row>17</xdr:row>
      <xdr:rowOff>190500</xdr:rowOff>
    </xdr:to>
    <xdr:graphicFrame macro="">
      <xdr:nvGraphicFramePr>
        <xdr:cNvPr id="5" name="Chart 4">
          <a:extLst>
            <a:ext uri="{FF2B5EF4-FFF2-40B4-BE49-F238E27FC236}">
              <a16:creationId xmlns:a16="http://schemas.microsoft.com/office/drawing/2014/main" id="{E2E343BE-DDE3-B04C-8BEB-875A14E38CF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0.36104</cdr:x>
      <cdr:y>0.05788</cdr:y>
    </cdr:from>
    <cdr:to>
      <cdr:x>0.46788</cdr:x>
      <cdr:y>0.54327</cdr:y>
    </cdr:to>
    <cdr:sp macro="" textlink="">
      <cdr:nvSpPr>
        <cdr:cNvPr id="2" name="Oval 1">
          <a:extLst xmlns:a="http://schemas.openxmlformats.org/drawingml/2006/main">
            <a:ext uri="{FF2B5EF4-FFF2-40B4-BE49-F238E27FC236}">
              <a16:creationId xmlns:a16="http://schemas.microsoft.com/office/drawing/2014/main" id="{F21EE9F9-2BE2-AB46-9E0E-55A1DBFB5947}"/>
            </a:ext>
          </a:extLst>
        </cdr:cNvPr>
        <cdr:cNvSpPr/>
      </cdr:nvSpPr>
      <cdr:spPr>
        <a:xfrm xmlns:a="http://schemas.openxmlformats.org/drawingml/2006/main">
          <a:off x="2242176" y="148645"/>
          <a:ext cx="663508" cy="1246452"/>
        </a:xfrm>
        <a:prstGeom xmlns:a="http://schemas.openxmlformats.org/drawingml/2006/main" prst="ellipse">
          <a:avLst/>
        </a:prstGeom>
        <a:noFill xmlns:a="http://schemas.openxmlformats.org/drawingml/2006/main"/>
        <a:ln xmlns:a="http://schemas.openxmlformats.org/drawingml/2006/main" w="25400">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0.63648</cdr:x>
      <cdr:y>0.04994</cdr:y>
    </cdr:from>
    <cdr:to>
      <cdr:x>0.75326</cdr:x>
      <cdr:y>0.54482</cdr:y>
    </cdr:to>
    <cdr:sp macro="" textlink="">
      <cdr:nvSpPr>
        <cdr:cNvPr id="3" name="Oval 2">
          <a:extLst xmlns:a="http://schemas.openxmlformats.org/drawingml/2006/main">
            <a:ext uri="{FF2B5EF4-FFF2-40B4-BE49-F238E27FC236}">
              <a16:creationId xmlns:a16="http://schemas.microsoft.com/office/drawing/2014/main" id="{42E1C193-44A9-0041-AE60-694E537C4541}"/>
            </a:ext>
          </a:extLst>
        </cdr:cNvPr>
        <cdr:cNvSpPr/>
      </cdr:nvSpPr>
      <cdr:spPr>
        <a:xfrm xmlns:a="http://schemas.openxmlformats.org/drawingml/2006/main">
          <a:off x="3863777" y="135085"/>
          <a:ext cx="708918" cy="1338621"/>
        </a:xfrm>
        <a:prstGeom xmlns:a="http://schemas.openxmlformats.org/drawingml/2006/main" prst="ellipse">
          <a:avLst/>
        </a:prstGeom>
        <a:noFill xmlns:a="http://schemas.openxmlformats.org/drawingml/2006/main"/>
        <a:ln xmlns:a="http://schemas.openxmlformats.org/drawingml/2006/main" w="25400">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0.92224</cdr:x>
      <cdr:y>0.11723</cdr:y>
    </cdr:from>
    <cdr:to>
      <cdr:x>0.99311</cdr:x>
      <cdr:y>0.57073</cdr:y>
    </cdr:to>
    <cdr:sp macro="" textlink="">
      <cdr:nvSpPr>
        <cdr:cNvPr id="4" name="Oval 3">
          <a:extLst xmlns:a="http://schemas.openxmlformats.org/drawingml/2006/main">
            <a:ext uri="{FF2B5EF4-FFF2-40B4-BE49-F238E27FC236}">
              <a16:creationId xmlns:a16="http://schemas.microsoft.com/office/drawing/2014/main" id="{56DCD388-7E1C-3749-8930-1894E7B593B4}"/>
            </a:ext>
          </a:extLst>
        </cdr:cNvPr>
        <cdr:cNvSpPr/>
      </cdr:nvSpPr>
      <cdr:spPr>
        <a:xfrm xmlns:a="http://schemas.openxmlformats.org/drawingml/2006/main">
          <a:off x="5598516" y="317096"/>
          <a:ext cx="430183" cy="1226697"/>
        </a:xfrm>
        <a:prstGeom xmlns:a="http://schemas.openxmlformats.org/drawingml/2006/main" prst="ellipse">
          <a:avLst/>
        </a:prstGeom>
        <a:noFill xmlns:a="http://schemas.openxmlformats.org/drawingml/2006/main"/>
        <a:ln xmlns:a="http://schemas.openxmlformats.org/drawingml/2006/main" w="25400">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1181100</xdr:colOff>
      <xdr:row>6</xdr:row>
      <xdr:rowOff>133350</xdr:rowOff>
    </xdr:from>
    <xdr:to>
      <xdr:col>5</xdr:col>
      <xdr:colOff>223861</xdr:colOff>
      <xdr:row>10</xdr:row>
      <xdr:rowOff>67091</xdr:rowOff>
    </xdr:to>
    <xdr:sp macro="" textlink="">
      <xdr:nvSpPr>
        <xdr:cNvPr id="5" name="Text Box 4007">
          <a:extLst>
            <a:ext uri="{FF2B5EF4-FFF2-40B4-BE49-F238E27FC236}">
              <a16:creationId xmlns:a16="http://schemas.microsoft.com/office/drawing/2014/main" id="{00000000-0008-0000-0800-000005000000}"/>
            </a:ext>
          </a:extLst>
        </xdr:cNvPr>
        <xdr:cNvSpPr txBox="1">
          <a:spLocks noChangeArrowheads="1"/>
        </xdr:cNvSpPr>
      </xdr:nvSpPr>
      <xdr:spPr bwMode="auto">
        <a:xfrm>
          <a:off x="3829050" y="1276350"/>
          <a:ext cx="2519386" cy="695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Impact of main factors on inflation </a:t>
          </a: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19050</xdr:colOff>
      <xdr:row>8</xdr:row>
      <xdr:rowOff>133351</xdr:rowOff>
    </xdr:from>
    <xdr:to>
      <xdr:col>5</xdr:col>
      <xdr:colOff>300675</xdr:colOff>
      <xdr:row>23</xdr:row>
      <xdr:rowOff>133351</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1471794</xdr:colOff>
      <xdr:row>12</xdr:row>
      <xdr:rowOff>46265</xdr:rowOff>
    </xdr:from>
    <xdr:to>
      <xdr:col>4</xdr:col>
      <xdr:colOff>1566409</xdr:colOff>
      <xdr:row>14</xdr:row>
      <xdr:rowOff>61232</xdr:rowOff>
    </xdr:to>
    <xdr:sp macro="" textlink="">
      <xdr:nvSpPr>
        <xdr:cNvPr id="10" name="Right Brace 9">
          <a:extLst>
            <a:ext uri="{FF2B5EF4-FFF2-40B4-BE49-F238E27FC236}">
              <a16:creationId xmlns:a16="http://schemas.microsoft.com/office/drawing/2014/main" id="{00000000-0008-0000-0800-00000A000000}"/>
            </a:ext>
          </a:extLst>
        </xdr:cNvPr>
        <xdr:cNvSpPr/>
      </xdr:nvSpPr>
      <xdr:spPr>
        <a:xfrm>
          <a:off x="5360035" y="2332265"/>
          <a:ext cx="94615" cy="395967"/>
        </a:xfrm>
        <a:prstGeom prst="rightBrace">
          <a:avLst>
            <a:gd name="adj1" fmla="val 0"/>
            <a:gd name="adj2" fmla="val 50000"/>
          </a:avLst>
        </a:prstGeom>
        <a:ln w="12700"/>
      </xdr:spPr>
      <xdr:style>
        <a:lnRef idx="1">
          <a:schemeClr val="dk1"/>
        </a:lnRef>
        <a:fillRef idx="0">
          <a:schemeClr val="dk1"/>
        </a:fillRef>
        <a:effectRef idx="0">
          <a:schemeClr val="dk1"/>
        </a:effectRef>
        <a:fontRef idx="minor">
          <a:schemeClr val="tx1"/>
        </a:fontRef>
      </xdr:style>
      <xdr:txBody>
        <a:bodyPr wrap="square">
          <a:noAutofit/>
        </a:bodyPr>
        <a:lstStyle/>
        <a:p>
          <a:endParaRPr lang="en-US"/>
        </a:p>
      </xdr:txBody>
    </xdr:sp>
    <xdr:clientData/>
  </xdr:twoCellAnchor>
  <xdr:twoCellAnchor>
    <xdr:from>
      <xdr:col>4</xdr:col>
      <xdr:colOff>1548676</xdr:colOff>
      <xdr:row>11</xdr:row>
      <xdr:rowOff>134938</xdr:rowOff>
    </xdr:from>
    <xdr:to>
      <xdr:col>4</xdr:col>
      <xdr:colOff>1868081</xdr:colOff>
      <xdr:row>14</xdr:row>
      <xdr:rowOff>134938</xdr:rowOff>
    </xdr:to>
    <xdr:sp macro="" textlink="">
      <xdr:nvSpPr>
        <xdr:cNvPr id="11" name="TextBox 2">
          <a:extLst>
            <a:ext uri="{FF2B5EF4-FFF2-40B4-BE49-F238E27FC236}">
              <a16:creationId xmlns:a16="http://schemas.microsoft.com/office/drawing/2014/main" id="{00000000-0008-0000-0800-00000B000000}"/>
            </a:ext>
          </a:extLst>
        </xdr:cNvPr>
        <xdr:cNvSpPr txBox="1"/>
      </xdr:nvSpPr>
      <xdr:spPr>
        <a:xfrm rot="16200000">
          <a:off x="5310870" y="2356485"/>
          <a:ext cx="571500" cy="319405"/>
        </a:xfrm>
        <a:prstGeom prst="rect">
          <a:avLst/>
        </a:prstGeom>
      </xdr:spPr>
      <xdr:txBody>
        <a:bodyPr wrap="square" rtlCol="0"/>
        <a:lstStyle/>
        <a:p>
          <a:pPr marL="0" indent="0">
            <a:spcAft>
              <a:spcPts val="0"/>
            </a:spcAft>
          </a:pPr>
          <a:r>
            <a:rPr lang="en-US" sz="600">
              <a:effectLst/>
              <a:latin typeface="GHEA Grapalat" panose="02000506050000020003" pitchFamily="50" charset="0"/>
              <a:ea typeface="Times New Roman" panose="02020603050405020304" pitchFamily="18" charset="0"/>
              <a:cs typeface="Times New Roman" panose="02020603050405020304" pitchFamily="18" charset="0"/>
            </a:rPr>
            <a:t>Supply</a:t>
          </a:r>
        </a:p>
        <a:p>
          <a:pPr>
            <a:spcAft>
              <a:spcPts val="0"/>
            </a:spcAft>
          </a:pPr>
          <a:r>
            <a:rPr lang="en-US" sz="600">
              <a:effectLst/>
              <a:latin typeface="GHEA Grapalat" panose="02000506050000020003" pitchFamily="50" charset="0"/>
              <a:ea typeface="Times New Roman" panose="02020603050405020304" pitchFamily="18" charset="0"/>
              <a:cs typeface="Times New Roman" panose="02020603050405020304" pitchFamily="18" charset="0"/>
            </a:rPr>
            <a:t>factors</a:t>
          </a:r>
        </a:p>
      </xdr:txBody>
    </xdr:sp>
    <xdr:clientData/>
  </xdr:twoCellAnchor>
  <xdr:twoCellAnchor>
    <xdr:from>
      <xdr:col>4</xdr:col>
      <xdr:colOff>775607</xdr:colOff>
      <xdr:row>12</xdr:row>
      <xdr:rowOff>78014</xdr:rowOff>
    </xdr:from>
    <xdr:to>
      <xdr:col>4</xdr:col>
      <xdr:colOff>870222</xdr:colOff>
      <xdr:row>14</xdr:row>
      <xdr:rowOff>105455</xdr:rowOff>
    </xdr:to>
    <xdr:sp macro="" textlink="">
      <xdr:nvSpPr>
        <xdr:cNvPr id="12" name="Right Brace 11">
          <a:extLst>
            <a:ext uri="{FF2B5EF4-FFF2-40B4-BE49-F238E27FC236}">
              <a16:creationId xmlns:a16="http://schemas.microsoft.com/office/drawing/2014/main" id="{00000000-0008-0000-0800-00000C000000}"/>
            </a:ext>
          </a:extLst>
        </xdr:cNvPr>
        <xdr:cNvSpPr/>
      </xdr:nvSpPr>
      <xdr:spPr>
        <a:xfrm>
          <a:off x="4663848" y="2364014"/>
          <a:ext cx="94615" cy="408441"/>
        </a:xfrm>
        <a:prstGeom prst="rightBrace">
          <a:avLst>
            <a:gd name="adj1" fmla="val 0"/>
            <a:gd name="adj2" fmla="val 50000"/>
          </a:avLst>
        </a:prstGeom>
        <a:ln w="12700"/>
      </xdr:spPr>
      <xdr:style>
        <a:lnRef idx="1">
          <a:schemeClr val="dk1"/>
        </a:lnRef>
        <a:fillRef idx="0">
          <a:schemeClr val="dk1"/>
        </a:fillRef>
        <a:effectRef idx="0">
          <a:schemeClr val="dk1"/>
        </a:effectRef>
        <a:fontRef idx="minor">
          <a:schemeClr val="tx1"/>
        </a:fontRef>
      </xdr:style>
      <xdr:txBody>
        <a:bodyPr wrap="square">
          <a:noAutofit/>
        </a:bodyPr>
        <a:lstStyle/>
        <a:p>
          <a:endParaRPr lang="en-US"/>
        </a:p>
      </xdr:txBody>
    </xdr:sp>
    <xdr:clientData/>
  </xdr:twoCellAnchor>
  <xdr:twoCellAnchor>
    <xdr:from>
      <xdr:col>4</xdr:col>
      <xdr:colOff>852489</xdr:colOff>
      <xdr:row>11</xdr:row>
      <xdr:rowOff>166687</xdr:rowOff>
    </xdr:from>
    <xdr:to>
      <xdr:col>4</xdr:col>
      <xdr:colOff>1171894</xdr:colOff>
      <xdr:row>14</xdr:row>
      <xdr:rowOff>166687</xdr:rowOff>
    </xdr:to>
    <xdr:sp macro="" textlink="">
      <xdr:nvSpPr>
        <xdr:cNvPr id="13" name="TextBox 2">
          <a:extLst>
            <a:ext uri="{FF2B5EF4-FFF2-40B4-BE49-F238E27FC236}">
              <a16:creationId xmlns:a16="http://schemas.microsoft.com/office/drawing/2014/main" id="{00000000-0008-0000-0800-00000D000000}"/>
            </a:ext>
          </a:extLst>
        </xdr:cNvPr>
        <xdr:cNvSpPr txBox="1"/>
      </xdr:nvSpPr>
      <xdr:spPr>
        <a:xfrm rot="16200000">
          <a:off x="4614683" y="2388234"/>
          <a:ext cx="571500" cy="319405"/>
        </a:xfrm>
        <a:prstGeom prst="rect">
          <a:avLst/>
        </a:prstGeom>
      </xdr:spPr>
      <xdr:txBody>
        <a:bodyPr wrap="square" rtlCol="0"/>
        <a:lstStyle/>
        <a:p>
          <a:pPr>
            <a:spcAft>
              <a:spcPts val="0"/>
            </a:spcAft>
          </a:pPr>
          <a:r>
            <a:rPr lang="en-US" sz="600">
              <a:effectLst/>
              <a:latin typeface="GHEA Grapalat" panose="02000506050000020003" pitchFamily="50" charset="0"/>
              <a:ea typeface="Times New Roman" panose="02020603050405020304" pitchFamily="18" charset="0"/>
              <a:cs typeface="Times New Roman" panose="02020603050405020304" pitchFamily="18" charset="0"/>
            </a:rPr>
            <a:t>Supply</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600">
              <a:effectLst/>
              <a:latin typeface="GHEA Grapalat" panose="02000506050000020003" pitchFamily="50" charset="0"/>
              <a:ea typeface="Times New Roman" panose="02020603050405020304" pitchFamily="18" charset="0"/>
              <a:cs typeface="Times New Roman" panose="02020603050405020304" pitchFamily="18" charset="0"/>
            </a:rPr>
            <a:t>factors</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6310235" displayName="Table16310235" ref="A1:AD52" totalsRowShown="0" headerRowDxfId="105" dataDxfId="104" tableBorderDxfId="103">
  <tableColumns count="30">
    <tableColumn id="1" xr3:uid="{00000000-0010-0000-0000-000001000000}" name="Ցանկ!A1" dataDxfId="102"/>
    <tableColumn id="2" xr3:uid="{00000000-0010-0000-0000-000002000000}" name="-90" dataDxfId="101"/>
    <tableColumn id="3" xr3:uid="{00000000-0010-0000-0000-000003000000}" name="-80" dataDxfId="100"/>
    <tableColumn id="4" xr3:uid="{00000000-0010-0000-0000-000004000000}" name="-70" dataDxfId="99"/>
    <tableColumn id="5" xr3:uid="{00000000-0010-0000-0000-000005000000}" name="-60" dataDxfId="98"/>
    <tableColumn id="6" xr3:uid="{00000000-0010-0000-0000-000006000000}" name="-50" dataDxfId="97"/>
    <tableColumn id="7" xr3:uid="{00000000-0010-0000-0000-000007000000}" name="-40" dataDxfId="96"/>
    <tableColumn id="8" xr3:uid="{00000000-0010-0000-0000-000008000000}" name="-30" dataDxfId="95"/>
    <tableColumn id="9" xr3:uid="{00000000-0010-0000-0000-000009000000}" name="-20" dataDxfId="94"/>
    <tableColumn id="10" xr3:uid="{00000000-0010-0000-0000-00000A000000}" name="-10" dataDxfId="93"/>
    <tableColumn id="11" xr3:uid="{00000000-0010-0000-0000-00000B000000}" name="10" dataDxfId="92"/>
    <tableColumn id="12" xr3:uid="{00000000-0010-0000-0000-00000C000000}" name="20" dataDxfId="91"/>
    <tableColumn id="13" xr3:uid="{00000000-0010-0000-0000-00000D000000}" name="30" dataDxfId="90"/>
    <tableColumn id="14" xr3:uid="{00000000-0010-0000-0000-00000E000000}" name="40" dataDxfId="89"/>
    <tableColumn id="15" xr3:uid="{00000000-0010-0000-0000-00000F000000}" name="50" dataDxfId="88"/>
    <tableColumn id="16" xr3:uid="{00000000-0010-0000-0000-000010000000}" name="60" dataDxfId="87"/>
    <tableColumn id="17" xr3:uid="{00000000-0010-0000-0000-000011000000}" name="70" dataDxfId="86"/>
    <tableColumn id="18" xr3:uid="{00000000-0010-0000-0000-000012000000}" name="80" dataDxfId="85"/>
    <tableColumn id="19" xr3:uid="{00000000-0010-0000-0000-000013000000}" name="90" dataDxfId="84"/>
    <tableColumn id="20" xr3:uid="{00000000-0010-0000-0000-000014000000}" name="Column1" dataDxfId="83"/>
    <tableColumn id="21" xr3:uid="{00000000-0010-0000-0000-000015000000}" name="Column2" dataDxfId="82"/>
    <tableColumn id="22" xr3:uid="{00000000-0010-0000-0000-000016000000}" name="Column3" dataDxfId="81"/>
    <tableColumn id="23" xr3:uid="{00000000-0010-0000-0000-000017000000}" name="Projection for the given quarter" dataDxfId="80"/>
    <tableColumn id="25" xr3:uid="{00000000-0010-0000-0000-000019000000}" name="Actual Prices" dataDxfId="79"/>
    <tableColumn id="24" xr3:uid="{00000000-0010-0000-0000-000018000000}" name="Projection for the previous quarter" dataDxfId="78"/>
    <tableColumn id="26" xr3:uid="{00000000-0010-0000-0000-00001A000000}" name="Ստորին սահման" dataDxfId="77"/>
    <tableColumn id="28" xr3:uid="{00000000-0010-0000-0000-00001C000000}" name="Թիրախային մակարդակ" dataDxfId="76"/>
    <tableColumn id="27" xr3:uid="{00000000-0010-0000-0000-00001B000000}" name="Վերին սահման" dataDxfId="75"/>
    <tableColumn id="29" xr3:uid="{00000000-0010-0000-0000-00001D000000}" name="Column4" dataDxfId="74">
      <calculatedColumnFormula>8</calculatedColumnFormula>
    </tableColumn>
    <tableColumn id="30" xr3:uid="{00000000-0010-0000-0000-00001E000000}" name="Column5" dataDxfId="7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63102355" displayName="Table163102355" ref="A1:AD52" totalsRowShown="0" headerRowDxfId="72" dataDxfId="71" tableBorderDxfId="70">
  <tableColumns count="30">
    <tableColumn id="1" xr3:uid="{00000000-0010-0000-0100-000001000000}" name="Ցանկ!A1" dataDxfId="69"/>
    <tableColumn id="2" xr3:uid="{00000000-0010-0000-0100-000002000000}" name="-90" dataDxfId="68"/>
    <tableColumn id="3" xr3:uid="{00000000-0010-0000-0100-000003000000}" name="-80" dataDxfId="67"/>
    <tableColumn id="4" xr3:uid="{00000000-0010-0000-0100-000004000000}" name="-70" dataDxfId="66"/>
    <tableColumn id="5" xr3:uid="{00000000-0010-0000-0100-000005000000}" name="-60" dataDxfId="65"/>
    <tableColumn id="6" xr3:uid="{00000000-0010-0000-0100-000006000000}" name="-50" dataDxfId="64"/>
    <tableColumn id="7" xr3:uid="{00000000-0010-0000-0100-000007000000}" name="-40" dataDxfId="63"/>
    <tableColumn id="8" xr3:uid="{00000000-0010-0000-0100-000008000000}" name="-30" dataDxfId="62"/>
    <tableColumn id="9" xr3:uid="{00000000-0010-0000-0100-000009000000}" name="-20" dataDxfId="61"/>
    <tableColumn id="10" xr3:uid="{00000000-0010-0000-0100-00000A000000}" name="-10" dataDxfId="60"/>
    <tableColumn id="11" xr3:uid="{00000000-0010-0000-0100-00000B000000}" name="10" dataDxfId="59"/>
    <tableColumn id="12" xr3:uid="{00000000-0010-0000-0100-00000C000000}" name="20" dataDxfId="58"/>
    <tableColumn id="13" xr3:uid="{00000000-0010-0000-0100-00000D000000}" name="30" dataDxfId="57"/>
    <tableColumn id="14" xr3:uid="{00000000-0010-0000-0100-00000E000000}" name="40" dataDxfId="56"/>
    <tableColumn id="15" xr3:uid="{00000000-0010-0000-0100-00000F000000}" name="50" dataDxfId="55"/>
    <tableColumn id="16" xr3:uid="{00000000-0010-0000-0100-000010000000}" name="60" dataDxfId="54"/>
    <tableColumn id="17" xr3:uid="{00000000-0010-0000-0100-000011000000}" name="70" dataDxfId="53"/>
    <tableColumn id="18" xr3:uid="{00000000-0010-0000-0100-000012000000}" name="80" dataDxfId="52"/>
    <tableColumn id="19" xr3:uid="{00000000-0010-0000-0100-000013000000}" name="90" dataDxfId="51"/>
    <tableColumn id="20" xr3:uid="{00000000-0010-0000-0100-000014000000}" name="Column1" dataDxfId="50"/>
    <tableColumn id="21" xr3:uid="{00000000-0010-0000-0100-000015000000}" name="Column2" dataDxfId="49"/>
    <tableColumn id="22" xr3:uid="{00000000-0010-0000-0100-000016000000}" name="Column3" dataDxfId="48"/>
    <tableColumn id="23" xr3:uid="{00000000-0010-0000-0100-000017000000}" name="Projection for the given quarter" dataDxfId="47"/>
    <tableColumn id="25" xr3:uid="{00000000-0010-0000-0100-000019000000}" name="Actual Prices" dataDxfId="46"/>
    <tableColumn id="24" xr3:uid="{00000000-0010-0000-0100-000018000000}" name="Projection for the previous quarter" dataDxfId="45"/>
    <tableColumn id="26" xr3:uid="{00000000-0010-0000-0100-00001A000000}" name="Ստորին սահման" dataDxfId="44"/>
    <tableColumn id="28" xr3:uid="{00000000-0010-0000-0100-00001C000000}" name="Թիրախային մակարդակ" dataDxfId="43"/>
    <tableColumn id="27" xr3:uid="{00000000-0010-0000-0100-00001B000000}" name="Վերին սահման" dataDxfId="42"/>
    <tableColumn id="29" xr3:uid="{00000000-0010-0000-0100-00001D000000}" name="Column4" dataDxfId="41">
      <calculatedColumnFormula>8</calculatedColumnFormula>
    </tableColumn>
    <tableColumn id="30" xr3:uid="{00000000-0010-0000-0100-00001E000000}" name="Column5" dataDxfId="4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 displayName="Table1" ref="A1:B234" totalsRowShown="0" tableBorderDxfId="39">
  <tableColumns count="2">
    <tableColumn id="1" xr3:uid="{00000000-0010-0000-0200-000001000000}" name="List!A1" dataDxfId="0"/>
    <tableColumn id="3" xr3:uid="{00000000-0010-0000-0200-000003000000}" name="The share of product groups with a price growth"/>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74" displayName="Table174" ref="A1:G29" totalsRowShown="0" headerRowDxfId="38" dataDxfId="37" tableBorderDxfId="36">
  <tableColumns count="7">
    <tableColumn id="1" xr3:uid="{00000000-0010-0000-0300-000001000000}" name="List!A1" dataDxfId="35"/>
    <tableColumn id="2" xr3:uid="{00000000-0010-0000-0300-000002000000}" name="Q II 2020 projection" dataDxfId="34" dataCellStyle="Обычный 2"/>
    <tableColumn id="3" xr3:uid="{00000000-0010-0000-0300-000003000000}" name="Q III 2020 projection" dataDxfId="33" dataCellStyle="Обычный 2"/>
    <tableColumn id="8" xr3:uid="{00000000-0010-0000-0300-000008000000}" name="Q IV 2020 projection" dataDxfId="32" dataCellStyle="Обычный 2"/>
    <tableColumn id="5" xr3:uid="{00000000-0010-0000-0300-000005000000}" name="Q I 2021 projection" dataDxfId="31" dataCellStyle="Обычный 2"/>
    <tableColumn id="4" xr3:uid="{00000000-0010-0000-0300-000004000000}" name="Actual inflation" dataDxfId="30" dataCellStyle="Обычный 2"/>
    <tableColumn id="6" xr3:uid="{00000000-0010-0000-0300-000006000000}" name="12-month core inflation" dataDxfId="29" dataCellStyle="Обычный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111" displayName="Table111" ref="A1:B309" totalsRowShown="0" headerRowDxfId="28" dataDxfId="27">
  <tableColumns count="2">
    <tableColumn id="1" xr3:uid="{00000000-0010-0000-0400-000001000000}" name="List!A1" dataDxfId="26"/>
    <tableColumn id="2" xr3:uid="{00000000-0010-0000-0400-000002000000}" name="USD" dataDxfId="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7" displayName="Table17" ref="A1:J112" totalsRowShown="0" headerRowDxfId="24" dataDxfId="23">
  <tableColumns count="10">
    <tableColumn id="1" xr3:uid="{00000000-0010-0000-0500-000001000000}" name="List!A1" dataDxfId="22"/>
    <tableColumn id="2" xr3:uid="{00000000-0010-0000-0500-000002000000}" name="Deposit" dataDxfId="21"/>
    <tableColumn id="3" xr3:uid="{00000000-0010-0000-0500-000003000000}" name="Deposit auction" dataDxfId="20"/>
    <tableColumn id="4" xr3:uid="{00000000-0010-0000-0500-000004000000}" name="Reverse repo" dataDxfId="19"/>
    <tableColumn id="5" xr3:uid="{00000000-0010-0000-0500-000005000000}" name="FEX attraction swap" dataDxfId="18"/>
    <tableColumn id="6" xr3:uid="{00000000-0010-0000-0500-000006000000}" name="Repo (up to 7 days)" dataDxfId="17"/>
    <tableColumn id="7" xr3:uid="{00000000-0010-0000-0500-000007000000}" name="Lombard repo" dataDxfId="16"/>
    <tableColumn id="8" xr3:uid="{00000000-0010-0000-0500-000008000000}" name="Structural repo (91 days)" dataDxfId="15"/>
    <tableColumn id="9" xr3:uid="{00000000-0010-0000-0500-000009000000}" name="FEX provision swap" dataDxfId="14"/>
    <tableColumn id="10" xr3:uid="{00000000-0010-0000-0500-00000A000000}" name="Net liquidity" dataDxfId="1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14" displayName="Table14" ref="A1:C16" totalsRowShown="0" headerRowDxfId="12" dataDxfId="11">
  <tableColumns count="3">
    <tableColumn id="1" xr3:uid="{00000000-0010-0000-0600-000001000000}" name="List!A1" dataDxfId="10"/>
    <tableColumn id="4" xr3:uid="{00000000-0010-0000-0600-000004000000}" name="Dec-20" dataDxfId="9" dataCellStyle="Normal 2"/>
    <tableColumn id="3" xr3:uid="{00000000-0010-0000-0600-000003000000}" name="Mar-21" dataDxfId="8" dataCellStyle="Normal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e113" displayName="Table113" ref="A1:E176" totalsRowShown="0" headerRowDxfId="7" dataDxfId="6">
  <tableColumns count="5">
    <tableColumn id="1" xr3:uid="{00000000-0010-0000-0700-000001000000}" name="List!A1" dataDxfId="5"/>
    <tableColumn id="5" xr3:uid="{00000000-0010-0000-0700-000005000000}" name="CBA refinancing %" dataDxfId="4"/>
    <tableColumn id="4" xr3:uid="{00000000-0010-0000-0700-000004000000}" name="1-year % (YTM)" dataDxfId="3"/>
    <tableColumn id="3" xr3:uid="{00000000-0010-0000-0700-000003000000}" name="1-day % (YTM)" dataDxfId="2"/>
    <tableColumn id="2" xr3:uid="{00000000-0010-0000-0700-000002000000}" name="10-year % (YTM)"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8575">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7.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8.xml"/></Relationships>
</file>

<file path=xl/worksheets/_rels/sheet4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49.xml"/></Relationships>
</file>

<file path=xl/worksheets/_rels/sheet4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51.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H63"/>
  <sheetViews>
    <sheetView topLeftCell="A46" zoomScale="110" zoomScaleNormal="110" workbookViewId="0">
      <selection activeCell="A47" sqref="A47"/>
    </sheetView>
  </sheetViews>
  <sheetFormatPr defaultColWidth="8.88671875" defaultRowHeight="13.5" x14ac:dyDescent="0.25"/>
  <cols>
    <col min="1" max="1" width="11.33203125" style="3" customWidth="1"/>
    <col min="2" max="2" width="124.33203125" style="3" customWidth="1"/>
    <col min="3" max="6" width="8.88671875" style="3"/>
    <col min="7" max="9" width="0" style="3" hidden="1" customWidth="1"/>
    <col min="10" max="10" width="14.88671875" style="3" customWidth="1"/>
    <col min="11" max="16384" width="8.88671875" style="3"/>
  </cols>
  <sheetData>
    <row r="1" spans="1:6" x14ac:dyDescent="0.25">
      <c r="A1" s="1"/>
      <c r="B1" s="1" t="s">
        <v>335</v>
      </c>
    </row>
    <row r="2" spans="1:6" x14ac:dyDescent="0.25">
      <c r="A2" s="1"/>
      <c r="B2" s="1"/>
    </row>
    <row r="3" spans="1:6" ht="20.100000000000001" customHeight="1" x14ac:dyDescent="0.25">
      <c r="A3" s="56" t="s">
        <v>182</v>
      </c>
      <c r="B3" s="57" t="s">
        <v>336</v>
      </c>
    </row>
    <row r="4" spans="1:6" s="5" customFormat="1" ht="20.100000000000001" customHeight="1" x14ac:dyDescent="0.25">
      <c r="A4" s="56" t="s">
        <v>183</v>
      </c>
      <c r="B4" s="57" t="s">
        <v>337</v>
      </c>
      <c r="C4" s="58"/>
      <c r="D4" s="58"/>
      <c r="E4" s="58"/>
      <c r="F4" s="58"/>
    </row>
    <row r="5" spans="1:6" ht="20.100000000000001" customHeight="1" x14ac:dyDescent="0.25">
      <c r="A5" s="56" t="s">
        <v>184</v>
      </c>
      <c r="B5" s="57" t="s">
        <v>338</v>
      </c>
    </row>
    <row r="6" spans="1:6" ht="20.100000000000001" customHeight="1" x14ac:dyDescent="0.25">
      <c r="A6" s="56" t="s">
        <v>185</v>
      </c>
      <c r="B6" s="57" t="s">
        <v>339</v>
      </c>
    </row>
    <row r="7" spans="1:6" ht="20.100000000000001" customHeight="1" x14ac:dyDescent="0.25">
      <c r="A7" s="56" t="s">
        <v>186</v>
      </c>
      <c r="B7" s="57" t="s">
        <v>340</v>
      </c>
    </row>
    <row r="8" spans="1:6" ht="20.100000000000001" customHeight="1" x14ac:dyDescent="0.25">
      <c r="A8" s="56" t="s">
        <v>187</v>
      </c>
      <c r="B8" s="57" t="s">
        <v>336</v>
      </c>
    </row>
    <row r="9" spans="1:6" ht="20.100000000000001" customHeight="1" x14ac:dyDescent="0.25">
      <c r="A9" s="56" t="s">
        <v>188</v>
      </c>
      <c r="B9" s="57" t="s">
        <v>341</v>
      </c>
    </row>
    <row r="10" spans="1:6" ht="20.100000000000001" customHeight="1" x14ac:dyDescent="0.25">
      <c r="A10" s="56" t="s">
        <v>189</v>
      </c>
      <c r="B10" s="57" t="s">
        <v>342</v>
      </c>
    </row>
    <row r="11" spans="1:6" ht="20.100000000000001" customHeight="1" x14ac:dyDescent="0.25">
      <c r="A11" s="56" t="s">
        <v>190</v>
      </c>
      <c r="B11" s="57" t="s">
        <v>343</v>
      </c>
    </row>
    <row r="12" spans="1:6" ht="20.100000000000001" customHeight="1" x14ac:dyDescent="0.25">
      <c r="A12" s="56" t="s">
        <v>191</v>
      </c>
      <c r="B12" s="57" t="s">
        <v>344</v>
      </c>
    </row>
    <row r="13" spans="1:6" ht="20.100000000000001" customHeight="1" x14ac:dyDescent="0.25">
      <c r="A13" s="56" t="s">
        <v>192</v>
      </c>
      <c r="B13" s="57" t="s">
        <v>345</v>
      </c>
    </row>
    <row r="14" spans="1:6" ht="20.100000000000001" customHeight="1" x14ac:dyDescent="0.25">
      <c r="A14" s="56" t="s">
        <v>193</v>
      </c>
      <c r="B14" s="57" t="s">
        <v>346</v>
      </c>
    </row>
    <row r="15" spans="1:6" ht="20.100000000000001" customHeight="1" x14ac:dyDescent="0.25">
      <c r="A15" s="56" t="s">
        <v>194</v>
      </c>
      <c r="B15" s="57" t="s">
        <v>347</v>
      </c>
    </row>
    <row r="16" spans="1:6" ht="20.100000000000001" customHeight="1" x14ac:dyDescent="0.25">
      <c r="A16" s="56" t="s">
        <v>195</v>
      </c>
      <c r="B16" s="57" t="s">
        <v>348</v>
      </c>
    </row>
    <row r="17" spans="1:1012 1035:2037 2060:3062 3085:4087 4110:5112 5135:6137 6160:7162 7185:8187 8210:9212 9235:10237 10260:11262 11285:12287 12310:13312 13335:14335 14337:15360 15362:16362" ht="20.100000000000001" customHeight="1" x14ac:dyDescent="0.25">
      <c r="A17" s="56" t="s">
        <v>196</v>
      </c>
      <c r="B17" s="57" t="s">
        <v>349</v>
      </c>
    </row>
    <row r="18" spans="1:1012 1035:2037 2060:3062 3085:4087 4110:5112 5135:6137 6160:7162 7185:8187 8210:9212 9235:10237 10260:11262 11285:12287 12310:13312 13335:14335 14337:15360 15362:16362" ht="20.100000000000001" customHeight="1" x14ac:dyDescent="0.25">
      <c r="A18" s="56" t="s">
        <v>197</v>
      </c>
      <c r="B18" s="57" t="s">
        <v>350</v>
      </c>
      <c r="AI18" s="59"/>
      <c r="AK18" s="4"/>
      <c r="BH18" s="59"/>
      <c r="BJ18" s="4"/>
      <c r="CG18" s="59"/>
      <c r="CI18" s="4"/>
      <c r="DF18" s="59"/>
      <c r="DH18" s="4"/>
      <c r="EE18" s="59"/>
      <c r="EG18" s="4"/>
      <c r="FD18" s="59"/>
      <c r="FF18" s="4"/>
      <c r="GC18" s="59"/>
      <c r="GE18" s="4"/>
      <c r="HB18" s="59"/>
      <c r="HD18" s="4"/>
      <c r="IA18" s="59"/>
      <c r="IC18" s="4"/>
      <c r="IZ18" s="59"/>
      <c r="JB18" s="4"/>
      <c r="JY18" s="59"/>
      <c r="KA18" s="4"/>
      <c r="KX18" s="59"/>
      <c r="KZ18" s="4"/>
      <c r="LW18" s="59"/>
      <c r="LY18" s="4"/>
      <c r="MV18" s="59"/>
      <c r="MX18" s="4"/>
      <c r="NU18" s="59"/>
      <c r="NW18" s="4"/>
      <c r="OT18" s="59"/>
      <c r="OV18" s="4"/>
      <c r="PS18" s="59"/>
      <c r="PU18" s="4"/>
      <c r="QR18" s="59"/>
      <c r="QT18" s="4"/>
      <c r="RQ18" s="59"/>
      <c r="RS18" s="4"/>
      <c r="SP18" s="59"/>
      <c r="SR18" s="4"/>
      <c r="TO18" s="59"/>
      <c r="TQ18" s="4"/>
      <c r="UN18" s="59"/>
      <c r="UP18" s="4"/>
      <c r="VM18" s="59"/>
      <c r="VO18" s="4"/>
      <c r="WL18" s="59"/>
      <c r="WN18" s="4"/>
      <c r="XK18" s="59"/>
      <c r="XM18" s="4"/>
      <c r="YJ18" s="59"/>
      <c r="YL18" s="4"/>
      <c r="ZI18" s="59"/>
      <c r="ZK18" s="4"/>
      <c r="AAH18" s="59"/>
      <c r="AAJ18" s="4"/>
      <c r="ABG18" s="59"/>
      <c r="ABI18" s="4"/>
      <c r="ACF18" s="59"/>
      <c r="ACH18" s="4"/>
      <c r="ADE18" s="59"/>
      <c r="ADG18" s="4"/>
      <c r="AED18" s="59"/>
      <c r="AEF18" s="4"/>
      <c r="AFC18" s="59"/>
      <c r="AFE18" s="4"/>
      <c r="AGB18" s="59"/>
      <c r="AGD18" s="4"/>
      <c r="AHA18" s="59"/>
      <c r="AHC18" s="4"/>
      <c r="AHZ18" s="59"/>
      <c r="AIB18" s="4"/>
      <c r="AIY18" s="59"/>
      <c r="AJA18" s="4"/>
      <c r="AJX18" s="59"/>
      <c r="AJZ18" s="4"/>
      <c r="AKW18" s="59"/>
      <c r="AKY18" s="4"/>
      <c r="ALV18" s="59"/>
      <c r="ALX18" s="4"/>
      <c r="AMU18" s="59"/>
      <c r="AMW18" s="4"/>
      <c r="ANT18" s="59"/>
      <c r="ANV18" s="4"/>
      <c r="AOS18" s="59"/>
      <c r="AOU18" s="4"/>
      <c r="APR18" s="59"/>
      <c r="APT18" s="4"/>
      <c r="AQQ18" s="59"/>
      <c r="AQS18" s="4"/>
      <c r="ARP18" s="59"/>
      <c r="ARR18" s="4"/>
      <c r="ASO18" s="59"/>
      <c r="ASQ18" s="4"/>
      <c r="ATN18" s="59"/>
      <c r="ATP18" s="4"/>
      <c r="AUM18" s="59"/>
      <c r="AUO18" s="4"/>
      <c r="AVL18" s="59"/>
      <c r="AVN18" s="4"/>
      <c r="AWK18" s="59"/>
      <c r="AWM18" s="4"/>
      <c r="AXJ18" s="59"/>
      <c r="AXL18" s="4"/>
      <c r="AYI18" s="59"/>
      <c r="AYK18" s="4"/>
      <c r="AZH18" s="59"/>
      <c r="AZJ18" s="4"/>
      <c r="BAG18" s="59"/>
      <c r="BAI18" s="4"/>
      <c r="BBF18" s="59"/>
      <c r="BBH18" s="4"/>
      <c r="BCE18" s="59"/>
      <c r="BCG18" s="4"/>
      <c r="BDD18" s="59"/>
      <c r="BDF18" s="4"/>
      <c r="BEC18" s="59"/>
      <c r="BEE18" s="4"/>
      <c r="BFB18" s="59"/>
      <c r="BFD18" s="4"/>
      <c r="BGA18" s="59"/>
      <c r="BGC18" s="4"/>
      <c r="BGZ18" s="59"/>
      <c r="BHB18" s="4"/>
      <c r="BHY18" s="59"/>
      <c r="BIA18" s="4"/>
      <c r="BIX18" s="59"/>
      <c r="BIZ18" s="4"/>
      <c r="BJW18" s="59"/>
      <c r="BJY18" s="4"/>
      <c r="BKV18" s="59"/>
      <c r="BKX18" s="4"/>
      <c r="BLU18" s="59"/>
      <c r="BLW18" s="4"/>
      <c r="BMT18" s="59"/>
      <c r="BMV18" s="4"/>
      <c r="BNS18" s="59"/>
      <c r="BNU18" s="4"/>
      <c r="BOR18" s="59"/>
      <c r="BOT18" s="4"/>
      <c r="BPQ18" s="59"/>
      <c r="BPS18" s="4"/>
      <c r="BQP18" s="59"/>
      <c r="BQR18" s="4"/>
      <c r="BRO18" s="59"/>
      <c r="BRQ18" s="4"/>
      <c r="BSN18" s="59"/>
      <c r="BSP18" s="4"/>
      <c r="BTM18" s="59"/>
      <c r="BTO18" s="4"/>
      <c r="BUL18" s="59"/>
      <c r="BUN18" s="4"/>
      <c r="BVK18" s="59"/>
      <c r="BVM18" s="4"/>
      <c r="BWJ18" s="59"/>
      <c r="BWL18" s="4"/>
      <c r="BXI18" s="59"/>
      <c r="BXK18" s="4"/>
      <c r="BYH18" s="59"/>
      <c r="BYJ18" s="4"/>
      <c r="BZG18" s="59"/>
      <c r="BZI18" s="4"/>
      <c r="CAF18" s="59"/>
      <c r="CAH18" s="4"/>
      <c r="CBE18" s="59"/>
      <c r="CBG18" s="4"/>
      <c r="CCD18" s="59"/>
      <c r="CCF18" s="4"/>
      <c r="CDC18" s="59"/>
      <c r="CDE18" s="4"/>
      <c r="CEB18" s="59"/>
      <c r="CED18" s="4"/>
      <c r="CFA18" s="59"/>
      <c r="CFC18" s="4"/>
      <c r="CFZ18" s="59"/>
      <c r="CGB18" s="4"/>
      <c r="CGY18" s="59"/>
      <c r="CHA18" s="4"/>
      <c r="CHX18" s="59"/>
      <c r="CHZ18" s="4"/>
      <c r="CIW18" s="59"/>
      <c r="CIY18" s="4"/>
      <c r="CJV18" s="59"/>
      <c r="CJX18" s="4"/>
      <c r="CKU18" s="59"/>
      <c r="CKW18" s="4"/>
      <c r="CLT18" s="59"/>
      <c r="CLV18" s="4"/>
      <c r="CMS18" s="59"/>
      <c r="CMU18" s="4"/>
      <c r="CNR18" s="59"/>
      <c r="CNT18" s="4"/>
      <c r="COQ18" s="59"/>
      <c r="COS18" s="4"/>
      <c r="CPP18" s="59"/>
      <c r="CPR18" s="4"/>
      <c r="CQO18" s="59"/>
      <c r="CQQ18" s="4"/>
      <c r="CRN18" s="59"/>
      <c r="CRP18" s="4"/>
      <c r="CSM18" s="59"/>
      <c r="CSO18" s="4"/>
      <c r="CTL18" s="59"/>
      <c r="CTN18" s="4"/>
      <c r="CUK18" s="59"/>
      <c r="CUM18" s="4"/>
      <c r="CVJ18" s="59"/>
      <c r="CVL18" s="4"/>
      <c r="CWI18" s="59"/>
      <c r="CWK18" s="4"/>
      <c r="CXH18" s="59"/>
      <c r="CXJ18" s="4"/>
      <c r="CYG18" s="59"/>
      <c r="CYI18" s="4"/>
      <c r="CZF18" s="59"/>
      <c r="CZH18" s="4"/>
      <c r="DAE18" s="59"/>
      <c r="DAG18" s="4"/>
      <c r="DBD18" s="59"/>
      <c r="DBF18" s="4"/>
      <c r="DCC18" s="59"/>
      <c r="DCE18" s="4"/>
      <c r="DDB18" s="59"/>
      <c r="DDD18" s="4"/>
      <c r="DEA18" s="59"/>
      <c r="DEC18" s="4"/>
      <c r="DEZ18" s="59"/>
      <c r="DFB18" s="4"/>
      <c r="DFY18" s="59"/>
      <c r="DGA18" s="4"/>
      <c r="DGX18" s="59"/>
      <c r="DGZ18" s="4"/>
      <c r="DHW18" s="59"/>
      <c r="DHY18" s="4"/>
      <c r="DIV18" s="59"/>
      <c r="DIX18" s="4"/>
      <c r="DJU18" s="59"/>
      <c r="DJW18" s="4"/>
      <c r="DKT18" s="59"/>
      <c r="DKV18" s="4"/>
      <c r="DLS18" s="59"/>
      <c r="DLU18" s="4"/>
      <c r="DMR18" s="59"/>
      <c r="DMT18" s="4"/>
      <c r="DNQ18" s="59"/>
      <c r="DNS18" s="4"/>
      <c r="DOP18" s="59"/>
      <c r="DOR18" s="4"/>
      <c r="DPO18" s="59"/>
      <c r="DPQ18" s="4"/>
      <c r="DQN18" s="59"/>
      <c r="DQP18" s="4"/>
      <c r="DRM18" s="59"/>
      <c r="DRO18" s="4"/>
      <c r="DSL18" s="59"/>
      <c r="DSN18" s="4"/>
      <c r="DTK18" s="59"/>
      <c r="DTM18" s="4"/>
      <c r="DUJ18" s="59"/>
      <c r="DUL18" s="4"/>
      <c r="DVI18" s="59"/>
      <c r="DVK18" s="4"/>
      <c r="DWH18" s="59"/>
      <c r="DWJ18" s="4"/>
      <c r="DXG18" s="59"/>
      <c r="DXI18" s="4"/>
      <c r="DYF18" s="59"/>
      <c r="DYH18" s="4"/>
      <c r="DZE18" s="59"/>
      <c r="DZG18" s="4"/>
      <c r="EAD18" s="59"/>
      <c r="EAF18" s="4"/>
      <c r="EBC18" s="59"/>
      <c r="EBE18" s="4"/>
      <c r="ECB18" s="59"/>
      <c r="ECD18" s="4"/>
      <c r="EDA18" s="59"/>
      <c r="EDC18" s="4"/>
      <c r="EDZ18" s="59"/>
      <c r="EEB18" s="4"/>
      <c r="EEY18" s="59"/>
      <c r="EFA18" s="4"/>
      <c r="EFX18" s="59"/>
      <c r="EFZ18" s="4"/>
      <c r="EGW18" s="59"/>
      <c r="EGY18" s="4"/>
      <c r="EHV18" s="59"/>
      <c r="EHX18" s="4"/>
      <c r="EIU18" s="59"/>
      <c r="EIW18" s="4"/>
      <c r="EJT18" s="59"/>
      <c r="EJV18" s="4"/>
      <c r="EKS18" s="59"/>
      <c r="EKU18" s="4"/>
      <c r="ELR18" s="59"/>
      <c r="ELT18" s="4"/>
      <c r="EMQ18" s="59"/>
      <c r="EMS18" s="4"/>
      <c r="ENP18" s="59"/>
      <c r="ENR18" s="4"/>
      <c r="EOO18" s="59"/>
      <c r="EOQ18" s="4"/>
      <c r="EPN18" s="59"/>
      <c r="EPP18" s="4"/>
      <c r="EQM18" s="59"/>
      <c r="EQO18" s="4"/>
      <c r="ERL18" s="59"/>
      <c r="ERN18" s="4"/>
      <c r="ESK18" s="59"/>
      <c r="ESM18" s="4"/>
      <c r="ETJ18" s="59"/>
      <c r="ETL18" s="4"/>
      <c r="EUI18" s="59"/>
      <c r="EUK18" s="4"/>
      <c r="EVH18" s="59"/>
      <c r="EVJ18" s="4"/>
      <c r="EWG18" s="59"/>
      <c r="EWI18" s="4"/>
      <c r="EXF18" s="59"/>
      <c r="EXH18" s="4"/>
      <c r="EYE18" s="59"/>
      <c r="EYG18" s="4"/>
      <c r="EZD18" s="59"/>
      <c r="EZF18" s="4"/>
      <c r="FAC18" s="59"/>
      <c r="FAE18" s="4"/>
      <c r="FBB18" s="59"/>
      <c r="FBD18" s="4"/>
      <c r="FCA18" s="59"/>
      <c r="FCC18" s="4"/>
      <c r="FCZ18" s="59"/>
      <c r="FDB18" s="4"/>
      <c r="FDY18" s="59"/>
      <c r="FEA18" s="4"/>
      <c r="FEX18" s="59"/>
      <c r="FEZ18" s="4"/>
      <c r="FFW18" s="59"/>
      <c r="FFY18" s="4"/>
      <c r="FGV18" s="59"/>
      <c r="FGX18" s="4"/>
      <c r="FHU18" s="59"/>
      <c r="FHW18" s="4"/>
      <c r="FIT18" s="59"/>
      <c r="FIV18" s="4"/>
      <c r="FJS18" s="59"/>
      <c r="FJU18" s="4"/>
      <c r="FKR18" s="59"/>
      <c r="FKT18" s="4"/>
      <c r="FLQ18" s="59"/>
      <c r="FLS18" s="4"/>
      <c r="FMP18" s="59"/>
      <c r="FMR18" s="4"/>
      <c r="FNO18" s="59"/>
      <c r="FNQ18" s="4"/>
      <c r="FON18" s="59"/>
      <c r="FOP18" s="4"/>
      <c r="FPM18" s="59"/>
      <c r="FPO18" s="4"/>
      <c r="FQL18" s="59"/>
      <c r="FQN18" s="4"/>
      <c r="FRK18" s="59"/>
      <c r="FRM18" s="4"/>
      <c r="FSJ18" s="59"/>
      <c r="FSL18" s="4"/>
      <c r="FTI18" s="59"/>
      <c r="FTK18" s="4"/>
      <c r="FUH18" s="59"/>
      <c r="FUJ18" s="4"/>
      <c r="FVG18" s="59"/>
      <c r="FVI18" s="4"/>
      <c r="FWF18" s="59"/>
      <c r="FWH18" s="4"/>
      <c r="FXE18" s="59"/>
      <c r="FXG18" s="4"/>
      <c r="FYD18" s="59"/>
      <c r="FYF18" s="4"/>
      <c r="FZC18" s="59"/>
      <c r="FZE18" s="4"/>
      <c r="GAB18" s="59"/>
      <c r="GAD18" s="4"/>
      <c r="GBA18" s="59"/>
      <c r="GBC18" s="4"/>
      <c r="GBZ18" s="59"/>
      <c r="GCB18" s="4"/>
      <c r="GCY18" s="59"/>
      <c r="GDA18" s="4"/>
      <c r="GDX18" s="59"/>
      <c r="GDZ18" s="4"/>
      <c r="GEW18" s="59"/>
      <c r="GEY18" s="4"/>
      <c r="GFV18" s="59"/>
      <c r="GFX18" s="4"/>
      <c r="GGU18" s="59"/>
      <c r="GGW18" s="4"/>
      <c r="GHT18" s="59"/>
      <c r="GHV18" s="4"/>
      <c r="GIS18" s="59"/>
      <c r="GIU18" s="4"/>
      <c r="GJR18" s="59"/>
      <c r="GJT18" s="4"/>
      <c r="GKQ18" s="59"/>
      <c r="GKS18" s="4"/>
      <c r="GLP18" s="59"/>
      <c r="GLR18" s="4"/>
      <c r="GMO18" s="59"/>
      <c r="GMQ18" s="4"/>
      <c r="GNN18" s="59"/>
      <c r="GNP18" s="4"/>
      <c r="GOM18" s="59"/>
      <c r="GOO18" s="4"/>
      <c r="GPL18" s="59"/>
      <c r="GPN18" s="4"/>
      <c r="GQK18" s="59"/>
      <c r="GQM18" s="4"/>
      <c r="GRJ18" s="59"/>
      <c r="GRL18" s="4"/>
      <c r="GSI18" s="59"/>
      <c r="GSK18" s="4"/>
      <c r="GTH18" s="59"/>
      <c r="GTJ18" s="4"/>
      <c r="GUG18" s="59"/>
      <c r="GUI18" s="4"/>
      <c r="GVF18" s="59"/>
      <c r="GVH18" s="4"/>
      <c r="GWE18" s="59"/>
      <c r="GWG18" s="4"/>
      <c r="GXD18" s="59"/>
      <c r="GXF18" s="4"/>
      <c r="GYC18" s="59"/>
      <c r="GYE18" s="4"/>
      <c r="GZB18" s="59"/>
      <c r="GZD18" s="4"/>
      <c r="HAA18" s="59"/>
      <c r="HAC18" s="4"/>
      <c r="HAZ18" s="59"/>
      <c r="HBB18" s="4"/>
      <c r="HBY18" s="59"/>
      <c r="HCA18" s="4"/>
      <c r="HCX18" s="59"/>
      <c r="HCZ18" s="4"/>
      <c r="HDW18" s="59"/>
      <c r="HDY18" s="4"/>
      <c r="HEV18" s="59"/>
      <c r="HEX18" s="4"/>
      <c r="HFU18" s="59"/>
      <c r="HFW18" s="4"/>
      <c r="HGT18" s="59"/>
      <c r="HGV18" s="4"/>
      <c r="HHS18" s="59"/>
      <c r="HHU18" s="4"/>
      <c r="HIR18" s="59"/>
      <c r="HIT18" s="4"/>
      <c r="HJQ18" s="59"/>
      <c r="HJS18" s="4"/>
      <c r="HKP18" s="59"/>
      <c r="HKR18" s="4"/>
      <c r="HLO18" s="59"/>
      <c r="HLQ18" s="4"/>
      <c r="HMN18" s="59"/>
      <c r="HMP18" s="4"/>
      <c r="HNM18" s="59"/>
      <c r="HNO18" s="4"/>
      <c r="HOL18" s="59"/>
      <c r="HON18" s="4"/>
      <c r="HPK18" s="59"/>
      <c r="HPM18" s="4"/>
      <c r="HQJ18" s="59"/>
      <c r="HQL18" s="4"/>
      <c r="HRI18" s="59"/>
      <c r="HRK18" s="4"/>
      <c r="HSH18" s="59"/>
      <c r="HSJ18" s="4"/>
      <c r="HTG18" s="59"/>
      <c r="HTI18" s="4"/>
      <c r="HUF18" s="59"/>
      <c r="HUH18" s="4"/>
      <c r="HVE18" s="59"/>
      <c r="HVG18" s="4"/>
      <c r="HWD18" s="59"/>
      <c r="HWF18" s="4"/>
      <c r="HXC18" s="59"/>
      <c r="HXE18" s="4"/>
      <c r="HYB18" s="59"/>
      <c r="HYD18" s="4"/>
      <c r="HZA18" s="59"/>
      <c r="HZC18" s="4"/>
      <c r="HZZ18" s="59"/>
      <c r="IAB18" s="4"/>
      <c r="IAY18" s="59"/>
      <c r="IBA18" s="4"/>
      <c r="IBX18" s="59"/>
      <c r="IBZ18" s="4"/>
      <c r="ICW18" s="59"/>
      <c r="ICY18" s="4"/>
      <c r="IDV18" s="59"/>
      <c r="IDX18" s="4"/>
      <c r="IEU18" s="59"/>
      <c r="IEW18" s="4"/>
      <c r="IFT18" s="59"/>
      <c r="IFV18" s="4"/>
      <c r="IGS18" s="59"/>
      <c r="IGU18" s="4"/>
      <c r="IHR18" s="59"/>
      <c r="IHT18" s="4"/>
      <c r="IIQ18" s="59"/>
      <c r="IIS18" s="4"/>
      <c r="IJP18" s="59"/>
      <c r="IJR18" s="4"/>
      <c r="IKO18" s="59"/>
      <c r="IKQ18" s="4"/>
      <c r="ILN18" s="59"/>
      <c r="ILP18" s="4"/>
      <c r="IMM18" s="59"/>
      <c r="IMO18" s="4"/>
      <c r="INL18" s="59"/>
      <c r="INN18" s="4"/>
      <c r="IOK18" s="59"/>
      <c r="IOM18" s="4"/>
      <c r="IPJ18" s="59"/>
      <c r="IPL18" s="4"/>
      <c r="IQI18" s="59"/>
      <c r="IQK18" s="4"/>
      <c r="IRH18" s="59"/>
      <c r="IRJ18" s="4"/>
      <c r="ISG18" s="59"/>
      <c r="ISI18" s="4"/>
      <c r="ITF18" s="59"/>
      <c r="ITH18" s="4"/>
      <c r="IUE18" s="59"/>
      <c r="IUG18" s="4"/>
      <c r="IVD18" s="59"/>
      <c r="IVF18" s="4"/>
      <c r="IWC18" s="59"/>
      <c r="IWE18" s="4"/>
      <c r="IXB18" s="59"/>
      <c r="IXD18" s="4"/>
      <c r="IYA18" s="59"/>
      <c r="IYC18" s="4"/>
      <c r="IYZ18" s="59"/>
      <c r="IZB18" s="4"/>
      <c r="IZY18" s="59"/>
      <c r="JAA18" s="4"/>
      <c r="JAX18" s="59"/>
      <c r="JAZ18" s="4"/>
      <c r="JBW18" s="59"/>
      <c r="JBY18" s="4"/>
      <c r="JCV18" s="59"/>
      <c r="JCX18" s="4"/>
      <c r="JDU18" s="59"/>
      <c r="JDW18" s="4"/>
      <c r="JET18" s="59"/>
      <c r="JEV18" s="4"/>
      <c r="JFS18" s="59"/>
      <c r="JFU18" s="4"/>
      <c r="JGR18" s="59"/>
      <c r="JGT18" s="4"/>
      <c r="JHQ18" s="59"/>
      <c r="JHS18" s="4"/>
      <c r="JIP18" s="59"/>
      <c r="JIR18" s="4"/>
      <c r="JJO18" s="59"/>
      <c r="JJQ18" s="4"/>
      <c r="JKN18" s="59"/>
      <c r="JKP18" s="4"/>
      <c r="JLM18" s="59"/>
      <c r="JLO18" s="4"/>
      <c r="JML18" s="59"/>
      <c r="JMN18" s="4"/>
      <c r="JNK18" s="59"/>
      <c r="JNM18" s="4"/>
      <c r="JOJ18" s="59"/>
      <c r="JOL18" s="4"/>
      <c r="JPI18" s="59"/>
      <c r="JPK18" s="4"/>
      <c r="JQH18" s="59"/>
      <c r="JQJ18" s="4"/>
      <c r="JRG18" s="59"/>
      <c r="JRI18" s="4"/>
      <c r="JSF18" s="59"/>
      <c r="JSH18" s="4"/>
      <c r="JTE18" s="59"/>
      <c r="JTG18" s="4"/>
      <c r="JUD18" s="59"/>
      <c r="JUF18" s="4"/>
      <c r="JVC18" s="59"/>
      <c r="JVE18" s="4"/>
      <c r="JWB18" s="59"/>
      <c r="JWD18" s="4"/>
      <c r="JXA18" s="59"/>
      <c r="JXC18" s="4"/>
      <c r="JXZ18" s="59"/>
      <c r="JYB18" s="4"/>
      <c r="JYY18" s="59"/>
      <c r="JZA18" s="4"/>
      <c r="JZX18" s="59"/>
      <c r="JZZ18" s="4"/>
      <c r="KAW18" s="59"/>
      <c r="KAY18" s="4"/>
      <c r="KBV18" s="59"/>
      <c r="KBX18" s="4"/>
      <c r="KCU18" s="59"/>
      <c r="KCW18" s="4"/>
      <c r="KDT18" s="59"/>
      <c r="KDV18" s="4"/>
      <c r="KES18" s="59"/>
      <c r="KEU18" s="4"/>
      <c r="KFR18" s="59"/>
      <c r="KFT18" s="4"/>
      <c r="KGQ18" s="59"/>
      <c r="KGS18" s="4"/>
      <c r="KHP18" s="59"/>
      <c r="KHR18" s="4"/>
      <c r="KIO18" s="59"/>
      <c r="KIQ18" s="4"/>
      <c r="KJN18" s="59"/>
      <c r="KJP18" s="4"/>
      <c r="KKM18" s="59"/>
      <c r="KKO18" s="4"/>
      <c r="KLL18" s="59"/>
      <c r="KLN18" s="4"/>
      <c r="KMK18" s="59"/>
      <c r="KMM18" s="4"/>
      <c r="KNJ18" s="59"/>
      <c r="KNL18" s="4"/>
      <c r="KOI18" s="59"/>
      <c r="KOK18" s="4"/>
      <c r="KPH18" s="59"/>
      <c r="KPJ18" s="4"/>
      <c r="KQG18" s="59"/>
      <c r="KQI18" s="4"/>
      <c r="KRF18" s="59"/>
      <c r="KRH18" s="4"/>
      <c r="KSE18" s="59"/>
      <c r="KSG18" s="4"/>
      <c r="KTD18" s="59"/>
      <c r="KTF18" s="4"/>
      <c r="KUC18" s="59"/>
      <c r="KUE18" s="4"/>
      <c r="KVB18" s="59"/>
      <c r="KVD18" s="4"/>
      <c r="KWA18" s="59"/>
      <c r="KWC18" s="4"/>
      <c r="KWZ18" s="59"/>
      <c r="KXB18" s="4"/>
      <c r="KXY18" s="59"/>
      <c r="KYA18" s="4"/>
      <c r="KYX18" s="59"/>
      <c r="KYZ18" s="4"/>
      <c r="KZW18" s="59"/>
      <c r="KZY18" s="4"/>
      <c r="LAV18" s="59"/>
      <c r="LAX18" s="4"/>
      <c r="LBU18" s="59"/>
      <c r="LBW18" s="4"/>
      <c r="LCT18" s="59"/>
      <c r="LCV18" s="4"/>
      <c r="LDS18" s="59"/>
      <c r="LDU18" s="4"/>
      <c r="LER18" s="59"/>
      <c r="LET18" s="4"/>
      <c r="LFQ18" s="59"/>
      <c r="LFS18" s="4"/>
      <c r="LGP18" s="59"/>
      <c r="LGR18" s="4"/>
      <c r="LHO18" s="59"/>
      <c r="LHQ18" s="4"/>
      <c r="LIN18" s="59"/>
      <c r="LIP18" s="4"/>
      <c r="LJM18" s="59"/>
      <c r="LJO18" s="4"/>
      <c r="LKL18" s="59"/>
      <c r="LKN18" s="4"/>
      <c r="LLK18" s="59"/>
      <c r="LLM18" s="4"/>
      <c r="LMJ18" s="59"/>
      <c r="LML18" s="4"/>
      <c r="LNI18" s="59"/>
      <c r="LNK18" s="4"/>
      <c r="LOH18" s="59"/>
      <c r="LOJ18" s="4"/>
      <c r="LPG18" s="59"/>
      <c r="LPI18" s="4"/>
      <c r="LQF18" s="59"/>
      <c r="LQH18" s="4"/>
      <c r="LRE18" s="59"/>
      <c r="LRG18" s="4"/>
      <c r="LSD18" s="59"/>
      <c r="LSF18" s="4"/>
      <c r="LTC18" s="59"/>
      <c r="LTE18" s="4"/>
      <c r="LUB18" s="59"/>
      <c r="LUD18" s="4"/>
      <c r="LVA18" s="59"/>
      <c r="LVC18" s="4"/>
      <c r="LVZ18" s="59"/>
      <c r="LWB18" s="4"/>
      <c r="LWY18" s="59"/>
      <c r="LXA18" s="4"/>
      <c r="LXX18" s="59"/>
      <c r="LXZ18" s="4"/>
      <c r="LYW18" s="59"/>
      <c r="LYY18" s="4"/>
      <c r="LZV18" s="59"/>
      <c r="LZX18" s="4"/>
      <c r="MAU18" s="59"/>
      <c r="MAW18" s="4"/>
      <c r="MBT18" s="59"/>
      <c r="MBV18" s="4"/>
      <c r="MCS18" s="59"/>
      <c r="MCU18" s="4"/>
      <c r="MDR18" s="59"/>
      <c r="MDT18" s="4"/>
      <c r="MEQ18" s="59"/>
      <c r="MES18" s="4"/>
      <c r="MFP18" s="59"/>
      <c r="MFR18" s="4"/>
      <c r="MGO18" s="59"/>
      <c r="MGQ18" s="4"/>
      <c r="MHN18" s="59"/>
      <c r="MHP18" s="4"/>
      <c r="MIM18" s="59"/>
      <c r="MIO18" s="4"/>
      <c r="MJL18" s="59"/>
      <c r="MJN18" s="4"/>
      <c r="MKK18" s="59"/>
      <c r="MKM18" s="4"/>
      <c r="MLJ18" s="59"/>
      <c r="MLL18" s="4"/>
      <c r="MMI18" s="59"/>
      <c r="MMK18" s="4"/>
      <c r="MNH18" s="59"/>
      <c r="MNJ18" s="4"/>
      <c r="MOG18" s="59"/>
      <c r="MOI18" s="4"/>
      <c r="MPF18" s="59"/>
      <c r="MPH18" s="4"/>
      <c r="MQE18" s="59"/>
      <c r="MQG18" s="4"/>
      <c r="MRD18" s="59"/>
      <c r="MRF18" s="4"/>
      <c r="MSC18" s="59"/>
      <c r="MSE18" s="4"/>
      <c r="MTB18" s="59"/>
      <c r="MTD18" s="4"/>
      <c r="MUA18" s="59"/>
      <c r="MUC18" s="4"/>
      <c r="MUZ18" s="59"/>
      <c r="MVB18" s="4"/>
      <c r="MVY18" s="59"/>
      <c r="MWA18" s="4"/>
      <c r="MWX18" s="59"/>
      <c r="MWZ18" s="4"/>
      <c r="MXW18" s="59"/>
      <c r="MXY18" s="4"/>
      <c r="MYV18" s="59"/>
      <c r="MYX18" s="4"/>
      <c r="MZU18" s="59"/>
      <c r="MZW18" s="4"/>
      <c r="NAT18" s="59"/>
      <c r="NAV18" s="4"/>
      <c r="NBS18" s="59"/>
      <c r="NBU18" s="4"/>
      <c r="NCR18" s="59"/>
      <c r="NCT18" s="4"/>
      <c r="NDQ18" s="59"/>
      <c r="NDS18" s="4"/>
      <c r="NEP18" s="59"/>
      <c r="NER18" s="4"/>
      <c r="NFO18" s="59"/>
      <c r="NFQ18" s="4"/>
      <c r="NGN18" s="59"/>
      <c r="NGP18" s="4"/>
      <c r="NHM18" s="59"/>
      <c r="NHO18" s="4"/>
      <c r="NIL18" s="59"/>
      <c r="NIN18" s="4"/>
      <c r="NJK18" s="59"/>
      <c r="NJM18" s="4"/>
      <c r="NKJ18" s="59"/>
      <c r="NKL18" s="4"/>
      <c r="NLI18" s="59"/>
      <c r="NLK18" s="4"/>
      <c r="NMH18" s="59"/>
      <c r="NMJ18" s="4"/>
      <c r="NNG18" s="59"/>
      <c r="NNI18" s="4"/>
      <c r="NOF18" s="59"/>
      <c r="NOH18" s="4"/>
      <c r="NPE18" s="59"/>
      <c r="NPG18" s="4"/>
      <c r="NQD18" s="59"/>
      <c r="NQF18" s="4"/>
      <c r="NRC18" s="59"/>
      <c r="NRE18" s="4"/>
      <c r="NSB18" s="59"/>
      <c r="NSD18" s="4"/>
      <c r="NTA18" s="59"/>
      <c r="NTC18" s="4"/>
      <c r="NTZ18" s="59"/>
      <c r="NUB18" s="4"/>
      <c r="NUY18" s="59"/>
      <c r="NVA18" s="4"/>
      <c r="NVX18" s="59"/>
      <c r="NVZ18" s="4"/>
      <c r="NWW18" s="59"/>
      <c r="NWY18" s="4"/>
      <c r="NXV18" s="59"/>
      <c r="NXX18" s="4"/>
      <c r="NYU18" s="59"/>
      <c r="NYW18" s="4"/>
      <c r="NZT18" s="59"/>
      <c r="NZV18" s="4"/>
      <c r="OAS18" s="59"/>
      <c r="OAU18" s="4"/>
      <c r="OBR18" s="59"/>
      <c r="OBT18" s="4"/>
      <c r="OCQ18" s="59"/>
      <c r="OCS18" s="4"/>
      <c r="ODP18" s="59"/>
      <c r="ODR18" s="4"/>
      <c r="OEO18" s="59"/>
      <c r="OEQ18" s="4"/>
      <c r="OFN18" s="59"/>
      <c r="OFP18" s="4"/>
      <c r="OGM18" s="59"/>
      <c r="OGO18" s="4"/>
      <c r="OHL18" s="59"/>
      <c r="OHN18" s="4"/>
      <c r="OIK18" s="59"/>
      <c r="OIM18" s="4"/>
      <c r="OJJ18" s="59"/>
      <c r="OJL18" s="4"/>
      <c r="OKI18" s="59"/>
      <c r="OKK18" s="4"/>
      <c r="OLH18" s="59"/>
      <c r="OLJ18" s="4"/>
      <c r="OMG18" s="59"/>
      <c r="OMI18" s="4"/>
      <c r="ONF18" s="59"/>
      <c r="ONH18" s="4"/>
      <c r="OOE18" s="59"/>
      <c r="OOG18" s="4"/>
      <c r="OPD18" s="59"/>
      <c r="OPF18" s="4"/>
      <c r="OQC18" s="59"/>
      <c r="OQE18" s="4"/>
      <c r="ORB18" s="59"/>
      <c r="ORD18" s="4"/>
      <c r="OSA18" s="59"/>
      <c r="OSC18" s="4"/>
      <c r="OSZ18" s="59"/>
      <c r="OTB18" s="4"/>
      <c r="OTY18" s="59"/>
      <c r="OUA18" s="4"/>
      <c r="OUX18" s="59"/>
      <c r="OUZ18" s="4"/>
      <c r="OVW18" s="59"/>
      <c r="OVY18" s="4"/>
      <c r="OWV18" s="59"/>
      <c r="OWX18" s="4"/>
      <c r="OXU18" s="59"/>
      <c r="OXW18" s="4"/>
      <c r="OYT18" s="59"/>
      <c r="OYV18" s="4"/>
      <c r="OZS18" s="59"/>
      <c r="OZU18" s="4"/>
      <c r="PAR18" s="59"/>
      <c r="PAT18" s="4"/>
      <c r="PBQ18" s="59"/>
      <c r="PBS18" s="4"/>
      <c r="PCP18" s="59"/>
      <c r="PCR18" s="4"/>
      <c r="PDO18" s="59"/>
      <c r="PDQ18" s="4"/>
      <c r="PEN18" s="59"/>
      <c r="PEP18" s="4"/>
      <c r="PFM18" s="59"/>
      <c r="PFO18" s="4"/>
      <c r="PGL18" s="59"/>
      <c r="PGN18" s="4"/>
      <c r="PHK18" s="59"/>
      <c r="PHM18" s="4"/>
      <c r="PIJ18" s="59"/>
      <c r="PIL18" s="4"/>
      <c r="PJI18" s="59"/>
      <c r="PJK18" s="4"/>
      <c r="PKH18" s="59"/>
      <c r="PKJ18" s="4"/>
      <c r="PLG18" s="59"/>
      <c r="PLI18" s="4"/>
      <c r="PMF18" s="59"/>
      <c r="PMH18" s="4"/>
      <c r="PNE18" s="59"/>
      <c r="PNG18" s="4"/>
      <c r="POD18" s="59"/>
      <c r="POF18" s="4"/>
      <c r="PPC18" s="59"/>
      <c r="PPE18" s="4"/>
      <c r="PQB18" s="59"/>
      <c r="PQD18" s="4"/>
      <c r="PRA18" s="59"/>
      <c r="PRC18" s="4"/>
      <c r="PRZ18" s="59"/>
      <c r="PSB18" s="4"/>
      <c r="PSY18" s="59"/>
      <c r="PTA18" s="4"/>
      <c r="PTX18" s="59"/>
      <c r="PTZ18" s="4"/>
      <c r="PUW18" s="59"/>
      <c r="PUY18" s="4"/>
      <c r="PVV18" s="59"/>
      <c r="PVX18" s="4"/>
      <c r="PWU18" s="59"/>
      <c r="PWW18" s="4"/>
      <c r="PXT18" s="59"/>
      <c r="PXV18" s="4"/>
      <c r="PYS18" s="59"/>
      <c r="PYU18" s="4"/>
      <c r="PZR18" s="59"/>
      <c r="PZT18" s="4"/>
      <c r="QAQ18" s="59"/>
      <c r="QAS18" s="4"/>
      <c r="QBP18" s="59"/>
      <c r="QBR18" s="4"/>
      <c r="QCO18" s="59"/>
      <c r="QCQ18" s="4"/>
      <c r="QDN18" s="59"/>
      <c r="QDP18" s="4"/>
      <c r="QEM18" s="59"/>
      <c r="QEO18" s="4"/>
      <c r="QFL18" s="59"/>
      <c r="QFN18" s="4"/>
      <c r="QGK18" s="59"/>
      <c r="QGM18" s="4"/>
      <c r="QHJ18" s="59"/>
      <c r="QHL18" s="4"/>
      <c r="QII18" s="59"/>
      <c r="QIK18" s="4"/>
      <c r="QJH18" s="59"/>
      <c r="QJJ18" s="4"/>
      <c r="QKG18" s="59"/>
      <c r="QKI18" s="4"/>
      <c r="QLF18" s="59"/>
      <c r="QLH18" s="4"/>
      <c r="QME18" s="59"/>
      <c r="QMG18" s="4"/>
      <c r="QND18" s="59"/>
      <c r="QNF18" s="4"/>
      <c r="QOC18" s="59"/>
      <c r="QOE18" s="4"/>
      <c r="QPB18" s="59"/>
      <c r="QPD18" s="4"/>
      <c r="QQA18" s="59"/>
      <c r="QQC18" s="4"/>
      <c r="QQZ18" s="59"/>
      <c r="QRB18" s="4"/>
      <c r="QRY18" s="59"/>
      <c r="QSA18" s="4"/>
      <c r="QSX18" s="59"/>
      <c r="QSZ18" s="4"/>
      <c r="QTW18" s="59"/>
      <c r="QTY18" s="4"/>
      <c r="QUV18" s="59"/>
      <c r="QUX18" s="4"/>
      <c r="QVU18" s="59"/>
      <c r="QVW18" s="4"/>
      <c r="QWT18" s="59"/>
      <c r="QWV18" s="4"/>
      <c r="QXS18" s="59"/>
      <c r="QXU18" s="4"/>
      <c r="QYR18" s="59"/>
      <c r="QYT18" s="4"/>
      <c r="QZQ18" s="59"/>
      <c r="QZS18" s="4"/>
      <c r="RAP18" s="59"/>
      <c r="RAR18" s="4"/>
      <c r="RBO18" s="59"/>
      <c r="RBQ18" s="4"/>
      <c r="RCN18" s="59"/>
      <c r="RCP18" s="4"/>
      <c r="RDM18" s="59"/>
      <c r="RDO18" s="4"/>
      <c r="REL18" s="59"/>
      <c r="REN18" s="4"/>
      <c r="RFK18" s="59"/>
      <c r="RFM18" s="4"/>
      <c r="RGJ18" s="59"/>
      <c r="RGL18" s="4"/>
      <c r="RHI18" s="59"/>
      <c r="RHK18" s="4"/>
      <c r="RIH18" s="59"/>
      <c r="RIJ18" s="4"/>
      <c r="RJG18" s="59"/>
      <c r="RJI18" s="4"/>
      <c r="RKF18" s="59"/>
      <c r="RKH18" s="4"/>
      <c r="RLE18" s="59"/>
      <c r="RLG18" s="4"/>
      <c r="RMD18" s="59"/>
      <c r="RMF18" s="4"/>
      <c r="RNC18" s="59"/>
      <c r="RNE18" s="4"/>
      <c r="ROB18" s="59"/>
      <c r="ROD18" s="4"/>
      <c r="RPA18" s="59"/>
      <c r="RPC18" s="4"/>
      <c r="RPZ18" s="59"/>
      <c r="RQB18" s="4"/>
      <c r="RQY18" s="59"/>
      <c r="RRA18" s="4"/>
      <c r="RRX18" s="59"/>
      <c r="RRZ18" s="4"/>
      <c r="RSW18" s="59"/>
      <c r="RSY18" s="4"/>
      <c r="RTV18" s="59"/>
      <c r="RTX18" s="4"/>
      <c r="RUU18" s="59"/>
      <c r="RUW18" s="4"/>
      <c r="RVT18" s="59"/>
      <c r="RVV18" s="4"/>
      <c r="RWS18" s="59"/>
      <c r="RWU18" s="4"/>
      <c r="RXR18" s="59"/>
      <c r="RXT18" s="4"/>
      <c r="RYQ18" s="59"/>
      <c r="RYS18" s="4"/>
      <c r="RZP18" s="59"/>
      <c r="RZR18" s="4"/>
      <c r="SAO18" s="59"/>
      <c r="SAQ18" s="4"/>
      <c r="SBN18" s="59"/>
      <c r="SBP18" s="4"/>
      <c r="SCM18" s="59"/>
      <c r="SCO18" s="4"/>
      <c r="SDL18" s="59"/>
      <c r="SDN18" s="4"/>
      <c r="SEK18" s="59"/>
      <c r="SEM18" s="4"/>
      <c r="SFJ18" s="59"/>
      <c r="SFL18" s="4"/>
      <c r="SGI18" s="59"/>
      <c r="SGK18" s="4"/>
      <c r="SHH18" s="59"/>
      <c r="SHJ18" s="4"/>
      <c r="SIG18" s="59"/>
      <c r="SII18" s="4"/>
      <c r="SJF18" s="59"/>
      <c r="SJH18" s="4"/>
      <c r="SKE18" s="59"/>
      <c r="SKG18" s="4"/>
      <c r="SLD18" s="59"/>
      <c r="SLF18" s="4"/>
      <c r="SMC18" s="59"/>
      <c r="SME18" s="4"/>
      <c r="SNB18" s="59"/>
      <c r="SND18" s="4"/>
      <c r="SOA18" s="59"/>
      <c r="SOC18" s="4"/>
      <c r="SOZ18" s="59"/>
      <c r="SPB18" s="4"/>
      <c r="SPY18" s="59"/>
      <c r="SQA18" s="4"/>
      <c r="SQX18" s="59"/>
      <c r="SQZ18" s="4"/>
      <c r="SRW18" s="59"/>
      <c r="SRY18" s="4"/>
      <c r="SSV18" s="59"/>
      <c r="SSX18" s="4"/>
      <c r="STU18" s="59"/>
      <c r="STW18" s="4"/>
      <c r="SUT18" s="59"/>
      <c r="SUV18" s="4"/>
      <c r="SVS18" s="59"/>
      <c r="SVU18" s="4"/>
      <c r="SWR18" s="59"/>
      <c r="SWT18" s="4"/>
      <c r="SXQ18" s="59"/>
      <c r="SXS18" s="4"/>
      <c r="SYP18" s="59"/>
      <c r="SYR18" s="4"/>
      <c r="SZO18" s="59"/>
      <c r="SZQ18" s="4"/>
      <c r="TAN18" s="59"/>
      <c r="TAP18" s="4"/>
      <c r="TBM18" s="59"/>
      <c r="TBO18" s="4"/>
      <c r="TCL18" s="59"/>
      <c r="TCN18" s="4"/>
      <c r="TDK18" s="59"/>
      <c r="TDM18" s="4"/>
      <c r="TEJ18" s="59"/>
      <c r="TEL18" s="4"/>
      <c r="TFI18" s="59"/>
      <c r="TFK18" s="4"/>
      <c r="TGH18" s="59"/>
      <c r="TGJ18" s="4"/>
      <c r="THG18" s="59"/>
      <c r="THI18" s="4"/>
      <c r="TIF18" s="59"/>
      <c r="TIH18" s="4"/>
      <c r="TJE18" s="59"/>
      <c r="TJG18" s="4"/>
      <c r="TKD18" s="59"/>
      <c r="TKF18" s="4"/>
      <c r="TLC18" s="59"/>
      <c r="TLE18" s="4"/>
      <c r="TMB18" s="59"/>
      <c r="TMD18" s="4"/>
      <c r="TNA18" s="59"/>
      <c r="TNC18" s="4"/>
      <c r="TNZ18" s="59"/>
      <c r="TOB18" s="4"/>
      <c r="TOY18" s="59"/>
      <c r="TPA18" s="4"/>
      <c r="TPX18" s="59"/>
      <c r="TPZ18" s="4"/>
      <c r="TQW18" s="59"/>
      <c r="TQY18" s="4"/>
      <c r="TRV18" s="59"/>
      <c r="TRX18" s="4"/>
      <c r="TSU18" s="59"/>
      <c r="TSW18" s="4"/>
      <c r="TTT18" s="59"/>
      <c r="TTV18" s="4"/>
      <c r="TUS18" s="59"/>
      <c r="TUU18" s="4"/>
      <c r="TVR18" s="59"/>
      <c r="TVT18" s="4"/>
      <c r="TWQ18" s="59"/>
      <c r="TWS18" s="4"/>
      <c r="TXP18" s="59"/>
      <c r="TXR18" s="4"/>
      <c r="TYO18" s="59"/>
      <c r="TYQ18" s="4"/>
      <c r="TZN18" s="59"/>
      <c r="TZP18" s="4"/>
      <c r="UAM18" s="59"/>
      <c r="UAO18" s="4"/>
      <c r="UBL18" s="59"/>
      <c r="UBN18" s="4"/>
      <c r="UCK18" s="59"/>
      <c r="UCM18" s="4"/>
      <c r="UDJ18" s="59"/>
      <c r="UDL18" s="4"/>
      <c r="UEI18" s="59"/>
      <c r="UEK18" s="4"/>
      <c r="UFH18" s="59"/>
      <c r="UFJ18" s="4"/>
      <c r="UGG18" s="59"/>
      <c r="UGI18" s="4"/>
      <c r="UHF18" s="59"/>
      <c r="UHH18" s="4"/>
      <c r="UIE18" s="59"/>
      <c r="UIG18" s="4"/>
      <c r="UJD18" s="59"/>
      <c r="UJF18" s="4"/>
      <c r="UKC18" s="59"/>
      <c r="UKE18" s="4"/>
      <c r="ULB18" s="59"/>
      <c r="ULD18" s="4"/>
      <c r="UMA18" s="59"/>
      <c r="UMC18" s="4"/>
      <c r="UMZ18" s="59"/>
      <c r="UNB18" s="4"/>
      <c r="UNY18" s="59"/>
      <c r="UOA18" s="4"/>
      <c r="UOX18" s="59"/>
      <c r="UOZ18" s="4"/>
      <c r="UPW18" s="59"/>
      <c r="UPY18" s="4"/>
      <c r="UQV18" s="59"/>
      <c r="UQX18" s="4"/>
      <c r="URU18" s="59"/>
      <c r="URW18" s="4"/>
      <c r="UST18" s="59"/>
      <c r="USV18" s="4"/>
      <c r="UTS18" s="59"/>
      <c r="UTU18" s="4"/>
      <c r="UUR18" s="59"/>
      <c r="UUT18" s="4"/>
      <c r="UVQ18" s="59"/>
      <c r="UVS18" s="4"/>
      <c r="UWP18" s="59"/>
      <c r="UWR18" s="4"/>
      <c r="UXO18" s="59"/>
      <c r="UXQ18" s="4"/>
      <c r="UYN18" s="59"/>
      <c r="UYP18" s="4"/>
      <c r="UZM18" s="59"/>
      <c r="UZO18" s="4"/>
      <c r="VAL18" s="59"/>
      <c r="VAN18" s="4"/>
      <c r="VBK18" s="59"/>
      <c r="VBM18" s="4"/>
      <c r="VCJ18" s="59"/>
      <c r="VCL18" s="4"/>
      <c r="VDI18" s="59"/>
      <c r="VDK18" s="4"/>
      <c r="VEH18" s="59"/>
      <c r="VEJ18" s="4"/>
      <c r="VFG18" s="59"/>
      <c r="VFI18" s="4"/>
      <c r="VGF18" s="59"/>
      <c r="VGH18" s="4"/>
      <c r="VHE18" s="59"/>
      <c r="VHG18" s="4"/>
      <c r="VID18" s="59"/>
      <c r="VIF18" s="4"/>
      <c r="VJC18" s="59"/>
      <c r="VJE18" s="4"/>
      <c r="VKB18" s="59"/>
      <c r="VKD18" s="4"/>
      <c r="VLA18" s="59"/>
      <c r="VLC18" s="4"/>
      <c r="VLZ18" s="59"/>
      <c r="VMB18" s="4"/>
      <c r="VMY18" s="59"/>
      <c r="VNA18" s="4"/>
      <c r="VNX18" s="59"/>
      <c r="VNZ18" s="4"/>
      <c r="VOW18" s="59"/>
      <c r="VOY18" s="4"/>
      <c r="VPV18" s="59"/>
      <c r="VPX18" s="4"/>
      <c r="VQU18" s="59"/>
      <c r="VQW18" s="4"/>
      <c r="VRT18" s="59"/>
      <c r="VRV18" s="4"/>
      <c r="VSS18" s="59"/>
      <c r="VSU18" s="4"/>
      <c r="VTR18" s="59"/>
      <c r="VTT18" s="4"/>
      <c r="VUQ18" s="59"/>
      <c r="VUS18" s="4"/>
      <c r="VVP18" s="59"/>
      <c r="VVR18" s="4"/>
      <c r="VWO18" s="59"/>
      <c r="VWQ18" s="4"/>
      <c r="VXN18" s="59"/>
      <c r="VXP18" s="4"/>
      <c r="VYM18" s="59"/>
      <c r="VYO18" s="4"/>
      <c r="VZL18" s="59"/>
      <c r="VZN18" s="4"/>
      <c r="WAK18" s="59"/>
      <c r="WAM18" s="4"/>
      <c r="WBJ18" s="59"/>
      <c r="WBL18" s="4"/>
      <c r="WCI18" s="59"/>
      <c r="WCK18" s="4"/>
      <c r="WDH18" s="59"/>
      <c r="WDJ18" s="4"/>
      <c r="WEG18" s="59"/>
      <c r="WEI18" s="4"/>
      <c r="WFF18" s="59"/>
      <c r="WFH18" s="4"/>
      <c r="WGE18" s="59"/>
      <c r="WGG18" s="4"/>
      <c r="WHD18" s="59"/>
      <c r="WHF18" s="4"/>
      <c r="WIC18" s="59"/>
      <c r="WIE18" s="4"/>
      <c r="WJB18" s="59"/>
      <c r="WJD18" s="4"/>
      <c r="WKA18" s="59"/>
      <c r="WKC18" s="4"/>
      <c r="WKZ18" s="59"/>
      <c r="WLB18" s="4"/>
      <c r="WLY18" s="59"/>
      <c r="WMA18" s="4"/>
      <c r="WMX18" s="59"/>
      <c r="WMZ18" s="4"/>
      <c r="WNW18" s="59"/>
      <c r="WNY18" s="4"/>
      <c r="WOV18" s="59"/>
      <c r="WOX18" s="4"/>
      <c r="WPU18" s="59"/>
      <c r="WPW18" s="4"/>
      <c r="WQT18" s="59"/>
      <c r="WQV18" s="4"/>
      <c r="WRS18" s="59"/>
      <c r="WRU18" s="4"/>
      <c r="WSR18" s="59"/>
      <c r="WST18" s="4"/>
      <c r="WTQ18" s="59"/>
      <c r="WTS18" s="4"/>
      <c r="WUP18" s="59"/>
      <c r="WUR18" s="4"/>
      <c r="WVO18" s="59"/>
      <c r="WVQ18" s="4"/>
      <c r="WWN18" s="59"/>
      <c r="WWP18" s="4"/>
      <c r="WXM18" s="59"/>
      <c r="WXO18" s="4"/>
      <c r="WYL18" s="59"/>
      <c r="WYN18" s="4"/>
      <c r="WZK18" s="59"/>
      <c r="WZM18" s="4"/>
      <c r="XAJ18" s="59"/>
      <c r="XAL18" s="4"/>
      <c r="XBI18" s="59"/>
      <c r="XBK18" s="4"/>
      <c r="XCH18" s="59"/>
      <c r="XCJ18" s="4"/>
      <c r="XDG18" s="59"/>
      <c r="XDI18" s="4"/>
      <c r="XEF18" s="59"/>
      <c r="XEH18" s="4"/>
    </row>
    <row r="19" spans="1:1012 1035:2037 2060:3062 3085:4087 4110:5112 5135:6137 6160:7162 7185:8187 8210:9212 9235:10237 10260:11262 11285:12287 12310:13312 13335:14335 14337:15360 15362:16362" ht="20.100000000000001" customHeight="1" x14ac:dyDescent="0.25">
      <c r="A19" s="56" t="s">
        <v>198</v>
      </c>
      <c r="B19" s="57" t="s">
        <v>351</v>
      </c>
      <c r="AI19" s="59"/>
      <c r="AK19" s="4"/>
      <c r="BH19" s="59"/>
      <c r="BJ19" s="4"/>
      <c r="CG19" s="59"/>
      <c r="CI19" s="4"/>
      <c r="DF19" s="59"/>
      <c r="DH19" s="4"/>
      <c r="EE19" s="59"/>
      <c r="EG19" s="4"/>
      <c r="FD19" s="59"/>
      <c r="FF19" s="4"/>
      <c r="GC19" s="59"/>
      <c r="GE19" s="4"/>
      <c r="HB19" s="59"/>
      <c r="HD19" s="4"/>
      <c r="IA19" s="59"/>
      <c r="IC19" s="4"/>
      <c r="IZ19" s="59"/>
      <c r="JB19" s="4"/>
      <c r="JY19" s="59"/>
      <c r="KA19" s="4"/>
      <c r="KX19" s="59"/>
      <c r="KZ19" s="4"/>
      <c r="LW19" s="59"/>
      <c r="LY19" s="4"/>
      <c r="MV19" s="59"/>
      <c r="MX19" s="4"/>
      <c r="NU19" s="59"/>
      <c r="NW19" s="4"/>
      <c r="OT19" s="59"/>
      <c r="OV19" s="4"/>
      <c r="PS19" s="59"/>
      <c r="PU19" s="4"/>
      <c r="QR19" s="59"/>
      <c r="QT19" s="4"/>
      <c r="RQ19" s="59"/>
      <c r="RS19" s="4"/>
      <c r="SP19" s="59"/>
      <c r="SR19" s="4"/>
      <c r="TO19" s="59"/>
      <c r="TQ19" s="4"/>
      <c r="UN19" s="59"/>
      <c r="UP19" s="4"/>
      <c r="VM19" s="59"/>
      <c r="VO19" s="4"/>
      <c r="WL19" s="59"/>
      <c r="WN19" s="4"/>
      <c r="XK19" s="59"/>
      <c r="XM19" s="4"/>
      <c r="YJ19" s="59"/>
      <c r="YL19" s="4"/>
      <c r="ZI19" s="59"/>
      <c r="ZK19" s="4"/>
      <c r="AAH19" s="59"/>
      <c r="AAJ19" s="4"/>
      <c r="ABG19" s="59"/>
      <c r="ABI19" s="4"/>
      <c r="ACF19" s="59"/>
      <c r="ACH19" s="4"/>
      <c r="ADE19" s="59"/>
      <c r="ADG19" s="4"/>
      <c r="AED19" s="59"/>
      <c r="AEF19" s="4"/>
      <c r="AFC19" s="59"/>
      <c r="AFE19" s="4"/>
      <c r="AGB19" s="59"/>
      <c r="AGD19" s="4"/>
      <c r="AHA19" s="59"/>
      <c r="AHC19" s="4"/>
      <c r="AHZ19" s="59"/>
      <c r="AIB19" s="4"/>
      <c r="AIY19" s="59"/>
      <c r="AJA19" s="4"/>
      <c r="AJX19" s="59"/>
      <c r="AJZ19" s="4"/>
      <c r="AKW19" s="59"/>
      <c r="AKY19" s="4"/>
      <c r="ALV19" s="59"/>
      <c r="ALX19" s="4"/>
      <c r="AMU19" s="59"/>
      <c r="AMW19" s="4"/>
      <c r="ANT19" s="59"/>
      <c r="ANV19" s="4"/>
      <c r="AOS19" s="59"/>
      <c r="AOU19" s="4"/>
      <c r="APR19" s="59"/>
      <c r="APT19" s="4"/>
      <c r="AQQ19" s="59"/>
      <c r="AQS19" s="4"/>
      <c r="ARP19" s="59"/>
      <c r="ARR19" s="4"/>
      <c r="ASO19" s="59"/>
      <c r="ASQ19" s="4"/>
      <c r="ATN19" s="59"/>
      <c r="ATP19" s="4"/>
      <c r="AUM19" s="59"/>
      <c r="AUO19" s="4"/>
      <c r="AVL19" s="59"/>
      <c r="AVN19" s="4"/>
      <c r="AWK19" s="59"/>
      <c r="AWM19" s="4"/>
      <c r="AXJ19" s="59"/>
      <c r="AXL19" s="4"/>
      <c r="AYI19" s="59"/>
      <c r="AYK19" s="4"/>
      <c r="AZH19" s="59"/>
      <c r="AZJ19" s="4"/>
      <c r="BAG19" s="59"/>
      <c r="BAI19" s="4"/>
      <c r="BBF19" s="59"/>
      <c r="BBH19" s="4"/>
      <c r="BCE19" s="59"/>
      <c r="BCG19" s="4"/>
      <c r="BDD19" s="59"/>
      <c r="BDF19" s="4"/>
      <c r="BEC19" s="59"/>
      <c r="BEE19" s="4"/>
      <c r="BFB19" s="59"/>
      <c r="BFD19" s="4"/>
      <c r="BGA19" s="59"/>
      <c r="BGC19" s="4"/>
      <c r="BGZ19" s="59"/>
      <c r="BHB19" s="4"/>
      <c r="BHY19" s="59"/>
      <c r="BIA19" s="4"/>
      <c r="BIX19" s="59"/>
      <c r="BIZ19" s="4"/>
      <c r="BJW19" s="59"/>
      <c r="BJY19" s="4"/>
      <c r="BKV19" s="59"/>
      <c r="BKX19" s="4"/>
      <c r="BLU19" s="59"/>
      <c r="BLW19" s="4"/>
      <c r="BMT19" s="59"/>
      <c r="BMV19" s="4"/>
      <c r="BNS19" s="59"/>
      <c r="BNU19" s="4"/>
      <c r="BOR19" s="59"/>
      <c r="BOT19" s="4"/>
      <c r="BPQ19" s="59"/>
      <c r="BPS19" s="4"/>
      <c r="BQP19" s="59"/>
      <c r="BQR19" s="4"/>
      <c r="BRO19" s="59"/>
      <c r="BRQ19" s="4"/>
      <c r="BSN19" s="59"/>
      <c r="BSP19" s="4"/>
      <c r="BTM19" s="59"/>
      <c r="BTO19" s="4"/>
      <c r="BUL19" s="59"/>
      <c r="BUN19" s="4"/>
      <c r="BVK19" s="59"/>
      <c r="BVM19" s="4"/>
      <c r="BWJ19" s="59"/>
      <c r="BWL19" s="4"/>
      <c r="BXI19" s="59"/>
      <c r="BXK19" s="4"/>
      <c r="BYH19" s="59"/>
      <c r="BYJ19" s="4"/>
      <c r="BZG19" s="59"/>
      <c r="BZI19" s="4"/>
      <c r="CAF19" s="59"/>
      <c r="CAH19" s="4"/>
      <c r="CBE19" s="59"/>
      <c r="CBG19" s="4"/>
      <c r="CCD19" s="59"/>
      <c r="CCF19" s="4"/>
      <c r="CDC19" s="59"/>
      <c r="CDE19" s="4"/>
      <c r="CEB19" s="59"/>
      <c r="CED19" s="4"/>
      <c r="CFA19" s="59"/>
      <c r="CFC19" s="4"/>
      <c r="CFZ19" s="59"/>
      <c r="CGB19" s="4"/>
      <c r="CGY19" s="59"/>
      <c r="CHA19" s="4"/>
      <c r="CHX19" s="59"/>
      <c r="CHZ19" s="4"/>
      <c r="CIW19" s="59"/>
      <c r="CIY19" s="4"/>
      <c r="CJV19" s="59"/>
      <c r="CJX19" s="4"/>
      <c r="CKU19" s="59"/>
      <c r="CKW19" s="4"/>
      <c r="CLT19" s="59"/>
      <c r="CLV19" s="4"/>
      <c r="CMS19" s="59"/>
      <c r="CMU19" s="4"/>
      <c r="CNR19" s="59"/>
      <c r="CNT19" s="4"/>
      <c r="COQ19" s="59"/>
      <c r="COS19" s="4"/>
      <c r="CPP19" s="59"/>
      <c r="CPR19" s="4"/>
      <c r="CQO19" s="59"/>
      <c r="CQQ19" s="4"/>
      <c r="CRN19" s="59"/>
      <c r="CRP19" s="4"/>
      <c r="CSM19" s="59"/>
      <c r="CSO19" s="4"/>
      <c r="CTL19" s="59"/>
      <c r="CTN19" s="4"/>
      <c r="CUK19" s="59"/>
      <c r="CUM19" s="4"/>
      <c r="CVJ19" s="59"/>
      <c r="CVL19" s="4"/>
      <c r="CWI19" s="59"/>
      <c r="CWK19" s="4"/>
      <c r="CXH19" s="59"/>
      <c r="CXJ19" s="4"/>
      <c r="CYG19" s="59"/>
      <c r="CYI19" s="4"/>
      <c r="CZF19" s="59"/>
      <c r="CZH19" s="4"/>
      <c r="DAE19" s="59"/>
      <c r="DAG19" s="4"/>
      <c r="DBD19" s="59"/>
      <c r="DBF19" s="4"/>
      <c r="DCC19" s="59"/>
      <c r="DCE19" s="4"/>
      <c r="DDB19" s="59"/>
      <c r="DDD19" s="4"/>
      <c r="DEA19" s="59"/>
      <c r="DEC19" s="4"/>
      <c r="DEZ19" s="59"/>
      <c r="DFB19" s="4"/>
      <c r="DFY19" s="59"/>
      <c r="DGA19" s="4"/>
      <c r="DGX19" s="59"/>
      <c r="DGZ19" s="4"/>
      <c r="DHW19" s="59"/>
      <c r="DHY19" s="4"/>
      <c r="DIV19" s="59"/>
      <c r="DIX19" s="4"/>
      <c r="DJU19" s="59"/>
      <c r="DJW19" s="4"/>
      <c r="DKT19" s="59"/>
      <c r="DKV19" s="4"/>
      <c r="DLS19" s="59"/>
      <c r="DLU19" s="4"/>
      <c r="DMR19" s="59"/>
      <c r="DMT19" s="4"/>
      <c r="DNQ19" s="59"/>
      <c r="DNS19" s="4"/>
      <c r="DOP19" s="59"/>
      <c r="DOR19" s="4"/>
      <c r="DPO19" s="59"/>
      <c r="DPQ19" s="4"/>
      <c r="DQN19" s="59"/>
      <c r="DQP19" s="4"/>
      <c r="DRM19" s="59"/>
      <c r="DRO19" s="4"/>
      <c r="DSL19" s="59"/>
      <c r="DSN19" s="4"/>
      <c r="DTK19" s="59"/>
      <c r="DTM19" s="4"/>
      <c r="DUJ19" s="59"/>
      <c r="DUL19" s="4"/>
      <c r="DVI19" s="59"/>
      <c r="DVK19" s="4"/>
      <c r="DWH19" s="59"/>
      <c r="DWJ19" s="4"/>
      <c r="DXG19" s="59"/>
      <c r="DXI19" s="4"/>
      <c r="DYF19" s="59"/>
      <c r="DYH19" s="4"/>
      <c r="DZE19" s="59"/>
      <c r="DZG19" s="4"/>
      <c r="EAD19" s="59"/>
      <c r="EAF19" s="4"/>
      <c r="EBC19" s="59"/>
      <c r="EBE19" s="4"/>
      <c r="ECB19" s="59"/>
      <c r="ECD19" s="4"/>
      <c r="EDA19" s="59"/>
      <c r="EDC19" s="4"/>
      <c r="EDZ19" s="59"/>
      <c r="EEB19" s="4"/>
      <c r="EEY19" s="59"/>
      <c r="EFA19" s="4"/>
      <c r="EFX19" s="59"/>
      <c r="EFZ19" s="4"/>
      <c r="EGW19" s="59"/>
      <c r="EGY19" s="4"/>
      <c r="EHV19" s="59"/>
      <c r="EHX19" s="4"/>
      <c r="EIU19" s="59"/>
      <c r="EIW19" s="4"/>
      <c r="EJT19" s="59"/>
      <c r="EJV19" s="4"/>
      <c r="EKS19" s="59"/>
      <c r="EKU19" s="4"/>
      <c r="ELR19" s="59"/>
      <c r="ELT19" s="4"/>
      <c r="EMQ19" s="59"/>
      <c r="EMS19" s="4"/>
      <c r="ENP19" s="59"/>
      <c r="ENR19" s="4"/>
      <c r="EOO19" s="59"/>
      <c r="EOQ19" s="4"/>
      <c r="EPN19" s="59"/>
      <c r="EPP19" s="4"/>
      <c r="EQM19" s="59"/>
      <c r="EQO19" s="4"/>
      <c r="ERL19" s="59"/>
      <c r="ERN19" s="4"/>
      <c r="ESK19" s="59"/>
      <c r="ESM19" s="4"/>
      <c r="ETJ19" s="59"/>
      <c r="ETL19" s="4"/>
      <c r="EUI19" s="59"/>
      <c r="EUK19" s="4"/>
      <c r="EVH19" s="59"/>
      <c r="EVJ19" s="4"/>
      <c r="EWG19" s="59"/>
      <c r="EWI19" s="4"/>
      <c r="EXF19" s="59"/>
      <c r="EXH19" s="4"/>
      <c r="EYE19" s="59"/>
      <c r="EYG19" s="4"/>
      <c r="EZD19" s="59"/>
      <c r="EZF19" s="4"/>
      <c r="FAC19" s="59"/>
      <c r="FAE19" s="4"/>
      <c r="FBB19" s="59"/>
      <c r="FBD19" s="4"/>
      <c r="FCA19" s="59"/>
      <c r="FCC19" s="4"/>
      <c r="FCZ19" s="59"/>
      <c r="FDB19" s="4"/>
      <c r="FDY19" s="59"/>
      <c r="FEA19" s="4"/>
      <c r="FEX19" s="59"/>
      <c r="FEZ19" s="4"/>
      <c r="FFW19" s="59"/>
      <c r="FFY19" s="4"/>
      <c r="FGV19" s="59"/>
      <c r="FGX19" s="4"/>
      <c r="FHU19" s="59"/>
      <c r="FHW19" s="4"/>
      <c r="FIT19" s="59"/>
      <c r="FIV19" s="4"/>
      <c r="FJS19" s="59"/>
      <c r="FJU19" s="4"/>
      <c r="FKR19" s="59"/>
      <c r="FKT19" s="4"/>
      <c r="FLQ19" s="59"/>
      <c r="FLS19" s="4"/>
      <c r="FMP19" s="59"/>
      <c r="FMR19" s="4"/>
      <c r="FNO19" s="59"/>
      <c r="FNQ19" s="4"/>
      <c r="FON19" s="59"/>
      <c r="FOP19" s="4"/>
      <c r="FPM19" s="59"/>
      <c r="FPO19" s="4"/>
      <c r="FQL19" s="59"/>
      <c r="FQN19" s="4"/>
      <c r="FRK19" s="59"/>
      <c r="FRM19" s="4"/>
      <c r="FSJ19" s="59"/>
      <c r="FSL19" s="4"/>
      <c r="FTI19" s="59"/>
      <c r="FTK19" s="4"/>
      <c r="FUH19" s="59"/>
      <c r="FUJ19" s="4"/>
      <c r="FVG19" s="59"/>
      <c r="FVI19" s="4"/>
      <c r="FWF19" s="59"/>
      <c r="FWH19" s="4"/>
      <c r="FXE19" s="59"/>
      <c r="FXG19" s="4"/>
      <c r="FYD19" s="59"/>
      <c r="FYF19" s="4"/>
      <c r="FZC19" s="59"/>
      <c r="FZE19" s="4"/>
      <c r="GAB19" s="59"/>
      <c r="GAD19" s="4"/>
      <c r="GBA19" s="59"/>
      <c r="GBC19" s="4"/>
      <c r="GBZ19" s="59"/>
      <c r="GCB19" s="4"/>
      <c r="GCY19" s="59"/>
      <c r="GDA19" s="4"/>
      <c r="GDX19" s="59"/>
      <c r="GDZ19" s="4"/>
      <c r="GEW19" s="59"/>
      <c r="GEY19" s="4"/>
      <c r="GFV19" s="59"/>
      <c r="GFX19" s="4"/>
      <c r="GGU19" s="59"/>
      <c r="GGW19" s="4"/>
      <c r="GHT19" s="59"/>
      <c r="GHV19" s="4"/>
      <c r="GIS19" s="59"/>
      <c r="GIU19" s="4"/>
      <c r="GJR19" s="59"/>
      <c r="GJT19" s="4"/>
      <c r="GKQ19" s="59"/>
      <c r="GKS19" s="4"/>
      <c r="GLP19" s="59"/>
      <c r="GLR19" s="4"/>
      <c r="GMO19" s="59"/>
      <c r="GMQ19" s="4"/>
      <c r="GNN19" s="59"/>
      <c r="GNP19" s="4"/>
      <c r="GOM19" s="59"/>
      <c r="GOO19" s="4"/>
      <c r="GPL19" s="59"/>
      <c r="GPN19" s="4"/>
      <c r="GQK19" s="59"/>
      <c r="GQM19" s="4"/>
      <c r="GRJ19" s="59"/>
      <c r="GRL19" s="4"/>
      <c r="GSI19" s="59"/>
      <c r="GSK19" s="4"/>
      <c r="GTH19" s="59"/>
      <c r="GTJ19" s="4"/>
      <c r="GUG19" s="59"/>
      <c r="GUI19" s="4"/>
      <c r="GVF19" s="59"/>
      <c r="GVH19" s="4"/>
      <c r="GWE19" s="59"/>
      <c r="GWG19" s="4"/>
      <c r="GXD19" s="59"/>
      <c r="GXF19" s="4"/>
      <c r="GYC19" s="59"/>
      <c r="GYE19" s="4"/>
      <c r="GZB19" s="59"/>
      <c r="GZD19" s="4"/>
      <c r="HAA19" s="59"/>
      <c r="HAC19" s="4"/>
      <c r="HAZ19" s="59"/>
      <c r="HBB19" s="4"/>
      <c r="HBY19" s="59"/>
      <c r="HCA19" s="4"/>
      <c r="HCX19" s="59"/>
      <c r="HCZ19" s="4"/>
      <c r="HDW19" s="59"/>
      <c r="HDY19" s="4"/>
      <c r="HEV19" s="59"/>
      <c r="HEX19" s="4"/>
      <c r="HFU19" s="59"/>
      <c r="HFW19" s="4"/>
      <c r="HGT19" s="59"/>
      <c r="HGV19" s="4"/>
      <c r="HHS19" s="59"/>
      <c r="HHU19" s="4"/>
      <c r="HIR19" s="59"/>
      <c r="HIT19" s="4"/>
      <c r="HJQ19" s="59"/>
      <c r="HJS19" s="4"/>
      <c r="HKP19" s="59"/>
      <c r="HKR19" s="4"/>
      <c r="HLO19" s="59"/>
      <c r="HLQ19" s="4"/>
      <c r="HMN19" s="59"/>
      <c r="HMP19" s="4"/>
      <c r="HNM19" s="59"/>
      <c r="HNO19" s="4"/>
      <c r="HOL19" s="59"/>
      <c r="HON19" s="4"/>
      <c r="HPK19" s="59"/>
      <c r="HPM19" s="4"/>
      <c r="HQJ19" s="59"/>
      <c r="HQL19" s="4"/>
      <c r="HRI19" s="59"/>
      <c r="HRK19" s="4"/>
      <c r="HSH19" s="59"/>
      <c r="HSJ19" s="4"/>
      <c r="HTG19" s="59"/>
      <c r="HTI19" s="4"/>
      <c r="HUF19" s="59"/>
      <c r="HUH19" s="4"/>
      <c r="HVE19" s="59"/>
      <c r="HVG19" s="4"/>
      <c r="HWD19" s="59"/>
      <c r="HWF19" s="4"/>
      <c r="HXC19" s="59"/>
      <c r="HXE19" s="4"/>
      <c r="HYB19" s="59"/>
      <c r="HYD19" s="4"/>
      <c r="HZA19" s="59"/>
      <c r="HZC19" s="4"/>
      <c r="HZZ19" s="59"/>
      <c r="IAB19" s="4"/>
      <c r="IAY19" s="59"/>
      <c r="IBA19" s="4"/>
      <c r="IBX19" s="59"/>
      <c r="IBZ19" s="4"/>
      <c r="ICW19" s="59"/>
      <c r="ICY19" s="4"/>
      <c r="IDV19" s="59"/>
      <c r="IDX19" s="4"/>
      <c r="IEU19" s="59"/>
      <c r="IEW19" s="4"/>
      <c r="IFT19" s="59"/>
      <c r="IFV19" s="4"/>
      <c r="IGS19" s="59"/>
      <c r="IGU19" s="4"/>
      <c r="IHR19" s="59"/>
      <c r="IHT19" s="4"/>
      <c r="IIQ19" s="59"/>
      <c r="IIS19" s="4"/>
      <c r="IJP19" s="59"/>
      <c r="IJR19" s="4"/>
      <c r="IKO19" s="59"/>
      <c r="IKQ19" s="4"/>
      <c r="ILN19" s="59"/>
      <c r="ILP19" s="4"/>
      <c r="IMM19" s="59"/>
      <c r="IMO19" s="4"/>
      <c r="INL19" s="59"/>
      <c r="INN19" s="4"/>
      <c r="IOK19" s="59"/>
      <c r="IOM19" s="4"/>
      <c r="IPJ19" s="59"/>
      <c r="IPL19" s="4"/>
      <c r="IQI19" s="59"/>
      <c r="IQK19" s="4"/>
      <c r="IRH19" s="59"/>
      <c r="IRJ19" s="4"/>
      <c r="ISG19" s="59"/>
      <c r="ISI19" s="4"/>
      <c r="ITF19" s="59"/>
      <c r="ITH19" s="4"/>
      <c r="IUE19" s="59"/>
      <c r="IUG19" s="4"/>
      <c r="IVD19" s="59"/>
      <c r="IVF19" s="4"/>
      <c r="IWC19" s="59"/>
      <c r="IWE19" s="4"/>
      <c r="IXB19" s="59"/>
      <c r="IXD19" s="4"/>
      <c r="IYA19" s="59"/>
      <c r="IYC19" s="4"/>
      <c r="IYZ19" s="59"/>
      <c r="IZB19" s="4"/>
      <c r="IZY19" s="59"/>
      <c r="JAA19" s="4"/>
      <c r="JAX19" s="59"/>
      <c r="JAZ19" s="4"/>
      <c r="JBW19" s="59"/>
      <c r="JBY19" s="4"/>
      <c r="JCV19" s="59"/>
      <c r="JCX19" s="4"/>
      <c r="JDU19" s="59"/>
      <c r="JDW19" s="4"/>
      <c r="JET19" s="59"/>
      <c r="JEV19" s="4"/>
      <c r="JFS19" s="59"/>
      <c r="JFU19" s="4"/>
      <c r="JGR19" s="59"/>
      <c r="JGT19" s="4"/>
      <c r="JHQ19" s="59"/>
      <c r="JHS19" s="4"/>
      <c r="JIP19" s="59"/>
      <c r="JIR19" s="4"/>
      <c r="JJO19" s="59"/>
      <c r="JJQ19" s="4"/>
      <c r="JKN19" s="59"/>
      <c r="JKP19" s="4"/>
      <c r="JLM19" s="59"/>
      <c r="JLO19" s="4"/>
      <c r="JML19" s="59"/>
      <c r="JMN19" s="4"/>
      <c r="JNK19" s="59"/>
      <c r="JNM19" s="4"/>
      <c r="JOJ19" s="59"/>
      <c r="JOL19" s="4"/>
      <c r="JPI19" s="59"/>
      <c r="JPK19" s="4"/>
      <c r="JQH19" s="59"/>
      <c r="JQJ19" s="4"/>
      <c r="JRG19" s="59"/>
      <c r="JRI19" s="4"/>
      <c r="JSF19" s="59"/>
      <c r="JSH19" s="4"/>
      <c r="JTE19" s="59"/>
      <c r="JTG19" s="4"/>
      <c r="JUD19" s="59"/>
      <c r="JUF19" s="4"/>
      <c r="JVC19" s="59"/>
      <c r="JVE19" s="4"/>
      <c r="JWB19" s="59"/>
      <c r="JWD19" s="4"/>
      <c r="JXA19" s="59"/>
      <c r="JXC19" s="4"/>
      <c r="JXZ19" s="59"/>
      <c r="JYB19" s="4"/>
      <c r="JYY19" s="59"/>
      <c r="JZA19" s="4"/>
      <c r="JZX19" s="59"/>
      <c r="JZZ19" s="4"/>
      <c r="KAW19" s="59"/>
      <c r="KAY19" s="4"/>
      <c r="KBV19" s="59"/>
      <c r="KBX19" s="4"/>
      <c r="KCU19" s="59"/>
      <c r="KCW19" s="4"/>
      <c r="KDT19" s="59"/>
      <c r="KDV19" s="4"/>
      <c r="KES19" s="59"/>
      <c r="KEU19" s="4"/>
      <c r="KFR19" s="59"/>
      <c r="KFT19" s="4"/>
      <c r="KGQ19" s="59"/>
      <c r="KGS19" s="4"/>
      <c r="KHP19" s="59"/>
      <c r="KHR19" s="4"/>
      <c r="KIO19" s="59"/>
      <c r="KIQ19" s="4"/>
      <c r="KJN19" s="59"/>
      <c r="KJP19" s="4"/>
      <c r="KKM19" s="59"/>
      <c r="KKO19" s="4"/>
      <c r="KLL19" s="59"/>
      <c r="KLN19" s="4"/>
      <c r="KMK19" s="59"/>
      <c r="KMM19" s="4"/>
      <c r="KNJ19" s="59"/>
      <c r="KNL19" s="4"/>
      <c r="KOI19" s="59"/>
      <c r="KOK19" s="4"/>
      <c r="KPH19" s="59"/>
      <c r="KPJ19" s="4"/>
      <c r="KQG19" s="59"/>
      <c r="KQI19" s="4"/>
      <c r="KRF19" s="59"/>
      <c r="KRH19" s="4"/>
      <c r="KSE19" s="59"/>
      <c r="KSG19" s="4"/>
      <c r="KTD19" s="59"/>
      <c r="KTF19" s="4"/>
      <c r="KUC19" s="59"/>
      <c r="KUE19" s="4"/>
      <c r="KVB19" s="59"/>
      <c r="KVD19" s="4"/>
      <c r="KWA19" s="59"/>
      <c r="KWC19" s="4"/>
      <c r="KWZ19" s="59"/>
      <c r="KXB19" s="4"/>
      <c r="KXY19" s="59"/>
      <c r="KYA19" s="4"/>
      <c r="KYX19" s="59"/>
      <c r="KYZ19" s="4"/>
      <c r="KZW19" s="59"/>
      <c r="KZY19" s="4"/>
      <c r="LAV19" s="59"/>
      <c r="LAX19" s="4"/>
      <c r="LBU19" s="59"/>
      <c r="LBW19" s="4"/>
      <c r="LCT19" s="59"/>
      <c r="LCV19" s="4"/>
      <c r="LDS19" s="59"/>
      <c r="LDU19" s="4"/>
      <c r="LER19" s="59"/>
      <c r="LET19" s="4"/>
      <c r="LFQ19" s="59"/>
      <c r="LFS19" s="4"/>
      <c r="LGP19" s="59"/>
      <c r="LGR19" s="4"/>
      <c r="LHO19" s="59"/>
      <c r="LHQ19" s="4"/>
      <c r="LIN19" s="59"/>
      <c r="LIP19" s="4"/>
      <c r="LJM19" s="59"/>
      <c r="LJO19" s="4"/>
      <c r="LKL19" s="59"/>
      <c r="LKN19" s="4"/>
      <c r="LLK19" s="59"/>
      <c r="LLM19" s="4"/>
      <c r="LMJ19" s="59"/>
      <c r="LML19" s="4"/>
      <c r="LNI19" s="59"/>
      <c r="LNK19" s="4"/>
      <c r="LOH19" s="59"/>
      <c r="LOJ19" s="4"/>
      <c r="LPG19" s="59"/>
      <c r="LPI19" s="4"/>
      <c r="LQF19" s="59"/>
      <c r="LQH19" s="4"/>
      <c r="LRE19" s="59"/>
      <c r="LRG19" s="4"/>
      <c r="LSD19" s="59"/>
      <c r="LSF19" s="4"/>
      <c r="LTC19" s="59"/>
      <c r="LTE19" s="4"/>
      <c r="LUB19" s="59"/>
      <c r="LUD19" s="4"/>
      <c r="LVA19" s="59"/>
      <c r="LVC19" s="4"/>
      <c r="LVZ19" s="59"/>
      <c r="LWB19" s="4"/>
      <c r="LWY19" s="59"/>
      <c r="LXA19" s="4"/>
      <c r="LXX19" s="59"/>
      <c r="LXZ19" s="4"/>
      <c r="LYW19" s="59"/>
      <c r="LYY19" s="4"/>
      <c r="LZV19" s="59"/>
      <c r="LZX19" s="4"/>
      <c r="MAU19" s="59"/>
      <c r="MAW19" s="4"/>
      <c r="MBT19" s="59"/>
      <c r="MBV19" s="4"/>
      <c r="MCS19" s="59"/>
      <c r="MCU19" s="4"/>
      <c r="MDR19" s="59"/>
      <c r="MDT19" s="4"/>
      <c r="MEQ19" s="59"/>
      <c r="MES19" s="4"/>
      <c r="MFP19" s="59"/>
      <c r="MFR19" s="4"/>
      <c r="MGO19" s="59"/>
      <c r="MGQ19" s="4"/>
      <c r="MHN19" s="59"/>
      <c r="MHP19" s="4"/>
      <c r="MIM19" s="59"/>
      <c r="MIO19" s="4"/>
      <c r="MJL19" s="59"/>
      <c r="MJN19" s="4"/>
      <c r="MKK19" s="59"/>
      <c r="MKM19" s="4"/>
      <c r="MLJ19" s="59"/>
      <c r="MLL19" s="4"/>
      <c r="MMI19" s="59"/>
      <c r="MMK19" s="4"/>
      <c r="MNH19" s="59"/>
      <c r="MNJ19" s="4"/>
      <c r="MOG19" s="59"/>
      <c r="MOI19" s="4"/>
      <c r="MPF19" s="59"/>
      <c r="MPH19" s="4"/>
      <c r="MQE19" s="59"/>
      <c r="MQG19" s="4"/>
      <c r="MRD19" s="59"/>
      <c r="MRF19" s="4"/>
      <c r="MSC19" s="59"/>
      <c r="MSE19" s="4"/>
      <c r="MTB19" s="59"/>
      <c r="MTD19" s="4"/>
      <c r="MUA19" s="59"/>
      <c r="MUC19" s="4"/>
      <c r="MUZ19" s="59"/>
      <c r="MVB19" s="4"/>
      <c r="MVY19" s="59"/>
      <c r="MWA19" s="4"/>
      <c r="MWX19" s="59"/>
      <c r="MWZ19" s="4"/>
      <c r="MXW19" s="59"/>
      <c r="MXY19" s="4"/>
      <c r="MYV19" s="59"/>
      <c r="MYX19" s="4"/>
      <c r="MZU19" s="59"/>
      <c r="MZW19" s="4"/>
      <c r="NAT19" s="59"/>
      <c r="NAV19" s="4"/>
      <c r="NBS19" s="59"/>
      <c r="NBU19" s="4"/>
      <c r="NCR19" s="59"/>
      <c r="NCT19" s="4"/>
      <c r="NDQ19" s="59"/>
      <c r="NDS19" s="4"/>
      <c r="NEP19" s="59"/>
      <c r="NER19" s="4"/>
      <c r="NFO19" s="59"/>
      <c r="NFQ19" s="4"/>
      <c r="NGN19" s="59"/>
      <c r="NGP19" s="4"/>
      <c r="NHM19" s="59"/>
      <c r="NHO19" s="4"/>
      <c r="NIL19" s="59"/>
      <c r="NIN19" s="4"/>
      <c r="NJK19" s="59"/>
      <c r="NJM19" s="4"/>
      <c r="NKJ19" s="59"/>
      <c r="NKL19" s="4"/>
      <c r="NLI19" s="59"/>
      <c r="NLK19" s="4"/>
      <c r="NMH19" s="59"/>
      <c r="NMJ19" s="4"/>
      <c r="NNG19" s="59"/>
      <c r="NNI19" s="4"/>
      <c r="NOF19" s="59"/>
      <c r="NOH19" s="4"/>
      <c r="NPE19" s="59"/>
      <c r="NPG19" s="4"/>
      <c r="NQD19" s="59"/>
      <c r="NQF19" s="4"/>
      <c r="NRC19" s="59"/>
      <c r="NRE19" s="4"/>
      <c r="NSB19" s="59"/>
      <c r="NSD19" s="4"/>
      <c r="NTA19" s="59"/>
      <c r="NTC19" s="4"/>
      <c r="NTZ19" s="59"/>
      <c r="NUB19" s="4"/>
      <c r="NUY19" s="59"/>
      <c r="NVA19" s="4"/>
      <c r="NVX19" s="59"/>
      <c r="NVZ19" s="4"/>
      <c r="NWW19" s="59"/>
      <c r="NWY19" s="4"/>
      <c r="NXV19" s="59"/>
      <c r="NXX19" s="4"/>
      <c r="NYU19" s="59"/>
      <c r="NYW19" s="4"/>
      <c r="NZT19" s="59"/>
      <c r="NZV19" s="4"/>
      <c r="OAS19" s="59"/>
      <c r="OAU19" s="4"/>
      <c r="OBR19" s="59"/>
      <c r="OBT19" s="4"/>
      <c r="OCQ19" s="59"/>
      <c r="OCS19" s="4"/>
      <c r="ODP19" s="59"/>
      <c r="ODR19" s="4"/>
      <c r="OEO19" s="59"/>
      <c r="OEQ19" s="4"/>
      <c r="OFN19" s="59"/>
      <c r="OFP19" s="4"/>
      <c r="OGM19" s="59"/>
      <c r="OGO19" s="4"/>
      <c r="OHL19" s="59"/>
      <c r="OHN19" s="4"/>
      <c r="OIK19" s="59"/>
      <c r="OIM19" s="4"/>
      <c r="OJJ19" s="59"/>
      <c r="OJL19" s="4"/>
      <c r="OKI19" s="59"/>
      <c r="OKK19" s="4"/>
      <c r="OLH19" s="59"/>
      <c r="OLJ19" s="4"/>
      <c r="OMG19" s="59"/>
      <c r="OMI19" s="4"/>
      <c r="ONF19" s="59"/>
      <c r="ONH19" s="4"/>
      <c r="OOE19" s="59"/>
      <c r="OOG19" s="4"/>
      <c r="OPD19" s="59"/>
      <c r="OPF19" s="4"/>
      <c r="OQC19" s="59"/>
      <c r="OQE19" s="4"/>
      <c r="ORB19" s="59"/>
      <c r="ORD19" s="4"/>
      <c r="OSA19" s="59"/>
      <c r="OSC19" s="4"/>
      <c r="OSZ19" s="59"/>
      <c r="OTB19" s="4"/>
      <c r="OTY19" s="59"/>
      <c r="OUA19" s="4"/>
      <c r="OUX19" s="59"/>
      <c r="OUZ19" s="4"/>
      <c r="OVW19" s="59"/>
      <c r="OVY19" s="4"/>
      <c r="OWV19" s="59"/>
      <c r="OWX19" s="4"/>
      <c r="OXU19" s="59"/>
      <c r="OXW19" s="4"/>
      <c r="OYT19" s="59"/>
      <c r="OYV19" s="4"/>
      <c r="OZS19" s="59"/>
      <c r="OZU19" s="4"/>
      <c r="PAR19" s="59"/>
      <c r="PAT19" s="4"/>
      <c r="PBQ19" s="59"/>
      <c r="PBS19" s="4"/>
      <c r="PCP19" s="59"/>
      <c r="PCR19" s="4"/>
      <c r="PDO19" s="59"/>
      <c r="PDQ19" s="4"/>
      <c r="PEN19" s="59"/>
      <c r="PEP19" s="4"/>
      <c r="PFM19" s="59"/>
      <c r="PFO19" s="4"/>
      <c r="PGL19" s="59"/>
      <c r="PGN19" s="4"/>
      <c r="PHK19" s="59"/>
      <c r="PHM19" s="4"/>
      <c r="PIJ19" s="59"/>
      <c r="PIL19" s="4"/>
      <c r="PJI19" s="59"/>
      <c r="PJK19" s="4"/>
      <c r="PKH19" s="59"/>
      <c r="PKJ19" s="4"/>
      <c r="PLG19" s="59"/>
      <c r="PLI19" s="4"/>
      <c r="PMF19" s="59"/>
      <c r="PMH19" s="4"/>
      <c r="PNE19" s="59"/>
      <c r="PNG19" s="4"/>
      <c r="POD19" s="59"/>
      <c r="POF19" s="4"/>
      <c r="PPC19" s="59"/>
      <c r="PPE19" s="4"/>
      <c r="PQB19" s="59"/>
      <c r="PQD19" s="4"/>
      <c r="PRA19" s="59"/>
      <c r="PRC19" s="4"/>
      <c r="PRZ19" s="59"/>
      <c r="PSB19" s="4"/>
      <c r="PSY19" s="59"/>
      <c r="PTA19" s="4"/>
      <c r="PTX19" s="59"/>
      <c r="PTZ19" s="4"/>
      <c r="PUW19" s="59"/>
      <c r="PUY19" s="4"/>
      <c r="PVV19" s="59"/>
      <c r="PVX19" s="4"/>
      <c r="PWU19" s="59"/>
      <c r="PWW19" s="4"/>
      <c r="PXT19" s="59"/>
      <c r="PXV19" s="4"/>
      <c r="PYS19" s="59"/>
      <c r="PYU19" s="4"/>
      <c r="PZR19" s="59"/>
      <c r="PZT19" s="4"/>
      <c r="QAQ19" s="59"/>
      <c r="QAS19" s="4"/>
      <c r="QBP19" s="59"/>
      <c r="QBR19" s="4"/>
      <c r="QCO19" s="59"/>
      <c r="QCQ19" s="4"/>
      <c r="QDN19" s="59"/>
      <c r="QDP19" s="4"/>
      <c r="QEM19" s="59"/>
      <c r="QEO19" s="4"/>
      <c r="QFL19" s="59"/>
      <c r="QFN19" s="4"/>
      <c r="QGK19" s="59"/>
      <c r="QGM19" s="4"/>
      <c r="QHJ19" s="59"/>
      <c r="QHL19" s="4"/>
      <c r="QII19" s="59"/>
      <c r="QIK19" s="4"/>
      <c r="QJH19" s="59"/>
      <c r="QJJ19" s="4"/>
      <c r="QKG19" s="59"/>
      <c r="QKI19" s="4"/>
      <c r="QLF19" s="59"/>
      <c r="QLH19" s="4"/>
      <c r="QME19" s="59"/>
      <c r="QMG19" s="4"/>
      <c r="QND19" s="59"/>
      <c r="QNF19" s="4"/>
      <c r="QOC19" s="59"/>
      <c r="QOE19" s="4"/>
      <c r="QPB19" s="59"/>
      <c r="QPD19" s="4"/>
      <c r="QQA19" s="59"/>
      <c r="QQC19" s="4"/>
      <c r="QQZ19" s="59"/>
      <c r="QRB19" s="4"/>
      <c r="QRY19" s="59"/>
      <c r="QSA19" s="4"/>
      <c r="QSX19" s="59"/>
      <c r="QSZ19" s="4"/>
      <c r="QTW19" s="59"/>
      <c r="QTY19" s="4"/>
      <c r="QUV19" s="59"/>
      <c r="QUX19" s="4"/>
      <c r="QVU19" s="59"/>
      <c r="QVW19" s="4"/>
      <c r="QWT19" s="59"/>
      <c r="QWV19" s="4"/>
      <c r="QXS19" s="59"/>
      <c r="QXU19" s="4"/>
      <c r="QYR19" s="59"/>
      <c r="QYT19" s="4"/>
      <c r="QZQ19" s="59"/>
      <c r="QZS19" s="4"/>
      <c r="RAP19" s="59"/>
      <c r="RAR19" s="4"/>
      <c r="RBO19" s="59"/>
      <c r="RBQ19" s="4"/>
      <c r="RCN19" s="59"/>
      <c r="RCP19" s="4"/>
      <c r="RDM19" s="59"/>
      <c r="RDO19" s="4"/>
      <c r="REL19" s="59"/>
      <c r="REN19" s="4"/>
      <c r="RFK19" s="59"/>
      <c r="RFM19" s="4"/>
      <c r="RGJ19" s="59"/>
      <c r="RGL19" s="4"/>
      <c r="RHI19" s="59"/>
      <c r="RHK19" s="4"/>
      <c r="RIH19" s="59"/>
      <c r="RIJ19" s="4"/>
      <c r="RJG19" s="59"/>
      <c r="RJI19" s="4"/>
      <c r="RKF19" s="59"/>
      <c r="RKH19" s="4"/>
      <c r="RLE19" s="59"/>
      <c r="RLG19" s="4"/>
      <c r="RMD19" s="59"/>
      <c r="RMF19" s="4"/>
      <c r="RNC19" s="59"/>
      <c r="RNE19" s="4"/>
      <c r="ROB19" s="59"/>
      <c r="ROD19" s="4"/>
      <c r="RPA19" s="59"/>
      <c r="RPC19" s="4"/>
      <c r="RPZ19" s="59"/>
      <c r="RQB19" s="4"/>
      <c r="RQY19" s="59"/>
      <c r="RRA19" s="4"/>
      <c r="RRX19" s="59"/>
      <c r="RRZ19" s="4"/>
      <c r="RSW19" s="59"/>
      <c r="RSY19" s="4"/>
      <c r="RTV19" s="59"/>
      <c r="RTX19" s="4"/>
      <c r="RUU19" s="59"/>
      <c r="RUW19" s="4"/>
      <c r="RVT19" s="59"/>
      <c r="RVV19" s="4"/>
      <c r="RWS19" s="59"/>
      <c r="RWU19" s="4"/>
      <c r="RXR19" s="59"/>
      <c r="RXT19" s="4"/>
      <c r="RYQ19" s="59"/>
      <c r="RYS19" s="4"/>
      <c r="RZP19" s="59"/>
      <c r="RZR19" s="4"/>
      <c r="SAO19" s="59"/>
      <c r="SAQ19" s="4"/>
      <c r="SBN19" s="59"/>
      <c r="SBP19" s="4"/>
      <c r="SCM19" s="59"/>
      <c r="SCO19" s="4"/>
      <c r="SDL19" s="59"/>
      <c r="SDN19" s="4"/>
      <c r="SEK19" s="59"/>
      <c r="SEM19" s="4"/>
      <c r="SFJ19" s="59"/>
      <c r="SFL19" s="4"/>
      <c r="SGI19" s="59"/>
      <c r="SGK19" s="4"/>
      <c r="SHH19" s="59"/>
      <c r="SHJ19" s="4"/>
      <c r="SIG19" s="59"/>
      <c r="SII19" s="4"/>
      <c r="SJF19" s="59"/>
      <c r="SJH19" s="4"/>
      <c r="SKE19" s="59"/>
      <c r="SKG19" s="4"/>
      <c r="SLD19" s="59"/>
      <c r="SLF19" s="4"/>
      <c r="SMC19" s="59"/>
      <c r="SME19" s="4"/>
      <c r="SNB19" s="59"/>
      <c r="SND19" s="4"/>
      <c r="SOA19" s="59"/>
      <c r="SOC19" s="4"/>
      <c r="SOZ19" s="59"/>
      <c r="SPB19" s="4"/>
      <c r="SPY19" s="59"/>
      <c r="SQA19" s="4"/>
      <c r="SQX19" s="59"/>
      <c r="SQZ19" s="4"/>
      <c r="SRW19" s="59"/>
      <c r="SRY19" s="4"/>
      <c r="SSV19" s="59"/>
      <c r="SSX19" s="4"/>
      <c r="STU19" s="59"/>
      <c r="STW19" s="4"/>
      <c r="SUT19" s="59"/>
      <c r="SUV19" s="4"/>
      <c r="SVS19" s="59"/>
      <c r="SVU19" s="4"/>
      <c r="SWR19" s="59"/>
      <c r="SWT19" s="4"/>
      <c r="SXQ19" s="59"/>
      <c r="SXS19" s="4"/>
      <c r="SYP19" s="59"/>
      <c r="SYR19" s="4"/>
      <c r="SZO19" s="59"/>
      <c r="SZQ19" s="4"/>
      <c r="TAN19" s="59"/>
      <c r="TAP19" s="4"/>
      <c r="TBM19" s="59"/>
      <c r="TBO19" s="4"/>
      <c r="TCL19" s="59"/>
      <c r="TCN19" s="4"/>
      <c r="TDK19" s="59"/>
      <c r="TDM19" s="4"/>
      <c r="TEJ19" s="59"/>
      <c r="TEL19" s="4"/>
      <c r="TFI19" s="59"/>
      <c r="TFK19" s="4"/>
      <c r="TGH19" s="59"/>
      <c r="TGJ19" s="4"/>
      <c r="THG19" s="59"/>
      <c r="THI19" s="4"/>
      <c r="TIF19" s="59"/>
      <c r="TIH19" s="4"/>
      <c r="TJE19" s="59"/>
      <c r="TJG19" s="4"/>
      <c r="TKD19" s="59"/>
      <c r="TKF19" s="4"/>
      <c r="TLC19" s="59"/>
      <c r="TLE19" s="4"/>
      <c r="TMB19" s="59"/>
      <c r="TMD19" s="4"/>
      <c r="TNA19" s="59"/>
      <c r="TNC19" s="4"/>
      <c r="TNZ19" s="59"/>
      <c r="TOB19" s="4"/>
      <c r="TOY19" s="59"/>
      <c r="TPA19" s="4"/>
      <c r="TPX19" s="59"/>
      <c r="TPZ19" s="4"/>
      <c r="TQW19" s="59"/>
      <c r="TQY19" s="4"/>
      <c r="TRV19" s="59"/>
      <c r="TRX19" s="4"/>
      <c r="TSU19" s="59"/>
      <c r="TSW19" s="4"/>
      <c r="TTT19" s="59"/>
      <c r="TTV19" s="4"/>
      <c r="TUS19" s="59"/>
      <c r="TUU19" s="4"/>
      <c r="TVR19" s="59"/>
      <c r="TVT19" s="4"/>
      <c r="TWQ19" s="59"/>
      <c r="TWS19" s="4"/>
      <c r="TXP19" s="59"/>
      <c r="TXR19" s="4"/>
      <c r="TYO19" s="59"/>
      <c r="TYQ19" s="4"/>
      <c r="TZN19" s="59"/>
      <c r="TZP19" s="4"/>
      <c r="UAM19" s="59"/>
      <c r="UAO19" s="4"/>
      <c r="UBL19" s="59"/>
      <c r="UBN19" s="4"/>
      <c r="UCK19" s="59"/>
      <c r="UCM19" s="4"/>
      <c r="UDJ19" s="59"/>
      <c r="UDL19" s="4"/>
      <c r="UEI19" s="59"/>
      <c r="UEK19" s="4"/>
      <c r="UFH19" s="59"/>
      <c r="UFJ19" s="4"/>
      <c r="UGG19" s="59"/>
      <c r="UGI19" s="4"/>
      <c r="UHF19" s="59"/>
      <c r="UHH19" s="4"/>
      <c r="UIE19" s="59"/>
      <c r="UIG19" s="4"/>
      <c r="UJD19" s="59"/>
      <c r="UJF19" s="4"/>
      <c r="UKC19" s="59"/>
      <c r="UKE19" s="4"/>
      <c r="ULB19" s="59"/>
      <c r="ULD19" s="4"/>
      <c r="UMA19" s="59"/>
      <c r="UMC19" s="4"/>
      <c r="UMZ19" s="59"/>
      <c r="UNB19" s="4"/>
      <c r="UNY19" s="59"/>
      <c r="UOA19" s="4"/>
      <c r="UOX19" s="59"/>
      <c r="UOZ19" s="4"/>
      <c r="UPW19" s="59"/>
      <c r="UPY19" s="4"/>
      <c r="UQV19" s="59"/>
      <c r="UQX19" s="4"/>
      <c r="URU19" s="59"/>
      <c r="URW19" s="4"/>
      <c r="UST19" s="59"/>
      <c r="USV19" s="4"/>
      <c r="UTS19" s="59"/>
      <c r="UTU19" s="4"/>
      <c r="UUR19" s="59"/>
      <c r="UUT19" s="4"/>
      <c r="UVQ19" s="59"/>
      <c r="UVS19" s="4"/>
      <c r="UWP19" s="59"/>
      <c r="UWR19" s="4"/>
      <c r="UXO19" s="59"/>
      <c r="UXQ19" s="4"/>
      <c r="UYN19" s="59"/>
      <c r="UYP19" s="4"/>
      <c r="UZM19" s="59"/>
      <c r="UZO19" s="4"/>
      <c r="VAL19" s="59"/>
      <c r="VAN19" s="4"/>
      <c r="VBK19" s="59"/>
      <c r="VBM19" s="4"/>
      <c r="VCJ19" s="59"/>
      <c r="VCL19" s="4"/>
      <c r="VDI19" s="59"/>
      <c r="VDK19" s="4"/>
      <c r="VEH19" s="59"/>
      <c r="VEJ19" s="4"/>
      <c r="VFG19" s="59"/>
      <c r="VFI19" s="4"/>
      <c r="VGF19" s="59"/>
      <c r="VGH19" s="4"/>
      <c r="VHE19" s="59"/>
      <c r="VHG19" s="4"/>
      <c r="VID19" s="59"/>
      <c r="VIF19" s="4"/>
      <c r="VJC19" s="59"/>
      <c r="VJE19" s="4"/>
      <c r="VKB19" s="59"/>
      <c r="VKD19" s="4"/>
      <c r="VLA19" s="59"/>
      <c r="VLC19" s="4"/>
      <c r="VLZ19" s="59"/>
      <c r="VMB19" s="4"/>
      <c r="VMY19" s="59"/>
      <c r="VNA19" s="4"/>
      <c r="VNX19" s="59"/>
      <c r="VNZ19" s="4"/>
      <c r="VOW19" s="59"/>
      <c r="VOY19" s="4"/>
      <c r="VPV19" s="59"/>
      <c r="VPX19" s="4"/>
      <c r="VQU19" s="59"/>
      <c r="VQW19" s="4"/>
      <c r="VRT19" s="59"/>
      <c r="VRV19" s="4"/>
      <c r="VSS19" s="59"/>
      <c r="VSU19" s="4"/>
      <c r="VTR19" s="59"/>
      <c r="VTT19" s="4"/>
      <c r="VUQ19" s="59"/>
      <c r="VUS19" s="4"/>
      <c r="VVP19" s="59"/>
      <c r="VVR19" s="4"/>
      <c r="VWO19" s="59"/>
      <c r="VWQ19" s="4"/>
      <c r="VXN19" s="59"/>
      <c r="VXP19" s="4"/>
      <c r="VYM19" s="59"/>
      <c r="VYO19" s="4"/>
      <c r="VZL19" s="59"/>
      <c r="VZN19" s="4"/>
      <c r="WAK19" s="59"/>
      <c r="WAM19" s="4"/>
      <c r="WBJ19" s="59"/>
      <c r="WBL19" s="4"/>
      <c r="WCI19" s="59"/>
      <c r="WCK19" s="4"/>
      <c r="WDH19" s="59"/>
      <c r="WDJ19" s="4"/>
      <c r="WEG19" s="59"/>
      <c r="WEI19" s="4"/>
      <c r="WFF19" s="59"/>
      <c r="WFH19" s="4"/>
      <c r="WGE19" s="59"/>
      <c r="WGG19" s="4"/>
      <c r="WHD19" s="59"/>
      <c r="WHF19" s="4"/>
      <c r="WIC19" s="59"/>
      <c r="WIE19" s="4"/>
      <c r="WJB19" s="59"/>
      <c r="WJD19" s="4"/>
      <c r="WKA19" s="59"/>
      <c r="WKC19" s="4"/>
      <c r="WKZ19" s="59"/>
      <c r="WLB19" s="4"/>
      <c r="WLY19" s="59"/>
      <c r="WMA19" s="4"/>
      <c r="WMX19" s="59"/>
      <c r="WMZ19" s="4"/>
      <c r="WNW19" s="59"/>
      <c r="WNY19" s="4"/>
      <c r="WOV19" s="59"/>
      <c r="WOX19" s="4"/>
      <c r="WPU19" s="59"/>
      <c r="WPW19" s="4"/>
      <c r="WQT19" s="59"/>
      <c r="WQV19" s="4"/>
      <c r="WRS19" s="59"/>
      <c r="WRU19" s="4"/>
      <c r="WSR19" s="59"/>
      <c r="WST19" s="4"/>
      <c r="WTQ19" s="59"/>
      <c r="WTS19" s="4"/>
      <c r="WUP19" s="59"/>
      <c r="WUR19" s="4"/>
      <c r="WVO19" s="59"/>
      <c r="WVQ19" s="4"/>
      <c r="WWN19" s="59"/>
      <c r="WWP19" s="4"/>
      <c r="WXM19" s="59"/>
      <c r="WXO19" s="4"/>
      <c r="WYL19" s="59"/>
      <c r="WYN19" s="4"/>
      <c r="WZK19" s="59"/>
      <c r="WZM19" s="4"/>
      <c r="XAJ19" s="59"/>
      <c r="XAL19" s="4"/>
      <c r="XBI19" s="59"/>
      <c r="XBK19" s="4"/>
      <c r="XCH19" s="59"/>
      <c r="XCJ19" s="4"/>
      <c r="XDG19" s="59"/>
      <c r="XDI19" s="4"/>
      <c r="XEF19" s="59"/>
      <c r="XEH19" s="4"/>
    </row>
    <row r="20" spans="1:1012 1035:2037 2060:3062 3085:4087 4110:5112 5135:6137 6160:7162 7185:8187 8210:9212 9235:10237 10260:11262 11285:12287 12310:13312 13335:14335 14337:15360 15362:16362" ht="20.100000000000001" customHeight="1" x14ac:dyDescent="0.25">
      <c r="A20" s="56" t="s">
        <v>199</v>
      </c>
      <c r="B20" s="57" t="s">
        <v>352</v>
      </c>
      <c r="AI20" s="59"/>
      <c r="AK20" s="4"/>
      <c r="BH20" s="59"/>
      <c r="BJ20" s="4"/>
      <c r="CG20" s="59"/>
      <c r="CI20" s="4"/>
      <c r="DF20" s="59"/>
      <c r="DH20" s="4"/>
      <c r="EE20" s="59"/>
      <c r="EG20" s="4"/>
      <c r="FD20" s="59"/>
      <c r="FF20" s="4"/>
      <c r="GC20" s="59"/>
      <c r="GE20" s="4"/>
      <c r="HB20" s="59"/>
      <c r="HD20" s="4"/>
      <c r="IA20" s="59"/>
      <c r="IC20" s="4"/>
      <c r="IZ20" s="59"/>
      <c r="JB20" s="4"/>
      <c r="JY20" s="59"/>
      <c r="KA20" s="4"/>
      <c r="KX20" s="59"/>
      <c r="KZ20" s="4"/>
      <c r="LW20" s="59"/>
      <c r="LY20" s="4"/>
      <c r="MV20" s="59"/>
      <c r="MX20" s="4"/>
      <c r="NU20" s="59"/>
      <c r="NW20" s="4"/>
      <c r="OT20" s="59"/>
      <c r="OV20" s="4"/>
      <c r="PS20" s="59"/>
      <c r="PU20" s="4"/>
      <c r="QR20" s="59"/>
      <c r="QT20" s="4"/>
      <c r="RQ20" s="59"/>
      <c r="RS20" s="4"/>
      <c r="SP20" s="59"/>
      <c r="SR20" s="4"/>
      <c r="TO20" s="59"/>
      <c r="TQ20" s="4"/>
      <c r="UN20" s="59"/>
      <c r="UP20" s="4"/>
      <c r="VM20" s="59"/>
      <c r="VO20" s="4"/>
      <c r="WL20" s="59"/>
      <c r="WN20" s="4"/>
      <c r="XK20" s="59"/>
      <c r="XM20" s="4"/>
      <c r="YJ20" s="59"/>
      <c r="YL20" s="4"/>
      <c r="ZI20" s="59"/>
      <c r="ZK20" s="4"/>
      <c r="AAH20" s="59"/>
      <c r="AAJ20" s="4"/>
      <c r="ABG20" s="59"/>
      <c r="ABI20" s="4"/>
      <c r="ACF20" s="59"/>
      <c r="ACH20" s="4"/>
      <c r="ADE20" s="59"/>
      <c r="ADG20" s="4"/>
      <c r="AED20" s="59"/>
      <c r="AEF20" s="4"/>
      <c r="AFC20" s="59"/>
      <c r="AFE20" s="4"/>
      <c r="AGB20" s="59"/>
      <c r="AGD20" s="4"/>
      <c r="AHA20" s="59"/>
      <c r="AHC20" s="4"/>
      <c r="AHZ20" s="59"/>
      <c r="AIB20" s="4"/>
      <c r="AIY20" s="59"/>
      <c r="AJA20" s="4"/>
      <c r="AJX20" s="59"/>
      <c r="AJZ20" s="4"/>
      <c r="AKW20" s="59"/>
      <c r="AKY20" s="4"/>
      <c r="ALV20" s="59"/>
      <c r="ALX20" s="4"/>
      <c r="AMU20" s="59"/>
      <c r="AMW20" s="4"/>
      <c r="ANT20" s="59"/>
      <c r="ANV20" s="4"/>
      <c r="AOS20" s="59"/>
      <c r="AOU20" s="4"/>
      <c r="APR20" s="59"/>
      <c r="APT20" s="4"/>
      <c r="AQQ20" s="59"/>
      <c r="AQS20" s="4"/>
      <c r="ARP20" s="59"/>
      <c r="ARR20" s="4"/>
      <c r="ASO20" s="59"/>
      <c r="ASQ20" s="4"/>
      <c r="ATN20" s="59"/>
      <c r="ATP20" s="4"/>
      <c r="AUM20" s="59"/>
      <c r="AUO20" s="4"/>
      <c r="AVL20" s="59"/>
      <c r="AVN20" s="4"/>
      <c r="AWK20" s="59"/>
      <c r="AWM20" s="4"/>
      <c r="AXJ20" s="59"/>
      <c r="AXL20" s="4"/>
      <c r="AYI20" s="59"/>
      <c r="AYK20" s="4"/>
      <c r="AZH20" s="59"/>
      <c r="AZJ20" s="4"/>
      <c r="BAG20" s="59"/>
      <c r="BAI20" s="4"/>
      <c r="BBF20" s="59"/>
      <c r="BBH20" s="4"/>
      <c r="BCE20" s="59"/>
      <c r="BCG20" s="4"/>
      <c r="BDD20" s="59"/>
      <c r="BDF20" s="4"/>
      <c r="BEC20" s="59"/>
      <c r="BEE20" s="4"/>
      <c r="BFB20" s="59"/>
      <c r="BFD20" s="4"/>
      <c r="BGA20" s="59"/>
      <c r="BGC20" s="4"/>
      <c r="BGZ20" s="59"/>
      <c r="BHB20" s="4"/>
      <c r="BHY20" s="59"/>
      <c r="BIA20" s="4"/>
      <c r="BIX20" s="59"/>
      <c r="BIZ20" s="4"/>
      <c r="BJW20" s="59"/>
      <c r="BJY20" s="4"/>
      <c r="BKV20" s="59"/>
      <c r="BKX20" s="4"/>
      <c r="BLU20" s="59"/>
      <c r="BLW20" s="4"/>
      <c r="BMT20" s="59"/>
      <c r="BMV20" s="4"/>
      <c r="BNS20" s="59"/>
      <c r="BNU20" s="4"/>
      <c r="BOR20" s="59"/>
      <c r="BOT20" s="4"/>
      <c r="BPQ20" s="59"/>
      <c r="BPS20" s="4"/>
      <c r="BQP20" s="59"/>
      <c r="BQR20" s="4"/>
      <c r="BRO20" s="59"/>
      <c r="BRQ20" s="4"/>
      <c r="BSN20" s="59"/>
      <c r="BSP20" s="4"/>
      <c r="BTM20" s="59"/>
      <c r="BTO20" s="4"/>
      <c r="BUL20" s="59"/>
      <c r="BUN20" s="4"/>
      <c r="BVK20" s="59"/>
      <c r="BVM20" s="4"/>
      <c r="BWJ20" s="59"/>
      <c r="BWL20" s="4"/>
      <c r="BXI20" s="59"/>
      <c r="BXK20" s="4"/>
      <c r="BYH20" s="59"/>
      <c r="BYJ20" s="4"/>
      <c r="BZG20" s="59"/>
      <c r="BZI20" s="4"/>
      <c r="CAF20" s="59"/>
      <c r="CAH20" s="4"/>
      <c r="CBE20" s="59"/>
      <c r="CBG20" s="4"/>
      <c r="CCD20" s="59"/>
      <c r="CCF20" s="4"/>
      <c r="CDC20" s="59"/>
      <c r="CDE20" s="4"/>
      <c r="CEB20" s="59"/>
      <c r="CED20" s="4"/>
      <c r="CFA20" s="59"/>
      <c r="CFC20" s="4"/>
      <c r="CFZ20" s="59"/>
      <c r="CGB20" s="4"/>
      <c r="CGY20" s="59"/>
      <c r="CHA20" s="4"/>
      <c r="CHX20" s="59"/>
      <c r="CHZ20" s="4"/>
      <c r="CIW20" s="59"/>
      <c r="CIY20" s="4"/>
      <c r="CJV20" s="59"/>
      <c r="CJX20" s="4"/>
      <c r="CKU20" s="59"/>
      <c r="CKW20" s="4"/>
      <c r="CLT20" s="59"/>
      <c r="CLV20" s="4"/>
      <c r="CMS20" s="59"/>
      <c r="CMU20" s="4"/>
      <c r="CNR20" s="59"/>
      <c r="CNT20" s="4"/>
      <c r="COQ20" s="59"/>
      <c r="COS20" s="4"/>
      <c r="CPP20" s="59"/>
      <c r="CPR20" s="4"/>
      <c r="CQO20" s="59"/>
      <c r="CQQ20" s="4"/>
      <c r="CRN20" s="59"/>
      <c r="CRP20" s="4"/>
      <c r="CSM20" s="59"/>
      <c r="CSO20" s="4"/>
      <c r="CTL20" s="59"/>
      <c r="CTN20" s="4"/>
      <c r="CUK20" s="59"/>
      <c r="CUM20" s="4"/>
      <c r="CVJ20" s="59"/>
      <c r="CVL20" s="4"/>
      <c r="CWI20" s="59"/>
      <c r="CWK20" s="4"/>
      <c r="CXH20" s="59"/>
      <c r="CXJ20" s="4"/>
      <c r="CYG20" s="59"/>
      <c r="CYI20" s="4"/>
      <c r="CZF20" s="59"/>
      <c r="CZH20" s="4"/>
      <c r="DAE20" s="59"/>
      <c r="DAG20" s="4"/>
      <c r="DBD20" s="59"/>
      <c r="DBF20" s="4"/>
      <c r="DCC20" s="59"/>
      <c r="DCE20" s="4"/>
      <c r="DDB20" s="59"/>
      <c r="DDD20" s="4"/>
      <c r="DEA20" s="59"/>
      <c r="DEC20" s="4"/>
      <c r="DEZ20" s="59"/>
      <c r="DFB20" s="4"/>
      <c r="DFY20" s="59"/>
      <c r="DGA20" s="4"/>
      <c r="DGX20" s="59"/>
      <c r="DGZ20" s="4"/>
      <c r="DHW20" s="59"/>
      <c r="DHY20" s="4"/>
      <c r="DIV20" s="59"/>
      <c r="DIX20" s="4"/>
      <c r="DJU20" s="59"/>
      <c r="DJW20" s="4"/>
      <c r="DKT20" s="59"/>
      <c r="DKV20" s="4"/>
      <c r="DLS20" s="59"/>
      <c r="DLU20" s="4"/>
      <c r="DMR20" s="59"/>
      <c r="DMT20" s="4"/>
      <c r="DNQ20" s="59"/>
      <c r="DNS20" s="4"/>
      <c r="DOP20" s="59"/>
      <c r="DOR20" s="4"/>
      <c r="DPO20" s="59"/>
      <c r="DPQ20" s="4"/>
      <c r="DQN20" s="59"/>
      <c r="DQP20" s="4"/>
      <c r="DRM20" s="59"/>
      <c r="DRO20" s="4"/>
      <c r="DSL20" s="59"/>
      <c r="DSN20" s="4"/>
      <c r="DTK20" s="59"/>
      <c r="DTM20" s="4"/>
      <c r="DUJ20" s="59"/>
      <c r="DUL20" s="4"/>
      <c r="DVI20" s="59"/>
      <c r="DVK20" s="4"/>
      <c r="DWH20" s="59"/>
      <c r="DWJ20" s="4"/>
      <c r="DXG20" s="59"/>
      <c r="DXI20" s="4"/>
      <c r="DYF20" s="59"/>
      <c r="DYH20" s="4"/>
      <c r="DZE20" s="59"/>
      <c r="DZG20" s="4"/>
      <c r="EAD20" s="59"/>
      <c r="EAF20" s="4"/>
      <c r="EBC20" s="59"/>
      <c r="EBE20" s="4"/>
      <c r="ECB20" s="59"/>
      <c r="ECD20" s="4"/>
      <c r="EDA20" s="59"/>
      <c r="EDC20" s="4"/>
      <c r="EDZ20" s="59"/>
      <c r="EEB20" s="4"/>
      <c r="EEY20" s="59"/>
      <c r="EFA20" s="4"/>
      <c r="EFX20" s="59"/>
      <c r="EFZ20" s="4"/>
      <c r="EGW20" s="59"/>
      <c r="EGY20" s="4"/>
      <c r="EHV20" s="59"/>
      <c r="EHX20" s="4"/>
      <c r="EIU20" s="59"/>
      <c r="EIW20" s="4"/>
      <c r="EJT20" s="59"/>
      <c r="EJV20" s="4"/>
      <c r="EKS20" s="59"/>
      <c r="EKU20" s="4"/>
      <c r="ELR20" s="59"/>
      <c r="ELT20" s="4"/>
      <c r="EMQ20" s="59"/>
      <c r="EMS20" s="4"/>
      <c r="ENP20" s="59"/>
      <c r="ENR20" s="4"/>
      <c r="EOO20" s="59"/>
      <c r="EOQ20" s="4"/>
      <c r="EPN20" s="59"/>
      <c r="EPP20" s="4"/>
      <c r="EQM20" s="59"/>
      <c r="EQO20" s="4"/>
      <c r="ERL20" s="59"/>
      <c r="ERN20" s="4"/>
      <c r="ESK20" s="59"/>
      <c r="ESM20" s="4"/>
      <c r="ETJ20" s="59"/>
      <c r="ETL20" s="4"/>
      <c r="EUI20" s="59"/>
      <c r="EUK20" s="4"/>
      <c r="EVH20" s="59"/>
      <c r="EVJ20" s="4"/>
      <c r="EWG20" s="59"/>
      <c r="EWI20" s="4"/>
      <c r="EXF20" s="59"/>
      <c r="EXH20" s="4"/>
      <c r="EYE20" s="59"/>
      <c r="EYG20" s="4"/>
      <c r="EZD20" s="59"/>
      <c r="EZF20" s="4"/>
      <c r="FAC20" s="59"/>
      <c r="FAE20" s="4"/>
      <c r="FBB20" s="59"/>
      <c r="FBD20" s="4"/>
      <c r="FCA20" s="59"/>
      <c r="FCC20" s="4"/>
      <c r="FCZ20" s="59"/>
      <c r="FDB20" s="4"/>
      <c r="FDY20" s="59"/>
      <c r="FEA20" s="4"/>
      <c r="FEX20" s="59"/>
      <c r="FEZ20" s="4"/>
      <c r="FFW20" s="59"/>
      <c r="FFY20" s="4"/>
      <c r="FGV20" s="59"/>
      <c r="FGX20" s="4"/>
      <c r="FHU20" s="59"/>
      <c r="FHW20" s="4"/>
      <c r="FIT20" s="59"/>
      <c r="FIV20" s="4"/>
      <c r="FJS20" s="59"/>
      <c r="FJU20" s="4"/>
      <c r="FKR20" s="59"/>
      <c r="FKT20" s="4"/>
      <c r="FLQ20" s="59"/>
      <c r="FLS20" s="4"/>
      <c r="FMP20" s="59"/>
      <c r="FMR20" s="4"/>
      <c r="FNO20" s="59"/>
      <c r="FNQ20" s="4"/>
      <c r="FON20" s="59"/>
      <c r="FOP20" s="4"/>
      <c r="FPM20" s="59"/>
      <c r="FPO20" s="4"/>
      <c r="FQL20" s="59"/>
      <c r="FQN20" s="4"/>
      <c r="FRK20" s="59"/>
      <c r="FRM20" s="4"/>
      <c r="FSJ20" s="59"/>
      <c r="FSL20" s="4"/>
      <c r="FTI20" s="59"/>
      <c r="FTK20" s="4"/>
      <c r="FUH20" s="59"/>
      <c r="FUJ20" s="4"/>
      <c r="FVG20" s="59"/>
      <c r="FVI20" s="4"/>
      <c r="FWF20" s="59"/>
      <c r="FWH20" s="4"/>
      <c r="FXE20" s="59"/>
      <c r="FXG20" s="4"/>
      <c r="FYD20" s="59"/>
      <c r="FYF20" s="4"/>
      <c r="FZC20" s="59"/>
      <c r="FZE20" s="4"/>
      <c r="GAB20" s="59"/>
      <c r="GAD20" s="4"/>
      <c r="GBA20" s="59"/>
      <c r="GBC20" s="4"/>
      <c r="GBZ20" s="59"/>
      <c r="GCB20" s="4"/>
      <c r="GCY20" s="59"/>
      <c r="GDA20" s="4"/>
      <c r="GDX20" s="59"/>
      <c r="GDZ20" s="4"/>
      <c r="GEW20" s="59"/>
      <c r="GEY20" s="4"/>
      <c r="GFV20" s="59"/>
      <c r="GFX20" s="4"/>
      <c r="GGU20" s="59"/>
      <c r="GGW20" s="4"/>
      <c r="GHT20" s="59"/>
      <c r="GHV20" s="4"/>
      <c r="GIS20" s="59"/>
      <c r="GIU20" s="4"/>
      <c r="GJR20" s="59"/>
      <c r="GJT20" s="4"/>
      <c r="GKQ20" s="59"/>
      <c r="GKS20" s="4"/>
      <c r="GLP20" s="59"/>
      <c r="GLR20" s="4"/>
      <c r="GMO20" s="59"/>
      <c r="GMQ20" s="4"/>
      <c r="GNN20" s="59"/>
      <c r="GNP20" s="4"/>
      <c r="GOM20" s="59"/>
      <c r="GOO20" s="4"/>
      <c r="GPL20" s="59"/>
      <c r="GPN20" s="4"/>
      <c r="GQK20" s="59"/>
      <c r="GQM20" s="4"/>
      <c r="GRJ20" s="59"/>
      <c r="GRL20" s="4"/>
      <c r="GSI20" s="59"/>
      <c r="GSK20" s="4"/>
      <c r="GTH20" s="59"/>
      <c r="GTJ20" s="4"/>
      <c r="GUG20" s="59"/>
      <c r="GUI20" s="4"/>
      <c r="GVF20" s="59"/>
      <c r="GVH20" s="4"/>
      <c r="GWE20" s="59"/>
      <c r="GWG20" s="4"/>
      <c r="GXD20" s="59"/>
      <c r="GXF20" s="4"/>
      <c r="GYC20" s="59"/>
      <c r="GYE20" s="4"/>
      <c r="GZB20" s="59"/>
      <c r="GZD20" s="4"/>
      <c r="HAA20" s="59"/>
      <c r="HAC20" s="4"/>
      <c r="HAZ20" s="59"/>
      <c r="HBB20" s="4"/>
      <c r="HBY20" s="59"/>
      <c r="HCA20" s="4"/>
      <c r="HCX20" s="59"/>
      <c r="HCZ20" s="4"/>
      <c r="HDW20" s="59"/>
      <c r="HDY20" s="4"/>
      <c r="HEV20" s="59"/>
      <c r="HEX20" s="4"/>
      <c r="HFU20" s="59"/>
      <c r="HFW20" s="4"/>
      <c r="HGT20" s="59"/>
      <c r="HGV20" s="4"/>
      <c r="HHS20" s="59"/>
      <c r="HHU20" s="4"/>
      <c r="HIR20" s="59"/>
      <c r="HIT20" s="4"/>
      <c r="HJQ20" s="59"/>
      <c r="HJS20" s="4"/>
      <c r="HKP20" s="59"/>
      <c r="HKR20" s="4"/>
      <c r="HLO20" s="59"/>
      <c r="HLQ20" s="4"/>
      <c r="HMN20" s="59"/>
      <c r="HMP20" s="4"/>
      <c r="HNM20" s="59"/>
      <c r="HNO20" s="4"/>
      <c r="HOL20" s="59"/>
      <c r="HON20" s="4"/>
      <c r="HPK20" s="59"/>
      <c r="HPM20" s="4"/>
      <c r="HQJ20" s="59"/>
      <c r="HQL20" s="4"/>
      <c r="HRI20" s="59"/>
      <c r="HRK20" s="4"/>
      <c r="HSH20" s="59"/>
      <c r="HSJ20" s="4"/>
      <c r="HTG20" s="59"/>
      <c r="HTI20" s="4"/>
      <c r="HUF20" s="59"/>
      <c r="HUH20" s="4"/>
      <c r="HVE20" s="59"/>
      <c r="HVG20" s="4"/>
      <c r="HWD20" s="59"/>
      <c r="HWF20" s="4"/>
      <c r="HXC20" s="59"/>
      <c r="HXE20" s="4"/>
      <c r="HYB20" s="59"/>
      <c r="HYD20" s="4"/>
      <c r="HZA20" s="59"/>
      <c r="HZC20" s="4"/>
      <c r="HZZ20" s="59"/>
      <c r="IAB20" s="4"/>
      <c r="IAY20" s="59"/>
      <c r="IBA20" s="4"/>
      <c r="IBX20" s="59"/>
      <c r="IBZ20" s="4"/>
      <c r="ICW20" s="59"/>
      <c r="ICY20" s="4"/>
      <c r="IDV20" s="59"/>
      <c r="IDX20" s="4"/>
      <c r="IEU20" s="59"/>
      <c r="IEW20" s="4"/>
      <c r="IFT20" s="59"/>
      <c r="IFV20" s="4"/>
      <c r="IGS20" s="59"/>
      <c r="IGU20" s="4"/>
      <c r="IHR20" s="59"/>
      <c r="IHT20" s="4"/>
      <c r="IIQ20" s="59"/>
      <c r="IIS20" s="4"/>
      <c r="IJP20" s="59"/>
      <c r="IJR20" s="4"/>
      <c r="IKO20" s="59"/>
      <c r="IKQ20" s="4"/>
      <c r="ILN20" s="59"/>
      <c r="ILP20" s="4"/>
      <c r="IMM20" s="59"/>
      <c r="IMO20" s="4"/>
      <c r="INL20" s="59"/>
      <c r="INN20" s="4"/>
      <c r="IOK20" s="59"/>
      <c r="IOM20" s="4"/>
      <c r="IPJ20" s="59"/>
      <c r="IPL20" s="4"/>
      <c r="IQI20" s="59"/>
      <c r="IQK20" s="4"/>
      <c r="IRH20" s="59"/>
      <c r="IRJ20" s="4"/>
      <c r="ISG20" s="59"/>
      <c r="ISI20" s="4"/>
      <c r="ITF20" s="59"/>
      <c r="ITH20" s="4"/>
      <c r="IUE20" s="59"/>
      <c r="IUG20" s="4"/>
      <c r="IVD20" s="59"/>
      <c r="IVF20" s="4"/>
      <c r="IWC20" s="59"/>
      <c r="IWE20" s="4"/>
      <c r="IXB20" s="59"/>
      <c r="IXD20" s="4"/>
      <c r="IYA20" s="59"/>
      <c r="IYC20" s="4"/>
      <c r="IYZ20" s="59"/>
      <c r="IZB20" s="4"/>
      <c r="IZY20" s="59"/>
      <c r="JAA20" s="4"/>
      <c r="JAX20" s="59"/>
      <c r="JAZ20" s="4"/>
      <c r="JBW20" s="59"/>
      <c r="JBY20" s="4"/>
      <c r="JCV20" s="59"/>
      <c r="JCX20" s="4"/>
      <c r="JDU20" s="59"/>
      <c r="JDW20" s="4"/>
      <c r="JET20" s="59"/>
      <c r="JEV20" s="4"/>
      <c r="JFS20" s="59"/>
      <c r="JFU20" s="4"/>
      <c r="JGR20" s="59"/>
      <c r="JGT20" s="4"/>
      <c r="JHQ20" s="59"/>
      <c r="JHS20" s="4"/>
      <c r="JIP20" s="59"/>
      <c r="JIR20" s="4"/>
      <c r="JJO20" s="59"/>
      <c r="JJQ20" s="4"/>
      <c r="JKN20" s="59"/>
      <c r="JKP20" s="4"/>
      <c r="JLM20" s="59"/>
      <c r="JLO20" s="4"/>
      <c r="JML20" s="59"/>
      <c r="JMN20" s="4"/>
      <c r="JNK20" s="59"/>
      <c r="JNM20" s="4"/>
      <c r="JOJ20" s="59"/>
      <c r="JOL20" s="4"/>
      <c r="JPI20" s="59"/>
      <c r="JPK20" s="4"/>
      <c r="JQH20" s="59"/>
      <c r="JQJ20" s="4"/>
      <c r="JRG20" s="59"/>
      <c r="JRI20" s="4"/>
      <c r="JSF20" s="59"/>
      <c r="JSH20" s="4"/>
      <c r="JTE20" s="59"/>
      <c r="JTG20" s="4"/>
      <c r="JUD20" s="59"/>
      <c r="JUF20" s="4"/>
      <c r="JVC20" s="59"/>
      <c r="JVE20" s="4"/>
      <c r="JWB20" s="59"/>
      <c r="JWD20" s="4"/>
      <c r="JXA20" s="59"/>
      <c r="JXC20" s="4"/>
      <c r="JXZ20" s="59"/>
      <c r="JYB20" s="4"/>
      <c r="JYY20" s="59"/>
      <c r="JZA20" s="4"/>
      <c r="JZX20" s="59"/>
      <c r="JZZ20" s="4"/>
      <c r="KAW20" s="59"/>
      <c r="KAY20" s="4"/>
      <c r="KBV20" s="59"/>
      <c r="KBX20" s="4"/>
      <c r="KCU20" s="59"/>
      <c r="KCW20" s="4"/>
      <c r="KDT20" s="59"/>
      <c r="KDV20" s="4"/>
      <c r="KES20" s="59"/>
      <c r="KEU20" s="4"/>
      <c r="KFR20" s="59"/>
      <c r="KFT20" s="4"/>
      <c r="KGQ20" s="59"/>
      <c r="KGS20" s="4"/>
      <c r="KHP20" s="59"/>
      <c r="KHR20" s="4"/>
      <c r="KIO20" s="59"/>
      <c r="KIQ20" s="4"/>
      <c r="KJN20" s="59"/>
      <c r="KJP20" s="4"/>
      <c r="KKM20" s="59"/>
      <c r="KKO20" s="4"/>
      <c r="KLL20" s="59"/>
      <c r="KLN20" s="4"/>
      <c r="KMK20" s="59"/>
      <c r="KMM20" s="4"/>
      <c r="KNJ20" s="59"/>
      <c r="KNL20" s="4"/>
      <c r="KOI20" s="59"/>
      <c r="KOK20" s="4"/>
      <c r="KPH20" s="59"/>
      <c r="KPJ20" s="4"/>
      <c r="KQG20" s="59"/>
      <c r="KQI20" s="4"/>
      <c r="KRF20" s="59"/>
      <c r="KRH20" s="4"/>
      <c r="KSE20" s="59"/>
      <c r="KSG20" s="4"/>
      <c r="KTD20" s="59"/>
      <c r="KTF20" s="4"/>
      <c r="KUC20" s="59"/>
      <c r="KUE20" s="4"/>
      <c r="KVB20" s="59"/>
      <c r="KVD20" s="4"/>
      <c r="KWA20" s="59"/>
      <c r="KWC20" s="4"/>
      <c r="KWZ20" s="59"/>
      <c r="KXB20" s="4"/>
      <c r="KXY20" s="59"/>
      <c r="KYA20" s="4"/>
      <c r="KYX20" s="59"/>
      <c r="KYZ20" s="4"/>
      <c r="KZW20" s="59"/>
      <c r="KZY20" s="4"/>
      <c r="LAV20" s="59"/>
      <c r="LAX20" s="4"/>
      <c r="LBU20" s="59"/>
      <c r="LBW20" s="4"/>
      <c r="LCT20" s="59"/>
      <c r="LCV20" s="4"/>
      <c r="LDS20" s="59"/>
      <c r="LDU20" s="4"/>
      <c r="LER20" s="59"/>
      <c r="LET20" s="4"/>
      <c r="LFQ20" s="59"/>
      <c r="LFS20" s="4"/>
      <c r="LGP20" s="59"/>
      <c r="LGR20" s="4"/>
      <c r="LHO20" s="59"/>
      <c r="LHQ20" s="4"/>
      <c r="LIN20" s="59"/>
      <c r="LIP20" s="4"/>
      <c r="LJM20" s="59"/>
      <c r="LJO20" s="4"/>
      <c r="LKL20" s="59"/>
      <c r="LKN20" s="4"/>
      <c r="LLK20" s="59"/>
      <c r="LLM20" s="4"/>
      <c r="LMJ20" s="59"/>
      <c r="LML20" s="4"/>
      <c r="LNI20" s="59"/>
      <c r="LNK20" s="4"/>
      <c r="LOH20" s="59"/>
      <c r="LOJ20" s="4"/>
      <c r="LPG20" s="59"/>
      <c r="LPI20" s="4"/>
      <c r="LQF20" s="59"/>
      <c r="LQH20" s="4"/>
      <c r="LRE20" s="59"/>
      <c r="LRG20" s="4"/>
      <c r="LSD20" s="59"/>
      <c r="LSF20" s="4"/>
      <c r="LTC20" s="59"/>
      <c r="LTE20" s="4"/>
      <c r="LUB20" s="59"/>
      <c r="LUD20" s="4"/>
      <c r="LVA20" s="59"/>
      <c r="LVC20" s="4"/>
      <c r="LVZ20" s="59"/>
      <c r="LWB20" s="4"/>
      <c r="LWY20" s="59"/>
      <c r="LXA20" s="4"/>
      <c r="LXX20" s="59"/>
      <c r="LXZ20" s="4"/>
      <c r="LYW20" s="59"/>
      <c r="LYY20" s="4"/>
      <c r="LZV20" s="59"/>
      <c r="LZX20" s="4"/>
      <c r="MAU20" s="59"/>
      <c r="MAW20" s="4"/>
      <c r="MBT20" s="59"/>
      <c r="MBV20" s="4"/>
      <c r="MCS20" s="59"/>
      <c r="MCU20" s="4"/>
      <c r="MDR20" s="59"/>
      <c r="MDT20" s="4"/>
      <c r="MEQ20" s="59"/>
      <c r="MES20" s="4"/>
      <c r="MFP20" s="59"/>
      <c r="MFR20" s="4"/>
      <c r="MGO20" s="59"/>
      <c r="MGQ20" s="4"/>
      <c r="MHN20" s="59"/>
      <c r="MHP20" s="4"/>
      <c r="MIM20" s="59"/>
      <c r="MIO20" s="4"/>
      <c r="MJL20" s="59"/>
      <c r="MJN20" s="4"/>
      <c r="MKK20" s="59"/>
      <c r="MKM20" s="4"/>
      <c r="MLJ20" s="59"/>
      <c r="MLL20" s="4"/>
      <c r="MMI20" s="59"/>
      <c r="MMK20" s="4"/>
      <c r="MNH20" s="59"/>
      <c r="MNJ20" s="4"/>
      <c r="MOG20" s="59"/>
      <c r="MOI20" s="4"/>
      <c r="MPF20" s="59"/>
      <c r="MPH20" s="4"/>
      <c r="MQE20" s="59"/>
      <c r="MQG20" s="4"/>
      <c r="MRD20" s="59"/>
      <c r="MRF20" s="4"/>
      <c r="MSC20" s="59"/>
      <c r="MSE20" s="4"/>
      <c r="MTB20" s="59"/>
      <c r="MTD20" s="4"/>
      <c r="MUA20" s="59"/>
      <c r="MUC20" s="4"/>
      <c r="MUZ20" s="59"/>
      <c r="MVB20" s="4"/>
      <c r="MVY20" s="59"/>
      <c r="MWA20" s="4"/>
      <c r="MWX20" s="59"/>
      <c r="MWZ20" s="4"/>
      <c r="MXW20" s="59"/>
      <c r="MXY20" s="4"/>
      <c r="MYV20" s="59"/>
      <c r="MYX20" s="4"/>
      <c r="MZU20" s="59"/>
      <c r="MZW20" s="4"/>
      <c r="NAT20" s="59"/>
      <c r="NAV20" s="4"/>
      <c r="NBS20" s="59"/>
      <c r="NBU20" s="4"/>
      <c r="NCR20" s="59"/>
      <c r="NCT20" s="4"/>
      <c r="NDQ20" s="59"/>
      <c r="NDS20" s="4"/>
      <c r="NEP20" s="59"/>
      <c r="NER20" s="4"/>
      <c r="NFO20" s="59"/>
      <c r="NFQ20" s="4"/>
      <c r="NGN20" s="59"/>
      <c r="NGP20" s="4"/>
      <c r="NHM20" s="59"/>
      <c r="NHO20" s="4"/>
      <c r="NIL20" s="59"/>
      <c r="NIN20" s="4"/>
      <c r="NJK20" s="59"/>
      <c r="NJM20" s="4"/>
      <c r="NKJ20" s="59"/>
      <c r="NKL20" s="4"/>
      <c r="NLI20" s="59"/>
      <c r="NLK20" s="4"/>
      <c r="NMH20" s="59"/>
      <c r="NMJ20" s="4"/>
      <c r="NNG20" s="59"/>
      <c r="NNI20" s="4"/>
      <c r="NOF20" s="59"/>
      <c r="NOH20" s="4"/>
      <c r="NPE20" s="59"/>
      <c r="NPG20" s="4"/>
      <c r="NQD20" s="59"/>
      <c r="NQF20" s="4"/>
      <c r="NRC20" s="59"/>
      <c r="NRE20" s="4"/>
      <c r="NSB20" s="59"/>
      <c r="NSD20" s="4"/>
      <c r="NTA20" s="59"/>
      <c r="NTC20" s="4"/>
      <c r="NTZ20" s="59"/>
      <c r="NUB20" s="4"/>
      <c r="NUY20" s="59"/>
      <c r="NVA20" s="4"/>
      <c r="NVX20" s="59"/>
      <c r="NVZ20" s="4"/>
      <c r="NWW20" s="59"/>
      <c r="NWY20" s="4"/>
      <c r="NXV20" s="59"/>
      <c r="NXX20" s="4"/>
      <c r="NYU20" s="59"/>
      <c r="NYW20" s="4"/>
      <c r="NZT20" s="59"/>
      <c r="NZV20" s="4"/>
      <c r="OAS20" s="59"/>
      <c r="OAU20" s="4"/>
      <c r="OBR20" s="59"/>
      <c r="OBT20" s="4"/>
      <c r="OCQ20" s="59"/>
      <c r="OCS20" s="4"/>
      <c r="ODP20" s="59"/>
      <c r="ODR20" s="4"/>
      <c r="OEO20" s="59"/>
      <c r="OEQ20" s="4"/>
      <c r="OFN20" s="59"/>
      <c r="OFP20" s="4"/>
      <c r="OGM20" s="59"/>
      <c r="OGO20" s="4"/>
      <c r="OHL20" s="59"/>
      <c r="OHN20" s="4"/>
      <c r="OIK20" s="59"/>
      <c r="OIM20" s="4"/>
      <c r="OJJ20" s="59"/>
      <c r="OJL20" s="4"/>
      <c r="OKI20" s="59"/>
      <c r="OKK20" s="4"/>
      <c r="OLH20" s="59"/>
      <c r="OLJ20" s="4"/>
      <c r="OMG20" s="59"/>
      <c r="OMI20" s="4"/>
      <c r="ONF20" s="59"/>
      <c r="ONH20" s="4"/>
      <c r="OOE20" s="59"/>
      <c r="OOG20" s="4"/>
      <c r="OPD20" s="59"/>
      <c r="OPF20" s="4"/>
      <c r="OQC20" s="59"/>
      <c r="OQE20" s="4"/>
      <c r="ORB20" s="59"/>
      <c r="ORD20" s="4"/>
      <c r="OSA20" s="59"/>
      <c r="OSC20" s="4"/>
      <c r="OSZ20" s="59"/>
      <c r="OTB20" s="4"/>
      <c r="OTY20" s="59"/>
      <c r="OUA20" s="4"/>
      <c r="OUX20" s="59"/>
      <c r="OUZ20" s="4"/>
      <c r="OVW20" s="59"/>
      <c r="OVY20" s="4"/>
      <c r="OWV20" s="59"/>
      <c r="OWX20" s="4"/>
      <c r="OXU20" s="59"/>
      <c r="OXW20" s="4"/>
      <c r="OYT20" s="59"/>
      <c r="OYV20" s="4"/>
      <c r="OZS20" s="59"/>
      <c r="OZU20" s="4"/>
      <c r="PAR20" s="59"/>
      <c r="PAT20" s="4"/>
      <c r="PBQ20" s="59"/>
      <c r="PBS20" s="4"/>
      <c r="PCP20" s="59"/>
      <c r="PCR20" s="4"/>
      <c r="PDO20" s="59"/>
      <c r="PDQ20" s="4"/>
      <c r="PEN20" s="59"/>
      <c r="PEP20" s="4"/>
      <c r="PFM20" s="59"/>
      <c r="PFO20" s="4"/>
      <c r="PGL20" s="59"/>
      <c r="PGN20" s="4"/>
      <c r="PHK20" s="59"/>
      <c r="PHM20" s="4"/>
      <c r="PIJ20" s="59"/>
      <c r="PIL20" s="4"/>
      <c r="PJI20" s="59"/>
      <c r="PJK20" s="4"/>
      <c r="PKH20" s="59"/>
      <c r="PKJ20" s="4"/>
      <c r="PLG20" s="59"/>
      <c r="PLI20" s="4"/>
      <c r="PMF20" s="59"/>
      <c r="PMH20" s="4"/>
      <c r="PNE20" s="59"/>
      <c r="PNG20" s="4"/>
      <c r="POD20" s="59"/>
      <c r="POF20" s="4"/>
      <c r="PPC20" s="59"/>
      <c r="PPE20" s="4"/>
      <c r="PQB20" s="59"/>
      <c r="PQD20" s="4"/>
      <c r="PRA20" s="59"/>
      <c r="PRC20" s="4"/>
      <c r="PRZ20" s="59"/>
      <c r="PSB20" s="4"/>
      <c r="PSY20" s="59"/>
      <c r="PTA20" s="4"/>
      <c r="PTX20" s="59"/>
      <c r="PTZ20" s="4"/>
      <c r="PUW20" s="59"/>
      <c r="PUY20" s="4"/>
      <c r="PVV20" s="59"/>
      <c r="PVX20" s="4"/>
      <c r="PWU20" s="59"/>
      <c r="PWW20" s="4"/>
      <c r="PXT20" s="59"/>
      <c r="PXV20" s="4"/>
      <c r="PYS20" s="59"/>
      <c r="PYU20" s="4"/>
      <c r="PZR20" s="59"/>
      <c r="PZT20" s="4"/>
      <c r="QAQ20" s="59"/>
      <c r="QAS20" s="4"/>
      <c r="QBP20" s="59"/>
      <c r="QBR20" s="4"/>
      <c r="QCO20" s="59"/>
      <c r="QCQ20" s="4"/>
      <c r="QDN20" s="59"/>
      <c r="QDP20" s="4"/>
      <c r="QEM20" s="59"/>
      <c r="QEO20" s="4"/>
      <c r="QFL20" s="59"/>
      <c r="QFN20" s="4"/>
      <c r="QGK20" s="59"/>
      <c r="QGM20" s="4"/>
      <c r="QHJ20" s="59"/>
      <c r="QHL20" s="4"/>
      <c r="QII20" s="59"/>
      <c r="QIK20" s="4"/>
      <c r="QJH20" s="59"/>
      <c r="QJJ20" s="4"/>
      <c r="QKG20" s="59"/>
      <c r="QKI20" s="4"/>
      <c r="QLF20" s="59"/>
      <c r="QLH20" s="4"/>
      <c r="QME20" s="59"/>
      <c r="QMG20" s="4"/>
      <c r="QND20" s="59"/>
      <c r="QNF20" s="4"/>
      <c r="QOC20" s="59"/>
      <c r="QOE20" s="4"/>
      <c r="QPB20" s="59"/>
      <c r="QPD20" s="4"/>
      <c r="QQA20" s="59"/>
      <c r="QQC20" s="4"/>
      <c r="QQZ20" s="59"/>
      <c r="QRB20" s="4"/>
      <c r="QRY20" s="59"/>
      <c r="QSA20" s="4"/>
      <c r="QSX20" s="59"/>
      <c r="QSZ20" s="4"/>
      <c r="QTW20" s="59"/>
      <c r="QTY20" s="4"/>
      <c r="QUV20" s="59"/>
      <c r="QUX20" s="4"/>
      <c r="QVU20" s="59"/>
      <c r="QVW20" s="4"/>
      <c r="QWT20" s="59"/>
      <c r="QWV20" s="4"/>
      <c r="QXS20" s="59"/>
      <c r="QXU20" s="4"/>
      <c r="QYR20" s="59"/>
      <c r="QYT20" s="4"/>
      <c r="QZQ20" s="59"/>
      <c r="QZS20" s="4"/>
      <c r="RAP20" s="59"/>
      <c r="RAR20" s="4"/>
      <c r="RBO20" s="59"/>
      <c r="RBQ20" s="4"/>
      <c r="RCN20" s="59"/>
      <c r="RCP20" s="4"/>
      <c r="RDM20" s="59"/>
      <c r="RDO20" s="4"/>
      <c r="REL20" s="59"/>
      <c r="REN20" s="4"/>
      <c r="RFK20" s="59"/>
      <c r="RFM20" s="4"/>
      <c r="RGJ20" s="59"/>
      <c r="RGL20" s="4"/>
      <c r="RHI20" s="59"/>
      <c r="RHK20" s="4"/>
      <c r="RIH20" s="59"/>
      <c r="RIJ20" s="4"/>
      <c r="RJG20" s="59"/>
      <c r="RJI20" s="4"/>
      <c r="RKF20" s="59"/>
      <c r="RKH20" s="4"/>
      <c r="RLE20" s="59"/>
      <c r="RLG20" s="4"/>
      <c r="RMD20" s="59"/>
      <c r="RMF20" s="4"/>
      <c r="RNC20" s="59"/>
      <c r="RNE20" s="4"/>
      <c r="ROB20" s="59"/>
      <c r="ROD20" s="4"/>
      <c r="RPA20" s="59"/>
      <c r="RPC20" s="4"/>
      <c r="RPZ20" s="59"/>
      <c r="RQB20" s="4"/>
      <c r="RQY20" s="59"/>
      <c r="RRA20" s="4"/>
      <c r="RRX20" s="59"/>
      <c r="RRZ20" s="4"/>
      <c r="RSW20" s="59"/>
      <c r="RSY20" s="4"/>
      <c r="RTV20" s="59"/>
      <c r="RTX20" s="4"/>
      <c r="RUU20" s="59"/>
      <c r="RUW20" s="4"/>
      <c r="RVT20" s="59"/>
      <c r="RVV20" s="4"/>
      <c r="RWS20" s="59"/>
      <c r="RWU20" s="4"/>
      <c r="RXR20" s="59"/>
      <c r="RXT20" s="4"/>
      <c r="RYQ20" s="59"/>
      <c r="RYS20" s="4"/>
      <c r="RZP20" s="59"/>
      <c r="RZR20" s="4"/>
      <c r="SAO20" s="59"/>
      <c r="SAQ20" s="4"/>
      <c r="SBN20" s="59"/>
      <c r="SBP20" s="4"/>
      <c r="SCM20" s="59"/>
      <c r="SCO20" s="4"/>
      <c r="SDL20" s="59"/>
      <c r="SDN20" s="4"/>
      <c r="SEK20" s="59"/>
      <c r="SEM20" s="4"/>
      <c r="SFJ20" s="59"/>
      <c r="SFL20" s="4"/>
      <c r="SGI20" s="59"/>
      <c r="SGK20" s="4"/>
      <c r="SHH20" s="59"/>
      <c r="SHJ20" s="4"/>
      <c r="SIG20" s="59"/>
      <c r="SII20" s="4"/>
      <c r="SJF20" s="59"/>
      <c r="SJH20" s="4"/>
      <c r="SKE20" s="59"/>
      <c r="SKG20" s="4"/>
      <c r="SLD20" s="59"/>
      <c r="SLF20" s="4"/>
      <c r="SMC20" s="59"/>
      <c r="SME20" s="4"/>
      <c r="SNB20" s="59"/>
      <c r="SND20" s="4"/>
      <c r="SOA20" s="59"/>
      <c r="SOC20" s="4"/>
      <c r="SOZ20" s="59"/>
      <c r="SPB20" s="4"/>
      <c r="SPY20" s="59"/>
      <c r="SQA20" s="4"/>
      <c r="SQX20" s="59"/>
      <c r="SQZ20" s="4"/>
      <c r="SRW20" s="59"/>
      <c r="SRY20" s="4"/>
      <c r="SSV20" s="59"/>
      <c r="SSX20" s="4"/>
      <c r="STU20" s="59"/>
      <c r="STW20" s="4"/>
      <c r="SUT20" s="59"/>
      <c r="SUV20" s="4"/>
      <c r="SVS20" s="59"/>
      <c r="SVU20" s="4"/>
      <c r="SWR20" s="59"/>
      <c r="SWT20" s="4"/>
      <c r="SXQ20" s="59"/>
      <c r="SXS20" s="4"/>
      <c r="SYP20" s="59"/>
      <c r="SYR20" s="4"/>
      <c r="SZO20" s="59"/>
      <c r="SZQ20" s="4"/>
      <c r="TAN20" s="59"/>
      <c r="TAP20" s="4"/>
      <c r="TBM20" s="59"/>
      <c r="TBO20" s="4"/>
      <c r="TCL20" s="59"/>
      <c r="TCN20" s="4"/>
      <c r="TDK20" s="59"/>
      <c r="TDM20" s="4"/>
      <c r="TEJ20" s="59"/>
      <c r="TEL20" s="4"/>
      <c r="TFI20" s="59"/>
      <c r="TFK20" s="4"/>
      <c r="TGH20" s="59"/>
      <c r="TGJ20" s="4"/>
      <c r="THG20" s="59"/>
      <c r="THI20" s="4"/>
      <c r="TIF20" s="59"/>
      <c r="TIH20" s="4"/>
      <c r="TJE20" s="59"/>
      <c r="TJG20" s="4"/>
      <c r="TKD20" s="59"/>
      <c r="TKF20" s="4"/>
      <c r="TLC20" s="59"/>
      <c r="TLE20" s="4"/>
      <c r="TMB20" s="59"/>
      <c r="TMD20" s="4"/>
      <c r="TNA20" s="59"/>
      <c r="TNC20" s="4"/>
      <c r="TNZ20" s="59"/>
      <c r="TOB20" s="4"/>
      <c r="TOY20" s="59"/>
      <c r="TPA20" s="4"/>
      <c r="TPX20" s="59"/>
      <c r="TPZ20" s="4"/>
      <c r="TQW20" s="59"/>
      <c r="TQY20" s="4"/>
      <c r="TRV20" s="59"/>
      <c r="TRX20" s="4"/>
      <c r="TSU20" s="59"/>
      <c r="TSW20" s="4"/>
      <c r="TTT20" s="59"/>
      <c r="TTV20" s="4"/>
      <c r="TUS20" s="59"/>
      <c r="TUU20" s="4"/>
      <c r="TVR20" s="59"/>
      <c r="TVT20" s="4"/>
      <c r="TWQ20" s="59"/>
      <c r="TWS20" s="4"/>
      <c r="TXP20" s="59"/>
      <c r="TXR20" s="4"/>
      <c r="TYO20" s="59"/>
      <c r="TYQ20" s="4"/>
      <c r="TZN20" s="59"/>
      <c r="TZP20" s="4"/>
      <c r="UAM20" s="59"/>
      <c r="UAO20" s="4"/>
      <c r="UBL20" s="59"/>
      <c r="UBN20" s="4"/>
      <c r="UCK20" s="59"/>
      <c r="UCM20" s="4"/>
      <c r="UDJ20" s="59"/>
      <c r="UDL20" s="4"/>
      <c r="UEI20" s="59"/>
      <c r="UEK20" s="4"/>
      <c r="UFH20" s="59"/>
      <c r="UFJ20" s="4"/>
      <c r="UGG20" s="59"/>
      <c r="UGI20" s="4"/>
      <c r="UHF20" s="59"/>
      <c r="UHH20" s="4"/>
      <c r="UIE20" s="59"/>
      <c r="UIG20" s="4"/>
      <c r="UJD20" s="59"/>
      <c r="UJF20" s="4"/>
      <c r="UKC20" s="59"/>
      <c r="UKE20" s="4"/>
      <c r="ULB20" s="59"/>
      <c r="ULD20" s="4"/>
      <c r="UMA20" s="59"/>
      <c r="UMC20" s="4"/>
      <c r="UMZ20" s="59"/>
      <c r="UNB20" s="4"/>
      <c r="UNY20" s="59"/>
      <c r="UOA20" s="4"/>
      <c r="UOX20" s="59"/>
      <c r="UOZ20" s="4"/>
      <c r="UPW20" s="59"/>
      <c r="UPY20" s="4"/>
      <c r="UQV20" s="59"/>
      <c r="UQX20" s="4"/>
      <c r="URU20" s="59"/>
      <c r="URW20" s="4"/>
      <c r="UST20" s="59"/>
      <c r="USV20" s="4"/>
      <c r="UTS20" s="59"/>
      <c r="UTU20" s="4"/>
      <c r="UUR20" s="59"/>
      <c r="UUT20" s="4"/>
      <c r="UVQ20" s="59"/>
      <c r="UVS20" s="4"/>
      <c r="UWP20" s="59"/>
      <c r="UWR20" s="4"/>
      <c r="UXO20" s="59"/>
      <c r="UXQ20" s="4"/>
      <c r="UYN20" s="59"/>
      <c r="UYP20" s="4"/>
      <c r="UZM20" s="59"/>
      <c r="UZO20" s="4"/>
      <c r="VAL20" s="59"/>
      <c r="VAN20" s="4"/>
      <c r="VBK20" s="59"/>
      <c r="VBM20" s="4"/>
      <c r="VCJ20" s="59"/>
      <c r="VCL20" s="4"/>
      <c r="VDI20" s="59"/>
      <c r="VDK20" s="4"/>
      <c r="VEH20" s="59"/>
      <c r="VEJ20" s="4"/>
      <c r="VFG20" s="59"/>
      <c r="VFI20" s="4"/>
      <c r="VGF20" s="59"/>
      <c r="VGH20" s="4"/>
      <c r="VHE20" s="59"/>
      <c r="VHG20" s="4"/>
      <c r="VID20" s="59"/>
      <c r="VIF20" s="4"/>
      <c r="VJC20" s="59"/>
      <c r="VJE20" s="4"/>
      <c r="VKB20" s="59"/>
      <c r="VKD20" s="4"/>
      <c r="VLA20" s="59"/>
      <c r="VLC20" s="4"/>
      <c r="VLZ20" s="59"/>
      <c r="VMB20" s="4"/>
      <c r="VMY20" s="59"/>
      <c r="VNA20" s="4"/>
      <c r="VNX20" s="59"/>
      <c r="VNZ20" s="4"/>
      <c r="VOW20" s="59"/>
      <c r="VOY20" s="4"/>
      <c r="VPV20" s="59"/>
      <c r="VPX20" s="4"/>
      <c r="VQU20" s="59"/>
      <c r="VQW20" s="4"/>
      <c r="VRT20" s="59"/>
      <c r="VRV20" s="4"/>
      <c r="VSS20" s="59"/>
      <c r="VSU20" s="4"/>
      <c r="VTR20" s="59"/>
      <c r="VTT20" s="4"/>
      <c r="VUQ20" s="59"/>
      <c r="VUS20" s="4"/>
      <c r="VVP20" s="59"/>
      <c r="VVR20" s="4"/>
      <c r="VWO20" s="59"/>
      <c r="VWQ20" s="4"/>
      <c r="VXN20" s="59"/>
      <c r="VXP20" s="4"/>
      <c r="VYM20" s="59"/>
      <c r="VYO20" s="4"/>
      <c r="VZL20" s="59"/>
      <c r="VZN20" s="4"/>
      <c r="WAK20" s="59"/>
      <c r="WAM20" s="4"/>
      <c r="WBJ20" s="59"/>
      <c r="WBL20" s="4"/>
      <c r="WCI20" s="59"/>
      <c r="WCK20" s="4"/>
      <c r="WDH20" s="59"/>
      <c r="WDJ20" s="4"/>
      <c r="WEG20" s="59"/>
      <c r="WEI20" s="4"/>
      <c r="WFF20" s="59"/>
      <c r="WFH20" s="4"/>
      <c r="WGE20" s="59"/>
      <c r="WGG20" s="4"/>
      <c r="WHD20" s="59"/>
      <c r="WHF20" s="4"/>
      <c r="WIC20" s="59"/>
      <c r="WIE20" s="4"/>
      <c r="WJB20" s="59"/>
      <c r="WJD20" s="4"/>
      <c r="WKA20" s="59"/>
      <c r="WKC20" s="4"/>
      <c r="WKZ20" s="59"/>
      <c r="WLB20" s="4"/>
      <c r="WLY20" s="59"/>
      <c r="WMA20" s="4"/>
      <c r="WMX20" s="59"/>
      <c r="WMZ20" s="4"/>
      <c r="WNW20" s="59"/>
      <c r="WNY20" s="4"/>
      <c r="WOV20" s="59"/>
      <c r="WOX20" s="4"/>
      <c r="WPU20" s="59"/>
      <c r="WPW20" s="4"/>
      <c r="WQT20" s="59"/>
      <c r="WQV20" s="4"/>
      <c r="WRS20" s="59"/>
      <c r="WRU20" s="4"/>
      <c r="WSR20" s="59"/>
      <c r="WST20" s="4"/>
      <c r="WTQ20" s="59"/>
      <c r="WTS20" s="4"/>
      <c r="WUP20" s="59"/>
      <c r="WUR20" s="4"/>
      <c r="WVO20" s="59"/>
      <c r="WVQ20" s="4"/>
      <c r="WWN20" s="59"/>
      <c r="WWP20" s="4"/>
      <c r="WXM20" s="59"/>
      <c r="WXO20" s="4"/>
      <c r="WYL20" s="59"/>
      <c r="WYN20" s="4"/>
      <c r="WZK20" s="59"/>
      <c r="WZM20" s="4"/>
      <c r="XAJ20" s="59"/>
      <c r="XAL20" s="4"/>
      <c r="XBI20" s="59"/>
      <c r="XBK20" s="4"/>
      <c r="XCH20" s="59"/>
      <c r="XCJ20" s="4"/>
      <c r="XDG20" s="59"/>
      <c r="XDI20" s="4"/>
      <c r="XEF20" s="59"/>
      <c r="XEH20" s="4"/>
    </row>
    <row r="21" spans="1:1012 1035:2037 2060:3062 3085:4087 4110:5112 5135:6137 6160:7162 7185:8187 8210:9212 9235:10237 10260:11262 11285:12287 12310:13312 13335:14335 14337:15360 15362:16362" ht="20.100000000000001" customHeight="1" x14ac:dyDescent="0.25">
      <c r="A21" s="56" t="s">
        <v>200</v>
      </c>
      <c r="B21" s="57" t="s">
        <v>353</v>
      </c>
      <c r="C21" s="4"/>
      <c r="D21" s="4"/>
      <c r="E21" s="4"/>
      <c r="F21" s="4"/>
      <c r="G21" s="4"/>
      <c r="H21" s="4"/>
      <c r="I21" s="4"/>
      <c r="J21" s="4"/>
      <c r="K21" s="4"/>
      <c r="L21" s="4"/>
      <c r="AI21" s="59"/>
      <c r="AK21" s="4"/>
      <c r="BH21" s="59"/>
      <c r="BJ21" s="4"/>
      <c r="CG21" s="59"/>
      <c r="CI21" s="4"/>
      <c r="DF21" s="59"/>
      <c r="DH21" s="4"/>
      <c r="EE21" s="59"/>
      <c r="EG21" s="4"/>
      <c r="FD21" s="59"/>
      <c r="FF21" s="4"/>
      <c r="GC21" s="59"/>
      <c r="GE21" s="4"/>
      <c r="HB21" s="59"/>
      <c r="HD21" s="4"/>
      <c r="IA21" s="59"/>
      <c r="IC21" s="4"/>
      <c r="IZ21" s="59"/>
      <c r="JB21" s="4"/>
      <c r="JY21" s="59"/>
      <c r="KA21" s="4"/>
      <c r="KX21" s="59"/>
      <c r="KZ21" s="4"/>
      <c r="LW21" s="59"/>
      <c r="LY21" s="4"/>
      <c r="MV21" s="59"/>
      <c r="MX21" s="4"/>
      <c r="NU21" s="59"/>
      <c r="NW21" s="4"/>
      <c r="OT21" s="59"/>
      <c r="OV21" s="4"/>
      <c r="PS21" s="59"/>
      <c r="PU21" s="4"/>
      <c r="QR21" s="59"/>
      <c r="QT21" s="4"/>
      <c r="RQ21" s="59"/>
      <c r="RS21" s="4"/>
      <c r="SP21" s="59"/>
      <c r="SR21" s="4"/>
      <c r="TO21" s="59"/>
      <c r="TQ21" s="4"/>
      <c r="UN21" s="59"/>
      <c r="UP21" s="4"/>
      <c r="VM21" s="59"/>
      <c r="VO21" s="4"/>
      <c r="WL21" s="59"/>
      <c r="WN21" s="4"/>
      <c r="XK21" s="59"/>
      <c r="XM21" s="4"/>
      <c r="YJ21" s="59"/>
      <c r="YL21" s="4"/>
      <c r="ZI21" s="59"/>
      <c r="ZK21" s="4"/>
      <c r="AAH21" s="59"/>
      <c r="AAJ21" s="4"/>
      <c r="ABG21" s="59"/>
      <c r="ABI21" s="4"/>
      <c r="ACF21" s="59"/>
      <c r="ACH21" s="4"/>
      <c r="ADE21" s="59"/>
      <c r="ADG21" s="4"/>
      <c r="AED21" s="59"/>
      <c r="AEF21" s="4"/>
      <c r="AFC21" s="59"/>
      <c r="AFE21" s="4"/>
      <c r="AGB21" s="59"/>
      <c r="AGD21" s="4"/>
      <c r="AHA21" s="59"/>
      <c r="AHC21" s="4"/>
      <c r="AHZ21" s="59"/>
      <c r="AIB21" s="4"/>
      <c r="AIY21" s="59"/>
      <c r="AJA21" s="4"/>
      <c r="AJX21" s="59"/>
      <c r="AJZ21" s="4"/>
      <c r="AKW21" s="59"/>
      <c r="AKY21" s="4"/>
      <c r="ALV21" s="59"/>
      <c r="ALX21" s="4"/>
      <c r="AMU21" s="59"/>
      <c r="AMW21" s="4"/>
      <c r="ANT21" s="59"/>
      <c r="ANV21" s="4"/>
      <c r="AOS21" s="59"/>
      <c r="AOU21" s="4"/>
      <c r="APR21" s="59"/>
      <c r="APT21" s="4"/>
      <c r="AQQ21" s="59"/>
      <c r="AQS21" s="4"/>
      <c r="ARP21" s="59"/>
      <c r="ARR21" s="4"/>
      <c r="ASO21" s="59"/>
      <c r="ASQ21" s="4"/>
      <c r="ATN21" s="59"/>
      <c r="ATP21" s="4"/>
      <c r="AUM21" s="59"/>
      <c r="AUO21" s="4"/>
      <c r="AVL21" s="59"/>
      <c r="AVN21" s="4"/>
      <c r="AWK21" s="59"/>
      <c r="AWM21" s="4"/>
      <c r="AXJ21" s="59"/>
      <c r="AXL21" s="4"/>
      <c r="AYI21" s="59"/>
      <c r="AYK21" s="4"/>
      <c r="AZH21" s="59"/>
      <c r="AZJ21" s="4"/>
      <c r="BAG21" s="59"/>
      <c r="BAI21" s="4"/>
      <c r="BBF21" s="59"/>
      <c r="BBH21" s="4"/>
      <c r="BCE21" s="59"/>
      <c r="BCG21" s="4"/>
      <c r="BDD21" s="59"/>
      <c r="BDF21" s="4"/>
      <c r="BEC21" s="59"/>
      <c r="BEE21" s="4"/>
      <c r="BFB21" s="59"/>
      <c r="BFD21" s="4"/>
      <c r="BGA21" s="59"/>
      <c r="BGC21" s="4"/>
      <c r="BGZ21" s="59"/>
      <c r="BHB21" s="4"/>
      <c r="BHY21" s="59"/>
      <c r="BIA21" s="4"/>
      <c r="BIX21" s="59"/>
      <c r="BIZ21" s="4"/>
      <c r="BJW21" s="59"/>
      <c r="BJY21" s="4"/>
      <c r="BKV21" s="59"/>
      <c r="BKX21" s="4"/>
      <c r="BLU21" s="59"/>
      <c r="BLW21" s="4"/>
      <c r="BMT21" s="59"/>
      <c r="BMV21" s="4"/>
      <c r="BNS21" s="59"/>
      <c r="BNU21" s="4"/>
      <c r="BOR21" s="59"/>
      <c r="BOT21" s="4"/>
      <c r="BPQ21" s="59"/>
      <c r="BPS21" s="4"/>
      <c r="BQP21" s="59"/>
      <c r="BQR21" s="4"/>
      <c r="BRO21" s="59"/>
      <c r="BRQ21" s="4"/>
      <c r="BSN21" s="59"/>
      <c r="BSP21" s="4"/>
      <c r="BTM21" s="59"/>
      <c r="BTO21" s="4"/>
      <c r="BUL21" s="59"/>
      <c r="BUN21" s="4"/>
      <c r="BVK21" s="59"/>
      <c r="BVM21" s="4"/>
      <c r="BWJ21" s="59"/>
      <c r="BWL21" s="4"/>
      <c r="BXI21" s="59"/>
      <c r="BXK21" s="4"/>
      <c r="BYH21" s="59"/>
      <c r="BYJ21" s="4"/>
      <c r="BZG21" s="59"/>
      <c r="BZI21" s="4"/>
      <c r="CAF21" s="59"/>
      <c r="CAH21" s="4"/>
      <c r="CBE21" s="59"/>
      <c r="CBG21" s="4"/>
      <c r="CCD21" s="59"/>
      <c r="CCF21" s="4"/>
      <c r="CDC21" s="59"/>
      <c r="CDE21" s="4"/>
      <c r="CEB21" s="59"/>
      <c r="CED21" s="4"/>
      <c r="CFA21" s="59"/>
      <c r="CFC21" s="4"/>
      <c r="CFZ21" s="59"/>
      <c r="CGB21" s="4"/>
      <c r="CGY21" s="59"/>
      <c r="CHA21" s="4"/>
      <c r="CHX21" s="59"/>
      <c r="CHZ21" s="4"/>
      <c r="CIW21" s="59"/>
      <c r="CIY21" s="4"/>
      <c r="CJV21" s="59"/>
      <c r="CJX21" s="4"/>
      <c r="CKU21" s="59"/>
      <c r="CKW21" s="4"/>
      <c r="CLT21" s="59"/>
      <c r="CLV21" s="4"/>
      <c r="CMS21" s="59"/>
      <c r="CMU21" s="4"/>
      <c r="CNR21" s="59"/>
      <c r="CNT21" s="4"/>
      <c r="COQ21" s="59"/>
      <c r="COS21" s="4"/>
      <c r="CPP21" s="59"/>
      <c r="CPR21" s="4"/>
      <c r="CQO21" s="59"/>
      <c r="CQQ21" s="4"/>
      <c r="CRN21" s="59"/>
      <c r="CRP21" s="4"/>
      <c r="CSM21" s="59"/>
      <c r="CSO21" s="4"/>
      <c r="CTL21" s="59"/>
      <c r="CTN21" s="4"/>
      <c r="CUK21" s="59"/>
      <c r="CUM21" s="4"/>
      <c r="CVJ21" s="59"/>
      <c r="CVL21" s="4"/>
      <c r="CWI21" s="59"/>
      <c r="CWK21" s="4"/>
      <c r="CXH21" s="59"/>
      <c r="CXJ21" s="4"/>
      <c r="CYG21" s="59"/>
      <c r="CYI21" s="4"/>
      <c r="CZF21" s="59"/>
      <c r="CZH21" s="4"/>
      <c r="DAE21" s="59"/>
      <c r="DAG21" s="4"/>
      <c r="DBD21" s="59"/>
      <c r="DBF21" s="4"/>
      <c r="DCC21" s="59"/>
      <c r="DCE21" s="4"/>
      <c r="DDB21" s="59"/>
      <c r="DDD21" s="4"/>
      <c r="DEA21" s="59"/>
      <c r="DEC21" s="4"/>
      <c r="DEZ21" s="59"/>
      <c r="DFB21" s="4"/>
      <c r="DFY21" s="59"/>
      <c r="DGA21" s="4"/>
      <c r="DGX21" s="59"/>
      <c r="DGZ21" s="4"/>
      <c r="DHW21" s="59"/>
      <c r="DHY21" s="4"/>
      <c r="DIV21" s="59"/>
      <c r="DIX21" s="4"/>
      <c r="DJU21" s="59"/>
      <c r="DJW21" s="4"/>
      <c r="DKT21" s="59"/>
      <c r="DKV21" s="4"/>
      <c r="DLS21" s="59"/>
      <c r="DLU21" s="4"/>
      <c r="DMR21" s="59"/>
      <c r="DMT21" s="4"/>
      <c r="DNQ21" s="59"/>
      <c r="DNS21" s="4"/>
      <c r="DOP21" s="59"/>
      <c r="DOR21" s="4"/>
      <c r="DPO21" s="59"/>
      <c r="DPQ21" s="4"/>
      <c r="DQN21" s="59"/>
      <c r="DQP21" s="4"/>
      <c r="DRM21" s="59"/>
      <c r="DRO21" s="4"/>
      <c r="DSL21" s="59"/>
      <c r="DSN21" s="4"/>
      <c r="DTK21" s="59"/>
      <c r="DTM21" s="4"/>
      <c r="DUJ21" s="59"/>
      <c r="DUL21" s="4"/>
      <c r="DVI21" s="59"/>
      <c r="DVK21" s="4"/>
      <c r="DWH21" s="59"/>
      <c r="DWJ21" s="4"/>
      <c r="DXG21" s="59"/>
      <c r="DXI21" s="4"/>
      <c r="DYF21" s="59"/>
      <c r="DYH21" s="4"/>
      <c r="DZE21" s="59"/>
      <c r="DZG21" s="4"/>
      <c r="EAD21" s="59"/>
      <c r="EAF21" s="4"/>
      <c r="EBC21" s="59"/>
      <c r="EBE21" s="4"/>
      <c r="ECB21" s="59"/>
      <c r="ECD21" s="4"/>
      <c r="EDA21" s="59"/>
      <c r="EDC21" s="4"/>
      <c r="EDZ21" s="59"/>
      <c r="EEB21" s="4"/>
      <c r="EEY21" s="59"/>
      <c r="EFA21" s="4"/>
      <c r="EFX21" s="59"/>
      <c r="EFZ21" s="4"/>
      <c r="EGW21" s="59"/>
      <c r="EGY21" s="4"/>
      <c r="EHV21" s="59"/>
      <c r="EHX21" s="4"/>
      <c r="EIU21" s="59"/>
      <c r="EIW21" s="4"/>
      <c r="EJT21" s="59"/>
      <c r="EJV21" s="4"/>
      <c r="EKS21" s="59"/>
      <c r="EKU21" s="4"/>
      <c r="ELR21" s="59"/>
      <c r="ELT21" s="4"/>
      <c r="EMQ21" s="59"/>
      <c r="EMS21" s="4"/>
      <c r="ENP21" s="59"/>
      <c r="ENR21" s="4"/>
      <c r="EOO21" s="59"/>
      <c r="EOQ21" s="4"/>
      <c r="EPN21" s="59"/>
      <c r="EPP21" s="4"/>
      <c r="EQM21" s="59"/>
      <c r="EQO21" s="4"/>
      <c r="ERL21" s="59"/>
      <c r="ERN21" s="4"/>
      <c r="ESK21" s="59"/>
      <c r="ESM21" s="4"/>
      <c r="ETJ21" s="59"/>
      <c r="ETL21" s="4"/>
      <c r="EUI21" s="59"/>
      <c r="EUK21" s="4"/>
      <c r="EVH21" s="59"/>
      <c r="EVJ21" s="4"/>
      <c r="EWG21" s="59"/>
      <c r="EWI21" s="4"/>
      <c r="EXF21" s="59"/>
      <c r="EXH21" s="4"/>
      <c r="EYE21" s="59"/>
      <c r="EYG21" s="4"/>
      <c r="EZD21" s="59"/>
      <c r="EZF21" s="4"/>
      <c r="FAC21" s="59"/>
      <c r="FAE21" s="4"/>
      <c r="FBB21" s="59"/>
      <c r="FBD21" s="4"/>
      <c r="FCA21" s="59"/>
      <c r="FCC21" s="4"/>
      <c r="FCZ21" s="59"/>
      <c r="FDB21" s="4"/>
      <c r="FDY21" s="59"/>
      <c r="FEA21" s="4"/>
      <c r="FEX21" s="59"/>
      <c r="FEZ21" s="4"/>
      <c r="FFW21" s="59"/>
      <c r="FFY21" s="4"/>
      <c r="FGV21" s="59"/>
      <c r="FGX21" s="4"/>
      <c r="FHU21" s="59"/>
      <c r="FHW21" s="4"/>
      <c r="FIT21" s="59"/>
      <c r="FIV21" s="4"/>
      <c r="FJS21" s="59"/>
      <c r="FJU21" s="4"/>
      <c r="FKR21" s="59"/>
      <c r="FKT21" s="4"/>
      <c r="FLQ21" s="59"/>
      <c r="FLS21" s="4"/>
      <c r="FMP21" s="59"/>
      <c r="FMR21" s="4"/>
      <c r="FNO21" s="59"/>
      <c r="FNQ21" s="4"/>
      <c r="FON21" s="59"/>
      <c r="FOP21" s="4"/>
      <c r="FPM21" s="59"/>
      <c r="FPO21" s="4"/>
      <c r="FQL21" s="59"/>
      <c r="FQN21" s="4"/>
      <c r="FRK21" s="59"/>
      <c r="FRM21" s="4"/>
      <c r="FSJ21" s="59"/>
      <c r="FSL21" s="4"/>
      <c r="FTI21" s="59"/>
      <c r="FTK21" s="4"/>
      <c r="FUH21" s="59"/>
      <c r="FUJ21" s="4"/>
      <c r="FVG21" s="59"/>
      <c r="FVI21" s="4"/>
      <c r="FWF21" s="59"/>
      <c r="FWH21" s="4"/>
      <c r="FXE21" s="59"/>
      <c r="FXG21" s="4"/>
      <c r="FYD21" s="59"/>
      <c r="FYF21" s="4"/>
      <c r="FZC21" s="59"/>
      <c r="FZE21" s="4"/>
      <c r="GAB21" s="59"/>
      <c r="GAD21" s="4"/>
      <c r="GBA21" s="59"/>
      <c r="GBC21" s="4"/>
      <c r="GBZ21" s="59"/>
      <c r="GCB21" s="4"/>
      <c r="GCY21" s="59"/>
      <c r="GDA21" s="4"/>
      <c r="GDX21" s="59"/>
      <c r="GDZ21" s="4"/>
      <c r="GEW21" s="59"/>
      <c r="GEY21" s="4"/>
      <c r="GFV21" s="59"/>
      <c r="GFX21" s="4"/>
      <c r="GGU21" s="59"/>
      <c r="GGW21" s="4"/>
      <c r="GHT21" s="59"/>
      <c r="GHV21" s="4"/>
      <c r="GIS21" s="59"/>
      <c r="GIU21" s="4"/>
      <c r="GJR21" s="59"/>
      <c r="GJT21" s="4"/>
      <c r="GKQ21" s="59"/>
      <c r="GKS21" s="4"/>
      <c r="GLP21" s="59"/>
      <c r="GLR21" s="4"/>
      <c r="GMO21" s="59"/>
      <c r="GMQ21" s="4"/>
      <c r="GNN21" s="59"/>
      <c r="GNP21" s="4"/>
      <c r="GOM21" s="59"/>
      <c r="GOO21" s="4"/>
      <c r="GPL21" s="59"/>
      <c r="GPN21" s="4"/>
      <c r="GQK21" s="59"/>
      <c r="GQM21" s="4"/>
      <c r="GRJ21" s="59"/>
      <c r="GRL21" s="4"/>
      <c r="GSI21" s="59"/>
      <c r="GSK21" s="4"/>
      <c r="GTH21" s="59"/>
      <c r="GTJ21" s="4"/>
      <c r="GUG21" s="59"/>
      <c r="GUI21" s="4"/>
      <c r="GVF21" s="59"/>
      <c r="GVH21" s="4"/>
      <c r="GWE21" s="59"/>
      <c r="GWG21" s="4"/>
      <c r="GXD21" s="59"/>
      <c r="GXF21" s="4"/>
      <c r="GYC21" s="59"/>
      <c r="GYE21" s="4"/>
      <c r="GZB21" s="59"/>
      <c r="GZD21" s="4"/>
      <c r="HAA21" s="59"/>
      <c r="HAC21" s="4"/>
      <c r="HAZ21" s="59"/>
      <c r="HBB21" s="4"/>
      <c r="HBY21" s="59"/>
      <c r="HCA21" s="4"/>
      <c r="HCX21" s="59"/>
      <c r="HCZ21" s="4"/>
      <c r="HDW21" s="59"/>
      <c r="HDY21" s="4"/>
      <c r="HEV21" s="59"/>
      <c r="HEX21" s="4"/>
      <c r="HFU21" s="59"/>
      <c r="HFW21" s="4"/>
      <c r="HGT21" s="59"/>
      <c r="HGV21" s="4"/>
      <c r="HHS21" s="59"/>
      <c r="HHU21" s="4"/>
      <c r="HIR21" s="59"/>
      <c r="HIT21" s="4"/>
      <c r="HJQ21" s="59"/>
      <c r="HJS21" s="4"/>
      <c r="HKP21" s="59"/>
      <c r="HKR21" s="4"/>
      <c r="HLO21" s="59"/>
      <c r="HLQ21" s="4"/>
      <c r="HMN21" s="59"/>
      <c r="HMP21" s="4"/>
      <c r="HNM21" s="59"/>
      <c r="HNO21" s="4"/>
      <c r="HOL21" s="59"/>
      <c r="HON21" s="4"/>
      <c r="HPK21" s="59"/>
      <c r="HPM21" s="4"/>
      <c r="HQJ21" s="59"/>
      <c r="HQL21" s="4"/>
      <c r="HRI21" s="59"/>
      <c r="HRK21" s="4"/>
      <c r="HSH21" s="59"/>
      <c r="HSJ21" s="4"/>
      <c r="HTG21" s="59"/>
      <c r="HTI21" s="4"/>
      <c r="HUF21" s="59"/>
      <c r="HUH21" s="4"/>
      <c r="HVE21" s="59"/>
      <c r="HVG21" s="4"/>
      <c r="HWD21" s="59"/>
      <c r="HWF21" s="4"/>
      <c r="HXC21" s="59"/>
      <c r="HXE21" s="4"/>
      <c r="HYB21" s="59"/>
      <c r="HYD21" s="4"/>
      <c r="HZA21" s="59"/>
      <c r="HZC21" s="4"/>
      <c r="HZZ21" s="59"/>
      <c r="IAB21" s="4"/>
      <c r="IAY21" s="59"/>
      <c r="IBA21" s="4"/>
      <c r="IBX21" s="59"/>
      <c r="IBZ21" s="4"/>
      <c r="ICW21" s="59"/>
      <c r="ICY21" s="4"/>
      <c r="IDV21" s="59"/>
      <c r="IDX21" s="4"/>
      <c r="IEU21" s="59"/>
      <c r="IEW21" s="4"/>
      <c r="IFT21" s="59"/>
      <c r="IFV21" s="4"/>
      <c r="IGS21" s="59"/>
      <c r="IGU21" s="4"/>
      <c r="IHR21" s="59"/>
      <c r="IHT21" s="4"/>
      <c r="IIQ21" s="59"/>
      <c r="IIS21" s="4"/>
      <c r="IJP21" s="59"/>
      <c r="IJR21" s="4"/>
      <c r="IKO21" s="59"/>
      <c r="IKQ21" s="4"/>
      <c r="ILN21" s="59"/>
      <c r="ILP21" s="4"/>
      <c r="IMM21" s="59"/>
      <c r="IMO21" s="4"/>
      <c r="INL21" s="59"/>
      <c r="INN21" s="4"/>
      <c r="IOK21" s="59"/>
      <c r="IOM21" s="4"/>
      <c r="IPJ21" s="59"/>
      <c r="IPL21" s="4"/>
      <c r="IQI21" s="59"/>
      <c r="IQK21" s="4"/>
      <c r="IRH21" s="59"/>
      <c r="IRJ21" s="4"/>
      <c r="ISG21" s="59"/>
      <c r="ISI21" s="4"/>
      <c r="ITF21" s="59"/>
      <c r="ITH21" s="4"/>
      <c r="IUE21" s="59"/>
      <c r="IUG21" s="4"/>
      <c r="IVD21" s="59"/>
      <c r="IVF21" s="4"/>
      <c r="IWC21" s="59"/>
      <c r="IWE21" s="4"/>
      <c r="IXB21" s="59"/>
      <c r="IXD21" s="4"/>
      <c r="IYA21" s="59"/>
      <c r="IYC21" s="4"/>
      <c r="IYZ21" s="59"/>
      <c r="IZB21" s="4"/>
      <c r="IZY21" s="59"/>
      <c r="JAA21" s="4"/>
      <c r="JAX21" s="59"/>
      <c r="JAZ21" s="4"/>
      <c r="JBW21" s="59"/>
      <c r="JBY21" s="4"/>
      <c r="JCV21" s="59"/>
      <c r="JCX21" s="4"/>
      <c r="JDU21" s="59"/>
      <c r="JDW21" s="4"/>
      <c r="JET21" s="59"/>
      <c r="JEV21" s="4"/>
      <c r="JFS21" s="59"/>
      <c r="JFU21" s="4"/>
      <c r="JGR21" s="59"/>
      <c r="JGT21" s="4"/>
      <c r="JHQ21" s="59"/>
      <c r="JHS21" s="4"/>
      <c r="JIP21" s="59"/>
      <c r="JIR21" s="4"/>
      <c r="JJO21" s="59"/>
      <c r="JJQ21" s="4"/>
      <c r="JKN21" s="59"/>
      <c r="JKP21" s="4"/>
      <c r="JLM21" s="59"/>
      <c r="JLO21" s="4"/>
      <c r="JML21" s="59"/>
      <c r="JMN21" s="4"/>
      <c r="JNK21" s="59"/>
      <c r="JNM21" s="4"/>
      <c r="JOJ21" s="59"/>
      <c r="JOL21" s="4"/>
      <c r="JPI21" s="59"/>
      <c r="JPK21" s="4"/>
      <c r="JQH21" s="59"/>
      <c r="JQJ21" s="4"/>
      <c r="JRG21" s="59"/>
      <c r="JRI21" s="4"/>
      <c r="JSF21" s="59"/>
      <c r="JSH21" s="4"/>
      <c r="JTE21" s="59"/>
      <c r="JTG21" s="4"/>
      <c r="JUD21" s="59"/>
      <c r="JUF21" s="4"/>
      <c r="JVC21" s="59"/>
      <c r="JVE21" s="4"/>
      <c r="JWB21" s="59"/>
      <c r="JWD21" s="4"/>
      <c r="JXA21" s="59"/>
      <c r="JXC21" s="4"/>
      <c r="JXZ21" s="59"/>
      <c r="JYB21" s="4"/>
      <c r="JYY21" s="59"/>
      <c r="JZA21" s="4"/>
      <c r="JZX21" s="59"/>
      <c r="JZZ21" s="4"/>
      <c r="KAW21" s="59"/>
      <c r="KAY21" s="4"/>
      <c r="KBV21" s="59"/>
      <c r="KBX21" s="4"/>
      <c r="KCU21" s="59"/>
      <c r="KCW21" s="4"/>
      <c r="KDT21" s="59"/>
      <c r="KDV21" s="4"/>
      <c r="KES21" s="59"/>
      <c r="KEU21" s="4"/>
      <c r="KFR21" s="59"/>
      <c r="KFT21" s="4"/>
      <c r="KGQ21" s="59"/>
      <c r="KGS21" s="4"/>
      <c r="KHP21" s="59"/>
      <c r="KHR21" s="4"/>
      <c r="KIO21" s="59"/>
      <c r="KIQ21" s="4"/>
      <c r="KJN21" s="59"/>
      <c r="KJP21" s="4"/>
      <c r="KKM21" s="59"/>
      <c r="KKO21" s="4"/>
      <c r="KLL21" s="59"/>
      <c r="KLN21" s="4"/>
      <c r="KMK21" s="59"/>
      <c r="KMM21" s="4"/>
      <c r="KNJ21" s="59"/>
      <c r="KNL21" s="4"/>
      <c r="KOI21" s="59"/>
      <c r="KOK21" s="4"/>
      <c r="KPH21" s="59"/>
      <c r="KPJ21" s="4"/>
      <c r="KQG21" s="59"/>
      <c r="KQI21" s="4"/>
      <c r="KRF21" s="59"/>
      <c r="KRH21" s="4"/>
      <c r="KSE21" s="59"/>
      <c r="KSG21" s="4"/>
      <c r="KTD21" s="59"/>
      <c r="KTF21" s="4"/>
      <c r="KUC21" s="59"/>
      <c r="KUE21" s="4"/>
      <c r="KVB21" s="59"/>
      <c r="KVD21" s="4"/>
      <c r="KWA21" s="59"/>
      <c r="KWC21" s="4"/>
      <c r="KWZ21" s="59"/>
      <c r="KXB21" s="4"/>
      <c r="KXY21" s="59"/>
      <c r="KYA21" s="4"/>
      <c r="KYX21" s="59"/>
      <c r="KYZ21" s="4"/>
      <c r="KZW21" s="59"/>
      <c r="KZY21" s="4"/>
      <c r="LAV21" s="59"/>
      <c r="LAX21" s="4"/>
      <c r="LBU21" s="59"/>
      <c r="LBW21" s="4"/>
      <c r="LCT21" s="59"/>
      <c r="LCV21" s="4"/>
      <c r="LDS21" s="59"/>
      <c r="LDU21" s="4"/>
      <c r="LER21" s="59"/>
      <c r="LET21" s="4"/>
      <c r="LFQ21" s="59"/>
      <c r="LFS21" s="4"/>
      <c r="LGP21" s="59"/>
      <c r="LGR21" s="4"/>
      <c r="LHO21" s="59"/>
      <c r="LHQ21" s="4"/>
      <c r="LIN21" s="59"/>
      <c r="LIP21" s="4"/>
      <c r="LJM21" s="59"/>
      <c r="LJO21" s="4"/>
      <c r="LKL21" s="59"/>
      <c r="LKN21" s="4"/>
      <c r="LLK21" s="59"/>
      <c r="LLM21" s="4"/>
      <c r="LMJ21" s="59"/>
      <c r="LML21" s="4"/>
      <c r="LNI21" s="59"/>
      <c r="LNK21" s="4"/>
      <c r="LOH21" s="59"/>
      <c r="LOJ21" s="4"/>
      <c r="LPG21" s="59"/>
      <c r="LPI21" s="4"/>
      <c r="LQF21" s="59"/>
      <c r="LQH21" s="4"/>
      <c r="LRE21" s="59"/>
      <c r="LRG21" s="4"/>
      <c r="LSD21" s="59"/>
      <c r="LSF21" s="4"/>
      <c r="LTC21" s="59"/>
      <c r="LTE21" s="4"/>
      <c r="LUB21" s="59"/>
      <c r="LUD21" s="4"/>
      <c r="LVA21" s="59"/>
      <c r="LVC21" s="4"/>
      <c r="LVZ21" s="59"/>
      <c r="LWB21" s="4"/>
      <c r="LWY21" s="59"/>
      <c r="LXA21" s="4"/>
      <c r="LXX21" s="59"/>
      <c r="LXZ21" s="4"/>
      <c r="LYW21" s="59"/>
      <c r="LYY21" s="4"/>
      <c r="LZV21" s="59"/>
      <c r="LZX21" s="4"/>
      <c r="MAU21" s="59"/>
      <c r="MAW21" s="4"/>
      <c r="MBT21" s="59"/>
      <c r="MBV21" s="4"/>
      <c r="MCS21" s="59"/>
      <c r="MCU21" s="4"/>
      <c r="MDR21" s="59"/>
      <c r="MDT21" s="4"/>
      <c r="MEQ21" s="59"/>
      <c r="MES21" s="4"/>
      <c r="MFP21" s="59"/>
      <c r="MFR21" s="4"/>
      <c r="MGO21" s="59"/>
      <c r="MGQ21" s="4"/>
      <c r="MHN21" s="59"/>
      <c r="MHP21" s="4"/>
      <c r="MIM21" s="59"/>
      <c r="MIO21" s="4"/>
      <c r="MJL21" s="59"/>
      <c r="MJN21" s="4"/>
      <c r="MKK21" s="59"/>
      <c r="MKM21" s="4"/>
      <c r="MLJ21" s="59"/>
      <c r="MLL21" s="4"/>
      <c r="MMI21" s="59"/>
      <c r="MMK21" s="4"/>
      <c r="MNH21" s="59"/>
      <c r="MNJ21" s="4"/>
      <c r="MOG21" s="59"/>
      <c r="MOI21" s="4"/>
      <c r="MPF21" s="59"/>
      <c r="MPH21" s="4"/>
      <c r="MQE21" s="59"/>
      <c r="MQG21" s="4"/>
      <c r="MRD21" s="59"/>
      <c r="MRF21" s="4"/>
      <c r="MSC21" s="59"/>
      <c r="MSE21" s="4"/>
      <c r="MTB21" s="59"/>
      <c r="MTD21" s="4"/>
      <c r="MUA21" s="59"/>
      <c r="MUC21" s="4"/>
      <c r="MUZ21" s="59"/>
      <c r="MVB21" s="4"/>
      <c r="MVY21" s="59"/>
      <c r="MWA21" s="4"/>
      <c r="MWX21" s="59"/>
      <c r="MWZ21" s="4"/>
      <c r="MXW21" s="59"/>
      <c r="MXY21" s="4"/>
      <c r="MYV21" s="59"/>
      <c r="MYX21" s="4"/>
      <c r="MZU21" s="59"/>
      <c r="MZW21" s="4"/>
      <c r="NAT21" s="59"/>
      <c r="NAV21" s="4"/>
      <c r="NBS21" s="59"/>
      <c r="NBU21" s="4"/>
      <c r="NCR21" s="59"/>
      <c r="NCT21" s="4"/>
      <c r="NDQ21" s="59"/>
      <c r="NDS21" s="4"/>
      <c r="NEP21" s="59"/>
      <c r="NER21" s="4"/>
      <c r="NFO21" s="59"/>
      <c r="NFQ21" s="4"/>
      <c r="NGN21" s="59"/>
      <c r="NGP21" s="4"/>
      <c r="NHM21" s="59"/>
      <c r="NHO21" s="4"/>
      <c r="NIL21" s="59"/>
      <c r="NIN21" s="4"/>
      <c r="NJK21" s="59"/>
      <c r="NJM21" s="4"/>
      <c r="NKJ21" s="59"/>
      <c r="NKL21" s="4"/>
      <c r="NLI21" s="59"/>
      <c r="NLK21" s="4"/>
      <c r="NMH21" s="59"/>
      <c r="NMJ21" s="4"/>
      <c r="NNG21" s="59"/>
      <c r="NNI21" s="4"/>
      <c r="NOF21" s="59"/>
      <c r="NOH21" s="4"/>
      <c r="NPE21" s="59"/>
      <c r="NPG21" s="4"/>
      <c r="NQD21" s="59"/>
      <c r="NQF21" s="4"/>
      <c r="NRC21" s="59"/>
      <c r="NRE21" s="4"/>
      <c r="NSB21" s="59"/>
      <c r="NSD21" s="4"/>
      <c r="NTA21" s="59"/>
      <c r="NTC21" s="4"/>
      <c r="NTZ21" s="59"/>
      <c r="NUB21" s="4"/>
      <c r="NUY21" s="59"/>
      <c r="NVA21" s="4"/>
      <c r="NVX21" s="59"/>
      <c r="NVZ21" s="4"/>
      <c r="NWW21" s="59"/>
      <c r="NWY21" s="4"/>
      <c r="NXV21" s="59"/>
      <c r="NXX21" s="4"/>
      <c r="NYU21" s="59"/>
      <c r="NYW21" s="4"/>
      <c r="NZT21" s="59"/>
      <c r="NZV21" s="4"/>
      <c r="OAS21" s="59"/>
      <c r="OAU21" s="4"/>
      <c r="OBR21" s="59"/>
      <c r="OBT21" s="4"/>
      <c r="OCQ21" s="59"/>
      <c r="OCS21" s="4"/>
      <c r="ODP21" s="59"/>
      <c r="ODR21" s="4"/>
      <c r="OEO21" s="59"/>
      <c r="OEQ21" s="4"/>
      <c r="OFN21" s="59"/>
      <c r="OFP21" s="4"/>
      <c r="OGM21" s="59"/>
      <c r="OGO21" s="4"/>
      <c r="OHL21" s="59"/>
      <c r="OHN21" s="4"/>
      <c r="OIK21" s="59"/>
      <c r="OIM21" s="4"/>
      <c r="OJJ21" s="59"/>
      <c r="OJL21" s="4"/>
      <c r="OKI21" s="59"/>
      <c r="OKK21" s="4"/>
      <c r="OLH21" s="59"/>
      <c r="OLJ21" s="4"/>
      <c r="OMG21" s="59"/>
      <c r="OMI21" s="4"/>
      <c r="ONF21" s="59"/>
      <c r="ONH21" s="4"/>
      <c r="OOE21" s="59"/>
      <c r="OOG21" s="4"/>
      <c r="OPD21" s="59"/>
      <c r="OPF21" s="4"/>
      <c r="OQC21" s="59"/>
      <c r="OQE21" s="4"/>
      <c r="ORB21" s="59"/>
      <c r="ORD21" s="4"/>
      <c r="OSA21" s="59"/>
      <c r="OSC21" s="4"/>
      <c r="OSZ21" s="59"/>
      <c r="OTB21" s="4"/>
      <c r="OTY21" s="59"/>
      <c r="OUA21" s="4"/>
      <c r="OUX21" s="59"/>
      <c r="OUZ21" s="4"/>
      <c r="OVW21" s="59"/>
      <c r="OVY21" s="4"/>
      <c r="OWV21" s="59"/>
      <c r="OWX21" s="4"/>
      <c r="OXU21" s="59"/>
      <c r="OXW21" s="4"/>
      <c r="OYT21" s="59"/>
      <c r="OYV21" s="4"/>
      <c r="OZS21" s="59"/>
      <c r="OZU21" s="4"/>
      <c r="PAR21" s="59"/>
      <c r="PAT21" s="4"/>
      <c r="PBQ21" s="59"/>
      <c r="PBS21" s="4"/>
      <c r="PCP21" s="59"/>
      <c r="PCR21" s="4"/>
      <c r="PDO21" s="59"/>
      <c r="PDQ21" s="4"/>
      <c r="PEN21" s="59"/>
      <c r="PEP21" s="4"/>
      <c r="PFM21" s="59"/>
      <c r="PFO21" s="4"/>
      <c r="PGL21" s="59"/>
      <c r="PGN21" s="4"/>
      <c r="PHK21" s="59"/>
      <c r="PHM21" s="4"/>
      <c r="PIJ21" s="59"/>
      <c r="PIL21" s="4"/>
      <c r="PJI21" s="59"/>
      <c r="PJK21" s="4"/>
      <c r="PKH21" s="59"/>
      <c r="PKJ21" s="4"/>
      <c r="PLG21" s="59"/>
      <c r="PLI21" s="4"/>
      <c r="PMF21" s="59"/>
      <c r="PMH21" s="4"/>
      <c r="PNE21" s="59"/>
      <c r="PNG21" s="4"/>
      <c r="POD21" s="59"/>
      <c r="POF21" s="4"/>
      <c r="PPC21" s="59"/>
      <c r="PPE21" s="4"/>
      <c r="PQB21" s="59"/>
      <c r="PQD21" s="4"/>
      <c r="PRA21" s="59"/>
      <c r="PRC21" s="4"/>
      <c r="PRZ21" s="59"/>
      <c r="PSB21" s="4"/>
      <c r="PSY21" s="59"/>
      <c r="PTA21" s="4"/>
      <c r="PTX21" s="59"/>
      <c r="PTZ21" s="4"/>
      <c r="PUW21" s="59"/>
      <c r="PUY21" s="4"/>
      <c r="PVV21" s="59"/>
      <c r="PVX21" s="4"/>
      <c r="PWU21" s="59"/>
      <c r="PWW21" s="4"/>
      <c r="PXT21" s="59"/>
      <c r="PXV21" s="4"/>
      <c r="PYS21" s="59"/>
      <c r="PYU21" s="4"/>
      <c r="PZR21" s="59"/>
      <c r="PZT21" s="4"/>
      <c r="QAQ21" s="59"/>
      <c r="QAS21" s="4"/>
      <c r="QBP21" s="59"/>
      <c r="QBR21" s="4"/>
      <c r="QCO21" s="59"/>
      <c r="QCQ21" s="4"/>
      <c r="QDN21" s="59"/>
      <c r="QDP21" s="4"/>
      <c r="QEM21" s="59"/>
      <c r="QEO21" s="4"/>
      <c r="QFL21" s="59"/>
      <c r="QFN21" s="4"/>
      <c r="QGK21" s="59"/>
      <c r="QGM21" s="4"/>
      <c r="QHJ21" s="59"/>
      <c r="QHL21" s="4"/>
      <c r="QII21" s="59"/>
      <c r="QIK21" s="4"/>
      <c r="QJH21" s="59"/>
      <c r="QJJ21" s="4"/>
      <c r="QKG21" s="59"/>
      <c r="QKI21" s="4"/>
      <c r="QLF21" s="59"/>
      <c r="QLH21" s="4"/>
      <c r="QME21" s="59"/>
      <c r="QMG21" s="4"/>
      <c r="QND21" s="59"/>
      <c r="QNF21" s="4"/>
      <c r="QOC21" s="59"/>
      <c r="QOE21" s="4"/>
      <c r="QPB21" s="59"/>
      <c r="QPD21" s="4"/>
      <c r="QQA21" s="59"/>
      <c r="QQC21" s="4"/>
      <c r="QQZ21" s="59"/>
      <c r="QRB21" s="4"/>
      <c r="QRY21" s="59"/>
      <c r="QSA21" s="4"/>
      <c r="QSX21" s="59"/>
      <c r="QSZ21" s="4"/>
      <c r="QTW21" s="59"/>
      <c r="QTY21" s="4"/>
      <c r="QUV21" s="59"/>
      <c r="QUX21" s="4"/>
      <c r="QVU21" s="59"/>
      <c r="QVW21" s="4"/>
      <c r="QWT21" s="59"/>
      <c r="QWV21" s="4"/>
      <c r="QXS21" s="59"/>
      <c r="QXU21" s="4"/>
      <c r="QYR21" s="59"/>
      <c r="QYT21" s="4"/>
      <c r="QZQ21" s="59"/>
      <c r="QZS21" s="4"/>
      <c r="RAP21" s="59"/>
      <c r="RAR21" s="4"/>
      <c r="RBO21" s="59"/>
      <c r="RBQ21" s="4"/>
      <c r="RCN21" s="59"/>
      <c r="RCP21" s="4"/>
      <c r="RDM21" s="59"/>
      <c r="RDO21" s="4"/>
      <c r="REL21" s="59"/>
      <c r="REN21" s="4"/>
      <c r="RFK21" s="59"/>
      <c r="RFM21" s="4"/>
      <c r="RGJ21" s="59"/>
      <c r="RGL21" s="4"/>
      <c r="RHI21" s="59"/>
      <c r="RHK21" s="4"/>
      <c r="RIH21" s="59"/>
      <c r="RIJ21" s="4"/>
      <c r="RJG21" s="59"/>
      <c r="RJI21" s="4"/>
      <c r="RKF21" s="59"/>
      <c r="RKH21" s="4"/>
      <c r="RLE21" s="59"/>
      <c r="RLG21" s="4"/>
      <c r="RMD21" s="59"/>
      <c r="RMF21" s="4"/>
      <c r="RNC21" s="59"/>
      <c r="RNE21" s="4"/>
      <c r="ROB21" s="59"/>
      <c r="ROD21" s="4"/>
      <c r="RPA21" s="59"/>
      <c r="RPC21" s="4"/>
      <c r="RPZ21" s="59"/>
      <c r="RQB21" s="4"/>
      <c r="RQY21" s="59"/>
      <c r="RRA21" s="4"/>
      <c r="RRX21" s="59"/>
      <c r="RRZ21" s="4"/>
      <c r="RSW21" s="59"/>
      <c r="RSY21" s="4"/>
      <c r="RTV21" s="59"/>
      <c r="RTX21" s="4"/>
      <c r="RUU21" s="59"/>
      <c r="RUW21" s="4"/>
      <c r="RVT21" s="59"/>
      <c r="RVV21" s="4"/>
      <c r="RWS21" s="59"/>
      <c r="RWU21" s="4"/>
      <c r="RXR21" s="59"/>
      <c r="RXT21" s="4"/>
      <c r="RYQ21" s="59"/>
      <c r="RYS21" s="4"/>
      <c r="RZP21" s="59"/>
      <c r="RZR21" s="4"/>
      <c r="SAO21" s="59"/>
      <c r="SAQ21" s="4"/>
      <c r="SBN21" s="59"/>
      <c r="SBP21" s="4"/>
      <c r="SCM21" s="59"/>
      <c r="SCO21" s="4"/>
      <c r="SDL21" s="59"/>
      <c r="SDN21" s="4"/>
      <c r="SEK21" s="59"/>
      <c r="SEM21" s="4"/>
      <c r="SFJ21" s="59"/>
      <c r="SFL21" s="4"/>
      <c r="SGI21" s="59"/>
      <c r="SGK21" s="4"/>
      <c r="SHH21" s="59"/>
      <c r="SHJ21" s="4"/>
      <c r="SIG21" s="59"/>
      <c r="SII21" s="4"/>
      <c r="SJF21" s="59"/>
      <c r="SJH21" s="4"/>
      <c r="SKE21" s="59"/>
      <c r="SKG21" s="4"/>
      <c r="SLD21" s="59"/>
      <c r="SLF21" s="4"/>
      <c r="SMC21" s="59"/>
      <c r="SME21" s="4"/>
      <c r="SNB21" s="59"/>
      <c r="SND21" s="4"/>
      <c r="SOA21" s="59"/>
      <c r="SOC21" s="4"/>
      <c r="SOZ21" s="59"/>
      <c r="SPB21" s="4"/>
      <c r="SPY21" s="59"/>
      <c r="SQA21" s="4"/>
      <c r="SQX21" s="59"/>
      <c r="SQZ21" s="4"/>
      <c r="SRW21" s="59"/>
      <c r="SRY21" s="4"/>
      <c r="SSV21" s="59"/>
      <c r="SSX21" s="4"/>
      <c r="STU21" s="59"/>
      <c r="STW21" s="4"/>
      <c r="SUT21" s="59"/>
      <c r="SUV21" s="4"/>
      <c r="SVS21" s="59"/>
      <c r="SVU21" s="4"/>
      <c r="SWR21" s="59"/>
      <c r="SWT21" s="4"/>
      <c r="SXQ21" s="59"/>
      <c r="SXS21" s="4"/>
      <c r="SYP21" s="59"/>
      <c r="SYR21" s="4"/>
      <c r="SZO21" s="59"/>
      <c r="SZQ21" s="4"/>
      <c r="TAN21" s="59"/>
      <c r="TAP21" s="4"/>
      <c r="TBM21" s="59"/>
      <c r="TBO21" s="4"/>
      <c r="TCL21" s="59"/>
      <c r="TCN21" s="4"/>
      <c r="TDK21" s="59"/>
      <c r="TDM21" s="4"/>
      <c r="TEJ21" s="59"/>
      <c r="TEL21" s="4"/>
      <c r="TFI21" s="59"/>
      <c r="TFK21" s="4"/>
      <c r="TGH21" s="59"/>
      <c r="TGJ21" s="4"/>
      <c r="THG21" s="59"/>
      <c r="THI21" s="4"/>
      <c r="TIF21" s="59"/>
      <c r="TIH21" s="4"/>
      <c r="TJE21" s="59"/>
      <c r="TJG21" s="4"/>
      <c r="TKD21" s="59"/>
      <c r="TKF21" s="4"/>
      <c r="TLC21" s="59"/>
      <c r="TLE21" s="4"/>
      <c r="TMB21" s="59"/>
      <c r="TMD21" s="4"/>
      <c r="TNA21" s="59"/>
      <c r="TNC21" s="4"/>
      <c r="TNZ21" s="59"/>
      <c r="TOB21" s="4"/>
      <c r="TOY21" s="59"/>
      <c r="TPA21" s="4"/>
      <c r="TPX21" s="59"/>
      <c r="TPZ21" s="4"/>
      <c r="TQW21" s="59"/>
      <c r="TQY21" s="4"/>
      <c r="TRV21" s="59"/>
      <c r="TRX21" s="4"/>
      <c r="TSU21" s="59"/>
      <c r="TSW21" s="4"/>
      <c r="TTT21" s="59"/>
      <c r="TTV21" s="4"/>
      <c r="TUS21" s="59"/>
      <c r="TUU21" s="4"/>
      <c r="TVR21" s="59"/>
      <c r="TVT21" s="4"/>
      <c r="TWQ21" s="59"/>
      <c r="TWS21" s="4"/>
      <c r="TXP21" s="59"/>
      <c r="TXR21" s="4"/>
      <c r="TYO21" s="59"/>
      <c r="TYQ21" s="4"/>
      <c r="TZN21" s="59"/>
      <c r="TZP21" s="4"/>
      <c r="UAM21" s="59"/>
      <c r="UAO21" s="4"/>
      <c r="UBL21" s="59"/>
      <c r="UBN21" s="4"/>
      <c r="UCK21" s="59"/>
      <c r="UCM21" s="4"/>
      <c r="UDJ21" s="59"/>
      <c r="UDL21" s="4"/>
      <c r="UEI21" s="59"/>
      <c r="UEK21" s="4"/>
      <c r="UFH21" s="59"/>
      <c r="UFJ21" s="4"/>
      <c r="UGG21" s="59"/>
      <c r="UGI21" s="4"/>
      <c r="UHF21" s="59"/>
      <c r="UHH21" s="4"/>
      <c r="UIE21" s="59"/>
      <c r="UIG21" s="4"/>
      <c r="UJD21" s="59"/>
      <c r="UJF21" s="4"/>
      <c r="UKC21" s="59"/>
      <c r="UKE21" s="4"/>
      <c r="ULB21" s="59"/>
      <c r="ULD21" s="4"/>
      <c r="UMA21" s="59"/>
      <c r="UMC21" s="4"/>
      <c r="UMZ21" s="59"/>
      <c r="UNB21" s="4"/>
      <c r="UNY21" s="59"/>
      <c r="UOA21" s="4"/>
      <c r="UOX21" s="59"/>
      <c r="UOZ21" s="4"/>
      <c r="UPW21" s="59"/>
      <c r="UPY21" s="4"/>
      <c r="UQV21" s="59"/>
      <c r="UQX21" s="4"/>
      <c r="URU21" s="59"/>
      <c r="URW21" s="4"/>
      <c r="UST21" s="59"/>
      <c r="USV21" s="4"/>
      <c r="UTS21" s="59"/>
      <c r="UTU21" s="4"/>
      <c r="UUR21" s="59"/>
      <c r="UUT21" s="4"/>
      <c r="UVQ21" s="59"/>
      <c r="UVS21" s="4"/>
      <c r="UWP21" s="59"/>
      <c r="UWR21" s="4"/>
      <c r="UXO21" s="59"/>
      <c r="UXQ21" s="4"/>
      <c r="UYN21" s="59"/>
      <c r="UYP21" s="4"/>
      <c r="UZM21" s="59"/>
      <c r="UZO21" s="4"/>
      <c r="VAL21" s="59"/>
      <c r="VAN21" s="4"/>
      <c r="VBK21" s="59"/>
      <c r="VBM21" s="4"/>
      <c r="VCJ21" s="59"/>
      <c r="VCL21" s="4"/>
      <c r="VDI21" s="59"/>
      <c r="VDK21" s="4"/>
      <c r="VEH21" s="59"/>
      <c r="VEJ21" s="4"/>
      <c r="VFG21" s="59"/>
      <c r="VFI21" s="4"/>
      <c r="VGF21" s="59"/>
      <c r="VGH21" s="4"/>
      <c r="VHE21" s="59"/>
      <c r="VHG21" s="4"/>
      <c r="VID21" s="59"/>
      <c r="VIF21" s="4"/>
      <c r="VJC21" s="59"/>
      <c r="VJE21" s="4"/>
      <c r="VKB21" s="59"/>
      <c r="VKD21" s="4"/>
      <c r="VLA21" s="59"/>
      <c r="VLC21" s="4"/>
      <c r="VLZ21" s="59"/>
      <c r="VMB21" s="4"/>
      <c r="VMY21" s="59"/>
      <c r="VNA21" s="4"/>
      <c r="VNX21" s="59"/>
      <c r="VNZ21" s="4"/>
      <c r="VOW21" s="59"/>
      <c r="VOY21" s="4"/>
      <c r="VPV21" s="59"/>
      <c r="VPX21" s="4"/>
      <c r="VQU21" s="59"/>
      <c r="VQW21" s="4"/>
      <c r="VRT21" s="59"/>
      <c r="VRV21" s="4"/>
      <c r="VSS21" s="59"/>
      <c r="VSU21" s="4"/>
      <c r="VTR21" s="59"/>
      <c r="VTT21" s="4"/>
      <c r="VUQ21" s="59"/>
      <c r="VUS21" s="4"/>
      <c r="VVP21" s="59"/>
      <c r="VVR21" s="4"/>
      <c r="VWO21" s="59"/>
      <c r="VWQ21" s="4"/>
      <c r="VXN21" s="59"/>
      <c r="VXP21" s="4"/>
      <c r="VYM21" s="59"/>
      <c r="VYO21" s="4"/>
      <c r="VZL21" s="59"/>
      <c r="VZN21" s="4"/>
      <c r="WAK21" s="59"/>
      <c r="WAM21" s="4"/>
      <c r="WBJ21" s="59"/>
      <c r="WBL21" s="4"/>
      <c r="WCI21" s="59"/>
      <c r="WCK21" s="4"/>
      <c r="WDH21" s="59"/>
      <c r="WDJ21" s="4"/>
      <c r="WEG21" s="59"/>
      <c r="WEI21" s="4"/>
      <c r="WFF21" s="59"/>
      <c r="WFH21" s="4"/>
      <c r="WGE21" s="59"/>
      <c r="WGG21" s="4"/>
      <c r="WHD21" s="59"/>
      <c r="WHF21" s="4"/>
      <c r="WIC21" s="59"/>
      <c r="WIE21" s="4"/>
      <c r="WJB21" s="59"/>
      <c r="WJD21" s="4"/>
      <c r="WKA21" s="59"/>
      <c r="WKC21" s="4"/>
      <c r="WKZ21" s="59"/>
      <c r="WLB21" s="4"/>
      <c r="WLY21" s="59"/>
      <c r="WMA21" s="4"/>
      <c r="WMX21" s="59"/>
      <c r="WMZ21" s="4"/>
      <c r="WNW21" s="59"/>
      <c r="WNY21" s="4"/>
      <c r="WOV21" s="59"/>
      <c r="WOX21" s="4"/>
      <c r="WPU21" s="59"/>
      <c r="WPW21" s="4"/>
      <c r="WQT21" s="59"/>
      <c r="WQV21" s="4"/>
      <c r="WRS21" s="59"/>
      <c r="WRU21" s="4"/>
      <c r="WSR21" s="59"/>
      <c r="WST21" s="4"/>
      <c r="WTQ21" s="59"/>
      <c r="WTS21" s="4"/>
      <c r="WUP21" s="59"/>
      <c r="WUR21" s="4"/>
      <c r="WVO21" s="59"/>
      <c r="WVQ21" s="4"/>
      <c r="WWN21" s="59"/>
      <c r="WWP21" s="4"/>
      <c r="WXM21" s="59"/>
      <c r="WXO21" s="4"/>
      <c r="WYL21" s="59"/>
      <c r="WYN21" s="4"/>
      <c r="WZK21" s="59"/>
      <c r="WZM21" s="4"/>
      <c r="XAJ21" s="59"/>
      <c r="XAL21" s="4"/>
      <c r="XBI21" s="59"/>
      <c r="XBK21" s="4"/>
      <c r="XCH21" s="59"/>
      <c r="XCJ21" s="4"/>
      <c r="XDG21" s="59"/>
      <c r="XDI21" s="4"/>
      <c r="XEF21" s="59"/>
      <c r="XEH21" s="4"/>
    </row>
    <row r="22" spans="1:1012 1035:2037 2060:3062 3085:4087 4110:5112 5135:6137 6160:7162 7185:8187 8210:9212 9235:10237 10260:11262 11285:12287 12310:13312 13335:14335 14337:15360 15362:16362" ht="20.100000000000001" customHeight="1" x14ac:dyDescent="0.25">
      <c r="A22" s="56" t="s">
        <v>201</v>
      </c>
      <c r="B22" s="57" t="s">
        <v>337</v>
      </c>
      <c r="C22" s="4"/>
      <c r="D22" s="4"/>
      <c r="E22" s="4"/>
      <c r="F22" s="4"/>
      <c r="G22" s="4"/>
      <c r="H22" s="4"/>
      <c r="I22" s="4"/>
      <c r="J22" s="4"/>
      <c r="K22" s="4"/>
      <c r="L22" s="4"/>
      <c r="AI22" s="59"/>
      <c r="AK22" s="4"/>
      <c r="BH22" s="59"/>
      <c r="BJ22" s="4"/>
      <c r="CG22" s="59"/>
      <c r="CI22" s="4"/>
      <c r="DF22" s="59"/>
      <c r="DH22" s="4"/>
      <c r="EE22" s="59"/>
      <c r="EG22" s="4"/>
      <c r="FD22" s="59"/>
      <c r="FF22" s="4"/>
      <c r="GC22" s="59"/>
      <c r="GE22" s="4"/>
      <c r="HB22" s="59"/>
      <c r="HD22" s="4"/>
      <c r="IA22" s="59"/>
      <c r="IC22" s="4"/>
      <c r="IZ22" s="59"/>
      <c r="JB22" s="4"/>
      <c r="JY22" s="59"/>
      <c r="KA22" s="4"/>
      <c r="KX22" s="59"/>
      <c r="KZ22" s="4"/>
      <c r="LW22" s="59"/>
      <c r="LY22" s="4"/>
      <c r="MV22" s="59"/>
      <c r="MX22" s="4"/>
      <c r="NU22" s="59"/>
      <c r="NW22" s="4"/>
      <c r="OT22" s="59"/>
      <c r="OV22" s="4"/>
      <c r="PS22" s="59"/>
      <c r="PU22" s="4"/>
      <c r="QR22" s="59"/>
      <c r="QT22" s="4"/>
      <c r="RQ22" s="59"/>
      <c r="RS22" s="4"/>
      <c r="SP22" s="59"/>
      <c r="SR22" s="4"/>
      <c r="TO22" s="59"/>
      <c r="TQ22" s="4"/>
      <c r="UN22" s="59"/>
      <c r="UP22" s="4"/>
      <c r="VM22" s="59"/>
      <c r="VO22" s="4"/>
      <c r="WL22" s="59"/>
      <c r="WN22" s="4"/>
      <c r="XK22" s="59"/>
      <c r="XM22" s="4"/>
      <c r="YJ22" s="59"/>
      <c r="YL22" s="4"/>
      <c r="ZI22" s="59"/>
      <c r="ZK22" s="4"/>
      <c r="AAH22" s="59"/>
      <c r="AAJ22" s="4"/>
      <c r="ABG22" s="59"/>
      <c r="ABI22" s="4"/>
      <c r="ACF22" s="59"/>
      <c r="ACH22" s="4"/>
      <c r="ADE22" s="59"/>
      <c r="ADG22" s="4"/>
      <c r="AED22" s="59"/>
      <c r="AEF22" s="4"/>
      <c r="AFC22" s="59"/>
      <c r="AFE22" s="4"/>
      <c r="AGB22" s="59"/>
      <c r="AGD22" s="4"/>
      <c r="AHA22" s="59"/>
      <c r="AHC22" s="4"/>
      <c r="AHZ22" s="59"/>
      <c r="AIB22" s="4"/>
      <c r="AIY22" s="59"/>
      <c r="AJA22" s="4"/>
      <c r="AJX22" s="59"/>
      <c r="AJZ22" s="4"/>
      <c r="AKW22" s="59"/>
      <c r="AKY22" s="4"/>
      <c r="ALV22" s="59"/>
      <c r="ALX22" s="4"/>
      <c r="AMU22" s="59"/>
      <c r="AMW22" s="4"/>
      <c r="ANT22" s="59"/>
      <c r="ANV22" s="4"/>
      <c r="AOS22" s="59"/>
      <c r="AOU22" s="4"/>
      <c r="APR22" s="59"/>
      <c r="APT22" s="4"/>
      <c r="AQQ22" s="59"/>
      <c r="AQS22" s="4"/>
      <c r="ARP22" s="59"/>
      <c r="ARR22" s="4"/>
      <c r="ASO22" s="59"/>
      <c r="ASQ22" s="4"/>
      <c r="ATN22" s="59"/>
      <c r="ATP22" s="4"/>
      <c r="AUM22" s="59"/>
      <c r="AUO22" s="4"/>
      <c r="AVL22" s="59"/>
      <c r="AVN22" s="4"/>
      <c r="AWK22" s="59"/>
      <c r="AWM22" s="4"/>
      <c r="AXJ22" s="59"/>
      <c r="AXL22" s="4"/>
      <c r="AYI22" s="59"/>
      <c r="AYK22" s="4"/>
      <c r="AZH22" s="59"/>
      <c r="AZJ22" s="4"/>
      <c r="BAG22" s="59"/>
      <c r="BAI22" s="4"/>
      <c r="BBF22" s="59"/>
      <c r="BBH22" s="4"/>
      <c r="BCE22" s="59"/>
      <c r="BCG22" s="4"/>
      <c r="BDD22" s="59"/>
      <c r="BDF22" s="4"/>
      <c r="BEC22" s="59"/>
      <c r="BEE22" s="4"/>
      <c r="BFB22" s="59"/>
      <c r="BFD22" s="4"/>
      <c r="BGA22" s="59"/>
      <c r="BGC22" s="4"/>
      <c r="BGZ22" s="59"/>
      <c r="BHB22" s="4"/>
      <c r="BHY22" s="59"/>
      <c r="BIA22" s="4"/>
      <c r="BIX22" s="59"/>
      <c r="BIZ22" s="4"/>
      <c r="BJW22" s="59"/>
      <c r="BJY22" s="4"/>
      <c r="BKV22" s="59"/>
      <c r="BKX22" s="4"/>
      <c r="BLU22" s="59"/>
      <c r="BLW22" s="4"/>
      <c r="BMT22" s="59"/>
      <c r="BMV22" s="4"/>
      <c r="BNS22" s="59"/>
      <c r="BNU22" s="4"/>
      <c r="BOR22" s="59"/>
      <c r="BOT22" s="4"/>
      <c r="BPQ22" s="59"/>
      <c r="BPS22" s="4"/>
      <c r="BQP22" s="59"/>
      <c r="BQR22" s="4"/>
      <c r="BRO22" s="59"/>
      <c r="BRQ22" s="4"/>
      <c r="BSN22" s="59"/>
      <c r="BSP22" s="4"/>
      <c r="BTM22" s="59"/>
      <c r="BTO22" s="4"/>
      <c r="BUL22" s="59"/>
      <c r="BUN22" s="4"/>
      <c r="BVK22" s="59"/>
      <c r="BVM22" s="4"/>
      <c r="BWJ22" s="59"/>
      <c r="BWL22" s="4"/>
      <c r="BXI22" s="59"/>
      <c r="BXK22" s="4"/>
      <c r="BYH22" s="59"/>
      <c r="BYJ22" s="4"/>
      <c r="BZG22" s="59"/>
      <c r="BZI22" s="4"/>
      <c r="CAF22" s="59"/>
      <c r="CAH22" s="4"/>
      <c r="CBE22" s="59"/>
      <c r="CBG22" s="4"/>
      <c r="CCD22" s="59"/>
      <c r="CCF22" s="4"/>
      <c r="CDC22" s="59"/>
      <c r="CDE22" s="4"/>
      <c r="CEB22" s="59"/>
      <c r="CED22" s="4"/>
      <c r="CFA22" s="59"/>
      <c r="CFC22" s="4"/>
      <c r="CFZ22" s="59"/>
      <c r="CGB22" s="4"/>
      <c r="CGY22" s="59"/>
      <c r="CHA22" s="4"/>
      <c r="CHX22" s="59"/>
      <c r="CHZ22" s="4"/>
      <c r="CIW22" s="59"/>
      <c r="CIY22" s="4"/>
      <c r="CJV22" s="59"/>
      <c r="CJX22" s="4"/>
      <c r="CKU22" s="59"/>
      <c r="CKW22" s="4"/>
      <c r="CLT22" s="59"/>
      <c r="CLV22" s="4"/>
      <c r="CMS22" s="59"/>
      <c r="CMU22" s="4"/>
      <c r="CNR22" s="59"/>
      <c r="CNT22" s="4"/>
      <c r="COQ22" s="59"/>
      <c r="COS22" s="4"/>
      <c r="CPP22" s="59"/>
      <c r="CPR22" s="4"/>
      <c r="CQO22" s="59"/>
      <c r="CQQ22" s="4"/>
      <c r="CRN22" s="59"/>
      <c r="CRP22" s="4"/>
      <c r="CSM22" s="59"/>
      <c r="CSO22" s="4"/>
      <c r="CTL22" s="59"/>
      <c r="CTN22" s="4"/>
      <c r="CUK22" s="59"/>
      <c r="CUM22" s="4"/>
      <c r="CVJ22" s="59"/>
      <c r="CVL22" s="4"/>
      <c r="CWI22" s="59"/>
      <c r="CWK22" s="4"/>
      <c r="CXH22" s="59"/>
      <c r="CXJ22" s="4"/>
      <c r="CYG22" s="59"/>
      <c r="CYI22" s="4"/>
      <c r="CZF22" s="59"/>
      <c r="CZH22" s="4"/>
      <c r="DAE22" s="59"/>
      <c r="DAG22" s="4"/>
      <c r="DBD22" s="59"/>
      <c r="DBF22" s="4"/>
      <c r="DCC22" s="59"/>
      <c r="DCE22" s="4"/>
      <c r="DDB22" s="59"/>
      <c r="DDD22" s="4"/>
      <c r="DEA22" s="59"/>
      <c r="DEC22" s="4"/>
      <c r="DEZ22" s="59"/>
      <c r="DFB22" s="4"/>
      <c r="DFY22" s="59"/>
      <c r="DGA22" s="4"/>
      <c r="DGX22" s="59"/>
      <c r="DGZ22" s="4"/>
      <c r="DHW22" s="59"/>
      <c r="DHY22" s="4"/>
      <c r="DIV22" s="59"/>
      <c r="DIX22" s="4"/>
      <c r="DJU22" s="59"/>
      <c r="DJW22" s="4"/>
      <c r="DKT22" s="59"/>
      <c r="DKV22" s="4"/>
      <c r="DLS22" s="59"/>
      <c r="DLU22" s="4"/>
      <c r="DMR22" s="59"/>
      <c r="DMT22" s="4"/>
      <c r="DNQ22" s="59"/>
      <c r="DNS22" s="4"/>
      <c r="DOP22" s="59"/>
      <c r="DOR22" s="4"/>
      <c r="DPO22" s="59"/>
      <c r="DPQ22" s="4"/>
      <c r="DQN22" s="59"/>
      <c r="DQP22" s="4"/>
      <c r="DRM22" s="59"/>
      <c r="DRO22" s="4"/>
      <c r="DSL22" s="59"/>
      <c r="DSN22" s="4"/>
      <c r="DTK22" s="59"/>
      <c r="DTM22" s="4"/>
      <c r="DUJ22" s="59"/>
      <c r="DUL22" s="4"/>
      <c r="DVI22" s="59"/>
      <c r="DVK22" s="4"/>
      <c r="DWH22" s="59"/>
      <c r="DWJ22" s="4"/>
      <c r="DXG22" s="59"/>
      <c r="DXI22" s="4"/>
      <c r="DYF22" s="59"/>
      <c r="DYH22" s="4"/>
      <c r="DZE22" s="59"/>
      <c r="DZG22" s="4"/>
      <c r="EAD22" s="59"/>
      <c r="EAF22" s="4"/>
      <c r="EBC22" s="59"/>
      <c r="EBE22" s="4"/>
      <c r="ECB22" s="59"/>
      <c r="ECD22" s="4"/>
      <c r="EDA22" s="59"/>
      <c r="EDC22" s="4"/>
      <c r="EDZ22" s="59"/>
      <c r="EEB22" s="4"/>
      <c r="EEY22" s="59"/>
      <c r="EFA22" s="4"/>
      <c r="EFX22" s="59"/>
      <c r="EFZ22" s="4"/>
      <c r="EGW22" s="59"/>
      <c r="EGY22" s="4"/>
      <c r="EHV22" s="59"/>
      <c r="EHX22" s="4"/>
      <c r="EIU22" s="59"/>
      <c r="EIW22" s="4"/>
      <c r="EJT22" s="59"/>
      <c r="EJV22" s="4"/>
      <c r="EKS22" s="59"/>
      <c r="EKU22" s="4"/>
      <c r="ELR22" s="59"/>
      <c r="ELT22" s="4"/>
      <c r="EMQ22" s="59"/>
      <c r="EMS22" s="4"/>
      <c r="ENP22" s="59"/>
      <c r="ENR22" s="4"/>
      <c r="EOO22" s="59"/>
      <c r="EOQ22" s="4"/>
      <c r="EPN22" s="59"/>
      <c r="EPP22" s="4"/>
      <c r="EQM22" s="59"/>
      <c r="EQO22" s="4"/>
      <c r="ERL22" s="59"/>
      <c r="ERN22" s="4"/>
      <c r="ESK22" s="59"/>
      <c r="ESM22" s="4"/>
      <c r="ETJ22" s="59"/>
      <c r="ETL22" s="4"/>
      <c r="EUI22" s="59"/>
      <c r="EUK22" s="4"/>
      <c r="EVH22" s="59"/>
      <c r="EVJ22" s="4"/>
      <c r="EWG22" s="59"/>
      <c r="EWI22" s="4"/>
      <c r="EXF22" s="59"/>
      <c r="EXH22" s="4"/>
      <c r="EYE22" s="59"/>
      <c r="EYG22" s="4"/>
      <c r="EZD22" s="59"/>
      <c r="EZF22" s="4"/>
      <c r="FAC22" s="59"/>
      <c r="FAE22" s="4"/>
      <c r="FBB22" s="59"/>
      <c r="FBD22" s="4"/>
      <c r="FCA22" s="59"/>
      <c r="FCC22" s="4"/>
      <c r="FCZ22" s="59"/>
      <c r="FDB22" s="4"/>
      <c r="FDY22" s="59"/>
      <c r="FEA22" s="4"/>
      <c r="FEX22" s="59"/>
      <c r="FEZ22" s="4"/>
      <c r="FFW22" s="59"/>
      <c r="FFY22" s="4"/>
      <c r="FGV22" s="59"/>
      <c r="FGX22" s="4"/>
      <c r="FHU22" s="59"/>
      <c r="FHW22" s="4"/>
      <c r="FIT22" s="59"/>
      <c r="FIV22" s="4"/>
      <c r="FJS22" s="59"/>
      <c r="FJU22" s="4"/>
      <c r="FKR22" s="59"/>
      <c r="FKT22" s="4"/>
      <c r="FLQ22" s="59"/>
      <c r="FLS22" s="4"/>
      <c r="FMP22" s="59"/>
      <c r="FMR22" s="4"/>
      <c r="FNO22" s="59"/>
      <c r="FNQ22" s="4"/>
      <c r="FON22" s="59"/>
      <c r="FOP22" s="4"/>
      <c r="FPM22" s="59"/>
      <c r="FPO22" s="4"/>
      <c r="FQL22" s="59"/>
      <c r="FQN22" s="4"/>
      <c r="FRK22" s="59"/>
      <c r="FRM22" s="4"/>
      <c r="FSJ22" s="59"/>
      <c r="FSL22" s="4"/>
      <c r="FTI22" s="59"/>
      <c r="FTK22" s="4"/>
      <c r="FUH22" s="59"/>
      <c r="FUJ22" s="4"/>
      <c r="FVG22" s="59"/>
      <c r="FVI22" s="4"/>
      <c r="FWF22" s="59"/>
      <c r="FWH22" s="4"/>
      <c r="FXE22" s="59"/>
      <c r="FXG22" s="4"/>
      <c r="FYD22" s="59"/>
      <c r="FYF22" s="4"/>
      <c r="FZC22" s="59"/>
      <c r="FZE22" s="4"/>
      <c r="GAB22" s="59"/>
      <c r="GAD22" s="4"/>
      <c r="GBA22" s="59"/>
      <c r="GBC22" s="4"/>
      <c r="GBZ22" s="59"/>
      <c r="GCB22" s="4"/>
      <c r="GCY22" s="59"/>
      <c r="GDA22" s="4"/>
      <c r="GDX22" s="59"/>
      <c r="GDZ22" s="4"/>
      <c r="GEW22" s="59"/>
      <c r="GEY22" s="4"/>
      <c r="GFV22" s="59"/>
      <c r="GFX22" s="4"/>
      <c r="GGU22" s="59"/>
      <c r="GGW22" s="4"/>
      <c r="GHT22" s="59"/>
      <c r="GHV22" s="4"/>
      <c r="GIS22" s="59"/>
      <c r="GIU22" s="4"/>
      <c r="GJR22" s="59"/>
      <c r="GJT22" s="4"/>
      <c r="GKQ22" s="59"/>
      <c r="GKS22" s="4"/>
      <c r="GLP22" s="59"/>
      <c r="GLR22" s="4"/>
      <c r="GMO22" s="59"/>
      <c r="GMQ22" s="4"/>
      <c r="GNN22" s="59"/>
      <c r="GNP22" s="4"/>
      <c r="GOM22" s="59"/>
      <c r="GOO22" s="4"/>
      <c r="GPL22" s="59"/>
      <c r="GPN22" s="4"/>
      <c r="GQK22" s="59"/>
      <c r="GQM22" s="4"/>
      <c r="GRJ22" s="59"/>
      <c r="GRL22" s="4"/>
      <c r="GSI22" s="59"/>
      <c r="GSK22" s="4"/>
      <c r="GTH22" s="59"/>
      <c r="GTJ22" s="4"/>
      <c r="GUG22" s="59"/>
      <c r="GUI22" s="4"/>
      <c r="GVF22" s="59"/>
      <c r="GVH22" s="4"/>
      <c r="GWE22" s="59"/>
      <c r="GWG22" s="4"/>
      <c r="GXD22" s="59"/>
      <c r="GXF22" s="4"/>
      <c r="GYC22" s="59"/>
      <c r="GYE22" s="4"/>
      <c r="GZB22" s="59"/>
      <c r="GZD22" s="4"/>
      <c r="HAA22" s="59"/>
      <c r="HAC22" s="4"/>
      <c r="HAZ22" s="59"/>
      <c r="HBB22" s="4"/>
      <c r="HBY22" s="59"/>
      <c r="HCA22" s="4"/>
      <c r="HCX22" s="59"/>
      <c r="HCZ22" s="4"/>
      <c r="HDW22" s="59"/>
      <c r="HDY22" s="4"/>
      <c r="HEV22" s="59"/>
      <c r="HEX22" s="4"/>
      <c r="HFU22" s="59"/>
      <c r="HFW22" s="4"/>
      <c r="HGT22" s="59"/>
      <c r="HGV22" s="4"/>
      <c r="HHS22" s="59"/>
      <c r="HHU22" s="4"/>
      <c r="HIR22" s="59"/>
      <c r="HIT22" s="4"/>
      <c r="HJQ22" s="59"/>
      <c r="HJS22" s="4"/>
      <c r="HKP22" s="59"/>
      <c r="HKR22" s="4"/>
      <c r="HLO22" s="59"/>
      <c r="HLQ22" s="4"/>
      <c r="HMN22" s="59"/>
      <c r="HMP22" s="4"/>
      <c r="HNM22" s="59"/>
      <c r="HNO22" s="4"/>
      <c r="HOL22" s="59"/>
      <c r="HON22" s="4"/>
      <c r="HPK22" s="59"/>
      <c r="HPM22" s="4"/>
      <c r="HQJ22" s="59"/>
      <c r="HQL22" s="4"/>
      <c r="HRI22" s="59"/>
      <c r="HRK22" s="4"/>
      <c r="HSH22" s="59"/>
      <c r="HSJ22" s="4"/>
      <c r="HTG22" s="59"/>
      <c r="HTI22" s="4"/>
      <c r="HUF22" s="59"/>
      <c r="HUH22" s="4"/>
      <c r="HVE22" s="59"/>
      <c r="HVG22" s="4"/>
      <c r="HWD22" s="59"/>
      <c r="HWF22" s="4"/>
      <c r="HXC22" s="59"/>
      <c r="HXE22" s="4"/>
      <c r="HYB22" s="59"/>
      <c r="HYD22" s="4"/>
      <c r="HZA22" s="59"/>
      <c r="HZC22" s="4"/>
      <c r="HZZ22" s="59"/>
      <c r="IAB22" s="4"/>
      <c r="IAY22" s="59"/>
      <c r="IBA22" s="4"/>
      <c r="IBX22" s="59"/>
      <c r="IBZ22" s="4"/>
      <c r="ICW22" s="59"/>
      <c r="ICY22" s="4"/>
      <c r="IDV22" s="59"/>
      <c r="IDX22" s="4"/>
      <c r="IEU22" s="59"/>
      <c r="IEW22" s="4"/>
      <c r="IFT22" s="59"/>
      <c r="IFV22" s="4"/>
      <c r="IGS22" s="59"/>
      <c r="IGU22" s="4"/>
      <c r="IHR22" s="59"/>
      <c r="IHT22" s="4"/>
      <c r="IIQ22" s="59"/>
      <c r="IIS22" s="4"/>
      <c r="IJP22" s="59"/>
      <c r="IJR22" s="4"/>
      <c r="IKO22" s="59"/>
      <c r="IKQ22" s="4"/>
      <c r="ILN22" s="59"/>
      <c r="ILP22" s="4"/>
      <c r="IMM22" s="59"/>
      <c r="IMO22" s="4"/>
      <c r="INL22" s="59"/>
      <c r="INN22" s="4"/>
      <c r="IOK22" s="59"/>
      <c r="IOM22" s="4"/>
      <c r="IPJ22" s="59"/>
      <c r="IPL22" s="4"/>
      <c r="IQI22" s="59"/>
      <c r="IQK22" s="4"/>
      <c r="IRH22" s="59"/>
      <c r="IRJ22" s="4"/>
      <c r="ISG22" s="59"/>
      <c r="ISI22" s="4"/>
      <c r="ITF22" s="59"/>
      <c r="ITH22" s="4"/>
      <c r="IUE22" s="59"/>
      <c r="IUG22" s="4"/>
      <c r="IVD22" s="59"/>
      <c r="IVF22" s="4"/>
      <c r="IWC22" s="59"/>
      <c r="IWE22" s="4"/>
      <c r="IXB22" s="59"/>
      <c r="IXD22" s="4"/>
      <c r="IYA22" s="59"/>
      <c r="IYC22" s="4"/>
      <c r="IYZ22" s="59"/>
      <c r="IZB22" s="4"/>
      <c r="IZY22" s="59"/>
      <c r="JAA22" s="4"/>
      <c r="JAX22" s="59"/>
      <c r="JAZ22" s="4"/>
      <c r="JBW22" s="59"/>
      <c r="JBY22" s="4"/>
      <c r="JCV22" s="59"/>
      <c r="JCX22" s="4"/>
      <c r="JDU22" s="59"/>
      <c r="JDW22" s="4"/>
      <c r="JET22" s="59"/>
      <c r="JEV22" s="4"/>
      <c r="JFS22" s="59"/>
      <c r="JFU22" s="4"/>
      <c r="JGR22" s="59"/>
      <c r="JGT22" s="4"/>
      <c r="JHQ22" s="59"/>
      <c r="JHS22" s="4"/>
      <c r="JIP22" s="59"/>
      <c r="JIR22" s="4"/>
      <c r="JJO22" s="59"/>
      <c r="JJQ22" s="4"/>
      <c r="JKN22" s="59"/>
      <c r="JKP22" s="4"/>
      <c r="JLM22" s="59"/>
      <c r="JLO22" s="4"/>
      <c r="JML22" s="59"/>
      <c r="JMN22" s="4"/>
      <c r="JNK22" s="59"/>
      <c r="JNM22" s="4"/>
      <c r="JOJ22" s="59"/>
      <c r="JOL22" s="4"/>
      <c r="JPI22" s="59"/>
      <c r="JPK22" s="4"/>
      <c r="JQH22" s="59"/>
      <c r="JQJ22" s="4"/>
      <c r="JRG22" s="59"/>
      <c r="JRI22" s="4"/>
      <c r="JSF22" s="59"/>
      <c r="JSH22" s="4"/>
      <c r="JTE22" s="59"/>
      <c r="JTG22" s="4"/>
      <c r="JUD22" s="59"/>
      <c r="JUF22" s="4"/>
      <c r="JVC22" s="59"/>
      <c r="JVE22" s="4"/>
      <c r="JWB22" s="59"/>
      <c r="JWD22" s="4"/>
      <c r="JXA22" s="59"/>
      <c r="JXC22" s="4"/>
      <c r="JXZ22" s="59"/>
      <c r="JYB22" s="4"/>
      <c r="JYY22" s="59"/>
      <c r="JZA22" s="4"/>
      <c r="JZX22" s="59"/>
      <c r="JZZ22" s="4"/>
      <c r="KAW22" s="59"/>
      <c r="KAY22" s="4"/>
      <c r="KBV22" s="59"/>
      <c r="KBX22" s="4"/>
      <c r="KCU22" s="59"/>
      <c r="KCW22" s="4"/>
      <c r="KDT22" s="59"/>
      <c r="KDV22" s="4"/>
      <c r="KES22" s="59"/>
      <c r="KEU22" s="4"/>
      <c r="KFR22" s="59"/>
      <c r="KFT22" s="4"/>
      <c r="KGQ22" s="59"/>
      <c r="KGS22" s="4"/>
      <c r="KHP22" s="59"/>
      <c r="KHR22" s="4"/>
      <c r="KIO22" s="59"/>
      <c r="KIQ22" s="4"/>
      <c r="KJN22" s="59"/>
      <c r="KJP22" s="4"/>
      <c r="KKM22" s="59"/>
      <c r="KKO22" s="4"/>
      <c r="KLL22" s="59"/>
      <c r="KLN22" s="4"/>
      <c r="KMK22" s="59"/>
      <c r="KMM22" s="4"/>
      <c r="KNJ22" s="59"/>
      <c r="KNL22" s="4"/>
      <c r="KOI22" s="59"/>
      <c r="KOK22" s="4"/>
      <c r="KPH22" s="59"/>
      <c r="KPJ22" s="4"/>
      <c r="KQG22" s="59"/>
      <c r="KQI22" s="4"/>
      <c r="KRF22" s="59"/>
      <c r="KRH22" s="4"/>
      <c r="KSE22" s="59"/>
      <c r="KSG22" s="4"/>
      <c r="KTD22" s="59"/>
      <c r="KTF22" s="4"/>
      <c r="KUC22" s="59"/>
      <c r="KUE22" s="4"/>
      <c r="KVB22" s="59"/>
      <c r="KVD22" s="4"/>
      <c r="KWA22" s="59"/>
      <c r="KWC22" s="4"/>
      <c r="KWZ22" s="59"/>
      <c r="KXB22" s="4"/>
      <c r="KXY22" s="59"/>
      <c r="KYA22" s="4"/>
      <c r="KYX22" s="59"/>
      <c r="KYZ22" s="4"/>
      <c r="KZW22" s="59"/>
      <c r="KZY22" s="4"/>
      <c r="LAV22" s="59"/>
      <c r="LAX22" s="4"/>
      <c r="LBU22" s="59"/>
      <c r="LBW22" s="4"/>
      <c r="LCT22" s="59"/>
      <c r="LCV22" s="4"/>
      <c r="LDS22" s="59"/>
      <c r="LDU22" s="4"/>
      <c r="LER22" s="59"/>
      <c r="LET22" s="4"/>
      <c r="LFQ22" s="59"/>
      <c r="LFS22" s="4"/>
      <c r="LGP22" s="59"/>
      <c r="LGR22" s="4"/>
      <c r="LHO22" s="59"/>
      <c r="LHQ22" s="4"/>
      <c r="LIN22" s="59"/>
      <c r="LIP22" s="4"/>
      <c r="LJM22" s="59"/>
      <c r="LJO22" s="4"/>
      <c r="LKL22" s="59"/>
      <c r="LKN22" s="4"/>
      <c r="LLK22" s="59"/>
      <c r="LLM22" s="4"/>
      <c r="LMJ22" s="59"/>
      <c r="LML22" s="4"/>
      <c r="LNI22" s="59"/>
      <c r="LNK22" s="4"/>
      <c r="LOH22" s="59"/>
      <c r="LOJ22" s="4"/>
      <c r="LPG22" s="59"/>
      <c r="LPI22" s="4"/>
      <c r="LQF22" s="59"/>
      <c r="LQH22" s="4"/>
      <c r="LRE22" s="59"/>
      <c r="LRG22" s="4"/>
      <c r="LSD22" s="59"/>
      <c r="LSF22" s="4"/>
      <c r="LTC22" s="59"/>
      <c r="LTE22" s="4"/>
      <c r="LUB22" s="59"/>
      <c r="LUD22" s="4"/>
      <c r="LVA22" s="59"/>
      <c r="LVC22" s="4"/>
      <c r="LVZ22" s="59"/>
      <c r="LWB22" s="4"/>
      <c r="LWY22" s="59"/>
      <c r="LXA22" s="4"/>
      <c r="LXX22" s="59"/>
      <c r="LXZ22" s="4"/>
      <c r="LYW22" s="59"/>
      <c r="LYY22" s="4"/>
      <c r="LZV22" s="59"/>
      <c r="LZX22" s="4"/>
      <c r="MAU22" s="59"/>
      <c r="MAW22" s="4"/>
      <c r="MBT22" s="59"/>
      <c r="MBV22" s="4"/>
      <c r="MCS22" s="59"/>
      <c r="MCU22" s="4"/>
      <c r="MDR22" s="59"/>
      <c r="MDT22" s="4"/>
      <c r="MEQ22" s="59"/>
      <c r="MES22" s="4"/>
      <c r="MFP22" s="59"/>
      <c r="MFR22" s="4"/>
      <c r="MGO22" s="59"/>
      <c r="MGQ22" s="4"/>
      <c r="MHN22" s="59"/>
      <c r="MHP22" s="4"/>
      <c r="MIM22" s="59"/>
      <c r="MIO22" s="4"/>
      <c r="MJL22" s="59"/>
      <c r="MJN22" s="4"/>
      <c r="MKK22" s="59"/>
      <c r="MKM22" s="4"/>
      <c r="MLJ22" s="59"/>
      <c r="MLL22" s="4"/>
      <c r="MMI22" s="59"/>
      <c r="MMK22" s="4"/>
      <c r="MNH22" s="59"/>
      <c r="MNJ22" s="4"/>
      <c r="MOG22" s="59"/>
      <c r="MOI22" s="4"/>
      <c r="MPF22" s="59"/>
      <c r="MPH22" s="4"/>
      <c r="MQE22" s="59"/>
      <c r="MQG22" s="4"/>
      <c r="MRD22" s="59"/>
      <c r="MRF22" s="4"/>
      <c r="MSC22" s="59"/>
      <c r="MSE22" s="4"/>
      <c r="MTB22" s="59"/>
      <c r="MTD22" s="4"/>
      <c r="MUA22" s="59"/>
      <c r="MUC22" s="4"/>
      <c r="MUZ22" s="59"/>
      <c r="MVB22" s="4"/>
      <c r="MVY22" s="59"/>
      <c r="MWA22" s="4"/>
      <c r="MWX22" s="59"/>
      <c r="MWZ22" s="4"/>
      <c r="MXW22" s="59"/>
      <c r="MXY22" s="4"/>
      <c r="MYV22" s="59"/>
      <c r="MYX22" s="4"/>
      <c r="MZU22" s="59"/>
      <c r="MZW22" s="4"/>
      <c r="NAT22" s="59"/>
      <c r="NAV22" s="4"/>
      <c r="NBS22" s="59"/>
      <c r="NBU22" s="4"/>
      <c r="NCR22" s="59"/>
      <c r="NCT22" s="4"/>
      <c r="NDQ22" s="59"/>
      <c r="NDS22" s="4"/>
      <c r="NEP22" s="59"/>
      <c r="NER22" s="4"/>
      <c r="NFO22" s="59"/>
      <c r="NFQ22" s="4"/>
      <c r="NGN22" s="59"/>
      <c r="NGP22" s="4"/>
      <c r="NHM22" s="59"/>
      <c r="NHO22" s="4"/>
      <c r="NIL22" s="59"/>
      <c r="NIN22" s="4"/>
      <c r="NJK22" s="59"/>
      <c r="NJM22" s="4"/>
      <c r="NKJ22" s="59"/>
      <c r="NKL22" s="4"/>
      <c r="NLI22" s="59"/>
      <c r="NLK22" s="4"/>
      <c r="NMH22" s="59"/>
      <c r="NMJ22" s="4"/>
      <c r="NNG22" s="59"/>
      <c r="NNI22" s="4"/>
      <c r="NOF22" s="59"/>
      <c r="NOH22" s="4"/>
      <c r="NPE22" s="59"/>
      <c r="NPG22" s="4"/>
      <c r="NQD22" s="59"/>
      <c r="NQF22" s="4"/>
      <c r="NRC22" s="59"/>
      <c r="NRE22" s="4"/>
      <c r="NSB22" s="59"/>
      <c r="NSD22" s="4"/>
      <c r="NTA22" s="59"/>
      <c r="NTC22" s="4"/>
      <c r="NTZ22" s="59"/>
      <c r="NUB22" s="4"/>
      <c r="NUY22" s="59"/>
      <c r="NVA22" s="4"/>
      <c r="NVX22" s="59"/>
      <c r="NVZ22" s="4"/>
      <c r="NWW22" s="59"/>
      <c r="NWY22" s="4"/>
      <c r="NXV22" s="59"/>
      <c r="NXX22" s="4"/>
      <c r="NYU22" s="59"/>
      <c r="NYW22" s="4"/>
      <c r="NZT22" s="59"/>
      <c r="NZV22" s="4"/>
      <c r="OAS22" s="59"/>
      <c r="OAU22" s="4"/>
      <c r="OBR22" s="59"/>
      <c r="OBT22" s="4"/>
      <c r="OCQ22" s="59"/>
      <c r="OCS22" s="4"/>
      <c r="ODP22" s="59"/>
      <c r="ODR22" s="4"/>
      <c r="OEO22" s="59"/>
      <c r="OEQ22" s="4"/>
      <c r="OFN22" s="59"/>
      <c r="OFP22" s="4"/>
      <c r="OGM22" s="59"/>
      <c r="OGO22" s="4"/>
      <c r="OHL22" s="59"/>
      <c r="OHN22" s="4"/>
      <c r="OIK22" s="59"/>
      <c r="OIM22" s="4"/>
      <c r="OJJ22" s="59"/>
      <c r="OJL22" s="4"/>
      <c r="OKI22" s="59"/>
      <c r="OKK22" s="4"/>
      <c r="OLH22" s="59"/>
      <c r="OLJ22" s="4"/>
      <c r="OMG22" s="59"/>
      <c r="OMI22" s="4"/>
      <c r="ONF22" s="59"/>
      <c r="ONH22" s="4"/>
      <c r="OOE22" s="59"/>
      <c r="OOG22" s="4"/>
      <c r="OPD22" s="59"/>
      <c r="OPF22" s="4"/>
      <c r="OQC22" s="59"/>
      <c r="OQE22" s="4"/>
      <c r="ORB22" s="59"/>
      <c r="ORD22" s="4"/>
      <c r="OSA22" s="59"/>
      <c r="OSC22" s="4"/>
      <c r="OSZ22" s="59"/>
      <c r="OTB22" s="4"/>
      <c r="OTY22" s="59"/>
      <c r="OUA22" s="4"/>
      <c r="OUX22" s="59"/>
      <c r="OUZ22" s="4"/>
      <c r="OVW22" s="59"/>
      <c r="OVY22" s="4"/>
      <c r="OWV22" s="59"/>
      <c r="OWX22" s="4"/>
      <c r="OXU22" s="59"/>
      <c r="OXW22" s="4"/>
      <c r="OYT22" s="59"/>
      <c r="OYV22" s="4"/>
      <c r="OZS22" s="59"/>
      <c r="OZU22" s="4"/>
      <c r="PAR22" s="59"/>
      <c r="PAT22" s="4"/>
      <c r="PBQ22" s="59"/>
      <c r="PBS22" s="4"/>
      <c r="PCP22" s="59"/>
      <c r="PCR22" s="4"/>
      <c r="PDO22" s="59"/>
      <c r="PDQ22" s="4"/>
      <c r="PEN22" s="59"/>
      <c r="PEP22" s="4"/>
      <c r="PFM22" s="59"/>
      <c r="PFO22" s="4"/>
      <c r="PGL22" s="59"/>
      <c r="PGN22" s="4"/>
      <c r="PHK22" s="59"/>
      <c r="PHM22" s="4"/>
      <c r="PIJ22" s="59"/>
      <c r="PIL22" s="4"/>
      <c r="PJI22" s="59"/>
      <c r="PJK22" s="4"/>
      <c r="PKH22" s="59"/>
      <c r="PKJ22" s="4"/>
      <c r="PLG22" s="59"/>
      <c r="PLI22" s="4"/>
      <c r="PMF22" s="59"/>
      <c r="PMH22" s="4"/>
      <c r="PNE22" s="59"/>
      <c r="PNG22" s="4"/>
      <c r="POD22" s="59"/>
      <c r="POF22" s="4"/>
      <c r="PPC22" s="59"/>
      <c r="PPE22" s="4"/>
      <c r="PQB22" s="59"/>
      <c r="PQD22" s="4"/>
      <c r="PRA22" s="59"/>
      <c r="PRC22" s="4"/>
      <c r="PRZ22" s="59"/>
      <c r="PSB22" s="4"/>
      <c r="PSY22" s="59"/>
      <c r="PTA22" s="4"/>
      <c r="PTX22" s="59"/>
      <c r="PTZ22" s="4"/>
      <c r="PUW22" s="59"/>
      <c r="PUY22" s="4"/>
      <c r="PVV22" s="59"/>
      <c r="PVX22" s="4"/>
      <c r="PWU22" s="59"/>
      <c r="PWW22" s="4"/>
      <c r="PXT22" s="59"/>
      <c r="PXV22" s="4"/>
      <c r="PYS22" s="59"/>
      <c r="PYU22" s="4"/>
      <c r="PZR22" s="59"/>
      <c r="PZT22" s="4"/>
      <c r="QAQ22" s="59"/>
      <c r="QAS22" s="4"/>
      <c r="QBP22" s="59"/>
      <c r="QBR22" s="4"/>
      <c r="QCO22" s="59"/>
      <c r="QCQ22" s="4"/>
      <c r="QDN22" s="59"/>
      <c r="QDP22" s="4"/>
      <c r="QEM22" s="59"/>
      <c r="QEO22" s="4"/>
      <c r="QFL22" s="59"/>
      <c r="QFN22" s="4"/>
      <c r="QGK22" s="59"/>
      <c r="QGM22" s="4"/>
      <c r="QHJ22" s="59"/>
      <c r="QHL22" s="4"/>
      <c r="QII22" s="59"/>
      <c r="QIK22" s="4"/>
      <c r="QJH22" s="59"/>
      <c r="QJJ22" s="4"/>
      <c r="QKG22" s="59"/>
      <c r="QKI22" s="4"/>
      <c r="QLF22" s="59"/>
      <c r="QLH22" s="4"/>
      <c r="QME22" s="59"/>
      <c r="QMG22" s="4"/>
      <c r="QND22" s="59"/>
      <c r="QNF22" s="4"/>
      <c r="QOC22" s="59"/>
      <c r="QOE22" s="4"/>
      <c r="QPB22" s="59"/>
      <c r="QPD22" s="4"/>
      <c r="QQA22" s="59"/>
      <c r="QQC22" s="4"/>
      <c r="QQZ22" s="59"/>
      <c r="QRB22" s="4"/>
      <c r="QRY22" s="59"/>
      <c r="QSA22" s="4"/>
      <c r="QSX22" s="59"/>
      <c r="QSZ22" s="4"/>
      <c r="QTW22" s="59"/>
      <c r="QTY22" s="4"/>
      <c r="QUV22" s="59"/>
      <c r="QUX22" s="4"/>
      <c r="QVU22" s="59"/>
      <c r="QVW22" s="4"/>
      <c r="QWT22" s="59"/>
      <c r="QWV22" s="4"/>
      <c r="QXS22" s="59"/>
      <c r="QXU22" s="4"/>
      <c r="QYR22" s="59"/>
      <c r="QYT22" s="4"/>
      <c r="QZQ22" s="59"/>
      <c r="QZS22" s="4"/>
      <c r="RAP22" s="59"/>
      <c r="RAR22" s="4"/>
      <c r="RBO22" s="59"/>
      <c r="RBQ22" s="4"/>
      <c r="RCN22" s="59"/>
      <c r="RCP22" s="4"/>
      <c r="RDM22" s="59"/>
      <c r="RDO22" s="4"/>
      <c r="REL22" s="59"/>
      <c r="REN22" s="4"/>
      <c r="RFK22" s="59"/>
      <c r="RFM22" s="4"/>
      <c r="RGJ22" s="59"/>
      <c r="RGL22" s="4"/>
      <c r="RHI22" s="59"/>
      <c r="RHK22" s="4"/>
      <c r="RIH22" s="59"/>
      <c r="RIJ22" s="4"/>
      <c r="RJG22" s="59"/>
      <c r="RJI22" s="4"/>
      <c r="RKF22" s="59"/>
      <c r="RKH22" s="4"/>
      <c r="RLE22" s="59"/>
      <c r="RLG22" s="4"/>
      <c r="RMD22" s="59"/>
      <c r="RMF22" s="4"/>
      <c r="RNC22" s="59"/>
      <c r="RNE22" s="4"/>
      <c r="ROB22" s="59"/>
      <c r="ROD22" s="4"/>
      <c r="RPA22" s="59"/>
      <c r="RPC22" s="4"/>
      <c r="RPZ22" s="59"/>
      <c r="RQB22" s="4"/>
      <c r="RQY22" s="59"/>
      <c r="RRA22" s="4"/>
      <c r="RRX22" s="59"/>
      <c r="RRZ22" s="4"/>
      <c r="RSW22" s="59"/>
      <c r="RSY22" s="4"/>
      <c r="RTV22" s="59"/>
      <c r="RTX22" s="4"/>
      <c r="RUU22" s="59"/>
      <c r="RUW22" s="4"/>
      <c r="RVT22" s="59"/>
      <c r="RVV22" s="4"/>
      <c r="RWS22" s="59"/>
      <c r="RWU22" s="4"/>
      <c r="RXR22" s="59"/>
      <c r="RXT22" s="4"/>
      <c r="RYQ22" s="59"/>
      <c r="RYS22" s="4"/>
      <c r="RZP22" s="59"/>
      <c r="RZR22" s="4"/>
      <c r="SAO22" s="59"/>
      <c r="SAQ22" s="4"/>
      <c r="SBN22" s="59"/>
      <c r="SBP22" s="4"/>
      <c r="SCM22" s="59"/>
      <c r="SCO22" s="4"/>
      <c r="SDL22" s="59"/>
      <c r="SDN22" s="4"/>
      <c r="SEK22" s="59"/>
      <c r="SEM22" s="4"/>
      <c r="SFJ22" s="59"/>
      <c r="SFL22" s="4"/>
      <c r="SGI22" s="59"/>
      <c r="SGK22" s="4"/>
      <c r="SHH22" s="59"/>
      <c r="SHJ22" s="4"/>
      <c r="SIG22" s="59"/>
      <c r="SII22" s="4"/>
      <c r="SJF22" s="59"/>
      <c r="SJH22" s="4"/>
      <c r="SKE22" s="59"/>
      <c r="SKG22" s="4"/>
      <c r="SLD22" s="59"/>
      <c r="SLF22" s="4"/>
      <c r="SMC22" s="59"/>
      <c r="SME22" s="4"/>
      <c r="SNB22" s="59"/>
      <c r="SND22" s="4"/>
      <c r="SOA22" s="59"/>
      <c r="SOC22" s="4"/>
      <c r="SOZ22" s="59"/>
      <c r="SPB22" s="4"/>
      <c r="SPY22" s="59"/>
      <c r="SQA22" s="4"/>
      <c r="SQX22" s="59"/>
      <c r="SQZ22" s="4"/>
      <c r="SRW22" s="59"/>
      <c r="SRY22" s="4"/>
      <c r="SSV22" s="59"/>
      <c r="SSX22" s="4"/>
      <c r="STU22" s="59"/>
      <c r="STW22" s="4"/>
      <c r="SUT22" s="59"/>
      <c r="SUV22" s="4"/>
      <c r="SVS22" s="59"/>
      <c r="SVU22" s="4"/>
      <c r="SWR22" s="59"/>
      <c r="SWT22" s="4"/>
      <c r="SXQ22" s="59"/>
      <c r="SXS22" s="4"/>
      <c r="SYP22" s="59"/>
      <c r="SYR22" s="4"/>
      <c r="SZO22" s="59"/>
      <c r="SZQ22" s="4"/>
      <c r="TAN22" s="59"/>
      <c r="TAP22" s="4"/>
      <c r="TBM22" s="59"/>
      <c r="TBO22" s="4"/>
      <c r="TCL22" s="59"/>
      <c r="TCN22" s="4"/>
      <c r="TDK22" s="59"/>
      <c r="TDM22" s="4"/>
      <c r="TEJ22" s="59"/>
      <c r="TEL22" s="4"/>
      <c r="TFI22" s="59"/>
      <c r="TFK22" s="4"/>
      <c r="TGH22" s="59"/>
      <c r="TGJ22" s="4"/>
      <c r="THG22" s="59"/>
      <c r="THI22" s="4"/>
      <c r="TIF22" s="59"/>
      <c r="TIH22" s="4"/>
      <c r="TJE22" s="59"/>
      <c r="TJG22" s="4"/>
      <c r="TKD22" s="59"/>
      <c r="TKF22" s="4"/>
      <c r="TLC22" s="59"/>
      <c r="TLE22" s="4"/>
      <c r="TMB22" s="59"/>
      <c r="TMD22" s="4"/>
      <c r="TNA22" s="59"/>
      <c r="TNC22" s="4"/>
      <c r="TNZ22" s="59"/>
      <c r="TOB22" s="4"/>
      <c r="TOY22" s="59"/>
      <c r="TPA22" s="4"/>
      <c r="TPX22" s="59"/>
      <c r="TPZ22" s="4"/>
      <c r="TQW22" s="59"/>
      <c r="TQY22" s="4"/>
      <c r="TRV22" s="59"/>
      <c r="TRX22" s="4"/>
      <c r="TSU22" s="59"/>
      <c r="TSW22" s="4"/>
      <c r="TTT22" s="59"/>
      <c r="TTV22" s="4"/>
      <c r="TUS22" s="59"/>
      <c r="TUU22" s="4"/>
      <c r="TVR22" s="59"/>
      <c r="TVT22" s="4"/>
      <c r="TWQ22" s="59"/>
      <c r="TWS22" s="4"/>
      <c r="TXP22" s="59"/>
      <c r="TXR22" s="4"/>
      <c r="TYO22" s="59"/>
      <c r="TYQ22" s="4"/>
      <c r="TZN22" s="59"/>
      <c r="TZP22" s="4"/>
      <c r="UAM22" s="59"/>
      <c r="UAO22" s="4"/>
      <c r="UBL22" s="59"/>
      <c r="UBN22" s="4"/>
      <c r="UCK22" s="59"/>
      <c r="UCM22" s="4"/>
      <c r="UDJ22" s="59"/>
      <c r="UDL22" s="4"/>
      <c r="UEI22" s="59"/>
      <c r="UEK22" s="4"/>
      <c r="UFH22" s="59"/>
      <c r="UFJ22" s="4"/>
      <c r="UGG22" s="59"/>
      <c r="UGI22" s="4"/>
      <c r="UHF22" s="59"/>
      <c r="UHH22" s="4"/>
      <c r="UIE22" s="59"/>
      <c r="UIG22" s="4"/>
      <c r="UJD22" s="59"/>
      <c r="UJF22" s="4"/>
      <c r="UKC22" s="59"/>
      <c r="UKE22" s="4"/>
      <c r="ULB22" s="59"/>
      <c r="ULD22" s="4"/>
      <c r="UMA22" s="59"/>
      <c r="UMC22" s="4"/>
      <c r="UMZ22" s="59"/>
      <c r="UNB22" s="4"/>
      <c r="UNY22" s="59"/>
      <c r="UOA22" s="4"/>
      <c r="UOX22" s="59"/>
      <c r="UOZ22" s="4"/>
      <c r="UPW22" s="59"/>
      <c r="UPY22" s="4"/>
      <c r="UQV22" s="59"/>
      <c r="UQX22" s="4"/>
      <c r="URU22" s="59"/>
      <c r="URW22" s="4"/>
      <c r="UST22" s="59"/>
      <c r="USV22" s="4"/>
      <c r="UTS22" s="59"/>
      <c r="UTU22" s="4"/>
      <c r="UUR22" s="59"/>
      <c r="UUT22" s="4"/>
      <c r="UVQ22" s="59"/>
      <c r="UVS22" s="4"/>
      <c r="UWP22" s="59"/>
      <c r="UWR22" s="4"/>
      <c r="UXO22" s="59"/>
      <c r="UXQ22" s="4"/>
      <c r="UYN22" s="59"/>
      <c r="UYP22" s="4"/>
      <c r="UZM22" s="59"/>
      <c r="UZO22" s="4"/>
      <c r="VAL22" s="59"/>
      <c r="VAN22" s="4"/>
      <c r="VBK22" s="59"/>
      <c r="VBM22" s="4"/>
      <c r="VCJ22" s="59"/>
      <c r="VCL22" s="4"/>
      <c r="VDI22" s="59"/>
      <c r="VDK22" s="4"/>
      <c r="VEH22" s="59"/>
      <c r="VEJ22" s="4"/>
      <c r="VFG22" s="59"/>
      <c r="VFI22" s="4"/>
      <c r="VGF22" s="59"/>
      <c r="VGH22" s="4"/>
      <c r="VHE22" s="59"/>
      <c r="VHG22" s="4"/>
      <c r="VID22" s="59"/>
      <c r="VIF22" s="4"/>
      <c r="VJC22" s="59"/>
      <c r="VJE22" s="4"/>
      <c r="VKB22" s="59"/>
      <c r="VKD22" s="4"/>
      <c r="VLA22" s="59"/>
      <c r="VLC22" s="4"/>
      <c r="VLZ22" s="59"/>
      <c r="VMB22" s="4"/>
      <c r="VMY22" s="59"/>
      <c r="VNA22" s="4"/>
      <c r="VNX22" s="59"/>
      <c r="VNZ22" s="4"/>
      <c r="VOW22" s="59"/>
      <c r="VOY22" s="4"/>
      <c r="VPV22" s="59"/>
      <c r="VPX22" s="4"/>
      <c r="VQU22" s="59"/>
      <c r="VQW22" s="4"/>
      <c r="VRT22" s="59"/>
      <c r="VRV22" s="4"/>
      <c r="VSS22" s="59"/>
      <c r="VSU22" s="4"/>
      <c r="VTR22" s="59"/>
      <c r="VTT22" s="4"/>
      <c r="VUQ22" s="59"/>
      <c r="VUS22" s="4"/>
      <c r="VVP22" s="59"/>
      <c r="VVR22" s="4"/>
      <c r="VWO22" s="59"/>
      <c r="VWQ22" s="4"/>
      <c r="VXN22" s="59"/>
      <c r="VXP22" s="4"/>
      <c r="VYM22" s="59"/>
      <c r="VYO22" s="4"/>
      <c r="VZL22" s="59"/>
      <c r="VZN22" s="4"/>
      <c r="WAK22" s="59"/>
      <c r="WAM22" s="4"/>
      <c r="WBJ22" s="59"/>
      <c r="WBL22" s="4"/>
      <c r="WCI22" s="59"/>
      <c r="WCK22" s="4"/>
      <c r="WDH22" s="59"/>
      <c r="WDJ22" s="4"/>
      <c r="WEG22" s="59"/>
      <c r="WEI22" s="4"/>
      <c r="WFF22" s="59"/>
      <c r="WFH22" s="4"/>
      <c r="WGE22" s="59"/>
      <c r="WGG22" s="4"/>
      <c r="WHD22" s="59"/>
      <c r="WHF22" s="4"/>
      <c r="WIC22" s="59"/>
      <c r="WIE22" s="4"/>
      <c r="WJB22" s="59"/>
      <c r="WJD22" s="4"/>
      <c r="WKA22" s="59"/>
      <c r="WKC22" s="4"/>
      <c r="WKZ22" s="59"/>
      <c r="WLB22" s="4"/>
      <c r="WLY22" s="59"/>
      <c r="WMA22" s="4"/>
      <c r="WMX22" s="59"/>
      <c r="WMZ22" s="4"/>
      <c r="WNW22" s="59"/>
      <c r="WNY22" s="4"/>
      <c r="WOV22" s="59"/>
      <c r="WOX22" s="4"/>
      <c r="WPU22" s="59"/>
      <c r="WPW22" s="4"/>
      <c r="WQT22" s="59"/>
      <c r="WQV22" s="4"/>
      <c r="WRS22" s="59"/>
      <c r="WRU22" s="4"/>
      <c r="WSR22" s="59"/>
      <c r="WST22" s="4"/>
      <c r="WTQ22" s="59"/>
      <c r="WTS22" s="4"/>
      <c r="WUP22" s="59"/>
      <c r="WUR22" s="4"/>
      <c r="WVO22" s="59"/>
      <c r="WVQ22" s="4"/>
      <c r="WWN22" s="59"/>
      <c r="WWP22" s="4"/>
      <c r="WXM22" s="59"/>
      <c r="WXO22" s="4"/>
      <c r="WYL22" s="59"/>
      <c r="WYN22" s="4"/>
      <c r="WZK22" s="59"/>
      <c r="WZM22" s="4"/>
      <c r="XAJ22" s="59"/>
      <c r="XAL22" s="4"/>
      <c r="XBI22" s="59"/>
      <c r="XBK22" s="4"/>
      <c r="XCH22" s="59"/>
      <c r="XCJ22" s="4"/>
      <c r="XDG22" s="59"/>
      <c r="XDI22" s="4"/>
      <c r="XEF22" s="59"/>
      <c r="XEH22" s="4"/>
    </row>
    <row r="23" spans="1:1012 1035:2037 2060:3062 3085:4087 4110:5112 5135:6137 6160:7162 7185:8187 8210:9212 9235:10237 10260:11262 11285:12287 12310:13312 13335:14335 14337:15360 15362:16362" ht="20.100000000000001" customHeight="1" x14ac:dyDescent="0.25">
      <c r="A23" s="56" t="s">
        <v>202</v>
      </c>
      <c r="B23" s="57" t="s">
        <v>354</v>
      </c>
      <c r="C23" s="4"/>
      <c r="D23" s="4"/>
      <c r="E23" s="4"/>
      <c r="F23" s="4"/>
      <c r="G23" s="4"/>
      <c r="H23" s="4"/>
      <c r="I23" s="4"/>
      <c r="J23" s="4"/>
      <c r="K23" s="4"/>
      <c r="L23" s="4"/>
    </row>
    <row r="24" spans="1:1012 1035:2037 2060:3062 3085:4087 4110:5112 5135:6137 6160:7162 7185:8187 8210:9212 9235:10237 10260:11262 11285:12287 12310:13312 13335:14335 14337:15360 15362:16362" ht="20.100000000000001" customHeight="1" x14ac:dyDescent="0.25">
      <c r="A24" s="56" t="s">
        <v>203</v>
      </c>
      <c r="B24" s="57" t="s">
        <v>355</v>
      </c>
      <c r="C24" s="4"/>
      <c r="D24" s="4"/>
      <c r="E24" s="4"/>
      <c r="F24" s="4"/>
      <c r="G24" s="4"/>
      <c r="H24" s="4"/>
      <c r="I24" s="4"/>
      <c r="J24" s="4"/>
      <c r="K24" s="4"/>
      <c r="L24" s="4"/>
    </row>
    <row r="25" spans="1:1012 1035:2037 2060:3062 3085:4087 4110:5112 5135:6137 6160:7162 7185:8187 8210:9212 9235:10237 10260:11262 11285:12287 12310:13312 13335:14335 14337:15360 15362:16362" ht="20.100000000000001" customHeight="1" x14ac:dyDescent="0.25">
      <c r="A25" s="56" t="s">
        <v>204</v>
      </c>
      <c r="B25" s="57" t="s">
        <v>356</v>
      </c>
      <c r="C25" s="4"/>
      <c r="D25" s="4"/>
      <c r="E25" s="4"/>
      <c r="F25" s="4"/>
      <c r="G25" s="4"/>
      <c r="H25" s="4"/>
      <c r="I25" s="4"/>
      <c r="J25" s="4"/>
      <c r="K25" s="4"/>
      <c r="L25" s="4"/>
    </row>
    <row r="26" spans="1:1012 1035:2037 2060:3062 3085:4087 4110:5112 5135:6137 6160:7162 7185:8187 8210:9212 9235:10237 10260:11262 11285:12287 12310:13312 13335:14335 14337:15360 15362:16362" ht="20.100000000000001" customHeight="1" x14ac:dyDescent="0.25">
      <c r="A26" s="56" t="s">
        <v>205</v>
      </c>
      <c r="B26" s="57" t="s">
        <v>357</v>
      </c>
      <c r="C26" s="4"/>
      <c r="D26" s="4"/>
      <c r="E26" s="4"/>
      <c r="F26" s="4"/>
      <c r="G26" s="4"/>
      <c r="H26" s="4"/>
      <c r="I26" s="4"/>
      <c r="J26" s="4"/>
      <c r="K26" s="4"/>
      <c r="L26" s="4"/>
    </row>
    <row r="27" spans="1:1012 1035:2037 2060:3062 3085:4087 4110:5112 5135:6137 6160:7162 7185:8187 8210:9212 9235:10237 10260:11262 11285:12287 12310:13312 13335:14335 14337:15360 15362:16362" ht="20.100000000000001" customHeight="1" x14ac:dyDescent="0.25">
      <c r="A27" s="56" t="s">
        <v>206</v>
      </c>
      <c r="B27" s="57" t="s">
        <v>358</v>
      </c>
      <c r="C27" s="4"/>
      <c r="D27" s="4"/>
      <c r="E27" s="4"/>
      <c r="F27" s="4"/>
      <c r="G27" s="4"/>
      <c r="H27" s="4"/>
      <c r="I27" s="4"/>
      <c r="J27" s="4"/>
      <c r="K27" s="4"/>
      <c r="L27" s="4"/>
    </row>
    <row r="28" spans="1:1012 1035:2037 2060:3062 3085:4087 4110:5112 5135:6137 6160:7162 7185:8187 8210:9212 9235:10237 10260:11262 11285:12287 12310:13312 13335:14335 14337:15360 15362:16362" ht="20.100000000000001" customHeight="1" x14ac:dyDescent="0.25">
      <c r="A28" s="56" t="s">
        <v>207</v>
      </c>
      <c r="B28" s="57" t="s">
        <v>359</v>
      </c>
      <c r="C28" s="4"/>
      <c r="D28" s="4"/>
      <c r="E28" s="4"/>
      <c r="F28" s="4"/>
      <c r="G28" s="4"/>
      <c r="H28" s="4"/>
      <c r="I28" s="4"/>
      <c r="J28" s="60"/>
      <c r="K28" s="4"/>
      <c r="L28" s="60"/>
    </row>
    <row r="29" spans="1:1012 1035:2037 2060:3062 3085:4087 4110:5112 5135:6137 6160:7162 7185:8187 8210:9212 9235:10237 10260:11262 11285:12287 12310:13312 13335:14335 14337:15360 15362:16362" ht="20.100000000000001" customHeight="1" x14ac:dyDescent="0.25">
      <c r="A29" s="56" t="s">
        <v>208</v>
      </c>
      <c r="B29" s="57" t="s">
        <v>360</v>
      </c>
      <c r="C29" s="4"/>
      <c r="D29" s="4"/>
      <c r="E29" s="4"/>
      <c r="F29" s="4"/>
      <c r="G29" s="4"/>
      <c r="H29" s="4"/>
      <c r="I29" s="4"/>
      <c r="J29" s="60"/>
      <c r="K29" s="4"/>
      <c r="L29" s="60"/>
    </row>
    <row r="30" spans="1:1012 1035:2037 2060:3062 3085:4087 4110:5112 5135:6137 6160:7162 7185:8187 8210:9212 9235:10237 10260:11262 11285:12287 12310:13312 13335:14335 14337:15360 15362:16362" ht="20.100000000000001" customHeight="1" x14ac:dyDescent="0.25">
      <c r="A30" s="56" t="s">
        <v>209</v>
      </c>
      <c r="B30" s="57" t="s">
        <v>361</v>
      </c>
      <c r="C30" s="4"/>
      <c r="D30" s="4"/>
      <c r="E30" s="4"/>
      <c r="F30" s="4"/>
      <c r="G30" s="4"/>
      <c r="H30" s="4"/>
      <c r="I30" s="4"/>
      <c r="J30" s="60"/>
      <c r="K30" s="4"/>
      <c r="L30" s="60"/>
    </row>
    <row r="31" spans="1:1012 1035:2037 2060:3062 3085:4087 4110:5112 5135:6137 6160:7162 7185:8187 8210:9212 9235:10237 10260:11262 11285:12287 12310:13312 13335:14335 14337:15360 15362:16362" ht="20.100000000000001" customHeight="1" x14ac:dyDescent="0.25">
      <c r="A31" s="56" t="s">
        <v>210</v>
      </c>
      <c r="B31" s="57" t="s">
        <v>362</v>
      </c>
      <c r="C31" s="4"/>
      <c r="D31" s="4"/>
      <c r="E31" s="4"/>
      <c r="F31" s="4"/>
      <c r="G31" s="4"/>
      <c r="H31" s="4"/>
      <c r="I31" s="4"/>
      <c r="J31" s="60"/>
      <c r="K31" s="4"/>
      <c r="L31" s="60"/>
    </row>
    <row r="32" spans="1:1012 1035:2037 2060:3062 3085:4087 4110:5112 5135:6137 6160:7162 7185:8187 8210:9212 9235:10237 10260:11262 11285:12287 12310:13312 13335:14335 14337:15360 15362:16362" ht="20.100000000000001" customHeight="1" x14ac:dyDescent="0.25">
      <c r="A32" s="56" t="s">
        <v>211</v>
      </c>
      <c r="B32" s="57" t="s">
        <v>363</v>
      </c>
      <c r="C32" s="4"/>
      <c r="D32" s="4"/>
      <c r="E32" s="4"/>
      <c r="F32" s="4"/>
      <c r="G32" s="4"/>
      <c r="H32" s="4"/>
      <c r="I32" s="4"/>
      <c r="J32" s="60"/>
      <c r="K32" s="4"/>
      <c r="L32" s="60"/>
    </row>
    <row r="33" spans="1:12" ht="20.100000000000001" customHeight="1" x14ac:dyDescent="0.25">
      <c r="A33" s="56" t="s">
        <v>212</v>
      </c>
      <c r="B33" s="57" t="s">
        <v>364</v>
      </c>
      <c r="C33" s="4"/>
      <c r="D33" s="4"/>
      <c r="E33" s="4"/>
      <c r="F33" s="4"/>
      <c r="G33" s="4"/>
      <c r="H33" s="4"/>
      <c r="I33" s="4"/>
      <c r="J33" s="60"/>
      <c r="K33" s="4"/>
      <c r="L33" s="60"/>
    </row>
    <row r="34" spans="1:12" ht="20.100000000000001" customHeight="1" x14ac:dyDescent="0.25">
      <c r="A34" s="56" t="s">
        <v>213</v>
      </c>
      <c r="B34" s="57" t="s">
        <v>365</v>
      </c>
      <c r="C34" s="61"/>
      <c r="D34" s="61"/>
      <c r="E34" s="61"/>
      <c r="F34" s="61"/>
      <c r="G34" s="4"/>
      <c r="H34" s="4"/>
      <c r="I34" s="4"/>
      <c r="J34" s="60"/>
      <c r="K34" s="4"/>
      <c r="L34" s="60"/>
    </row>
    <row r="35" spans="1:12" ht="20.100000000000001" customHeight="1" x14ac:dyDescent="0.25">
      <c r="A35" s="56" t="s">
        <v>214</v>
      </c>
      <c r="B35" s="57" t="s">
        <v>366</v>
      </c>
      <c r="C35" s="62"/>
      <c r="D35" s="62"/>
      <c r="E35" s="62"/>
      <c r="F35" s="62"/>
      <c r="G35" s="62"/>
      <c r="H35" s="4"/>
      <c r="I35" s="4"/>
      <c r="J35" s="60"/>
      <c r="K35" s="4"/>
      <c r="L35" s="60"/>
    </row>
    <row r="36" spans="1:12" ht="20.100000000000001" customHeight="1" x14ac:dyDescent="0.25">
      <c r="A36" s="56" t="s">
        <v>215</v>
      </c>
      <c r="B36" s="57" t="s">
        <v>367</v>
      </c>
      <c r="C36" s="62"/>
      <c r="D36" s="62"/>
      <c r="E36" s="62"/>
      <c r="F36" s="62"/>
      <c r="G36" s="62"/>
      <c r="H36" s="4"/>
      <c r="I36" s="4"/>
      <c r="J36" s="60"/>
      <c r="K36" s="4"/>
      <c r="L36" s="60"/>
    </row>
    <row r="37" spans="1:12" ht="20.100000000000001" customHeight="1" x14ac:dyDescent="0.25">
      <c r="A37" s="56" t="s">
        <v>216</v>
      </c>
      <c r="B37" s="57" t="s">
        <v>368</v>
      </c>
      <c r="C37" s="62"/>
      <c r="D37" s="62"/>
      <c r="E37" s="62"/>
      <c r="F37" s="62"/>
      <c r="G37" s="62"/>
      <c r="H37" s="4"/>
      <c r="I37" s="4"/>
      <c r="J37" s="60"/>
      <c r="K37" s="4"/>
      <c r="L37" s="60"/>
    </row>
    <row r="38" spans="1:12" ht="20.100000000000001" customHeight="1" x14ac:dyDescent="0.25">
      <c r="A38" s="56" t="s">
        <v>217</v>
      </c>
      <c r="B38" s="57" t="s">
        <v>369</v>
      </c>
      <c r="C38" s="62"/>
      <c r="D38" s="62"/>
      <c r="E38" s="62"/>
      <c r="F38" s="62"/>
      <c r="G38" s="62"/>
      <c r="H38" s="4"/>
      <c r="I38" s="4"/>
      <c r="J38" s="60"/>
      <c r="K38" s="4"/>
      <c r="L38" s="60"/>
    </row>
    <row r="39" spans="1:12" ht="20.100000000000001" customHeight="1" x14ac:dyDescent="0.25">
      <c r="A39" s="56" t="s">
        <v>218</v>
      </c>
      <c r="B39" s="57" t="s">
        <v>370</v>
      </c>
      <c r="C39" s="62"/>
      <c r="D39" s="62"/>
      <c r="E39" s="62"/>
      <c r="F39" s="62"/>
      <c r="G39" s="62"/>
      <c r="H39" s="4"/>
      <c r="I39" s="4"/>
      <c r="J39" s="60"/>
      <c r="K39" s="4"/>
      <c r="L39" s="60"/>
    </row>
    <row r="40" spans="1:12" ht="20.100000000000001" customHeight="1" x14ac:dyDescent="0.25">
      <c r="A40" s="56" t="s">
        <v>219</v>
      </c>
      <c r="B40" s="57" t="s">
        <v>286</v>
      </c>
      <c r="C40" s="62"/>
      <c r="D40" s="62"/>
      <c r="E40" s="62"/>
      <c r="F40" s="62"/>
      <c r="G40" s="62"/>
      <c r="H40" s="4"/>
      <c r="I40" s="4"/>
      <c r="J40" s="60"/>
      <c r="K40" s="4"/>
      <c r="L40" s="60"/>
    </row>
    <row r="41" spans="1:12" ht="20.100000000000001" customHeight="1" x14ac:dyDescent="0.25">
      <c r="A41" s="56" t="s">
        <v>220</v>
      </c>
      <c r="B41" s="57" t="s">
        <v>371</v>
      </c>
      <c r="C41" s="62"/>
      <c r="D41" s="62"/>
      <c r="E41" s="62"/>
      <c r="F41" s="62"/>
      <c r="G41" s="62"/>
      <c r="H41" s="4"/>
      <c r="I41" s="4"/>
      <c r="J41" s="60"/>
      <c r="K41" s="4"/>
      <c r="L41" s="4"/>
    </row>
    <row r="42" spans="1:12" ht="20.100000000000001" customHeight="1" x14ac:dyDescent="0.25">
      <c r="A42" s="56" t="s">
        <v>221</v>
      </c>
      <c r="B42" s="57" t="s">
        <v>372</v>
      </c>
      <c r="C42" s="62"/>
      <c r="D42" s="62"/>
      <c r="E42" s="62"/>
      <c r="F42" s="62"/>
      <c r="G42" s="62"/>
      <c r="H42" s="4"/>
      <c r="I42" s="4"/>
      <c r="J42" s="60"/>
      <c r="K42" s="4"/>
      <c r="L42" s="4"/>
    </row>
    <row r="43" spans="1:12" ht="20.100000000000001" customHeight="1" x14ac:dyDescent="0.25">
      <c r="A43" s="56" t="s">
        <v>222</v>
      </c>
      <c r="B43" s="57" t="s">
        <v>373</v>
      </c>
      <c r="C43" s="62"/>
      <c r="D43" s="62"/>
      <c r="E43" s="62"/>
      <c r="F43" s="62"/>
      <c r="G43" s="62"/>
      <c r="H43" s="4"/>
      <c r="I43" s="4"/>
      <c r="J43" s="60"/>
      <c r="K43" s="4"/>
      <c r="L43" s="4"/>
    </row>
    <row r="44" spans="1:12" ht="20.100000000000001" customHeight="1" x14ac:dyDescent="0.25">
      <c r="A44" s="56" t="s">
        <v>223</v>
      </c>
      <c r="B44" s="57" t="s">
        <v>374</v>
      </c>
    </row>
    <row r="45" spans="1:12" ht="20.100000000000001" customHeight="1" x14ac:dyDescent="0.25">
      <c r="A45" s="56" t="s">
        <v>224</v>
      </c>
      <c r="B45" s="57" t="s">
        <v>375</v>
      </c>
    </row>
    <row r="46" spans="1:12" ht="20.100000000000001" customHeight="1" x14ac:dyDescent="0.25">
      <c r="A46" s="56" t="s">
        <v>225</v>
      </c>
      <c r="B46" s="57" t="s">
        <v>376</v>
      </c>
    </row>
    <row r="47" spans="1:12" ht="20.100000000000001" customHeight="1" x14ac:dyDescent="0.25">
      <c r="A47" s="56" t="s">
        <v>226</v>
      </c>
      <c r="B47" s="57" t="s">
        <v>377</v>
      </c>
    </row>
    <row r="48" spans="1:12" s="1" customFormat="1" ht="20.100000000000001" customHeight="1" x14ac:dyDescent="0.25">
      <c r="A48" s="151"/>
      <c r="B48" s="57"/>
    </row>
    <row r="49" spans="1:2" s="1" customFormat="1" ht="20.100000000000001" customHeight="1" x14ac:dyDescent="0.25">
      <c r="A49" s="151"/>
      <c r="B49" s="57"/>
    </row>
    <row r="50" spans="1:2" s="1" customFormat="1" ht="20.100000000000001" customHeight="1" x14ac:dyDescent="0.25"/>
    <row r="51" spans="1:2" s="1" customFormat="1" ht="20.100000000000001" customHeight="1" x14ac:dyDescent="0.25">
      <c r="B51" s="1" t="s">
        <v>378</v>
      </c>
    </row>
    <row r="52" spans="1:2" x14ac:dyDescent="0.25">
      <c r="A52" s="1"/>
      <c r="B52" s="1"/>
    </row>
    <row r="53" spans="1:2" ht="20.100000000000001" customHeight="1" x14ac:dyDescent="0.25">
      <c r="A53" s="56" t="s">
        <v>323</v>
      </c>
      <c r="B53" s="57" t="s">
        <v>379</v>
      </c>
    </row>
    <row r="54" spans="1:2" ht="20.100000000000001" customHeight="1" x14ac:dyDescent="0.25">
      <c r="A54" s="56" t="s">
        <v>497</v>
      </c>
      <c r="B54" s="57" t="s">
        <v>380</v>
      </c>
    </row>
    <row r="55" spans="1:2" ht="20.100000000000001" customHeight="1" x14ac:dyDescent="0.25">
      <c r="A55" s="56" t="s">
        <v>503</v>
      </c>
      <c r="B55" s="57" t="s">
        <v>381</v>
      </c>
    </row>
    <row r="56" spans="1:2" ht="20.100000000000001" customHeight="1" x14ac:dyDescent="0.25">
      <c r="A56" s="56" t="s">
        <v>537</v>
      </c>
      <c r="B56" s="57" t="s">
        <v>382</v>
      </c>
    </row>
    <row r="57" spans="1:2" ht="20.100000000000001" customHeight="1" x14ac:dyDescent="0.25">
      <c r="A57" s="56" t="s">
        <v>561</v>
      </c>
      <c r="B57" s="57" t="s">
        <v>383</v>
      </c>
    </row>
    <row r="58" spans="1:2" x14ac:dyDescent="0.25">
      <c r="A58" s="1"/>
      <c r="B58" s="1"/>
    </row>
    <row r="59" spans="1:2" x14ac:dyDescent="0.25">
      <c r="A59" s="1"/>
      <c r="B59" s="1"/>
    </row>
    <row r="60" spans="1:2" x14ac:dyDescent="0.25">
      <c r="A60" s="1"/>
      <c r="B60" s="1"/>
    </row>
    <row r="61" spans="1:2" ht="15" x14ac:dyDescent="0.25">
      <c r="A61" s="1"/>
      <c r="B61" s="220" t="s">
        <v>384</v>
      </c>
    </row>
    <row r="62" spans="1:2" x14ac:dyDescent="0.25">
      <c r="A62" s="1"/>
      <c r="B62" s="1"/>
    </row>
    <row r="63" spans="1:2" x14ac:dyDescent="0.25">
      <c r="A63" s="1"/>
      <c r="B63" s="1"/>
    </row>
  </sheetData>
  <hyperlinks>
    <hyperlink ref="A3" location="'Chart 1'!A1" display="Chart1" xr:uid="{00000000-0004-0000-0000-000000000000}"/>
    <hyperlink ref="A4" location="'Chart 2'!A1" display="Chart2" xr:uid="{00000000-0004-0000-0000-000001000000}"/>
    <hyperlink ref="A5" location="'Chart 3'!A1" display="Chart3" xr:uid="{00000000-0004-0000-0000-000002000000}"/>
    <hyperlink ref="A6" location="'Chart 4'!A1" display="Chart4" xr:uid="{00000000-0004-0000-0000-000003000000}"/>
    <hyperlink ref="A7" location="'Chart 5'!A1" display="Chart5" xr:uid="{00000000-0004-0000-0000-000004000000}"/>
    <hyperlink ref="A8" location="'Chart 6'!A1" display="Chart6" xr:uid="{00000000-0004-0000-0000-000005000000}"/>
    <hyperlink ref="A10" location="'Chart 8'!A1" display="Chart8" xr:uid="{00000000-0004-0000-0000-000006000000}"/>
    <hyperlink ref="A11" location="'Chart 9'!A1" display="Chart9" xr:uid="{00000000-0004-0000-0000-000007000000}"/>
    <hyperlink ref="A12" location="'Chart 10'!A1" display="Chart10" xr:uid="{00000000-0004-0000-0000-000008000000}"/>
    <hyperlink ref="A13" location="'Chart 11'!A1" display="Chart11" xr:uid="{00000000-0004-0000-0000-000009000000}"/>
    <hyperlink ref="A14" location="'Chart 12'!A1" display="Chart12" xr:uid="{00000000-0004-0000-0000-00000A000000}"/>
    <hyperlink ref="A15" location="'Chart 13'!A1" display="Chart13" xr:uid="{00000000-0004-0000-0000-00000B000000}"/>
    <hyperlink ref="A16" location="'Chart 14'!A1" display="Chart14" xr:uid="{00000000-0004-0000-0000-00000C000000}"/>
    <hyperlink ref="A17" location="'Chart 15'!A1" display="Chart15" xr:uid="{00000000-0004-0000-0000-00000D000000}"/>
    <hyperlink ref="A18" location="'Chart 16'!A1" display="Chart16" xr:uid="{00000000-0004-0000-0000-00000E000000}"/>
    <hyperlink ref="A19" location="'Chart 17'!A1" display="Chart17" xr:uid="{00000000-0004-0000-0000-00000F000000}"/>
    <hyperlink ref="A20" location="'Chart 18'!A1" display="Chart18" xr:uid="{00000000-0004-0000-0000-000010000000}"/>
    <hyperlink ref="A21" location="'Chart 19'!A1" display="Chart19" xr:uid="{00000000-0004-0000-0000-000011000000}"/>
    <hyperlink ref="A22" location="'Chart 20'!A1" display="Chart20" xr:uid="{00000000-0004-0000-0000-000012000000}"/>
    <hyperlink ref="A23" location="'Chart 21'!A1" display="Chart21" xr:uid="{00000000-0004-0000-0000-000013000000}"/>
    <hyperlink ref="A24" location="'Chart 22'!A1" display="Chart22" xr:uid="{00000000-0004-0000-0000-000014000000}"/>
    <hyperlink ref="A25" location="'Chart 23'!A1" display="Chart23" xr:uid="{00000000-0004-0000-0000-000015000000}"/>
    <hyperlink ref="A37" location="'Chart 35'!A1" display="Chart35" xr:uid="{00000000-0004-0000-0000-000016000000}"/>
    <hyperlink ref="A38" location="'Chart 36'!A1" display="Chart36" xr:uid="{00000000-0004-0000-0000-000017000000}"/>
    <hyperlink ref="A39" location="'Chart 37'!A1" display="Chart37" xr:uid="{00000000-0004-0000-0000-000018000000}"/>
    <hyperlink ref="A40" location="'Chart 38'!A1" display="Chart38" xr:uid="{00000000-0004-0000-0000-000019000000}"/>
    <hyperlink ref="A41" location="'Chart 39'!A1" display="Chart39" xr:uid="{00000000-0004-0000-0000-00001A000000}"/>
    <hyperlink ref="A42" location="'Chart 40'!A1" display="Chart40" xr:uid="{00000000-0004-0000-0000-00001B000000}"/>
    <hyperlink ref="A43" location="'Chart 41'!A1" display="Chart41" xr:uid="{00000000-0004-0000-0000-00001C000000}"/>
    <hyperlink ref="A44" location="'Chart 42'!A1" display="Chart42" xr:uid="{00000000-0004-0000-0000-00001D000000}"/>
    <hyperlink ref="A45" location="'Chart 43'!A1" display="Chart43" xr:uid="{00000000-0004-0000-0000-00001E000000}"/>
    <hyperlink ref="A46" location="'Chart 44'!A1" display="Chart44" xr:uid="{00000000-0004-0000-0000-00001F000000}"/>
    <hyperlink ref="A47" location="'Chart 45'!A1" display="Chart45" xr:uid="{00000000-0004-0000-0000-000020000000}"/>
    <hyperlink ref="A9" location="'Chart 7'!A1" display="Chart7" xr:uid="{00000000-0004-0000-0000-000021000000}"/>
    <hyperlink ref="A53" location="'Table 1'!A1" display="Table 1" xr:uid="{00000000-0004-0000-0000-000022000000}"/>
    <hyperlink ref="A54" location="'Table 2'!A1" display="Table 2" xr:uid="{00000000-0004-0000-0000-000023000000}"/>
    <hyperlink ref="A55" location="'Table 3'!A1" display="Table 3" xr:uid="{00000000-0004-0000-0000-000024000000}"/>
    <hyperlink ref="A56" location="'Table 4'!A1" display="Table 4" xr:uid="{00000000-0004-0000-0000-000025000000}"/>
    <hyperlink ref="A57" location="'Table 5'!A1" display="Table 5" xr:uid="{00000000-0004-0000-0000-000026000000}"/>
    <hyperlink ref="B61" location="MACROECONOMIC!A1" display="ARMENIA: SELECTED MACROECONOMIC INDICATORS" xr:uid="{00000000-0004-0000-0000-000027000000}"/>
    <hyperlink ref="A26" location="'Chart 24'!A1" display="Chart24" xr:uid="{00000000-0004-0000-0000-000028000000}"/>
    <hyperlink ref="A27" location="'Chart 25'!A1" display="Chart25" xr:uid="{00000000-0004-0000-0000-000029000000}"/>
    <hyperlink ref="A28" location="'Chart 26'!A1" display="Chart26" xr:uid="{00000000-0004-0000-0000-00002A000000}"/>
    <hyperlink ref="A29" location="'Chart 27'!A1" display="Chart27" xr:uid="{00000000-0004-0000-0000-00002B000000}"/>
    <hyperlink ref="A30" location="'Chart 28'!A1" display="Chart28" xr:uid="{00000000-0004-0000-0000-00002C000000}"/>
    <hyperlink ref="A31" location="'Chart 29'!A1" display="Chart29" xr:uid="{00000000-0004-0000-0000-00002D000000}"/>
    <hyperlink ref="A32" location="'Chart 30'!A1" display="Chart30" xr:uid="{00000000-0004-0000-0000-00002E000000}"/>
    <hyperlink ref="A35" location="'Chart 33'!A1" display="Chart33" xr:uid="{00000000-0004-0000-0000-00002F000000}"/>
    <hyperlink ref="A36" location="'Chart 34'!A1" display="Chart34" xr:uid="{00000000-0004-0000-0000-000030000000}"/>
    <hyperlink ref="A33" location="'Chart 31'!A1" display="Chart31" xr:uid="{00000000-0004-0000-0000-000031000000}"/>
    <hyperlink ref="A34" location="'Chart 32'!A1" display="Chart32" xr:uid="{00000000-0004-0000-0000-000032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4"/>
  <sheetViews>
    <sheetView workbookViewId="0"/>
  </sheetViews>
  <sheetFormatPr defaultColWidth="8.88671875" defaultRowHeight="14.25" x14ac:dyDescent="0.25"/>
  <cols>
    <col min="1" max="1" width="12.109375" style="5" customWidth="1"/>
    <col min="2" max="4" width="0" style="3" hidden="1" customWidth="1"/>
    <col min="5" max="16384" width="8.88671875" style="3"/>
  </cols>
  <sheetData>
    <row r="1" spans="1:15" s="22" customFormat="1" ht="15" x14ac:dyDescent="0.25">
      <c r="A1" s="251" t="s">
        <v>385</v>
      </c>
      <c r="B1" s="22">
        <v>2014</v>
      </c>
      <c r="C1" s="22">
        <v>2015</v>
      </c>
      <c r="D1" s="22">
        <v>2016</v>
      </c>
      <c r="E1" s="22">
        <v>2017</v>
      </c>
      <c r="F1" s="22">
        <v>2018</v>
      </c>
      <c r="G1" s="22">
        <v>2019</v>
      </c>
      <c r="H1" s="22">
        <v>2020</v>
      </c>
      <c r="I1" s="22">
        <v>2021</v>
      </c>
      <c r="J1" s="22">
        <v>2022</v>
      </c>
      <c r="K1" s="22">
        <v>2023</v>
      </c>
    </row>
    <row r="2" spans="1:15" s="22" customFormat="1" x14ac:dyDescent="0.25">
      <c r="A2" s="22" t="s">
        <v>174</v>
      </c>
      <c r="E2" s="1">
        <v>7.5</v>
      </c>
      <c r="F2" s="1">
        <v>5.2</v>
      </c>
      <c r="G2" s="52">
        <v>7.6</v>
      </c>
      <c r="H2" s="52">
        <v>-7.3993502810758827</v>
      </c>
      <c r="I2" s="52">
        <v>4.6409108329121125</v>
      </c>
      <c r="J2" s="52">
        <v>2.8</v>
      </c>
      <c r="K2" s="52">
        <v>3.8</v>
      </c>
    </row>
    <row r="3" spans="1:15" x14ac:dyDescent="0.25">
      <c r="A3" s="22" t="s">
        <v>177</v>
      </c>
      <c r="B3" s="52">
        <v>0.16877336261827769</v>
      </c>
      <c r="C3" s="52">
        <v>-6.5324908761907921</v>
      </c>
      <c r="D3" s="52">
        <v>-3.5085607868210618</v>
      </c>
      <c r="E3" s="52">
        <v>11.171948684379835</v>
      </c>
      <c r="F3" s="52">
        <v>6.4748337355101837</v>
      </c>
      <c r="G3" s="52">
        <v>9.2333744416659673</v>
      </c>
      <c r="H3" s="52">
        <v>-13.448422541328343</v>
      </c>
      <c r="I3" s="52">
        <v>7.465071523859284</v>
      </c>
      <c r="J3" s="52">
        <v>2.4984782835977062</v>
      </c>
      <c r="K3" s="52">
        <v>3.5112148448189875</v>
      </c>
    </row>
    <row r="4" spans="1:15" x14ac:dyDescent="0.25">
      <c r="A4" s="22" t="s">
        <v>175</v>
      </c>
      <c r="B4" s="52">
        <v>0.71944723065989979</v>
      </c>
      <c r="C4" s="52">
        <v>0.96234031746174498</v>
      </c>
      <c r="D4" s="52">
        <v>0.14679897911217774</v>
      </c>
      <c r="E4" s="52">
        <v>0.57783244959738744</v>
      </c>
      <c r="F4" s="52">
        <v>-1.9548548651758575</v>
      </c>
      <c r="G4" s="52">
        <v>2.1749461064141649</v>
      </c>
      <c r="H4" s="52">
        <v>2.3513164884384969</v>
      </c>
      <c r="I4" s="52">
        <v>-1.7422888058907569</v>
      </c>
      <c r="J4" s="52">
        <v>0.46000800451537271</v>
      </c>
      <c r="K4" s="52">
        <v>0.51567417633665746</v>
      </c>
    </row>
    <row r="5" spans="1:15" x14ac:dyDescent="0.25">
      <c r="A5" s="22" t="s">
        <v>176</v>
      </c>
      <c r="B5" s="52">
        <v>2.7676491963263032</v>
      </c>
      <c r="C5" s="52">
        <v>8.5297838333808631</v>
      </c>
      <c r="D5" s="52">
        <v>2.4955742211443579</v>
      </c>
      <c r="E5" s="52">
        <v>-3.8718539122781008</v>
      </c>
      <c r="F5" s="52">
        <v>-4.5660977282628608</v>
      </c>
      <c r="G5" s="52">
        <v>-7.0635855267864756E-2</v>
      </c>
      <c r="H5" s="52">
        <v>3.9387306820173862</v>
      </c>
      <c r="I5" s="52">
        <v>-0.13621772442767011</v>
      </c>
      <c r="J5" s="52">
        <v>-0.59443129725796862</v>
      </c>
      <c r="K5" s="52">
        <v>-0.53124850069137608</v>
      </c>
    </row>
    <row r="10" spans="1:15" x14ac:dyDescent="0.25">
      <c r="H10" s="4"/>
      <c r="I10" s="4"/>
      <c r="J10" s="4"/>
      <c r="K10" s="4"/>
      <c r="L10" s="4"/>
      <c r="M10" s="4"/>
      <c r="N10" s="4"/>
      <c r="O10" s="4"/>
    </row>
    <row r="11" spans="1:15" x14ac:dyDescent="0.25">
      <c r="H11" s="4"/>
      <c r="I11" s="4"/>
      <c r="J11" s="4"/>
      <c r="K11" s="4"/>
      <c r="L11" s="4"/>
      <c r="M11" s="4"/>
      <c r="N11" s="4"/>
      <c r="O11" s="4"/>
    </row>
    <row r="12" spans="1:15" x14ac:dyDescent="0.25">
      <c r="H12" s="4"/>
      <c r="I12" s="4"/>
      <c r="J12" s="4"/>
      <c r="K12" s="4"/>
      <c r="L12" s="4"/>
      <c r="M12" s="4"/>
      <c r="N12" s="4"/>
      <c r="O12" s="4"/>
    </row>
    <row r="23" spans="2:9" x14ac:dyDescent="0.25">
      <c r="B23" s="4"/>
      <c r="C23" s="4"/>
      <c r="D23" s="4"/>
      <c r="E23" s="4"/>
      <c r="F23" s="4"/>
      <c r="G23" s="4"/>
      <c r="H23" s="4"/>
    </row>
    <row r="24" spans="2:9" x14ac:dyDescent="0.25">
      <c r="B24" s="4"/>
      <c r="C24" s="4"/>
      <c r="D24" s="4"/>
      <c r="E24" s="4"/>
      <c r="F24" s="4"/>
      <c r="G24" s="4"/>
      <c r="H24" s="4"/>
      <c r="I24" s="4"/>
    </row>
    <row r="25" spans="2:9" x14ac:dyDescent="0.25">
      <c r="B25" s="4"/>
      <c r="C25" s="4"/>
      <c r="D25" s="4"/>
      <c r="E25" s="4"/>
      <c r="F25" s="4"/>
      <c r="G25" s="4"/>
      <c r="H25" s="4"/>
      <c r="I25" s="4"/>
    </row>
    <row r="26" spans="2:9" x14ac:dyDescent="0.25">
      <c r="B26" s="4"/>
      <c r="C26" s="4"/>
      <c r="D26" s="4"/>
      <c r="E26" s="4"/>
      <c r="F26" s="4"/>
      <c r="G26" s="4"/>
      <c r="H26" s="4"/>
      <c r="I26" s="4"/>
    </row>
    <row r="32" spans="2:9" x14ac:dyDescent="0.25">
      <c r="B32" s="4"/>
      <c r="C32" s="4"/>
      <c r="D32" s="4"/>
      <c r="E32" s="4"/>
      <c r="F32" s="4"/>
      <c r="G32" s="4"/>
      <c r="H32" s="4"/>
    </row>
    <row r="33" spans="2:8" x14ac:dyDescent="0.25">
      <c r="B33" s="4"/>
      <c r="C33" s="4"/>
      <c r="D33" s="4"/>
      <c r="E33" s="4"/>
      <c r="F33" s="4"/>
      <c r="G33" s="4"/>
      <c r="H33" s="4"/>
    </row>
    <row r="34" spans="2:8" x14ac:dyDescent="0.25">
      <c r="B34" s="4"/>
      <c r="C34" s="4"/>
      <c r="D34" s="4"/>
      <c r="E34" s="4"/>
      <c r="F34" s="4"/>
      <c r="G34" s="4"/>
      <c r="H34" s="4"/>
    </row>
  </sheetData>
  <hyperlinks>
    <hyperlink ref="A1" location="List!A1" display="List!A1" xr:uid="{3D3E88CC-3C9D-44E2-B0A1-8EA2403A9786}"/>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1"/>
  <sheetViews>
    <sheetView workbookViewId="0"/>
  </sheetViews>
  <sheetFormatPr defaultColWidth="8.88671875" defaultRowHeight="14.25" x14ac:dyDescent="0.25"/>
  <cols>
    <col min="1" max="1" width="13.88671875" style="5" bestFit="1" customWidth="1"/>
    <col min="2" max="2" width="12.33203125" style="3" customWidth="1"/>
    <col min="3" max="3" width="11.88671875" style="3" bestFit="1" customWidth="1"/>
    <col min="4" max="4" width="11.33203125" style="3" bestFit="1" customWidth="1"/>
    <col min="5" max="5" width="11.88671875" style="3" bestFit="1" customWidth="1"/>
    <col min="6" max="16384" width="8.88671875" style="3"/>
  </cols>
  <sheetData>
    <row r="1" spans="1:12" s="22" customFormat="1" ht="15" x14ac:dyDescent="0.25">
      <c r="A1" s="251" t="s">
        <v>385</v>
      </c>
      <c r="B1" s="205" t="s">
        <v>178</v>
      </c>
      <c r="C1" s="205" t="s">
        <v>179</v>
      </c>
      <c r="D1" s="205" t="s">
        <v>180</v>
      </c>
      <c r="E1" s="205" t="s">
        <v>181</v>
      </c>
    </row>
    <row r="2" spans="1:12" ht="13.5" hidden="1" x14ac:dyDescent="0.25">
      <c r="A2" s="171">
        <v>2014</v>
      </c>
      <c r="B2" s="168">
        <v>6.4289248286607119</v>
      </c>
      <c r="C2" s="168">
        <v>-1.0272880329188041</v>
      </c>
      <c r="D2" s="168"/>
      <c r="E2" s="168"/>
    </row>
    <row r="3" spans="1:12" ht="13.5" hidden="1" x14ac:dyDescent="0.25">
      <c r="A3" s="171">
        <v>2015</v>
      </c>
      <c r="B3" s="168">
        <v>4.9000000000000004</v>
      </c>
      <c r="C3" s="168">
        <v>-15.1</v>
      </c>
      <c r="D3" s="168"/>
      <c r="E3" s="168"/>
    </row>
    <row r="4" spans="1:12" ht="13.5" hidden="1" x14ac:dyDescent="0.25">
      <c r="A4" s="171">
        <v>2016</v>
      </c>
      <c r="B4" s="168">
        <v>19.100000000000001</v>
      </c>
      <c r="C4" s="168">
        <v>7.6</v>
      </c>
      <c r="D4" s="168">
        <v>19.100000000000001</v>
      </c>
      <c r="E4" s="168">
        <v>7.6</v>
      </c>
    </row>
    <row r="5" spans="1:12" x14ac:dyDescent="0.25">
      <c r="A5" s="169">
        <v>2017</v>
      </c>
      <c r="B5" s="95">
        <v>19.3</v>
      </c>
      <c r="C5" s="95">
        <v>24.6</v>
      </c>
      <c r="D5" s="95">
        <v>19.3</v>
      </c>
      <c r="E5" s="95">
        <v>24.6</v>
      </c>
    </row>
    <row r="6" spans="1:12" x14ac:dyDescent="0.25">
      <c r="A6" s="169">
        <v>2018</v>
      </c>
      <c r="B6" s="95">
        <v>5</v>
      </c>
      <c r="C6" s="95">
        <v>13.3</v>
      </c>
      <c r="D6" s="95">
        <v>5</v>
      </c>
      <c r="E6" s="95">
        <v>13.3</v>
      </c>
    </row>
    <row r="7" spans="1:12" x14ac:dyDescent="0.25">
      <c r="A7" s="169">
        <v>2019</v>
      </c>
      <c r="B7" s="95">
        <v>16</v>
      </c>
      <c r="C7" s="95">
        <v>12</v>
      </c>
      <c r="D7" s="95">
        <v>16</v>
      </c>
      <c r="E7" s="95">
        <v>12</v>
      </c>
    </row>
    <row r="8" spans="1:12" x14ac:dyDescent="0.25">
      <c r="A8" s="172">
        <v>2020</v>
      </c>
      <c r="B8" s="96">
        <v>-32.423547038935368</v>
      </c>
      <c r="C8" s="96">
        <v>-31.682024023157794</v>
      </c>
      <c r="D8" s="96">
        <v>-32.423547038935368</v>
      </c>
      <c r="E8" s="96">
        <v>-31.682024023157794</v>
      </c>
      <c r="G8" s="4"/>
      <c r="H8" s="4"/>
      <c r="L8" s="37"/>
    </row>
    <row r="9" spans="1:12" x14ac:dyDescent="0.25">
      <c r="A9" s="172">
        <v>2021</v>
      </c>
      <c r="B9" s="96">
        <v>7.732122156539404</v>
      </c>
      <c r="C9" s="96">
        <v>6.2496886167669601</v>
      </c>
      <c r="D9" s="96">
        <v>2.1</v>
      </c>
      <c r="E9" s="96">
        <v>2.9</v>
      </c>
      <c r="G9" s="4"/>
      <c r="H9" s="4"/>
      <c r="L9" s="37"/>
    </row>
    <row r="10" spans="1:12" x14ac:dyDescent="0.25">
      <c r="A10" s="172">
        <v>2022</v>
      </c>
      <c r="B10" s="96">
        <v>7.5558627284594024</v>
      </c>
      <c r="C10" s="96">
        <v>7.5479769556245202</v>
      </c>
      <c r="D10" s="96">
        <v>5.0999999999999996</v>
      </c>
      <c r="E10" s="96">
        <v>4.5</v>
      </c>
    </row>
    <row r="11" spans="1:12" x14ac:dyDescent="0.25">
      <c r="A11" s="172">
        <v>2023</v>
      </c>
      <c r="B11" s="96">
        <v>12.020989323882958</v>
      </c>
      <c r="C11" s="96">
        <v>10.869842412411828</v>
      </c>
      <c r="D11" s="96">
        <v>3.8</v>
      </c>
      <c r="E11" s="96">
        <v>3.2</v>
      </c>
    </row>
    <row r="12" spans="1:12" x14ac:dyDescent="0.25">
      <c r="D12" s="36"/>
    </row>
    <row r="29" spans="1:1" ht="13.5" x14ac:dyDescent="0.25">
      <c r="A29" s="3"/>
    </row>
    <row r="31" spans="1:1" ht="13.5" x14ac:dyDescent="0.25">
      <c r="A31" s="3"/>
    </row>
  </sheetData>
  <hyperlinks>
    <hyperlink ref="A1" location="List!A1" display="List!A1" xr:uid="{23794C3C-1F3F-4753-B30E-C30374ECCF46}"/>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workbookViewId="0"/>
  </sheetViews>
  <sheetFormatPr defaultColWidth="8.88671875" defaultRowHeight="14.25" x14ac:dyDescent="0.25"/>
  <cols>
    <col min="1" max="1" width="9.88671875" style="5" customWidth="1"/>
    <col min="2" max="2" width="9.109375" style="3" bestFit="1" customWidth="1"/>
    <col min="3" max="16384" width="8.88671875" style="3"/>
  </cols>
  <sheetData>
    <row r="1" spans="1:6" s="22" customFormat="1" ht="15" x14ac:dyDescent="0.25">
      <c r="A1" s="251" t="s">
        <v>385</v>
      </c>
      <c r="B1" s="22" t="s">
        <v>107</v>
      </c>
    </row>
    <row r="2" spans="1:6" ht="16.5" x14ac:dyDescent="0.3">
      <c r="A2" s="42" t="s">
        <v>100</v>
      </c>
      <c r="B2" s="52">
        <v>2.9667580788287418</v>
      </c>
      <c r="C2" s="31"/>
      <c r="E2" s="4"/>
      <c r="F2" s="4"/>
    </row>
    <row r="3" spans="1:6" ht="16.5" x14ac:dyDescent="0.3">
      <c r="A3" s="42" t="s">
        <v>81</v>
      </c>
      <c r="B3" s="52">
        <v>3.3975131122250701</v>
      </c>
      <c r="C3" s="31"/>
      <c r="E3" s="4"/>
      <c r="F3" s="4"/>
    </row>
    <row r="4" spans="1:6" ht="16.5" x14ac:dyDescent="0.3">
      <c r="A4" s="42" t="s">
        <v>78</v>
      </c>
      <c r="B4" s="52">
        <v>3.4414398384440599</v>
      </c>
      <c r="C4" s="31"/>
      <c r="E4" s="4"/>
      <c r="F4" s="4"/>
    </row>
    <row r="5" spans="1:6" ht="16.5" x14ac:dyDescent="0.3">
      <c r="A5" s="42" t="s">
        <v>79</v>
      </c>
      <c r="B5" s="101">
        <v>6.2</v>
      </c>
      <c r="C5" s="31"/>
      <c r="E5" s="4"/>
      <c r="F5" s="4"/>
    </row>
    <row r="6" spans="1:6" ht="16.5" x14ac:dyDescent="0.3">
      <c r="A6" s="42" t="s">
        <v>101</v>
      </c>
      <c r="B6" s="101">
        <v>5</v>
      </c>
      <c r="C6" s="31"/>
      <c r="E6" s="4"/>
      <c r="F6" s="4"/>
    </row>
    <row r="7" spans="1:6" ht="16.5" x14ac:dyDescent="0.3">
      <c r="A7" s="42" t="s">
        <v>81</v>
      </c>
      <c r="B7" s="101">
        <v>5</v>
      </c>
      <c r="C7" s="31"/>
      <c r="E7" s="4"/>
      <c r="F7" s="4"/>
    </row>
    <row r="8" spans="1:6" ht="16.5" x14ac:dyDescent="0.3">
      <c r="A8" s="42" t="s">
        <v>78</v>
      </c>
      <c r="B8" s="101">
        <v>2.7</v>
      </c>
      <c r="C8" s="31"/>
      <c r="E8" s="4"/>
      <c r="F8" s="4"/>
    </row>
    <row r="9" spans="1:6" ht="16.5" x14ac:dyDescent="0.3">
      <c r="A9" s="42" t="s">
        <v>79</v>
      </c>
      <c r="B9" s="101">
        <v>3.9</v>
      </c>
      <c r="C9" s="31"/>
      <c r="E9" s="4"/>
      <c r="F9" s="4"/>
    </row>
    <row r="10" spans="1:6" x14ac:dyDescent="0.25">
      <c r="A10" s="42" t="s">
        <v>102</v>
      </c>
      <c r="B10" s="101">
        <v>3</v>
      </c>
      <c r="F10" s="4"/>
    </row>
    <row r="11" spans="1:6" x14ac:dyDescent="0.25">
      <c r="A11" s="42" t="s">
        <v>81</v>
      </c>
      <c r="B11" s="101">
        <v>3.6</v>
      </c>
      <c r="F11" s="4"/>
    </row>
    <row r="12" spans="1:6" x14ac:dyDescent="0.25">
      <c r="A12" s="42" t="s">
        <v>78</v>
      </c>
      <c r="B12" s="101">
        <v>3.5</v>
      </c>
      <c r="F12" s="4"/>
    </row>
    <row r="13" spans="1:6" x14ac:dyDescent="0.25">
      <c r="A13" s="42" t="s">
        <v>79</v>
      </c>
      <c r="B13" s="101">
        <v>3</v>
      </c>
      <c r="F13" s="4"/>
    </row>
    <row r="14" spans="1:6" x14ac:dyDescent="0.25">
      <c r="A14" s="42" t="s">
        <v>103</v>
      </c>
      <c r="B14" s="101">
        <v>7.7</v>
      </c>
      <c r="F14" s="4"/>
    </row>
    <row r="15" spans="1:6" x14ac:dyDescent="0.25">
      <c r="A15" s="42" t="s">
        <v>81</v>
      </c>
      <c r="B15" s="101">
        <v>0</v>
      </c>
      <c r="F15" s="4"/>
    </row>
    <row r="16" spans="1:6" x14ac:dyDescent="0.25">
      <c r="A16" s="42" t="s">
        <v>78</v>
      </c>
      <c r="B16" s="101">
        <v>2.1</v>
      </c>
      <c r="F16" s="4"/>
    </row>
    <row r="17" spans="1:6" x14ac:dyDescent="0.25">
      <c r="A17" s="42" t="s">
        <v>79</v>
      </c>
      <c r="B17" s="101">
        <v>2.6</v>
      </c>
      <c r="F17" s="4"/>
    </row>
    <row r="18" spans="1:6" x14ac:dyDescent="0.25">
      <c r="A18" s="42" t="s">
        <v>104</v>
      </c>
      <c r="B18" s="101">
        <v>1.7</v>
      </c>
    </row>
    <row r="19" spans="1:6" x14ac:dyDescent="0.25">
      <c r="A19" s="42" t="s">
        <v>81</v>
      </c>
      <c r="B19" s="101">
        <v>9.8000000000000007</v>
      </c>
    </row>
    <row r="20" spans="1:6" x14ac:dyDescent="0.25">
      <c r="A20" s="42" t="s">
        <v>78</v>
      </c>
      <c r="B20" s="101">
        <v>9.1999999999999993</v>
      </c>
    </row>
    <row r="21" spans="1:6" x14ac:dyDescent="0.25">
      <c r="A21" s="42" t="s">
        <v>79</v>
      </c>
      <c r="B21" s="101">
        <v>10</v>
      </c>
    </row>
    <row r="22" spans="1:6" x14ac:dyDescent="0.25">
      <c r="A22" s="42" t="s">
        <v>105</v>
      </c>
      <c r="B22" s="101">
        <v>6.7</v>
      </c>
    </row>
    <row r="23" spans="1:6" x14ac:dyDescent="0.25">
      <c r="A23" s="42" t="s">
        <v>81</v>
      </c>
      <c r="B23" s="101">
        <v>6.7</v>
      </c>
    </row>
    <row r="24" spans="1:6" x14ac:dyDescent="0.25">
      <c r="A24" s="42" t="s">
        <v>78</v>
      </c>
      <c r="B24" s="101">
        <v>6.6</v>
      </c>
    </row>
    <row r="25" spans="1:6" x14ac:dyDescent="0.25">
      <c r="A25" s="42" t="s">
        <v>79</v>
      </c>
      <c r="B25" s="101">
        <v>6.5</v>
      </c>
    </row>
    <row r="26" spans="1:6" x14ac:dyDescent="0.25">
      <c r="A26" s="42" t="s">
        <v>106</v>
      </c>
      <c r="B26" s="101">
        <v>6.5</v>
      </c>
    </row>
    <row r="27" spans="1:6" x14ac:dyDescent="0.25">
      <c r="A27" s="42" t="s">
        <v>81</v>
      </c>
      <c r="B27" s="101">
        <v>6.5</v>
      </c>
    </row>
    <row r="28" spans="1:6" x14ac:dyDescent="0.25">
      <c r="A28" s="85" t="s">
        <v>108</v>
      </c>
      <c r="B28" s="101">
        <v>6.5</v>
      </c>
    </row>
    <row r="29" spans="1:6" x14ac:dyDescent="0.25">
      <c r="A29" s="42" t="s">
        <v>79</v>
      </c>
      <c r="B29" s="101">
        <v>6.4</v>
      </c>
    </row>
  </sheetData>
  <hyperlinks>
    <hyperlink ref="A1" location="List!A1" display="List!A1" xr:uid="{816B3A9F-2814-44DE-8CA4-792963D09A02}"/>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9"/>
  <sheetViews>
    <sheetView workbookViewId="0"/>
  </sheetViews>
  <sheetFormatPr defaultColWidth="8.88671875" defaultRowHeight="16.5" x14ac:dyDescent="0.3"/>
  <sheetData>
    <row r="1" spans="1:8" x14ac:dyDescent="0.3">
      <c r="A1" s="251" t="s">
        <v>385</v>
      </c>
      <c r="B1" s="22" t="s">
        <v>109</v>
      </c>
      <c r="C1" s="67"/>
      <c r="D1" s="67"/>
      <c r="E1" s="67"/>
      <c r="F1" s="67"/>
      <c r="G1" s="67"/>
      <c r="H1" s="67"/>
    </row>
    <row r="2" spans="1:8" x14ac:dyDescent="0.3">
      <c r="A2" s="42" t="s">
        <v>100</v>
      </c>
      <c r="B2" s="52">
        <v>21.8</v>
      </c>
      <c r="C2" s="67"/>
      <c r="D2" s="67"/>
      <c r="E2" s="67"/>
      <c r="F2" s="67"/>
      <c r="G2" s="67"/>
      <c r="H2" s="67"/>
    </row>
    <row r="3" spans="1:8" x14ac:dyDescent="0.3">
      <c r="A3" s="42" t="s">
        <v>81</v>
      </c>
      <c r="B3" s="52">
        <v>20.5</v>
      </c>
      <c r="C3" s="67"/>
      <c r="D3" s="67"/>
      <c r="E3" s="67"/>
      <c r="F3" s="67"/>
      <c r="G3" s="67"/>
      <c r="H3" s="67"/>
    </row>
    <row r="4" spans="1:8" x14ac:dyDescent="0.3">
      <c r="A4" s="42" t="s">
        <v>78</v>
      </c>
      <c r="B4" s="52">
        <v>19.899999999999999</v>
      </c>
      <c r="C4" s="67"/>
      <c r="D4" s="67"/>
      <c r="E4" s="67"/>
      <c r="F4" s="67"/>
      <c r="G4" s="67"/>
      <c r="H4" s="67"/>
    </row>
    <row r="5" spans="1:8" x14ac:dyDescent="0.3">
      <c r="A5" s="42" t="s">
        <v>79</v>
      </c>
      <c r="B5" s="101">
        <v>20.6</v>
      </c>
      <c r="C5" s="67"/>
      <c r="D5" s="67"/>
      <c r="E5" s="67"/>
      <c r="F5" s="67"/>
      <c r="G5" s="67"/>
      <c r="H5" s="67"/>
    </row>
    <row r="6" spans="1:8" x14ac:dyDescent="0.3">
      <c r="A6" s="42" t="s">
        <v>101</v>
      </c>
      <c r="B6" s="101">
        <v>20.6</v>
      </c>
      <c r="C6" s="67"/>
      <c r="D6" s="67"/>
      <c r="E6" s="67"/>
      <c r="F6" s="67"/>
      <c r="G6" s="67"/>
      <c r="H6" s="67"/>
    </row>
    <row r="7" spans="1:8" x14ac:dyDescent="0.3">
      <c r="A7" s="42" t="s">
        <v>81</v>
      </c>
      <c r="B7" s="101">
        <v>20.2</v>
      </c>
      <c r="C7" s="67"/>
      <c r="D7" s="67"/>
      <c r="E7" s="67"/>
      <c r="F7" s="67"/>
      <c r="G7" s="67"/>
      <c r="H7" s="67"/>
    </row>
    <row r="8" spans="1:8" x14ac:dyDescent="0.3">
      <c r="A8" s="42" t="s">
        <v>78</v>
      </c>
      <c r="B8" s="101">
        <v>20.100000000000001</v>
      </c>
      <c r="C8" s="67"/>
      <c r="D8" s="67"/>
      <c r="E8" s="67"/>
      <c r="F8" s="67"/>
      <c r="G8" s="67"/>
      <c r="H8" s="67"/>
    </row>
    <row r="9" spans="1:8" x14ac:dyDescent="0.3">
      <c r="A9" s="42" t="s">
        <v>79</v>
      </c>
      <c r="B9" s="101">
        <v>20.8</v>
      </c>
      <c r="C9" s="67"/>
      <c r="D9" s="67"/>
      <c r="E9" s="67"/>
      <c r="F9" s="67"/>
      <c r="G9" s="67"/>
      <c r="H9" s="67"/>
    </row>
    <row r="10" spans="1:8" x14ac:dyDescent="0.3">
      <c r="A10" s="42" t="s">
        <v>102</v>
      </c>
      <c r="B10" s="101">
        <v>21.9</v>
      </c>
      <c r="C10" s="67"/>
      <c r="D10" s="67"/>
      <c r="E10" s="67"/>
      <c r="F10" s="67"/>
      <c r="G10" s="67"/>
      <c r="H10" s="67"/>
    </row>
    <row r="11" spans="1:8" x14ac:dyDescent="0.3">
      <c r="A11" s="42" t="s">
        <v>81</v>
      </c>
      <c r="B11" s="101">
        <v>17.7</v>
      </c>
      <c r="C11" s="67"/>
      <c r="D11" s="67"/>
      <c r="E11" s="67"/>
      <c r="F11" s="67"/>
      <c r="G11" s="67"/>
      <c r="H11" s="67"/>
    </row>
    <row r="12" spans="1:8" x14ac:dyDescent="0.3">
      <c r="A12" s="42" t="s">
        <v>78</v>
      </c>
      <c r="B12" s="101">
        <v>18</v>
      </c>
      <c r="C12" s="67"/>
      <c r="D12" s="67"/>
      <c r="E12" s="67"/>
      <c r="F12" s="67"/>
      <c r="G12" s="67"/>
      <c r="H12" s="67"/>
    </row>
    <row r="13" spans="1:8" x14ac:dyDescent="0.3">
      <c r="A13" s="42" t="s">
        <v>79</v>
      </c>
      <c r="B13" s="101">
        <v>17.899999999999999</v>
      </c>
      <c r="C13" s="67"/>
      <c r="D13" s="67"/>
      <c r="E13" s="67"/>
      <c r="F13" s="67"/>
      <c r="G13" s="67"/>
      <c r="H13" s="67"/>
    </row>
    <row r="14" spans="1:8" x14ac:dyDescent="0.3">
      <c r="A14" s="42" t="s">
        <v>103</v>
      </c>
      <c r="B14" s="101">
        <v>19.8</v>
      </c>
      <c r="C14" s="67"/>
      <c r="D14" s="67"/>
      <c r="E14" s="67"/>
      <c r="F14" s="67"/>
      <c r="G14" s="67"/>
      <c r="H14" s="67"/>
    </row>
    <row r="15" spans="1:8" x14ac:dyDescent="0.3">
      <c r="A15" s="42" t="s">
        <v>81</v>
      </c>
      <c r="B15" s="101">
        <v>17.5</v>
      </c>
      <c r="C15" s="67"/>
      <c r="D15" s="67"/>
      <c r="E15" s="67"/>
      <c r="F15" s="67"/>
      <c r="G15" s="67"/>
      <c r="H15" s="67"/>
    </row>
    <row r="16" spans="1:8" x14ac:dyDescent="0.3">
      <c r="A16" s="42" t="s">
        <v>78</v>
      </c>
      <c r="B16" s="101">
        <v>18.2</v>
      </c>
      <c r="C16" s="67"/>
      <c r="D16" s="67"/>
      <c r="E16" s="67"/>
      <c r="F16" s="67"/>
      <c r="G16" s="67"/>
      <c r="H16" s="67"/>
    </row>
    <row r="17" spans="1:8" x14ac:dyDescent="0.3">
      <c r="A17" s="42" t="s">
        <v>79</v>
      </c>
      <c r="B17" s="101">
        <v>16</v>
      </c>
      <c r="C17" s="67"/>
      <c r="D17" s="67"/>
      <c r="E17" s="67"/>
      <c r="F17" s="67"/>
      <c r="G17" s="67"/>
      <c r="H17" s="67"/>
    </row>
    <row r="18" spans="1:8" x14ac:dyDescent="0.3">
      <c r="A18" s="42" t="s">
        <v>104</v>
      </c>
      <c r="B18" s="101">
        <v>19.3</v>
      </c>
      <c r="C18" s="67"/>
      <c r="D18" s="67"/>
      <c r="E18" s="67"/>
      <c r="F18" s="67"/>
      <c r="G18" s="67"/>
      <c r="H18" s="67"/>
    </row>
    <row r="19" spans="1:8" x14ac:dyDescent="0.3">
      <c r="A19" s="42" t="s">
        <v>81</v>
      </c>
      <c r="B19" s="101">
        <v>17</v>
      </c>
      <c r="C19" s="67"/>
      <c r="D19" s="67"/>
      <c r="E19" s="67"/>
      <c r="F19" s="67"/>
      <c r="G19" s="67"/>
      <c r="H19" s="67"/>
    </row>
    <row r="20" spans="1:8" x14ac:dyDescent="0.3">
      <c r="A20" s="42" t="s">
        <v>78</v>
      </c>
      <c r="B20" s="101">
        <v>17.7</v>
      </c>
      <c r="C20" s="67"/>
      <c r="D20" s="67"/>
      <c r="E20" s="67"/>
      <c r="F20" s="67"/>
      <c r="G20" s="67"/>
      <c r="H20" s="67"/>
    </row>
    <row r="21" spans="1:8" x14ac:dyDescent="0.3">
      <c r="A21" s="42" t="s">
        <v>79</v>
      </c>
      <c r="B21" s="101">
        <v>17.7</v>
      </c>
      <c r="C21" s="67"/>
      <c r="D21" s="67"/>
      <c r="E21" s="67"/>
      <c r="F21" s="67"/>
      <c r="G21" s="67"/>
      <c r="H21" s="67"/>
    </row>
    <row r="22" spans="1:8" x14ac:dyDescent="0.3">
      <c r="A22" s="42" t="s">
        <v>105</v>
      </c>
      <c r="B22" s="101">
        <v>17.600000000000001</v>
      </c>
      <c r="C22" s="67"/>
      <c r="D22" s="67"/>
      <c r="E22" s="67"/>
      <c r="F22" s="67"/>
      <c r="G22" s="67"/>
      <c r="H22" s="67"/>
    </row>
    <row r="23" spans="1:8" x14ac:dyDescent="0.3">
      <c r="A23" s="42" t="s">
        <v>81</v>
      </c>
      <c r="B23" s="101">
        <v>17.600000000000001</v>
      </c>
      <c r="C23" s="67"/>
      <c r="D23" s="67"/>
      <c r="E23" s="67"/>
      <c r="F23" s="67"/>
      <c r="G23" s="67"/>
      <c r="H23" s="67"/>
    </row>
    <row r="24" spans="1:8" x14ac:dyDescent="0.3">
      <c r="A24" s="42" t="s">
        <v>78</v>
      </c>
      <c r="B24" s="101">
        <v>17.600000000000001</v>
      </c>
      <c r="C24" s="67"/>
      <c r="D24" s="67"/>
      <c r="E24" s="67"/>
      <c r="F24" s="67"/>
      <c r="G24" s="67"/>
      <c r="H24" s="67"/>
    </row>
    <row r="25" spans="1:8" x14ac:dyDescent="0.3">
      <c r="A25" s="42" t="s">
        <v>79</v>
      </c>
      <c r="B25" s="101">
        <v>17.5</v>
      </c>
      <c r="C25" s="67"/>
      <c r="D25" s="67"/>
      <c r="E25" s="67"/>
      <c r="F25" s="67"/>
      <c r="G25" s="67"/>
      <c r="H25" s="67"/>
    </row>
    <row r="26" spans="1:8" x14ac:dyDescent="0.3">
      <c r="A26" s="42" t="s">
        <v>106</v>
      </c>
      <c r="B26" s="101">
        <v>17.399999999999999</v>
      </c>
      <c r="C26" s="67"/>
      <c r="D26" s="67"/>
      <c r="E26" s="67"/>
      <c r="F26" s="67"/>
      <c r="G26" s="67"/>
      <c r="H26" s="67"/>
    </row>
    <row r="27" spans="1:8" x14ac:dyDescent="0.3">
      <c r="A27" s="42" t="s">
        <v>81</v>
      </c>
      <c r="B27" s="101">
        <v>17.3</v>
      </c>
      <c r="C27" s="67"/>
      <c r="D27" s="67"/>
      <c r="E27" s="67"/>
      <c r="F27" s="67"/>
      <c r="G27" s="67"/>
      <c r="H27" s="67"/>
    </row>
    <row r="28" spans="1:8" x14ac:dyDescent="0.3">
      <c r="A28" s="85" t="s">
        <v>108</v>
      </c>
      <c r="B28" s="101">
        <v>17.3</v>
      </c>
      <c r="C28" s="67"/>
      <c r="D28" s="67"/>
      <c r="E28" s="67"/>
      <c r="F28" s="67"/>
      <c r="G28" s="67"/>
      <c r="H28" s="67"/>
    </row>
    <row r="29" spans="1:8" x14ac:dyDescent="0.3">
      <c r="A29" s="85" t="s">
        <v>79</v>
      </c>
      <c r="B29" s="101">
        <v>17</v>
      </c>
      <c r="C29" s="67"/>
      <c r="D29" s="67"/>
      <c r="E29" s="67"/>
      <c r="F29" s="67"/>
      <c r="G29" s="67"/>
      <c r="H29" s="67"/>
    </row>
  </sheetData>
  <hyperlinks>
    <hyperlink ref="A1" location="List!A1" display="List!A1" xr:uid="{A72B2BAB-B6B2-4325-A557-CB51B5DAA6D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9"/>
  <sheetViews>
    <sheetView workbookViewId="0"/>
  </sheetViews>
  <sheetFormatPr defaultColWidth="8.88671875" defaultRowHeight="14.25" x14ac:dyDescent="0.25"/>
  <cols>
    <col min="1" max="1" width="8.88671875" style="5"/>
    <col min="2" max="16384" width="8.88671875" style="3"/>
  </cols>
  <sheetData>
    <row r="1" spans="1:10" s="22" customFormat="1" ht="15" x14ac:dyDescent="0.25">
      <c r="A1" s="251" t="s">
        <v>385</v>
      </c>
      <c r="B1" s="22" t="s">
        <v>109</v>
      </c>
    </row>
    <row r="2" spans="1:10" ht="16.5" x14ac:dyDescent="0.3">
      <c r="A2" s="42" t="s">
        <v>100</v>
      </c>
      <c r="B2" s="101">
        <v>1.27</v>
      </c>
      <c r="G2" s="31"/>
    </row>
    <row r="3" spans="1:10" ht="16.5" x14ac:dyDescent="0.3">
      <c r="A3" s="42" t="s">
        <v>81</v>
      </c>
      <c r="B3" s="101">
        <v>-4.66</v>
      </c>
      <c r="G3" s="31"/>
    </row>
    <row r="4" spans="1:10" ht="16.5" x14ac:dyDescent="0.3">
      <c r="A4" s="42" t="s">
        <v>78</v>
      </c>
      <c r="B4" s="101">
        <v>-0.11600000000000001</v>
      </c>
      <c r="G4" s="31"/>
    </row>
    <row r="5" spans="1:10" ht="16.5" x14ac:dyDescent="0.3">
      <c r="A5" s="42" t="s">
        <v>79</v>
      </c>
      <c r="B5" s="101">
        <v>-0.623</v>
      </c>
      <c r="G5" s="31"/>
      <c r="H5" s="52"/>
      <c r="I5" s="31"/>
      <c r="J5" s="31"/>
    </row>
    <row r="6" spans="1:10" ht="16.5" x14ac:dyDescent="0.3">
      <c r="A6" s="42" t="s">
        <v>101</v>
      </c>
      <c r="B6" s="101">
        <v>1.2</v>
      </c>
      <c r="G6" s="31"/>
      <c r="H6" s="52"/>
      <c r="I6" s="31"/>
      <c r="J6" s="31"/>
    </row>
    <row r="7" spans="1:10" ht="16.5" x14ac:dyDescent="0.3">
      <c r="A7" s="42" t="s">
        <v>81</v>
      </c>
      <c r="B7" s="101">
        <v>-3.3</v>
      </c>
      <c r="G7" s="31"/>
      <c r="H7" s="52"/>
      <c r="I7" s="31"/>
      <c r="J7" s="31"/>
    </row>
    <row r="8" spans="1:10" ht="16.5" x14ac:dyDescent="0.3">
      <c r="A8" s="42" t="s">
        <v>78</v>
      </c>
      <c r="B8" s="101">
        <v>1.3</v>
      </c>
      <c r="G8" s="31"/>
      <c r="H8" s="31"/>
      <c r="I8" s="31"/>
      <c r="J8" s="31"/>
    </row>
    <row r="9" spans="1:10" ht="16.5" x14ac:dyDescent="0.3">
      <c r="A9" s="42" t="s">
        <v>79</v>
      </c>
      <c r="B9" s="101">
        <v>-1</v>
      </c>
      <c r="G9" s="31"/>
      <c r="H9" s="31"/>
      <c r="I9" s="31"/>
      <c r="J9" s="31"/>
    </row>
    <row r="10" spans="1:10" ht="16.5" x14ac:dyDescent="0.3">
      <c r="A10" s="42" t="s">
        <v>102</v>
      </c>
      <c r="B10" s="101">
        <v>0.2</v>
      </c>
      <c r="G10" s="31"/>
      <c r="H10" s="31"/>
      <c r="I10" s="31"/>
      <c r="J10" s="31"/>
    </row>
    <row r="11" spans="1:10" ht="16.5" x14ac:dyDescent="0.3">
      <c r="A11" s="42" t="s">
        <v>81</v>
      </c>
      <c r="B11" s="101">
        <v>7.4</v>
      </c>
      <c r="G11" s="31"/>
      <c r="H11" s="31"/>
      <c r="I11" s="31"/>
      <c r="J11" s="31"/>
    </row>
    <row r="12" spans="1:10" ht="16.5" x14ac:dyDescent="0.3">
      <c r="A12" s="42" t="s">
        <v>78</v>
      </c>
      <c r="B12" s="101">
        <v>1.4</v>
      </c>
      <c r="G12" s="31"/>
      <c r="H12" s="31"/>
      <c r="I12" s="31"/>
      <c r="J12" s="31"/>
    </row>
    <row r="13" spans="1:10" ht="16.5" x14ac:dyDescent="0.3">
      <c r="A13" s="42" t="s">
        <v>79</v>
      </c>
      <c r="B13" s="101">
        <v>3.7</v>
      </c>
      <c r="G13" s="31"/>
      <c r="H13" s="31"/>
      <c r="I13" s="31"/>
      <c r="J13" s="31"/>
    </row>
    <row r="14" spans="1:10" ht="16.5" x14ac:dyDescent="0.3">
      <c r="A14" s="42" t="s">
        <v>103</v>
      </c>
      <c r="B14" s="101">
        <v>4.2</v>
      </c>
      <c r="G14" s="31"/>
      <c r="H14" s="31"/>
      <c r="I14" s="31"/>
      <c r="J14" s="31"/>
    </row>
    <row r="15" spans="1:10" ht="16.5" x14ac:dyDescent="0.3">
      <c r="A15" s="42" t="s">
        <v>81</v>
      </c>
      <c r="B15" s="101">
        <v>11.5</v>
      </c>
      <c r="G15" s="31"/>
      <c r="H15" s="31"/>
      <c r="I15" s="31"/>
      <c r="J15" s="31"/>
    </row>
    <row r="16" spans="1:10" ht="16.5" x14ac:dyDescent="0.3">
      <c r="A16" s="42" t="s">
        <v>78</v>
      </c>
      <c r="B16" s="101">
        <v>6.9</v>
      </c>
      <c r="G16" s="31"/>
      <c r="H16" s="31"/>
      <c r="I16" s="31"/>
      <c r="J16" s="31"/>
    </row>
    <row r="17" spans="1:10" ht="16.5" x14ac:dyDescent="0.3">
      <c r="A17" s="42" t="s">
        <v>79</v>
      </c>
      <c r="B17" s="101">
        <v>12.9</v>
      </c>
      <c r="G17" s="22"/>
      <c r="H17" s="31"/>
      <c r="I17" s="31"/>
      <c r="J17" s="31"/>
    </row>
    <row r="18" spans="1:10" ht="16.5" x14ac:dyDescent="0.3">
      <c r="A18" s="42" t="s">
        <v>104</v>
      </c>
      <c r="B18" s="101">
        <v>7.4</v>
      </c>
      <c r="G18" s="22"/>
      <c r="H18" s="31"/>
      <c r="I18" s="31"/>
      <c r="J18" s="31"/>
    </row>
    <row r="19" spans="1:10" ht="16.5" x14ac:dyDescent="0.3">
      <c r="A19" s="42" t="s">
        <v>81</v>
      </c>
      <c r="B19" s="101">
        <v>-0.4</v>
      </c>
      <c r="G19" s="22"/>
      <c r="H19" s="31"/>
      <c r="I19" s="31"/>
      <c r="J19" s="31"/>
    </row>
    <row r="20" spans="1:10" ht="16.5" x14ac:dyDescent="0.3">
      <c r="A20" s="42" t="s">
        <v>78</v>
      </c>
      <c r="B20" s="101">
        <v>4.2</v>
      </c>
      <c r="G20" s="22"/>
      <c r="H20" s="31"/>
      <c r="I20" s="31"/>
      <c r="J20" s="31"/>
    </row>
    <row r="21" spans="1:10" ht="16.5" x14ac:dyDescent="0.3">
      <c r="A21" s="42" t="s">
        <v>79</v>
      </c>
      <c r="B21" s="101">
        <v>2.4</v>
      </c>
      <c r="G21" s="22"/>
      <c r="H21" s="31"/>
      <c r="I21" s="31"/>
      <c r="J21" s="31"/>
    </row>
    <row r="22" spans="1:10" x14ac:dyDescent="0.25">
      <c r="A22" s="42" t="s">
        <v>105</v>
      </c>
      <c r="B22" s="101">
        <v>6.1</v>
      </c>
    </row>
    <row r="23" spans="1:10" x14ac:dyDescent="0.25">
      <c r="A23" s="42" t="s">
        <v>81</v>
      </c>
      <c r="B23" s="101">
        <v>5.4</v>
      </c>
    </row>
    <row r="24" spans="1:10" x14ac:dyDescent="0.25">
      <c r="A24" s="42" t="s">
        <v>78</v>
      </c>
      <c r="B24" s="101">
        <v>5.2</v>
      </c>
    </row>
    <row r="25" spans="1:10" x14ac:dyDescent="0.25">
      <c r="A25" s="42" t="s">
        <v>79</v>
      </c>
      <c r="B25" s="101">
        <v>5</v>
      </c>
    </row>
    <row r="26" spans="1:10" x14ac:dyDescent="0.25">
      <c r="A26" s="42" t="s">
        <v>106</v>
      </c>
      <c r="B26" s="101">
        <v>4.5999999999999996</v>
      </c>
    </row>
    <row r="27" spans="1:10" x14ac:dyDescent="0.25">
      <c r="A27" s="42" t="s">
        <v>81</v>
      </c>
      <c r="B27" s="101">
        <v>4.3</v>
      </c>
    </row>
    <row r="28" spans="1:10" x14ac:dyDescent="0.25">
      <c r="A28" s="85" t="s">
        <v>108</v>
      </c>
      <c r="B28" s="101">
        <v>4</v>
      </c>
    </row>
    <row r="29" spans="1:10" x14ac:dyDescent="0.25">
      <c r="A29" s="42" t="s">
        <v>79</v>
      </c>
      <c r="B29" s="101">
        <v>3.8</v>
      </c>
    </row>
  </sheetData>
  <hyperlinks>
    <hyperlink ref="A1" location="List!A1" display="List!A1" xr:uid="{49F314F7-F713-4BA8-98E6-8CD02AEC9D0D}"/>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8"/>
  <sheetViews>
    <sheetView workbookViewId="0"/>
  </sheetViews>
  <sheetFormatPr defaultColWidth="8.88671875" defaultRowHeight="14.25" x14ac:dyDescent="0.25"/>
  <cols>
    <col min="1" max="1" width="8.88671875" style="29"/>
    <col min="2" max="2" width="8.88671875" style="78" customWidth="1"/>
    <col min="3" max="16384" width="8.88671875" style="78"/>
  </cols>
  <sheetData>
    <row r="1" spans="1:4" s="23" customFormat="1" ht="15" x14ac:dyDescent="0.25">
      <c r="A1" s="251" t="s">
        <v>385</v>
      </c>
      <c r="B1" s="23" t="s">
        <v>227</v>
      </c>
      <c r="C1" s="23" t="s">
        <v>228</v>
      </c>
      <c r="D1" s="23" t="s">
        <v>229</v>
      </c>
    </row>
    <row r="2" spans="1:4" x14ac:dyDescent="0.25">
      <c r="A2" s="142">
        <v>2017</v>
      </c>
      <c r="B2" s="195">
        <v>2.2999999999999998</v>
      </c>
      <c r="C2" s="195">
        <v>2.2999999999999998</v>
      </c>
      <c r="D2" s="194">
        <v>0</v>
      </c>
    </row>
    <row r="3" spans="1:4" x14ac:dyDescent="0.25">
      <c r="A3" s="142">
        <v>2018</v>
      </c>
      <c r="B3" s="195">
        <v>3</v>
      </c>
      <c r="C3" s="195">
        <v>3</v>
      </c>
      <c r="D3" s="194">
        <v>0</v>
      </c>
    </row>
    <row r="4" spans="1:4" x14ac:dyDescent="0.25">
      <c r="A4" s="142">
        <v>2019</v>
      </c>
      <c r="B4" s="195">
        <v>2.2000000000000002</v>
      </c>
      <c r="C4" s="195">
        <v>2.2000000000000002</v>
      </c>
      <c r="D4" s="194">
        <v>0</v>
      </c>
    </row>
    <row r="5" spans="1:4" x14ac:dyDescent="0.25">
      <c r="A5" s="142">
        <v>2020</v>
      </c>
      <c r="B5" s="195">
        <v>-3.5</v>
      </c>
      <c r="C5" s="195">
        <v>-3.5</v>
      </c>
      <c r="D5" s="194">
        <v>0</v>
      </c>
    </row>
    <row r="6" spans="1:4" x14ac:dyDescent="0.25">
      <c r="A6" s="142">
        <v>2021</v>
      </c>
      <c r="B6" s="195">
        <v>3</v>
      </c>
      <c r="C6" s="195">
        <v>6.1</v>
      </c>
      <c r="D6" s="194">
        <v>3.0999999999999996</v>
      </c>
    </row>
    <row r="7" spans="1:4" x14ac:dyDescent="0.25">
      <c r="A7" s="142">
        <v>2022</v>
      </c>
      <c r="B7" s="195">
        <v>2.2000000000000002</v>
      </c>
      <c r="C7" s="195">
        <v>2.7</v>
      </c>
      <c r="D7" s="194">
        <v>0.5</v>
      </c>
    </row>
    <row r="8" spans="1:4" x14ac:dyDescent="0.25">
      <c r="A8" s="142">
        <v>2023</v>
      </c>
      <c r="B8" s="195">
        <v>2.2000000000000002</v>
      </c>
      <c r="C8" s="195">
        <v>1.8</v>
      </c>
      <c r="D8" s="194">
        <v>-0.40000000000000013</v>
      </c>
    </row>
  </sheetData>
  <hyperlinks>
    <hyperlink ref="A1" location="List!A1" display="List!A1" xr:uid="{B763E4C8-D55A-4ED0-8D91-FA4A98E27698}"/>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8"/>
  <sheetViews>
    <sheetView zoomScale="115" zoomScaleNormal="115" workbookViewId="0"/>
  </sheetViews>
  <sheetFormatPr defaultColWidth="8.88671875" defaultRowHeight="14.25" x14ac:dyDescent="0.25"/>
  <cols>
    <col min="1" max="1" width="8.88671875" style="29"/>
    <col min="2" max="16384" width="8.88671875" style="78"/>
  </cols>
  <sheetData>
    <row r="1" spans="1:4" s="23" customFormat="1" ht="15" x14ac:dyDescent="0.25">
      <c r="A1" s="251" t="s">
        <v>385</v>
      </c>
      <c r="B1" s="23" t="s">
        <v>227</v>
      </c>
      <c r="C1" s="23" t="s">
        <v>228</v>
      </c>
      <c r="D1" s="23" t="s">
        <v>229</v>
      </c>
    </row>
    <row r="2" spans="1:4" x14ac:dyDescent="0.25">
      <c r="A2" s="143">
        <v>2017</v>
      </c>
      <c r="B2" s="196">
        <v>2.7</v>
      </c>
      <c r="C2" s="79">
        <v>2.7</v>
      </c>
      <c r="D2" s="173">
        <v>0</v>
      </c>
    </row>
    <row r="3" spans="1:4" x14ac:dyDescent="0.25">
      <c r="A3" s="143">
        <v>2018</v>
      </c>
      <c r="B3" s="196">
        <v>1.9</v>
      </c>
      <c r="C3" s="79">
        <v>1.9</v>
      </c>
      <c r="D3" s="173">
        <v>0</v>
      </c>
    </row>
    <row r="4" spans="1:4" x14ac:dyDescent="0.25">
      <c r="A4" s="143">
        <v>2019</v>
      </c>
      <c r="B4" s="196">
        <v>1.3</v>
      </c>
      <c r="C4" s="79">
        <v>1.3</v>
      </c>
      <c r="D4" s="173">
        <v>0</v>
      </c>
    </row>
    <row r="5" spans="1:4" x14ac:dyDescent="0.25">
      <c r="A5" s="143">
        <v>2020</v>
      </c>
      <c r="B5" s="196">
        <v>-6.8</v>
      </c>
      <c r="C5" s="79">
        <v>-6.7</v>
      </c>
      <c r="D5" s="173">
        <v>9.9999999999999645E-2</v>
      </c>
    </row>
    <row r="6" spans="1:4" x14ac:dyDescent="0.25">
      <c r="A6" s="143">
        <v>2021</v>
      </c>
      <c r="B6" s="196">
        <v>3.2</v>
      </c>
      <c r="C6" s="79">
        <v>4</v>
      </c>
      <c r="D6" s="173">
        <v>0.79999999999999982</v>
      </c>
    </row>
    <row r="7" spans="1:4" x14ac:dyDescent="0.25">
      <c r="A7" s="143">
        <v>2022</v>
      </c>
      <c r="B7" s="196">
        <v>3.4</v>
      </c>
      <c r="C7" s="79">
        <v>3.9</v>
      </c>
      <c r="D7" s="173">
        <v>0.5</v>
      </c>
    </row>
    <row r="8" spans="1:4" x14ac:dyDescent="0.25">
      <c r="A8" s="143">
        <v>2023</v>
      </c>
      <c r="B8" s="196">
        <v>2.2000000000000002</v>
      </c>
      <c r="C8" s="79">
        <v>1.9</v>
      </c>
      <c r="D8" s="173">
        <v>-0.30000000000000027</v>
      </c>
    </row>
  </sheetData>
  <hyperlinks>
    <hyperlink ref="A1" location="List!A1" display="List!A1" xr:uid="{981D8BEE-F74D-4F73-9AF5-1B2B2861BDDB}"/>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8"/>
  <sheetViews>
    <sheetView workbookViewId="0"/>
  </sheetViews>
  <sheetFormatPr defaultColWidth="8.88671875" defaultRowHeight="14.25" x14ac:dyDescent="0.25"/>
  <cols>
    <col min="1" max="1" width="8.88671875" style="23"/>
    <col min="2" max="16384" width="8.88671875" style="79"/>
  </cols>
  <sheetData>
    <row r="1" spans="1:5" s="23" customFormat="1" ht="15" x14ac:dyDescent="0.25">
      <c r="A1" s="251" t="s">
        <v>385</v>
      </c>
      <c r="B1" s="23" t="s">
        <v>227</v>
      </c>
      <c r="C1" s="23" t="s">
        <v>228</v>
      </c>
      <c r="D1" s="23" t="s">
        <v>229</v>
      </c>
    </row>
    <row r="2" spans="1:5" x14ac:dyDescent="0.25">
      <c r="A2" s="143">
        <v>2017</v>
      </c>
      <c r="B2" s="195">
        <v>1.8</v>
      </c>
      <c r="C2" s="79">
        <v>1.8</v>
      </c>
      <c r="D2" s="194">
        <v>0</v>
      </c>
      <c r="E2" s="78"/>
    </row>
    <row r="3" spans="1:5" x14ac:dyDescent="0.25">
      <c r="A3" s="143">
        <v>2018</v>
      </c>
      <c r="B3" s="195">
        <v>2.5</v>
      </c>
      <c r="C3" s="79">
        <v>2.8</v>
      </c>
      <c r="D3" s="194">
        <v>0.29999999999999982</v>
      </c>
      <c r="E3" s="78"/>
    </row>
    <row r="4" spans="1:5" x14ac:dyDescent="0.25">
      <c r="A4" s="143">
        <v>2019</v>
      </c>
      <c r="B4" s="195">
        <v>1.3</v>
      </c>
      <c r="C4" s="79">
        <v>2</v>
      </c>
      <c r="D4" s="194">
        <v>0.7</v>
      </c>
      <c r="E4" s="78"/>
    </row>
    <row r="5" spans="1:5" x14ac:dyDescent="0.25">
      <c r="A5" s="143">
        <v>2020</v>
      </c>
      <c r="B5" s="196">
        <v>-3.5</v>
      </c>
      <c r="C5" s="79">
        <v>-2.9</v>
      </c>
      <c r="D5" s="194">
        <v>0.60000000000000009</v>
      </c>
      <c r="E5" s="78"/>
    </row>
    <row r="6" spans="1:5" x14ac:dyDescent="0.25">
      <c r="A6" s="143">
        <v>2021</v>
      </c>
      <c r="B6" s="196">
        <v>2.2000000000000002</v>
      </c>
      <c r="C6" s="79">
        <v>3.4</v>
      </c>
      <c r="D6" s="194">
        <v>1.1999999999999997</v>
      </c>
    </row>
    <row r="7" spans="1:5" x14ac:dyDescent="0.25">
      <c r="A7" s="142">
        <v>2022</v>
      </c>
      <c r="B7" s="196">
        <v>2.6</v>
      </c>
      <c r="C7" s="79">
        <v>2.6</v>
      </c>
      <c r="D7" s="194">
        <v>0</v>
      </c>
    </row>
    <row r="8" spans="1:5" x14ac:dyDescent="0.25">
      <c r="A8" s="143">
        <v>2023</v>
      </c>
      <c r="B8" s="196">
        <v>2.2000000000000002</v>
      </c>
      <c r="C8" s="79">
        <v>1.4</v>
      </c>
      <c r="D8" s="194">
        <v>-0.80000000000000027</v>
      </c>
    </row>
  </sheetData>
  <hyperlinks>
    <hyperlink ref="A1" location="List!A1" display="List!A1" xr:uid="{0C729935-9210-4345-B571-9851F7BE81BC}"/>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31"/>
  <sheetViews>
    <sheetView zoomScale="115" zoomScaleNormal="115" workbookViewId="0"/>
  </sheetViews>
  <sheetFormatPr defaultColWidth="8.88671875" defaultRowHeight="16.5" x14ac:dyDescent="0.3"/>
  <cols>
    <col min="1" max="1" width="8.88671875" style="29"/>
    <col min="2" max="3" width="8.88671875" style="78"/>
    <col min="4" max="6" width="8.88671875" style="67"/>
    <col min="7" max="16384" width="8.88671875" style="78"/>
  </cols>
  <sheetData>
    <row r="1" spans="1:8" s="23" customFormat="1" ht="15" x14ac:dyDescent="0.25">
      <c r="A1" s="251" t="s">
        <v>385</v>
      </c>
      <c r="B1" s="23" t="s">
        <v>227</v>
      </c>
      <c r="C1" s="23" t="s">
        <v>228</v>
      </c>
      <c r="D1" s="23" t="s">
        <v>229</v>
      </c>
      <c r="G1" s="21"/>
      <c r="H1" s="21"/>
    </row>
    <row r="2" spans="1:8" x14ac:dyDescent="0.3">
      <c r="A2" s="143" t="s">
        <v>100</v>
      </c>
      <c r="B2" s="197">
        <v>97.33</v>
      </c>
      <c r="C2" s="198">
        <v>97.33</v>
      </c>
      <c r="D2" s="201">
        <v>0</v>
      </c>
      <c r="E2" s="200"/>
      <c r="G2" s="83"/>
      <c r="H2" s="83"/>
    </row>
    <row r="3" spans="1:8" x14ac:dyDescent="0.3">
      <c r="A3" s="143" t="s">
        <v>81</v>
      </c>
      <c r="B3" s="197">
        <v>96.83</v>
      </c>
      <c r="C3" s="198">
        <v>96.83</v>
      </c>
      <c r="D3" s="201">
        <v>0</v>
      </c>
      <c r="E3" s="200"/>
      <c r="G3" s="83"/>
      <c r="H3" s="83"/>
    </row>
    <row r="4" spans="1:8" x14ac:dyDescent="0.3">
      <c r="A4" s="143" t="s">
        <v>78</v>
      </c>
      <c r="B4" s="197">
        <v>99.8</v>
      </c>
      <c r="C4" s="198">
        <v>99.8</v>
      </c>
      <c r="D4" s="201">
        <v>0</v>
      </c>
      <c r="E4" s="200"/>
      <c r="G4" s="83"/>
      <c r="H4" s="83"/>
    </row>
    <row r="5" spans="1:8" x14ac:dyDescent="0.3">
      <c r="A5" s="143" t="s">
        <v>79</v>
      </c>
      <c r="B5" s="197">
        <v>98.06</v>
      </c>
      <c r="C5" s="198">
        <v>98.06</v>
      </c>
      <c r="D5" s="201">
        <v>0</v>
      </c>
      <c r="E5" s="200"/>
      <c r="G5" s="83"/>
      <c r="H5" s="83"/>
    </row>
    <row r="6" spans="1:8" x14ac:dyDescent="0.3">
      <c r="A6" s="143" t="s">
        <v>101</v>
      </c>
      <c r="B6" s="197">
        <v>97.83</v>
      </c>
      <c r="C6" s="198">
        <v>97.83</v>
      </c>
      <c r="D6" s="201">
        <v>0</v>
      </c>
      <c r="E6" s="200"/>
      <c r="F6" s="199"/>
      <c r="G6" s="83"/>
      <c r="H6" s="83"/>
    </row>
    <row r="7" spans="1:8" x14ac:dyDescent="0.3">
      <c r="A7" s="143" t="s">
        <v>81</v>
      </c>
      <c r="B7" s="197">
        <v>98</v>
      </c>
      <c r="C7" s="198">
        <v>98</v>
      </c>
      <c r="D7" s="201">
        <v>0</v>
      </c>
      <c r="E7" s="200"/>
      <c r="F7" s="199"/>
      <c r="G7" s="83"/>
      <c r="H7" s="83"/>
    </row>
    <row r="8" spans="1:8" x14ac:dyDescent="0.3">
      <c r="A8" s="143" t="s">
        <v>78</v>
      </c>
      <c r="B8" s="197">
        <v>95.03</v>
      </c>
      <c r="C8" s="198">
        <v>95.03</v>
      </c>
      <c r="D8" s="201">
        <v>0</v>
      </c>
      <c r="E8" s="200"/>
      <c r="F8" s="199"/>
      <c r="G8" s="83"/>
      <c r="H8" s="83"/>
    </row>
    <row r="9" spans="1:8" x14ac:dyDescent="0.3">
      <c r="A9" s="143" t="s">
        <v>79</v>
      </c>
      <c r="B9" s="197">
        <v>92.57</v>
      </c>
      <c r="C9" s="197">
        <v>92.57</v>
      </c>
      <c r="D9" s="201">
        <v>0</v>
      </c>
      <c r="E9" s="200"/>
      <c r="F9" s="199"/>
      <c r="G9" s="83"/>
      <c r="H9" s="83"/>
    </row>
    <row r="10" spans="1:8" x14ac:dyDescent="0.3">
      <c r="A10" s="143" t="s">
        <v>102</v>
      </c>
      <c r="B10" s="197">
        <v>93.43</v>
      </c>
      <c r="C10" s="197">
        <v>93.43</v>
      </c>
      <c r="D10" s="201">
        <v>0</v>
      </c>
      <c r="E10" s="200"/>
      <c r="F10" s="199"/>
      <c r="G10" s="83"/>
      <c r="H10" s="83"/>
    </row>
    <row r="11" spans="1:8" x14ac:dyDescent="0.3">
      <c r="A11" s="143" t="s">
        <v>81</v>
      </c>
      <c r="B11" s="197">
        <v>94.36</v>
      </c>
      <c r="C11" s="197">
        <v>94.36</v>
      </c>
      <c r="D11" s="201">
        <v>0</v>
      </c>
      <c r="E11" s="200"/>
      <c r="F11" s="199"/>
      <c r="G11" s="83"/>
      <c r="H11" s="83"/>
    </row>
    <row r="12" spans="1:8" x14ac:dyDescent="0.3">
      <c r="A12" s="143" t="s">
        <v>78</v>
      </c>
      <c r="B12" s="197">
        <v>94.13</v>
      </c>
      <c r="C12" s="197">
        <v>94.13</v>
      </c>
      <c r="D12" s="201">
        <v>0</v>
      </c>
      <c r="E12" s="200"/>
      <c r="F12" s="199"/>
      <c r="G12" s="83"/>
      <c r="H12" s="83"/>
    </row>
    <row r="13" spans="1:8" x14ac:dyDescent="0.3">
      <c r="A13" s="143" t="s">
        <v>79</v>
      </c>
      <c r="B13" s="197">
        <v>98.24</v>
      </c>
      <c r="C13" s="197">
        <v>98.24</v>
      </c>
      <c r="D13" s="201">
        <v>0</v>
      </c>
      <c r="E13" s="200"/>
      <c r="F13" s="199"/>
      <c r="G13" s="83"/>
      <c r="H13" s="83"/>
    </row>
    <row r="14" spans="1:8" x14ac:dyDescent="0.3">
      <c r="A14" s="143" t="s">
        <v>103</v>
      </c>
      <c r="B14" s="197">
        <v>98.95</v>
      </c>
      <c r="C14" s="197">
        <v>98.95</v>
      </c>
      <c r="D14" s="201">
        <v>0</v>
      </c>
      <c r="E14" s="200"/>
      <c r="F14" s="199"/>
      <c r="G14" s="65"/>
      <c r="H14" s="83"/>
    </row>
    <row r="15" spans="1:8" x14ac:dyDescent="0.3">
      <c r="A15" s="143" t="s">
        <v>81</v>
      </c>
      <c r="B15" s="197">
        <v>92.162499999999994</v>
      </c>
      <c r="C15" s="197">
        <v>92.162499999999994</v>
      </c>
      <c r="D15" s="201">
        <v>0</v>
      </c>
      <c r="E15" s="200"/>
      <c r="F15" s="199"/>
      <c r="G15" s="65"/>
      <c r="H15" s="83"/>
    </row>
    <row r="16" spans="1:8" x14ac:dyDescent="0.3">
      <c r="A16" s="143" t="s">
        <v>78</v>
      </c>
      <c r="B16" s="197">
        <v>95.887</v>
      </c>
      <c r="C16" s="197">
        <v>95.887</v>
      </c>
      <c r="D16" s="201">
        <v>0</v>
      </c>
      <c r="E16" s="200"/>
      <c r="F16" s="199"/>
      <c r="G16" s="65"/>
      <c r="H16" s="83"/>
    </row>
    <row r="17" spans="1:8" x14ac:dyDescent="0.3">
      <c r="A17" s="143" t="s">
        <v>79</v>
      </c>
      <c r="B17" s="197">
        <v>105.02</v>
      </c>
      <c r="C17" s="197">
        <v>105.02</v>
      </c>
      <c r="D17" s="201">
        <v>0</v>
      </c>
      <c r="E17" s="200"/>
      <c r="F17" s="199"/>
      <c r="G17" s="65"/>
      <c r="H17" s="83"/>
    </row>
    <row r="18" spans="1:8" x14ac:dyDescent="0.3">
      <c r="A18" s="143" t="s">
        <v>104</v>
      </c>
      <c r="B18" s="197">
        <v>114.28</v>
      </c>
      <c r="C18" s="198">
        <v>116.17738103438883</v>
      </c>
      <c r="D18" s="201">
        <v>1.8973810343888289</v>
      </c>
      <c r="E18" s="200"/>
      <c r="F18" s="199"/>
      <c r="G18" s="65"/>
      <c r="H18" s="83"/>
    </row>
    <row r="19" spans="1:8" x14ac:dyDescent="0.3">
      <c r="A19" s="143" t="s">
        <v>81</v>
      </c>
      <c r="B19" s="197">
        <v>117.26</v>
      </c>
      <c r="C19" s="198">
        <v>121.35095112408106</v>
      </c>
      <c r="D19" s="201">
        <v>4.0909511240810588</v>
      </c>
      <c r="E19" s="200"/>
      <c r="F19" s="199"/>
      <c r="G19" s="65"/>
      <c r="H19" s="83"/>
    </row>
    <row r="20" spans="1:8" x14ac:dyDescent="0.3">
      <c r="A20" s="143" t="s">
        <v>78</v>
      </c>
      <c r="B20" s="197">
        <v>117.65</v>
      </c>
      <c r="C20" s="198">
        <v>123.00543605931401</v>
      </c>
      <c r="D20" s="201">
        <v>5.3554360593140018</v>
      </c>
      <c r="E20" s="200"/>
      <c r="F20" s="199"/>
      <c r="G20" s="65"/>
      <c r="H20" s="83"/>
    </row>
    <row r="21" spans="1:8" x14ac:dyDescent="0.3">
      <c r="A21" s="143" t="s">
        <v>79</v>
      </c>
      <c r="B21" s="197">
        <v>115.98</v>
      </c>
      <c r="C21" s="198">
        <v>124.8375085427237</v>
      </c>
      <c r="D21" s="201">
        <v>8.8575085427236928</v>
      </c>
      <c r="E21" s="200"/>
      <c r="F21" s="199"/>
      <c r="G21" s="65"/>
      <c r="H21" s="83"/>
    </row>
    <row r="22" spans="1:8" x14ac:dyDescent="0.3">
      <c r="A22" s="143" t="s">
        <v>105</v>
      </c>
      <c r="B22" s="197">
        <v>115.18</v>
      </c>
      <c r="C22" s="198">
        <v>124.71812363295452</v>
      </c>
      <c r="D22" s="201">
        <v>9.5381236329545089</v>
      </c>
      <c r="E22" s="200"/>
      <c r="F22" s="199"/>
      <c r="G22" s="65"/>
      <c r="H22" s="83"/>
    </row>
    <row r="23" spans="1:8" x14ac:dyDescent="0.3">
      <c r="A23" s="143" t="s">
        <v>81</v>
      </c>
      <c r="B23" s="197">
        <v>115.07</v>
      </c>
      <c r="C23" s="198">
        <v>124.84918139546971</v>
      </c>
      <c r="D23" s="201">
        <v>9.7791813954697204</v>
      </c>
      <c r="E23" s="200"/>
      <c r="F23" s="199"/>
      <c r="G23" s="65"/>
      <c r="H23" s="83"/>
    </row>
    <row r="24" spans="1:8" x14ac:dyDescent="0.3">
      <c r="A24" s="143" t="s">
        <v>78</v>
      </c>
      <c r="B24" s="197">
        <v>115.11</v>
      </c>
      <c r="C24" s="198">
        <v>125.16743862994787</v>
      </c>
      <c r="D24" s="201">
        <v>10.057438629947868</v>
      </c>
      <c r="E24" s="200"/>
      <c r="F24" s="199"/>
      <c r="G24" s="65"/>
      <c r="H24" s="83"/>
    </row>
    <row r="25" spans="1:8" x14ac:dyDescent="0.3">
      <c r="A25" s="143" t="s">
        <v>79</v>
      </c>
      <c r="B25" s="197">
        <v>115.46</v>
      </c>
      <c r="C25" s="198">
        <v>125.561417332575</v>
      </c>
      <c r="D25" s="201">
        <v>10.101417332575011</v>
      </c>
      <c r="E25" s="200"/>
      <c r="F25" s="199"/>
      <c r="G25" s="65"/>
      <c r="H25" s="83"/>
    </row>
    <row r="26" spans="1:8" x14ac:dyDescent="0.3">
      <c r="A26" s="143" t="s">
        <v>106</v>
      </c>
      <c r="B26" s="197">
        <v>116.21</v>
      </c>
      <c r="C26" s="198">
        <v>126.08562126221349</v>
      </c>
      <c r="D26" s="201">
        <v>9.8756212622134996</v>
      </c>
      <c r="E26" s="200"/>
      <c r="F26" s="199"/>
      <c r="G26" s="65"/>
      <c r="H26" s="3"/>
    </row>
    <row r="27" spans="1:8" x14ac:dyDescent="0.3">
      <c r="A27" s="143" t="s">
        <v>81</v>
      </c>
      <c r="B27" s="197">
        <v>117.12</v>
      </c>
      <c r="C27" s="198">
        <v>126.70323122985954</v>
      </c>
      <c r="D27" s="201">
        <v>9.5832312298595355</v>
      </c>
      <c r="E27" s="200"/>
      <c r="F27" s="199"/>
      <c r="G27" s="65"/>
      <c r="H27" s="3"/>
    </row>
    <row r="28" spans="1:8" x14ac:dyDescent="0.3">
      <c r="A28" s="143" t="s">
        <v>78</v>
      </c>
      <c r="B28" s="197">
        <v>117.91</v>
      </c>
      <c r="C28" s="198">
        <v>127.3775728044578</v>
      </c>
      <c r="D28" s="201">
        <v>9.4675728044578022</v>
      </c>
      <c r="E28" s="200"/>
      <c r="F28" s="199"/>
    </row>
    <row r="29" spans="1:8" x14ac:dyDescent="0.3">
      <c r="A29" s="143" t="s">
        <v>79</v>
      </c>
      <c r="B29" s="197">
        <v>118.74</v>
      </c>
      <c r="C29" s="198">
        <v>128.0098085140782</v>
      </c>
      <c r="D29" s="201">
        <v>9.2698085140782069</v>
      </c>
      <c r="E29" s="200"/>
      <c r="F29" s="199"/>
    </row>
    <row r="30" spans="1:8" x14ac:dyDescent="0.3">
      <c r="A30" s="143" t="s">
        <v>110</v>
      </c>
      <c r="B30" s="197">
        <v>119.56</v>
      </c>
      <c r="C30" s="198">
        <v>128.46117132550381</v>
      </c>
      <c r="D30" s="201">
        <v>8.9011713255038103</v>
      </c>
      <c r="E30" s="200"/>
      <c r="F30" s="199"/>
    </row>
    <row r="31" spans="1:8" x14ac:dyDescent="0.3">
      <c r="A31" s="143" t="s">
        <v>81</v>
      </c>
      <c r="B31" s="79"/>
      <c r="C31" s="198">
        <v>128.79051375662399</v>
      </c>
      <c r="D31" s="201"/>
      <c r="E31" s="200"/>
    </row>
  </sheetData>
  <hyperlinks>
    <hyperlink ref="A1" location="List!A1" display="List!A1" xr:uid="{02516FC0-ED41-4039-A48C-00909BD6EBE1}"/>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1"/>
  <sheetViews>
    <sheetView workbookViewId="0"/>
  </sheetViews>
  <sheetFormatPr defaultColWidth="8.88671875" defaultRowHeight="14.25" x14ac:dyDescent="0.25"/>
  <cols>
    <col min="1" max="1" width="8.88671875" style="29"/>
    <col min="2" max="2" width="10.109375" style="78" bestFit="1" customWidth="1"/>
    <col min="3" max="16384" width="8.88671875" style="78"/>
  </cols>
  <sheetData>
    <row r="1" spans="1:6" s="23" customFormat="1" ht="15" x14ac:dyDescent="0.25">
      <c r="A1" s="251" t="s">
        <v>385</v>
      </c>
      <c r="B1" s="23" t="s">
        <v>227</v>
      </c>
      <c r="C1" s="23" t="s">
        <v>228</v>
      </c>
      <c r="D1" s="23" t="s">
        <v>229</v>
      </c>
    </row>
    <row r="2" spans="1:6" ht="15" x14ac:dyDescent="0.25">
      <c r="A2" s="142" t="s">
        <v>100</v>
      </c>
      <c r="B2" s="202">
        <v>53.8</v>
      </c>
      <c r="C2" s="203">
        <v>53.798879510044017</v>
      </c>
      <c r="D2" s="194">
        <v>-1.1204899559800197E-3</v>
      </c>
      <c r="E2" s="194"/>
      <c r="F2" s="194"/>
    </row>
    <row r="3" spans="1:6" ht="15" x14ac:dyDescent="0.25">
      <c r="A3" s="142" t="s">
        <v>81</v>
      </c>
      <c r="B3" s="202">
        <v>50.86</v>
      </c>
      <c r="C3" s="203">
        <v>50.855009861926689</v>
      </c>
      <c r="D3" s="194">
        <v>-4.9901380733103906E-3</v>
      </c>
      <c r="E3" s="194"/>
      <c r="F3" s="194"/>
    </row>
    <row r="4" spans="1:6" ht="15" x14ac:dyDescent="0.25">
      <c r="A4" s="142" t="s">
        <v>78</v>
      </c>
      <c r="B4" s="202">
        <v>52.11</v>
      </c>
      <c r="C4" s="203">
        <v>52.112895889383381</v>
      </c>
      <c r="D4" s="194">
        <v>2.8958893833817001E-3</v>
      </c>
      <c r="E4" s="194"/>
      <c r="F4" s="194"/>
    </row>
    <row r="5" spans="1:6" ht="15" x14ac:dyDescent="0.25">
      <c r="A5" s="142" t="s">
        <v>79</v>
      </c>
      <c r="B5" s="202">
        <v>61.47</v>
      </c>
      <c r="C5" s="203">
        <v>61.471030804056916</v>
      </c>
      <c r="D5" s="194">
        <v>1.0308040569171339E-3</v>
      </c>
      <c r="E5" s="194"/>
      <c r="F5" s="194"/>
    </row>
    <row r="6" spans="1:6" ht="15" x14ac:dyDescent="0.25">
      <c r="A6" s="142" t="s">
        <v>101</v>
      </c>
      <c r="B6" s="202">
        <v>67.16</v>
      </c>
      <c r="C6" s="203">
        <v>67.161627158131893</v>
      </c>
      <c r="D6" s="194">
        <v>1.6271581318960671E-3</v>
      </c>
      <c r="E6" s="194"/>
      <c r="F6" s="194"/>
    </row>
    <row r="7" spans="1:6" ht="15" x14ac:dyDescent="0.25">
      <c r="A7" s="142" t="s">
        <v>81</v>
      </c>
      <c r="B7" s="202">
        <v>74.87</v>
      </c>
      <c r="C7" s="203">
        <v>74.868828574981237</v>
      </c>
      <c r="D7" s="194">
        <v>-1.1714250187679909E-3</v>
      </c>
      <c r="E7" s="194"/>
      <c r="F7" s="194"/>
    </row>
    <row r="8" spans="1:6" ht="15" x14ac:dyDescent="0.25">
      <c r="A8" s="142" t="s">
        <v>78</v>
      </c>
      <c r="B8" s="202">
        <v>75.930000000000007</v>
      </c>
      <c r="C8" s="203">
        <v>75.934226895862707</v>
      </c>
      <c r="D8" s="194">
        <v>4.2268958627005304E-3</v>
      </c>
      <c r="E8" s="194"/>
      <c r="F8" s="194"/>
    </row>
    <row r="9" spans="1:6" ht="15" x14ac:dyDescent="0.25">
      <c r="A9" s="142" t="s">
        <v>79</v>
      </c>
      <c r="B9" s="202">
        <v>67.44</v>
      </c>
      <c r="C9" s="203">
        <v>67.43659883747091</v>
      </c>
      <c r="D9" s="194">
        <v>-3.4011625290872871E-3</v>
      </c>
      <c r="E9" s="194"/>
      <c r="F9" s="194"/>
    </row>
    <row r="10" spans="1:6" ht="15" x14ac:dyDescent="0.25">
      <c r="A10" s="142" t="s">
        <v>102</v>
      </c>
      <c r="B10" s="202">
        <v>63.84</v>
      </c>
      <c r="C10" s="203">
        <v>63.838281249780415</v>
      </c>
      <c r="D10" s="194">
        <v>-1.7187502195881166E-3</v>
      </c>
      <c r="E10" s="194"/>
      <c r="F10" s="194"/>
    </row>
    <row r="11" spans="1:6" ht="15" x14ac:dyDescent="0.25">
      <c r="A11" s="142" t="s">
        <v>81</v>
      </c>
      <c r="B11" s="202">
        <v>68.22</v>
      </c>
      <c r="C11" s="203">
        <v>68.216214100362095</v>
      </c>
      <c r="D11" s="194">
        <v>-3.7858996379043219E-3</v>
      </c>
      <c r="E11" s="194"/>
      <c r="F11" s="194"/>
    </row>
    <row r="12" spans="1:6" ht="15" x14ac:dyDescent="0.25">
      <c r="A12" s="142" t="s">
        <v>78</v>
      </c>
      <c r="B12" s="202">
        <v>61.97</v>
      </c>
      <c r="C12" s="203">
        <v>61.970911772927693</v>
      </c>
      <c r="D12" s="194">
        <v>9.1177292769373253E-4</v>
      </c>
      <c r="E12" s="194"/>
      <c r="F12" s="194"/>
    </row>
    <row r="13" spans="1:6" ht="15" x14ac:dyDescent="0.25">
      <c r="A13" s="142" t="s">
        <v>79</v>
      </c>
      <c r="B13" s="202">
        <v>62.46</v>
      </c>
      <c r="C13" s="203">
        <v>62.463898134377303</v>
      </c>
      <c r="D13" s="194">
        <v>3.8981343773016874E-3</v>
      </c>
      <c r="E13" s="194"/>
      <c r="F13" s="194"/>
    </row>
    <row r="14" spans="1:6" ht="15" x14ac:dyDescent="0.25">
      <c r="A14" s="142" t="s">
        <v>103</v>
      </c>
      <c r="B14" s="202">
        <v>49.21</v>
      </c>
      <c r="C14" s="203">
        <v>49.206784975686951</v>
      </c>
      <c r="D14" s="194">
        <v>-3.2150243130502076E-3</v>
      </c>
      <c r="E14" s="194"/>
      <c r="F14" s="194"/>
    </row>
    <row r="15" spans="1:6" ht="15" x14ac:dyDescent="0.25">
      <c r="A15" s="142" t="s">
        <v>81</v>
      </c>
      <c r="B15" s="202">
        <v>32.770000000000003</v>
      </c>
      <c r="C15" s="203">
        <v>32.770992529500042</v>
      </c>
      <c r="D15" s="194">
        <v>9.9252950003858587E-4</v>
      </c>
      <c r="E15" s="194"/>
      <c r="F15" s="194"/>
    </row>
    <row r="16" spans="1:6" ht="15" x14ac:dyDescent="0.25">
      <c r="A16" s="142" t="s">
        <v>78</v>
      </c>
      <c r="B16" s="202">
        <v>42.93</v>
      </c>
      <c r="C16" s="203">
        <v>42.926894460120586</v>
      </c>
      <c r="D16" s="194">
        <v>-3.1055398794137545E-3</v>
      </c>
      <c r="E16" s="194"/>
      <c r="F16" s="194"/>
    </row>
    <row r="17" spans="1:6" ht="15" x14ac:dyDescent="0.25">
      <c r="A17" s="142" t="s">
        <v>79</v>
      </c>
      <c r="B17" s="202">
        <v>44.94</v>
      </c>
      <c r="C17" s="203">
        <v>44.940717843265325</v>
      </c>
      <c r="D17" s="194">
        <v>7.1784326532764453E-4</v>
      </c>
      <c r="E17" s="194"/>
      <c r="F17" s="194"/>
    </row>
    <row r="18" spans="1:6" ht="15" x14ac:dyDescent="0.25">
      <c r="A18" s="142" t="s">
        <v>104</v>
      </c>
      <c r="B18" s="202">
        <v>58.54</v>
      </c>
      <c r="C18" s="203">
        <v>60.934907849564148</v>
      </c>
      <c r="D18" s="194">
        <v>2.3949078495641487</v>
      </c>
      <c r="E18" s="194"/>
      <c r="F18" s="194"/>
    </row>
    <row r="19" spans="1:6" ht="15" x14ac:dyDescent="0.25">
      <c r="A19" s="142" t="s">
        <v>81</v>
      </c>
      <c r="B19" s="202">
        <v>63.5</v>
      </c>
      <c r="C19" s="203">
        <v>67.353293303139168</v>
      </c>
      <c r="D19" s="194">
        <v>3.8532933031391678</v>
      </c>
      <c r="E19" s="194"/>
      <c r="F19" s="194"/>
    </row>
    <row r="20" spans="1:6" ht="15" x14ac:dyDescent="0.25">
      <c r="A20" s="142" t="s">
        <v>78</v>
      </c>
      <c r="B20" s="202">
        <v>62.56</v>
      </c>
      <c r="C20" s="203">
        <v>68.268901446899662</v>
      </c>
      <c r="D20" s="194">
        <v>5.7089014468996595</v>
      </c>
      <c r="E20" s="194"/>
      <c r="F20" s="194"/>
    </row>
    <row r="21" spans="1:6" ht="15" x14ac:dyDescent="0.25">
      <c r="A21" s="142" t="s">
        <v>79</v>
      </c>
      <c r="B21" s="202">
        <v>60.69</v>
      </c>
      <c r="C21" s="203">
        <v>66.675871443405711</v>
      </c>
      <c r="D21" s="194">
        <v>5.9858714434057134</v>
      </c>
      <c r="E21" s="194"/>
      <c r="F21" s="194"/>
    </row>
    <row r="22" spans="1:6" ht="15" x14ac:dyDescent="0.25">
      <c r="A22" s="142" t="s">
        <v>105</v>
      </c>
      <c r="B22" s="202">
        <v>60.01</v>
      </c>
      <c r="C22" s="203">
        <v>66.34552014760861</v>
      </c>
      <c r="D22" s="194">
        <v>6.3355201476086123</v>
      </c>
      <c r="E22" s="194"/>
      <c r="F22" s="194"/>
    </row>
    <row r="23" spans="1:6" ht="15" x14ac:dyDescent="0.25">
      <c r="A23" s="142" t="s">
        <v>81</v>
      </c>
      <c r="B23" s="202">
        <v>60.27</v>
      </c>
      <c r="C23" s="203">
        <v>66.670804269731121</v>
      </c>
      <c r="D23" s="194">
        <v>6.4008042697311183</v>
      </c>
      <c r="E23" s="194"/>
      <c r="F23" s="194"/>
    </row>
    <row r="24" spans="1:6" ht="15" x14ac:dyDescent="0.25">
      <c r="A24" s="142" t="s">
        <v>78</v>
      </c>
      <c r="B24" s="202">
        <v>60.79</v>
      </c>
      <c r="C24" s="203">
        <v>67.268067896283483</v>
      </c>
      <c r="D24" s="194">
        <v>6.4780678962834841</v>
      </c>
      <c r="E24" s="194"/>
      <c r="F24" s="194"/>
    </row>
    <row r="25" spans="1:6" ht="15" x14ac:dyDescent="0.25">
      <c r="A25" s="142" t="s">
        <v>79</v>
      </c>
      <c r="B25" s="202">
        <v>61.52</v>
      </c>
      <c r="C25" s="203">
        <v>67.893382478552411</v>
      </c>
      <c r="D25" s="194">
        <v>6.3733824785524078</v>
      </c>
      <c r="E25" s="194"/>
      <c r="F25" s="194"/>
    </row>
    <row r="26" spans="1:6" ht="15" x14ac:dyDescent="0.25">
      <c r="A26" s="142" t="s">
        <v>106</v>
      </c>
      <c r="B26" s="202">
        <v>62.43</v>
      </c>
      <c r="C26" s="203">
        <v>68.502086180896555</v>
      </c>
      <c r="D26" s="194">
        <v>6.0720861808965552</v>
      </c>
      <c r="E26" s="194"/>
      <c r="F26" s="194"/>
    </row>
    <row r="27" spans="1:6" ht="15" x14ac:dyDescent="0.25">
      <c r="A27" s="142" t="s">
        <v>81</v>
      </c>
      <c r="B27" s="202">
        <v>63.32</v>
      </c>
      <c r="C27" s="203">
        <v>69.093498633406696</v>
      </c>
      <c r="D27" s="194">
        <v>5.773498633406696</v>
      </c>
      <c r="E27" s="194"/>
      <c r="F27" s="194"/>
    </row>
    <row r="28" spans="1:6" ht="15" x14ac:dyDescent="0.25">
      <c r="A28" s="142" t="s">
        <v>78</v>
      </c>
      <c r="B28" s="202">
        <v>64.069999999999993</v>
      </c>
      <c r="C28" s="203">
        <v>69.668073717871991</v>
      </c>
      <c r="D28" s="194">
        <v>5.5980737178719977</v>
      </c>
      <c r="E28" s="194"/>
      <c r="F28" s="194"/>
    </row>
    <row r="29" spans="1:6" ht="15" x14ac:dyDescent="0.25">
      <c r="A29" s="142" t="s">
        <v>79</v>
      </c>
      <c r="B29" s="202">
        <v>64.760000000000005</v>
      </c>
      <c r="C29" s="203">
        <v>70.176220196108602</v>
      </c>
      <c r="D29" s="194">
        <v>5.416220196108597</v>
      </c>
      <c r="E29" s="194"/>
      <c r="F29" s="194"/>
    </row>
    <row r="30" spans="1:6" ht="15" x14ac:dyDescent="0.25">
      <c r="A30" s="142" t="s">
        <v>110</v>
      </c>
      <c r="B30" s="202">
        <v>65.39</v>
      </c>
      <c r="C30" s="203">
        <v>70.543420933799084</v>
      </c>
      <c r="D30" s="194">
        <v>5.1534209337990831</v>
      </c>
      <c r="E30" s="194"/>
      <c r="F30" s="194"/>
    </row>
    <row r="31" spans="1:6" x14ac:dyDescent="0.25">
      <c r="A31" s="142" t="s">
        <v>81</v>
      </c>
      <c r="C31" s="203">
        <v>70.809666934357978</v>
      </c>
      <c r="D31" s="194"/>
      <c r="E31" s="194"/>
      <c r="F31" s="194"/>
    </row>
  </sheetData>
  <hyperlinks>
    <hyperlink ref="A1" location="List!A1" display="List!A1" xr:uid="{D0B8A93E-055B-4CE6-9623-795AE5BD62B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U52"/>
  <sheetViews>
    <sheetView zoomScale="110" zoomScaleNormal="110" workbookViewId="0"/>
  </sheetViews>
  <sheetFormatPr defaultColWidth="8.88671875" defaultRowHeight="14.25" x14ac:dyDescent="0.25"/>
  <cols>
    <col min="1" max="1" width="8.33203125" style="26" customWidth="1"/>
    <col min="2" max="4" width="7.88671875" style="147" customWidth="1"/>
    <col min="5" max="19" width="8.88671875" style="147"/>
    <col min="20" max="22" width="8.88671875" style="147" customWidth="1"/>
    <col min="23" max="23" width="14.88671875" style="147" customWidth="1"/>
    <col min="24" max="16384" width="8.88671875" style="147"/>
  </cols>
  <sheetData>
    <row r="1" spans="1:30" s="26" customFormat="1" ht="15" x14ac:dyDescent="0.25">
      <c r="A1" s="250" t="s">
        <v>385</v>
      </c>
      <c r="B1" s="145" t="s">
        <v>0</v>
      </c>
      <c r="C1" s="145" t="s">
        <v>1</v>
      </c>
      <c r="D1" s="145" t="s">
        <v>2</v>
      </c>
      <c r="E1" s="145" t="s">
        <v>3</v>
      </c>
      <c r="F1" s="145" t="s">
        <v>4</v>
      </c>
      <c r="G1" s="145" t="s">
        <v>5</v>
      </c>
      <c r="H1" s="145" t="s">
        <v>6</v>
      </c>
      <c r="I1" s="145" t="s">
        <v>7</v>
      </c>
      <c r="J1" s="145" t="s">
        <v>8</v>
      </c>
      <c r="K1" s="145" t="s">
        <v>9</v>
      </c>
      <c r="L1" s="145" t="s">
        <v>10</v>
      </c>
      <c r="M1" s="145" t="s">
        <v>11</v>
      </c>
      <c r="N1" s="145" t="s">
        <v>12</v>
      </c>
      <c r="O1" s="145" t="s">
        <v>13</v>
      </c>
      <c r="P1" s="145" t="s">
        <v>14</v>
      </c>
      <c r="Q1" s="145" t="s">
        <v>15</v>
      </c>
      <c r="R1" s="145" t="s">
        <v>16</v>
      </c>
      <c r="S1" s="145" t="s">
        <v>17</v>
      </c>
      <c r="T1" s="146" t="s">
        <v>18</v>
      </c>
      <c r="U1" s="146" t="s">
        <v>19</v>
      </c>
      <c r="V1" s="146" t="s">
        <v>20</v>
      </c>
      <c r="W1" s="146" t="s">
        <v>160</v>
      </c>
      <c r="X1" s="146" t="s">
        <v>239</v>
      </c>
      <c r="Y1" s="146" t="s">
        <v>162</v>
      </c>
      <c r="Z1" s="146" t="s">
        <v>21</v>
      </c>
      <c r="AA1" s="146" t="s">
        <v>22</v>
      </c>
      <c r="AB1" s="146" t="s">
        <v>23</v>
      </c>
      <c r="AC1" s="146" t="s">
        <v>24</v>
      </c>
      <c r="AD1" s="146" t="s">
        <v>25</v>
      </c>
    </row>
    <row r="2" spans="1:30" ht="13.5" hidden="1" x14ac:dyDescent="0.25">
      <c r="A2" s="50" t="s">
        <v>26</v>
      </c>
      <c r="B2" s="50">
        <v>3.7</v>
      </c>
      <c r="C2" s="50">
        <v>0</v>
      </c>
      <c r="D2" s="50">
        <v>0</v>
      </c>
      <c r="E2" s="50">
        <v>0</v>
      </c>
      <c r="F2" s="50">
        <v>0</v>
      </c>
      <c r="G2" s="50">
        <v>0</v>
      </c>
      <c r="H2" s="50">
        <v>0</v>
      </c>
      <c r="I2" s="50">
        <v>0</v>
      </c>
      <c r="J2" s="50">
        <v>0</v>
      </c>
      <c r="K2" s="50">
        <v>0</v>
      </c>
      <c r="L2" s="50">
        <v>0</v>
      </c>
      <c r="M2" s="50">
        <v>0</v>
      </c>
      <c r="N2" s="50">
        <v>0</v>
      </c>
      <c r="O2" s="50">
        <v>0</v>
      </c>
      <c r="P2" s="50">
        <v>0</v>
      </c>
      <c r="Q2" s="50">
        <v>0</v>
      </c>
      <c r="R2" s="50">
        <v>0</v>
      </c>
      <c r="S2" s="50">
        <v>0</v>
      </c>
      <c r="T2" s="50">
        <v>4</v>
      </c>
      <c r="U2" s="50">
        <v>5.5</v>
      </c>
      <c r="V2" s="50">
        <v>2.5</v>
      </c>
      <c r="W2" s="50">
        <v>3.7</v>
      </c>
      <c r="X2" s="50">
        <v>3.7</v>
      </c>
      <c r="Y2" s="50">
        <v>3.7</v>
      </c>
      <c r="Z2" s="50"/>
      <c r="AA2" s="50"/>
      <c r="AB2" s="50"/>
      <c r="AC2" s="50">
        <f>8</f>
        <v>8</v>
      </c>
      <c r="AD2" s="50"/>
    </row>
    <row r="3" spans="1:30" ht="13.5" hidden="1" x14ac:dyDescent="0.25">
      <c r="A3" s="50" t="s">
        <v>27</v>
      </c>
      <c r="B3" s="50">
        <v>6.5</v>
      </c>
      <c r="C3" s="50">
        <v>0</v>
      </c>
      <c r="D3" s="50">
        <v>0</v>
      </c>
      <c r="E3" s="50">
        <v>0</v>
      </c>
      <c r="F3" s="50">
        <v>0</v>
      </c>
      <c r="G3" s="50">
        <v>0</v>
      </c>
      <c r="H3" s="50">
        <v>0</v>
      </c>
      <c r="I3" s="50">
        <v>0</v>
      </c>
      <c r="J3" s="50">
        <v>0</v>
      </c>
      <c r="K3" s="50">
        <v>0</v>
      </c>
      <c r="L3" s="50">
        <v>0</v>
      </c>
      <c r="M3" s="50">
        <v>0</v>
      </c>
      <c r="N3" s="50">
        <v>0</v>
      </c>
      <c r="O3" s="50">
        <v>0</v>
      </c>
      <c r="P3" s="50">
        <v>0</v>
      </c>
      <c r="Q3" s="50">
        <v>0</v>
      </c>
      <c r="R3" s="50">
        <v>0</v>
      </c>
      <c r="S3" s="50">
        <v>0</v>
      </c>
      <c r="T3" s="50">
        <v>4</v>
      </c>
      <c r="U3" s="50">
        <v>5.5</v>
      </c>
      <c r="V3" s="50">
        <v>2.5</v>
      </c>
      <c r="W3" s="50">
        <v>6.5</v>
      </c>
      <c r="X3" s="50">
        <v>6.5</v>
      </c>
      <c r="Y3" s="50">
        <v>6.5</v>
      </c>
      <c r="Z3" s="50"/>
      <c r="AA3" s="50"/>
      <c r="AB3" s="50"/>
      <c r="AC3" s="50">
        <f>8</f>
        <v>8</v>
      </c>
      <c r="AD3" s="50"/>
    </row>
    <row r="4" spans="1:30" ht="13.5" hidden="1" x14ac:dyDescent="0.25">
      <c r="A4" s="50" t="s">
        <v>28</v>
      </c>
      <c r="B4" s="50">
        <v>8.8000000000000007</v>
      </c>
      <c r="C4" s="50">
        <v>0</v>
      </c>
      <c r="D4" s="50">
        <v>0</v>
      </c>
      <c r="E4" s="50">
        <v>0</v>
      </c>
      <c r="F4" s="50">
        <v>0</v>
      </c>
      <c r="G4" s="50">
        <v>0</v>
      </c>
      <c r="H4" s="50">
        <v>0</v>
      </c>
      <c r="I4" s="50">
        <v>0</v>
      </c>
      <c r="J4" s="50">
        <v>0</v>
      </c>
      <c r="K4" s="50">
        <v>0</v>
      </c>
      <c r="L4" s="50">
        <v>0</v>
      </c>
      <c r="M4" s="50">
        <v>0</v>
      </c>
      <c r="N4" s="50">
        <v>0</v>
      </c>
      <c r="O4" s="50">
        <v>0</v>
      </c>
      <c r="P4" s="50">
        <v>0</v>
      </c>
      <c r="Q4" s="50">
        <v>0</v>
      </c>
      <c r="R4" s="50">
        <v>0</v>
      </c>
      <c r="S4" s="50">
        <v>0</v>
      </c>
      <c r="T4" s="50">
        <v>4</v>
      </c>
      <c r="U4" s="50">
        <v>5.5</v>
      </c>
      <c r="V4" s="50">
        <v>2.5</v>
      </c>
      <c r="W4" s="50">
        <v>8.8000000000000007</v>
      </c>
      <c r="X4" s="50">
        <v>8.8000000000000007</v>
      </c>
      <c r="Y4" s="50">
        <v>8.8000000000000007</v>
      </c>
      <c r="Z4" s="50"/>
      <c r="AA4" s="50"/>
      <c r="AB4" s="50"/>
      <c r="AC4" s="50">
        <f>8</f>
        <v>8</v>
      </c>
      <c r="AD4" s="50"/>
    </row>
    <row r="5" spans="1:30" ht="13.5" hidden="1" x14ac:dyDescent="0.25">
      <c r="A5" s="50" t="s">
        <v>29</v>
      </c>
      <c r="B5" s="50">
        <v>5.8</v>
      </c>
      <c r="C5" s="50">
        <v>0</v>
      </c>
      <c r="D5" s="50">
        <v>0</v>
      </c>
      <c r="E5" s="50">
        <v>0</v>
      </c>
      <c r="F5" s="50">
        <v>0</v>
      </c>
      <c r="G5" s="50">
        <v>0</v>
      </c>
      <c r="H5" s="50">
        <v>0</v>
      </c>
      <c r="I5" s="50">
        <v>0</v>
      </c>
      <c r="J5" s="50">
        <v>0</v>
      </c>
      <c r="K5" s="50">
        <v>0</v>
      </c>
      <c r="L5" s="50">
        <v>0</v>
      </c>
      <c r="M5" s="50">
        <v>0</v>
      </c>
      <c r="N5" s="50">
        <v>0</v>
      </c>
      <c r="O5" s="50">
        <v>0</v>
      </c>
      <c r="P5" s="50">
        <v>0</v>
      </c>
      <c r="Q5" s="50">
        <v>0</v>
      </c>
      <c r="R5" s="50">
        <v>0</v>
      </c>
      <c r="S5" s="50">
        <v>0</v>
      </c>
      <c r="T5" s="50">
        <v>4</v>
      </c>
      <c r="U5" s="50">
        <v>5.5</v>
      </c>
      <c r="V5" s="50">
        <v>2.5</v>
      </c>
      <c r="W5" s="50">
        <v>5.8</v>
      </c>
      <c r="X5" s="50">
        <v>5.8</v>
      </c>
      <c r="Y5" s="50">
        <v>5.8</v>
      </c>
      <c r="Z5" s="50"/>
      <c r="AA5" s="50"/>
      <c r="AB5" s="50"/>
      <c r="AC5" s="50">
        <f>8</f>
        <v>8</v>
      </c>
      <c r="AD5" s="50"/>
    </row>
    <row r="6" spans="1:30" ht="13.5" hidden="1" x14ac:dyDescent="0.25">
      <c r="A6" s="50" t="s">
        <v>30</v>
      </c>
      <c r="B6" s="50">
        <v>8.6</v>
      </c>
      <c r="C6" s="50">
        <v>0</v>
      </c>
      <c r="D6" s="50">
        <v>0</v>
      </c>
      <c r="E6" s="50">
        <v>0</v>
      </c>
      <c r="F6" s="50">
        <v>0</v>
      </c>
      <c r="G6" s="50">
        <v>0</v>
      </c>
      <c r="H6" s="50">
        <v>0</v>
      </c>
      <c r="I6" s="50">
        <v>0</v>
      </c>
      <c r="J6" s="50">
        <v>0</v>
      </c>
      <c r="K6" s="50">
        <v>0</v>
      </c>
      <c r="L6" s="50">
        <v>0</v>
      </c>
      <c r="M6" s="50">
        <v>0</v>
      </c>
      <c r="N6" s="50">
        <v>0</v>
      </c>
      <c r="O6" s="50">
        <v>0</v>
      </c>
      <c r="P6" s="50">
        <v>0</v>
      </c>
      <c r="Q6" s="50">
        <v>0</v>
      </c>
      <c r="R6" s="50">
        <v>0</v>
      </c>
      <c r="S6" s="50">
        <v>0</v>
      </c>
      <c r="T6" s="50">
        <v>4</v>
      </c>
      <c r="U6" s="50">
        <v>5.5</v>
      </c>
      <c r="V6" s="50">
        <v>2.5</v>
      </c>
      <c r="W6" s="50">
        <v>8.6</v>
      </c>
      <c r="X6" s="50">
        <v>8.6</v>
      </c>
      <c r="Y6" s="50">
        <v>8.6</v>
      </c>
      <c r="Z6" s="50"/>
      <c r="AA6" s="50"/>
      <c r="AB6" s="50"/>
      <c r="AC6" s="50">
        <f>8</f>
        <v>8</v>
      </c>
      <c r="AD6" s="50"/>
    </row>
    <row r="7" spans="1:30" ht="13.5" hidden="1" x14ac:dyDescent="0.25">
      <c r="A7" s="50" t="s">
        <v>31</v>
      </c>
      <c r="B7" s="50">
        <v>9.4</v>
      </c>
      <c r="C7" s="50">
        <v>0</v>
      </c>
      <c r="D7" s="50">
        <v>0</v>
      </c>
      <c r="E7" s="50">
        <v>0</v>
      </c>
      <c r="F7" s="50">
        <v>0</v>
      </c>
      <c r="G7" s="50">
        <v>0</v>
      </c>
      <c r="H7" s="50">
        <v>0</v>
      </c>
      <c r="I7" s="50">
        <v>0</v>
      </c>
      <c r="J7" s="50">
        <v>0</v>
      </c>
      <c r="K7" s="50">
        <v>0</v>
      </c>
      <c r="L7" s="50">
        <v>0</v>
      </c>
      <c r="M7" s="50">
        <v>0</v>
      </c>
      <c r="N7" s="50">
        <v>0</v>
      </c>
      <c r="O7" s="50">
        <v>0</v>
      </c>
      <c r="P7" s="50">
        <v>0</v>
      </c>
      <c r="Q7" s="50">
        <v>0</v>
      </c>
      <c r="R7" s="50">
        <v>0</v>
      </c>
      <c r="S7" s="50">
        <v>0</v>
      </c>
      <c r="T7" s="50">
        <v>4</v>
      </c>
      <c r="U7" s="50">
        <v>5.5</v>
      </c>
      <c r="V7" s="50">
        <v>2.5</v>
      </c>
      <c r="W7" s="50">
        <v>9.4</v>
      </c>
      <c r="X7" s="50">
        <v>9.4</v>
      </c>
      <c r="Y7" s="50">
        <v>9.4</v>
      </c>
      <c r="Z7" s="50"/>
      <c r="AA7" s="50"/>
      <c r="AB7" s="50"/>
      <c r="AC7" s="50">
        <f>8</f>
        <v>8</v>
      </c>
      <c r="AD7" s="50"/>
    </row>
    <row r="8" spans="1:30" ht="13.5" hidden="1" x14ac:dyDescent="0.25">
      <c r="A8" s="50" t="s">
        <v>32</v>
      </c>
      <c r="B8" s="50">
        <v>11.55</v>
      </c>
      <c r="C8" s="50">
        <v>0</v>
      </c>
      <c r="D8" s="50">
        <v>0</v>
      </c>
      <c r="E8" s="50">
        <v>0</v>
      </c>
      <c r="F8" s="50">
        <v>0</v>
      </c>
      <c r="G8" s="50">
        <v>0</v>
      </c>
      <c r="H8" s="50">
        <v>0</v>
      </c>
      <c r="I8" s="50">
        <v>0</v>
      </c>
      <c r="J8" s="50">
        <v>0</v>
      </c>
      <c r="K8" s="50">
        <v>0</v>
      </c>
      <c r="L8" s="50">
        <v>0</v>
      </c>
      <c r="M8" s="50">
        <v>0</v>
      </c>
      <c r="N8" s="50">
        <v>0</v>
      </c>
      <c r="O8" s="50">
        <v>0</v>
      </c>
      <c r="P8" s="50">
        <v>0</v>
      </c>
      <c r="Q8" s="50">
        <v>0</v>
      </c>
      <c r="R8" s="50">
        <v>0</v>
      </c>
      <c r="S8" s="50">
        <v>0</v>
      </c>
      <c r="T8" s="50">
        <v>4</v>
      </c>
      <c r="U8" s="50">
        <v>5.5</v>
      </c>
      <c r="V8" s="50">
        <v>2.5</v>
      </c>
      <c r="W8" s="50">
        <v>11.55</v>
      </c>
      <c r="X8" s="50">
        <v>11.55</v>
      </c>
      <c r="Y8" s="50">
        <v>11.55</v>
      </c>
      <c r="Z8" s="50"/>
      <c r="AA8" s="50"/>
      <c r="AB8" s="50"/>
      <c r="AC8" s="50">
        <f>8</f>
        <v>8</v>
      </c>
      <c r="AD8" s="50"/>
    </row>
    <row r="9" spans="1:30" ht="13.5" hidden="1" x14ac:dyDescent="0.25">
      <c r="A9" s="50" t="s">
        <v>33</v>
      </c>
      <c r="B9" s="50">
        <v>8.5</v>
      </c>
      <c r="C9" s="50">
        <v>0</v>
      </c>
      <c r="D9" s="50">
        <v>0</v>
      </c>
      <c r="E9" s="50">
        <v>0</v>
      </c>
      <c r="F9" s="50">
        <v>0</v>
      </c>
      <c r="G9" s="50">
        <v>0</v>
      </c>
      <c r="H9" s="50">
        <v>0</v>
      </c>
      <c r="I9" s="50">
        <v>0</v>
      </c>
      <c r="J9" s="50">
        <v>0</v>
      </c>
      <c r="K9" s="50">
        <v>0</v>
      </c>
      <c r="L9" s="50">
        <v>0</v>
      </c>
      <c r="M9" s="50">
        <v>0</v>
      </c>
      <c r="N9" s="50">
        <v>0</v>
      </c>
      <c r="O9" s="50">
        <v>0</v>
      </c>
      <c r="P9" s="50">
        <v>0</v>
      </c>
      <c r="Q9" s="50">
        <v>0</v>
      </c>
      <c r="R9" s="50">
        <v>0</v>
      </c>
      <c r="S9" s="50">
        <v>0</v>
      </c>
      <c r="T9" s="50">
        <v>4</v>
      </c>
      <c r="U9" s="50">
        <v>5.5</v>
      </c>
      <c r="V9" s="50">
        <v>2.5</v>
      </c>
      <c r="W9" s="50">
        <v>8.5</v>
      </c>
      <c r="X9" s="50">
        <v>8.5</v>
      </c>
      <c r="Y9" s="50">
        <v>8.5</v>
      </c>
      <c r="Z9" s="50"/>
      <c r="AA9" s="50"/>
      <c r="AB9" s="50"/>
      <c r="AC9" s="50">
        <f>8</f>
        <v>8</v>
      </c>
      <c r="AD9" s="50"/>
    </row>
    <row r="10" spans="1:30" ht="13.5" hidden="1" x14ac:dyDescent="0.25">
      <c r="A10" s="50" t="s">
        <v>34</v>
      </c>
      <c r="B10" s="50">
        <v>6.2</v>
      </c>
      <c r="C10" s="50">
        <v>0</v>
      </c>
      <c r="D10" s="50">
        <v>0</v>
      </c>
      <c r="E10" s="50">
        <v>0</v>
      </c>
      <c r="F10" s="50">
        <v>0</v>
      </c>
      <c r="G10" s="50">
        <v>0</v>
      </c>
      <c r="H10" s="50">
        <v>0</v>
      </c>
      <c r="I10" s="50">
        <v>0</v>
      </c>
      <c r="J10" s="50">
        <v>0</v>
      </c>
      <c r="K10" s="50">
        <v>0</v>
      </c>
      <c r="L10" s="50">
        <v>0</v>
      </c>
      <c r="M10" s="50">
        <v>0</v>
      </c>
      <c r="N10" s="50">
        <v>0</v>
      </c>
      <c r="O10" s="50">
        <v>0</v>
      </c>
      <c r="P10" s="50">
        <v>0</v>
      </c>
      <c r="Q10" s="50">
        <v>0</v>
      </c>
      <c r="R10" s="50">
        <v>0</v>
      </c>
      <c r="S10" s="50">
        <v>0</v>
      </c>
      <c r="T10" s="50">
        <v>4</v>
      </c>
      <c r="U10" s="50">
        <v>5.5</v>
      </c>
      <c r="V10" s="50">
        <v>2.5</v>
      </c>
      <c r="W10" s="50">
        <v>6.2</v>
      </c>
      <c r="X10" s="50">
        <v>6.2</v>
      </c>
      <c r="Y10" s="50">
        <v>6.2</v>
      </c>
      <c r="Z10" s="50"/>
      <c r="AA10" s="50"/>
      <c r="AB10" s="50"/>
      <c r="AC10" s="50">
        <f>8</f>
        <v>8</v>
      </c>
      <c r="AD10" s="50"/>
    </row>
    <row r="11" spans="1:30" ht="13.5" hidden="1" x14ac:dyDescent="0.25">
      <c r="A11" s="50" t="s">
        <v>35</v>
      </c>
      <c r="B11" s="50">
        <v>4.7</v>
      </c>
      <c r="C11" s="50">
        <v>0</v>
      </c>
      <c r="D11" s="50">
        <v>0</v>
      </c>
      <c r="E11" s="50">
        <v>0</v>
      </c>
      <c r="F11" s="50">
        <v>0</v>
      </c>
      <c r="G11" s="50">
        <v>0</v>
      </c>
      <c r="H11" s="50">
        <v>0</v>
      </c>
      <c r="I11" s="50">
        <v>0</v>
      </c>
      <c r="J11" s="50">
        <v>0</v>
      </c>
      <c r="K11" s="50">
        <v>0</v>
      </c>
      <c r="L11" s="50">
        <v>0</v>
      </c>
      <c r="M11" s="50">
        <v>0</v>
      </c>
      <c r="N11" s="50">
        <v>0</v>
      </c>
      <c r="O11" s="50">
        <v>0</v>
      </c>
      <c r="P11" s="50">
        <v>0</v>
      </c>
      <c r="Q11" s="50">
        <v>0</v>
      </c>
      <c r="R11" s="50">
        <v>0</v>
      </c>
      <c r="S11" s="50">
        <v>0</v>
      </c>
      <c r="T11" s="50">
        <v>4</v>
      </c>
      <c r="U11" s="50">
        <v>5.5</v>
      </c>
      <c r="V11" s="50">
        <v>2.5</v>
      </c>
      <c r="W11" s="50">
        <v>4.7</v>
      </c>
      <c r="X11" s="50">
        <v>4.7</v>
      </c>
      <c r="Y11" s="50">
        <v>4.7</v>
      </c>
      <c r="Z11" s="50"/>
      <c r="AA11" s="50"/>
      <c r="AB11" s="50"/>
      <c r="AC11" s="50">
        <f>8</f>
        <v>8</v>
      </c>
      <c r="AD11" s="50"/>
    </row>
    <row r="12" spans="1:30" ht="13.5" hidden="1" x14ac:dyDescent="0.25">
      <c r="A12" s="50" t="s">
        <v>36</v>
      </c>
      <c r="B12" s="50">
        <v>2.2000000000000002</v>
      </c>
      <c r="C12" s="50">
        <v>0</v>
      </c>
      <c r="D12" s="50">
        <v>0</v>
      </c>
      <c r="E12" s="50">
        <v>0</v>
      </c>
      <c r="F12" s="50">
        <v>0</v>
      </c>
      <c r="G12" s="50">
        <v>0</v>
      </c>
      <c r="H12" s="50">
        <v>0</v>
      </c>
      <c r="I12" s="50">
        <v>0</v>
      </c>
      <c r="J12" s="50">
        <v>0</v>
      </c>
      <c r="K12" s="50">
        <v>0</v>
      </c>
      <c r="L12" s="50">
        <v>0</v>
      </c>
      <c r="M12" s="50">
        <v>0</v>
      </c>
      <c r="N12" s="50">
        <v>0</v>
      </c>
      <c r="O12" s="50">
        <v>0</v>
      </c>
      <c r="P12" s="50">
        <v>0</v>
      </c>
      <c r="Q12" s="50">
        <v>0</v>
      </c>
      <c r="R12" s="50">
        <v>0</v>
      </c>
      <c r="S12" s="50">
        <v>0</v>
      </c>
      <c r="T12" s="50">
        <v>4</v>
      </c>
      <c r="U12" s="50">
        <v>5.5</v>
      </c>
      <c r="V12" s="50">
        <v>2.5</v>
      </c>
      <c r="W12" s="50">
        <v>2.2000000000000002</v>
      </c>
      <c r="X12" s="50">
        <v>2.2000000000000002</v>
      </c>
      <c r="Y12" s="50">
        <v>2.2000000000000002</v>
      </c>
      <c r="Z12" s="50"/>
      <c r="AA12" s="50"/>
      <c r="AB12" s="50"/>
      <c r="AC12" s="50">
        <f>8</f>
        <v>8</v>
      </c>
      <c r="AD12" s="50"/>
    </row>
    <row r="13" spans="1:30" ht="13.5" hidden="1" x14ac:dyDescent="0.25">
      <c r="A13" s="50" t="s">
        <v>37</v>
      </c>
      <c r="B13" s="50">
        <v>0.7</v>
      </c>
      <c r="C13" s="50">
        <v>0</v>
      </c>
      <c r="D13" s="50">
        <v>0</v>
      </c>
      <c r="E13" s="50">
        <v>0</v>
      </c>
      <c r="F13" s="50">
        <v>0</v>
      </c>
      <c r="G13" s="50">
        <v>0</v>
      </c>
      <c r="H13" s="50">
        <v>0</v>
      </c>
      <c r="I13" s="50">
        <v>0</v>
      </c>
      <c r="J13" s="50">
        <v>0</v>
      </c>
      <c r="K13" s="50">
        <v>0</v>
      </c>
      <c r="L13" s="50">
        <v>0</v>
      </c>
      <c r="M13" s="50">
        <v>0</v>
      </c>
      <c r="N13" s="50">
        <v>0</v>
      </c>
      <c r="O13" s="50">
        <v>0</v>
      </c>
      <c r="P13" s="50">
        <v>0</v>
      </c>
      <c r="Q13" s="50">
        <v>0</v>
      </c>
      <c r="R13" s="50">
        <v>0</v>
      </c>
      <c r="S13" s="50">
        <v>0</v>
      </c>
      <c r="T13" s="50">
        <v>4</v>
      </c>
      <c r="U13" s="50">
        <v>5.5</v>
      </c>
      <c r="V13" s="50">
        <v>2.5</v>
      </c>
      <c r="W13" s="50">
        <v>0.7</v>
      </c>
      <c r="X13" s="50">
        <v>0.7</v>
      </c>
      <c r="Y13" s="50">
        <v>0.7</v>
      </c>
      <c r="Z13" s="50"/>
      <c r="AA13" s="50"/>
      <c r="AB13" s="50"/>
      <c r="AC13" s="50">
        <f>8</f>
        <v>8</v>
      </c>
      <c r="AD13" s="50"/>
    </row>
    <row r="14" spans="1:30" ht="13.5" hidden="1" x14ac:dyDescent="0.25">
      <c r="A14" s="50" t="s">
        <v>38</v>
      </c>
      <c r="B14" s="148">
        <v>2.5</v>
      </c>
      <c r="C14" s="50">
        <v>0</v>
      </c>
      <c r="D14" s="50">
        <v>0</v>
      </c>
      <c r="E14" s="50">
        <v>0</v>
      </c>
      <c r="F14" s="50">
        <v>0</v>
      </c>
      <c r="G14" s="50">
        <v>0</v>
      </c>
      <c r="H14" s="50">
        <v>0</v>
      </c>
      <c r="I14" s="50">
        <v>0</v>
      </c>
      <c r="J14" s="50">
        <v>0</v>
      </c>
      <c r="K14" s="50">
        <v>0</v>
      </c>
      <c r="L14" s="50">
        <v>0</v>
      </c>
      <c r="M14" s="50">
        <v>0</v>
      </c>
      <c r="N14" s="50">
        <v>0</v>
      </c>
      <c r="O14" s="50">
        <v>0</v>
      </c>
      <c r="P14" s="50">
        <v>0</v>
      </c>
      <c r="Q14" s="50">
        <v>0</v>
      </c>
      <c r="R14" s="50">
        <v>0</v>
      </c>
      <c r="S14" s="50">
        <v>0</v>
      </c>
      <c r="T14" s="50">
        <v>4</v>
      </c>
      <c r="U14" s="50">
        <v>5.5</v>
      </c>
      <c r="V14" s="50">
        <v>2.5</v>
      </c>
      <c r="W14" s="50">
        <v>2.5</v>
      </c>
      <c r="X14" s="50">
        <v>2.5</v>
      </c>
      <c r="Y14" s="50">
        <v>2.5</v>
      </c>
      <c r="Z14" s="50"/>
      <c r="AA14" s="50"/>
      <c r="AB14" s="50"/>
      <c r="AC14" s="50">
        <f>8</f>
        <v>8</v>
      </c>
      <c r="AD14" s="50"/>
    </row>
    <row r="15" spans="1:30" ht="13.5" hidden="1" x14ac:dyDescent="0.25">
      <c r="A15" s="50" t="s">
        <v>39</v>
      </c>
      <c r="B15" s="148">
        <v>3.2</v>
      </c>
      <c r="C15" s="50">
        <v>0</v>
      </c>
      <c r="D15" s="50">
        <v>0</v>
      </c>
      <c r="E15" s="50">
        <v>0</v>
      </c>
      <c r="F15" s="50">
        <v>0</v>
      </c>
      <c r="G15" s="50">
        <v>0</v>
      </c>
      <c r="H15" s="50">
        <v>0</v>
      </c>
      <c r="I15" s="50">
        <v>0</v>
      </c>
      <c r="J15" s="50">
        <v>0</v>
      </c>
      <c r="K15" s="50">
        <v>0</v>
      </c>
      <c r="L15" s="50">
        <v>0</v>
      </c>
      <c r="M15" s="50">
        <v>0</v>
      </c>
      <c r="N15" s="50">
        <v>0</v>
      </c>
      <c r="O15" s="50">
        <v>0</v>
      </c>
      <c r="P15" s="50">
        <v>0</v>
      </c>
      <c r="Q15" s="50">
        <v>0</v>
      </c>
      <c r="R15" s="50">
        <v>0</v>
      </c>
      <c r="S15" s="50">
        <v>0</v>
      </c>
      <c r="T15" s="50">
        <v>4</v>
      </c>
      <c r="U15" s="50">
        <v>5.5</v>
      </c>
      <c r="V15" s="50">
        <v>2.5</v>
      </c>
      <c r="W15" s="50">
        <v>3.2</v>
      </c>
      <c r="X15" s="50">
        <v>3.2</v>
      </c>
      <c r="Y15" s="50">
        <v>3.2</v>
      </c>
      <c r="Z15" s="50"/>
      <c r="AA15" s="50"/>
      <c r="AB15" s="50"/>
      <c r="AC15" s="50">
        <f>8</f>
        <v>8</v>
      </c>
      <c r="AD15" s="50"/>
    </row>
    <row r="16" spans="1:30" ht="13.5" hidden="1" x14ac:dyDescent="0.25">
      <c r="A16" s="50" t="s">
        <v>40</v>
      </c>
      <c r="B16" s="148">
        <v>3.4</v>
      </c>
      <c r="C16" s="50">
        <v>0</v>
      </c>
      <c r="D16" s="50">
        <v>0</v>
      </c>
      <c r="E16" s="50">
        <v>0</v>
      </c>
      <c r="F16" s="50">
        <v>0</v>
      </c>
      <c r="G16" s="50">
        <v>0</v>
      </c>
      <c r="H16" s="50">
        <v>0</v>
      </c>
      <c r="I16" s="50">
        <v>0</v>
      </c>
      <c r="J16" s="50">
        <v>0</v>
      </c>
      <c r="K16" s="50">
        <v>0</v>
      </c>
      <c r="L16" s="50">
        <v>0</v>
      </c>
      <c r="M16" s="50">
        <v>0</v>
      </c>
      <c r="N16" s="50">
        <v>0</v>
      </c>
      <c r="O16" s="50">
        <v>0</v>
      </c>
      <c r="P16" s="50">
        <v>0</v>
      </c>
      <c r="Q16" s="50">
        <v>0</v>
      </c>
      <c r="R16" s="50">
        <v>0</v>
      </c>
      <c r="S16" s="50">
        <v>0</v>
      </c>
      <c r="T16" s="50">
        <v>4</v>
      </c>
      <c r="U16" s="50">
        <v>5.5</v>
      </c>
      <c r="V16" s="50">
        <v>2.5</v>
      </c>
      <c r="W16" s="50">
        <v>3.4</v>
      </c>
      <c r="X16" s="50">
        <v>3.4</v>
      </c>
      <c r="Y16" s="50">
        <v>3.4</v>
      </c>
      <c r="Z16" s="50"/>
      <c r="AA16" s="50"/>
      <c r="AB16" s="50"/>
      <c r="AC16" s="50">
        <f>8</f>
        <v>8</v>
      </c>
      <c r="AD16" s="50"/>
    </row>
    <row r="17" spans="1:1023 1025:2048 2050:3050 3073:4075 4098:5100 5123:6125 6148:7150 7173:8175 8198:9200 9223:10225 10248:11250 11273:12275 12298:13300 13323:14325 14348:15350 15373:16375" ht="13.5" hidden="1" x14ac:dyDescent="0.25">
      <c r="A17" s="50" t="s">
        <v>41</v>
      </c>
      <c r="B17" s="148">
        <v>6.5</v>
      </c>
      <c r="C17" s="50">
        <v>0</v>
      </c>
      <c r="D17" s="50">
        <v>0</v>
      </c>
      <c r="E17" s="50">
        <v>0</v>
      </c>
      <c r="F17" s="50">
        <v>0</v>
      </c>
      <c r="G17" s="50">
        <v>0</v>
      </c>
      <c r="H17" s="50">
        <v>0</v>
      </c>
      <c r="I17" s="50">
        <v>0</v>
      </c>
      <c r="J17" s="50">
        <v>0</v>
      </c>
      <c r="K17" s="50">
        <v>0</v>
      </c>
      <c r="L17" s="50">
        <v>0</v>
      </c>
      <c r="M17" s="50">
        <v>0</v>
      </c>
      <c r="N17" s="50">
        <v>0</v>
      </c>
      <c r="O17" s="50">
        <v>0</v>
      </c>
      <c r="P17" s="50">
        <v>0</v>
      </c>
      <c r="Q17" s="50">
        <v>0</v>
      </c>
      <c r="R17" s="50">
        <v>0</v>
      </c>
      <c r="S17" s="50">
        <v>0</v>
      </c>
      <c r="T17" s="50">
        <v>4</v>
      </c>
      <c r="U17" s="50">
        <v>5.5</v>
      </c>
      <c r="V17" s="50">
        <v>2.5</v>
      </c>
      <c r="W17" s="50">
        <v>6.5</v>
      </c>
      <c r="X17" s="50">
        <v>6.5</v>
      </c>
      <c r="Y17" s="50">
        <v>6.5</v>
      </c>
      <c r="Z17" s="50"/>
      <c r="AA17" s="50"/>
      <c r="AB17" s="50"/>
      <c r="AC17" s="50">
        <f>8</f>
        <v>8</v>
      </c>
      <c r="AD17" s="50"/>
      <c r="AV17" s="40"/>
      <c r="AX17" s="149"/>
      <c r="BU17" s="40"/>
      <c r="BW17" s="149"/>
      <c r="CT17" s="40"/>
      <c r="CV17" s="149"/>
      <c r="DS17" s="40"/>
      <c r="DU17" s="149"/>
      <c r="ER17" s="40"/>
      <c r="ET17" s="149"/>
      <c r="FQ17" s="40"/>
      <c r="FS17" s="149"/>
      <c r="GP17" s="40"/>
      <c r="GR17" s="149"/>
      <c r="HO17" s="40"/>
      <c r="HQ17" s="149"/>
      <c r="IN17" s="40"/>
      <c r="IP17" s="149"/>
      <c r="JM17" s="40"/>
      <c r="JO17" s="149"/>
      <c r="KL17" s="40"/>
      <c r="KN17" s="149"/>
      <c r="LK17" s="40"/>
      <c r="LM17" s="149"/>
      <c r="MJ17" s="40"/>
      <c r="ML17" s="149"/>
      <c r="NI17" s="40"/>
      <c r="NK17" s="149"/>
      <c r="OH17" s="40"/>
      <c r="OJ17" s="149"/>
      <c r="PG17" s="40"/>
      <c r="PI17" s="149"/>
      <c r="QF17" s="40"/>
      <c r="QH17" s="149"/>
      <c r="RE17" s="40"/>
      <c r="RG17" s="149"/>
      <c r="SD17" s="40"/>
      <c r="SF17" s="149"/>
      <c r="TC17" s="40"/>
      <c r="TE17" s="149"/>
      <c r="UB17" s="40"/>
      <c r="UD17" s="149"/>
      <c r="VA17" s="40"/>
      <c r="VC17" s="149"/>
      <c r="VZ17" s="40"/>
      <c r="WB17" s="149"/>
      <c r="WY17" s="40"/>
      <c r="XA17" s="149"/>
      <c r="XX17" s="40"/>
      <c r="XZ17" s="149"/>
      <c r="YW17" s="40"/>
      <c r="YY17" s="149"/>
      <c r="ZV17" s="40"/>
      <c r="ZX17" s="149"/>
      <c r="AAU17" s="40"/>
      <c r="AAW17" s="149"/>
      <c r="ABT17" s="40"/>
      <c r="ABV17" s="149"/>
      <c r="ACS17" s="40"/>
      <c r="ACU17" s="149"/>
      <c r="ADR17" s="40"/>
      <c r="ADT17" s="149"/>
      <c r="AEQ17" s="40"/>
      <c r="AES17" s="149"/>
      <c r="AFP17" s="40"/>
      <c r="AFR17" s="149"/>
      <c r="AGO17" s="40"/>
      <c r="AGQ17" s="149"/>
      <c r="AHN17" s="40"/>
      <c r="AHP17" s="149"/>
      <c r="AIM17" s="40"/>
      <c r="AIO17" s="149"/>
      <c r="AJL17" s="40"/>
      <c r="AJN17" s="149"/>
      <c r="AKK17" s="40"/>
      <c r="AKM17" s="149"/>
      <c r="ALJ17" s="40"/>
      <c r="ALL17" s="149"/>
      <c r="AMI17" s="40"/>
      <c r="AMK17" s="149"/>
      <c r="ANH17" s="40"/>
      <c r="ANJ17" s="149"/>
      <c r="AOG17" s="40"/>
      <c r="AOI17" s="149"/>
      <c r="APF17" s="40"/>
      <c r="APH17" s="149"/>
      <c r="AQE17" s="40"/>
      <c r="AQG17" s="149"/>
      <c r="ARD17" s="40"/>
      <c r="ARF17" s="149"/>
      <c r="ASC17" s="40"/>
      <c r="ASE17" s="149"/>
      <c r="ATB17" s="40"/>
      <c r="ATD17" s="149"/>
      <c r="AUA17" s="40"/>
      <c r="AUC17" s="149"/>
      <c r="AUZ17" s="40"/>
      <c r="AVB17" s="149"/>
      <c r="AVY17" s="40"/>
      <c r="AWA17" s="149"/>
      <c r="AWX17" s="40"/>
      <c r="AWZ17" s="149"/>
      <c r="AXW17" s="40"/>
      <c r="AXY17" s="149"/>
      <c r="AYV17" s="40"/>
      <c r="AYX17" s="149"/>
      <c r="AZU17" s="40"/>
      <c r="AZW17" s="149"/>
      <c r="BAT17" s="40"/>
      <c r="BAV17" s="149"/>
      <c r="BBS17" s="40"/>
      <c r="BBU17" s="149"/>
      <c r="BCR17" s="40"/>
      <c r="BCT17" s="149"/>
      <c r="BDQ17" s="40"/>
      <c r="BDS17" s="149"/>
      <c r="BEP17" s="40"/>
      <c r="BER17" s="149"/>
      <c r="BFO17" s="40"/>
      <c r="BFQ17" s="149"/>
      <c r="BGN17" s="40"/>
      <c r="BGP17" s="149"/>
      <c r="BHM17" s="40"/>
      <c r="BHO17" s="149"/>
      <c r="BIL17" s="40"/>
      <c r="BIN17" s="149"/>
      <c r="BJK17" s="40"/>
      <c r="BJM17" s="149"/>
      <c r="BKJ17" s="40"/>
      <c r="BKL17" s="149"/>
      <c r="BLI17" s="40"/>
      <c r="BLK17" s="149"/>
      <c r="BMH17" s="40"/>
      <c r="BMJ17" s="149"/>
      <c r="BNG17" s="40"/>
      <c r="BNI17" s="149"/>
      <c r="BOF17" s="40"/>
      <c r="BOH17" s="149"/>
      <c r="BPE17" s="40"/>
      <c r="BPG17" s="149"/>
      <c r="BQD17" s="40"/>
      <c r="BQF17" s="149"/>
      <c r="BRC17" s="40"/>
      <c r="BRE17" s="149"/>
      <c r="BSB17" s="40"/>
      <c r="BSD17" s="149"/>
      <c r="BTA17" s="40"/>
      <c r="BTC17" s="149"/>
      <c r="BTZ17" s="40"/>
      <c r="BUB17" s="149"/>
      <c r="BUY17" s="40"/>
      <c r="BVA17" s="149"/>
      <c r="BVX17" s="40"/>
      <c r="BVZ17" s="149"/>
      <c r="BWW17" s="40"/>
      <c r="BWY17" s="149"/>
      <c r="BXV17" s="40"/>
      <c r="BXX17" s="149"/>
      <c r="BYU17" s="40"/>
      <c r="BYW17" s="149"/>
      <c r="BZT17" s="40"/>
      <c r="BZV17" s="149"/>
      <c r="CAS17" s="40"/>
      <c r="CAU17" s="149"/>
      <c r="CBR17" s="40"/>
      <c r="CBT17" s="149"/>
      <c r="CCQ17" s="40"/>
      <c r="CCS17" s="149"/>
      <c r="CDP17" s="40"/>
      <c r="CDR17" s="149"/>
      <c r="CEO17" s="40"/>
      <c r="CEQ17" s="149"/>
      <c r="CFN17" s="40"/>
      <c r="CFP17" s="149"/>
      <c r="CGM17" s="40"/>
      <c r="CGO17" s="149"/>
      <c r="CHL17" s="40"/>
      <c r="CHN17" s="149"/>
      <c r="CIK17" s="40"/>
      <c r="CIM17" s="149"/>
      <c r="CJJ17" s="40"/>
      <c r="CJL17" s="149"/>
      <c r="CKI17" s="40"/>
      <c r="CKK17" s="149"/>
      <c r="CLH17" s="40"/>
      <c r="CLJ17" s="149"/>
      <c r="CMG17" s="40"/>
      <c r="CMI17" s="149"/>
      <c r="CNF17" s="40"/>
      <c r="CNH17" s="149"/>
      <c r="COE17" s="40"/>
      <c r="COG17" s="149"/>
      <c r="CPD17" s="40"/>
      <c r="CPF17" s="149"/>
      <c r="CQC17" s="40"/>
      <c r="CQE17" s="149"/>
      <c r="CRB17" s="40"/>
      <c r="CRD17" s="149"/>
      <c r="CSA17" s="40"/>
      <c r="CSC17" s="149"/>
      <c r="CSZ17" s="40"/>
      <c r="CTB17" s="149"/>
      <c r="CTY17" s="40"/>
      <c r="CUA17" s="149"/>
      <c r="CUX17" s="40"/>
      <c r="CUZ17" s="149"/>
      <c r="CVW17" s="40"/>
      <c r="CVY17" s="149"/>
      <c r="CWV17" s="40"/>
      <c r="CWX17" s="149"/>
      <c r="CXU17" s="40"/>
      <c r="CXW17" s="149"/>
      <c r="CYT17" s="40"/>
      <c r="CYV17" s="149"/>
      <c r="CZS17" s="40"/>
      <c r="CZU17" s="149"/>
      <c r="DAR17" s="40"/>
      <c r="DAT17" s="149"/>
      <c r="DBQ17" s="40"/>
      <c r="DBS17" s="149"/>
      <c r="DCP17" s="40"/>
      <c r="DCR17" s="149"/>
      <c r="DDO17" s="40"/>
      <c r="DDQ17" s="149"/>
      <c r="DEN17" s="40"/>
      <c r="DEP17" s="149"/>
      <c r="DFM17" s="40"/>
      <c r="DFO17" s="149"/>
      <c r="DGL17" s="40"/>
      <c r="DGN17" s="149"/>
      <c r="DHK17" s="40"/>
      <c r="DHM17" s="149"/>
      <c r="DIJ17" s="40"/>
      <c r="DIL17" s="149"/>
      <c r="DJI17" s="40"/>
      <c r="DJK17" s="149"/>
      <c r="DKH17" s="40"/>
      <c r="DKJ17" s="149"/>
      <c r="DLG17" s="40"/>
      <c r="DLI17" s="149"/>
      <c r="DMF17" s="40"/>
      <c r="DMH17" s="149"/>
      <c r="DNE17" s="40"/>
      <c r="DNG17" s="149"/>
      <c r="DOD17" s="40"/>
      <c r="DOF17" s="149"/>
      <c r="DPC17" s="40"/>
      <c r="DPE17" s="149"/>
      <c r="DQB17" s="40"/>
      <c r="DQD17" s="149"/>
      <c r="DRA17" s="40"/>
      <c r="DRC17" s="149"/>
      <c r="DRZ17" s="40"/>
      <c r="DSB17" s="149"/>
      <c r="DSY17" s="40"/>
      <c r="DTA17" s="149"/>
      <c r="DTX17" s="40"/>
      <c r="DTZ17" s="149"/>
      <c r="DUW17" s="40"/>
      <c r="DUY17" s="149"/>
      <c r="DVV17" s="40"/>
      <c r="DVX17" s="149"/>
      <c r="DWU17" s="40"/>
      <c r="DWW17" s="149"/>
      <c r="DXT17" s="40"/>
      <c r="DXV17" s="149"/>
      <c r="DYS17" s="40"/>
      <c r="DYU17" s="149"/>
      <c r="DZR17" s="40"/>
      <c r="DZT17" s="149"/>
      <c r="EAQ17" s="40"/>
      <c r="EAS17" s="149"/>
      <c r="EBP17" s="40"/>
      <c r="EBR17" s="149"/>
      <c r="ECO17" s="40"/>
      <c r="ECQ17" s="149"/>
      <c r="EDN17" s="40"/>
      <c r="EDP17" s="149"/>
      <c r="EEM17" s="40"/>
      <c r="EEO17" s="149"/>
      <c r="EFL17" s="40"/>
      <c r="EFN17" s="149"/>
      <c r="EGK17" s="40"/>
      <c r="EGM17" s="149"/>
      <c r="EHJ17" s="40"/>
      <c r="EHL17" s="149"/>
      <c r="EII17" s="40"/>
      <c r="EIK17" s="149"/>
      <c r="EJH17" s="40"/>
      <c r="EJJ17" s="149"/>
      <c r="EKG17" s="40"/>
      <c r="EKI17" s="149"/>
      <c r="ELF17" s="40"/>
      <c r="ELH17" s="149"/>
      <c r="EME17" s="40"/>
      <c r="EMG17" s="149"/>
      <c r="END17" s="40"/>
      <c r="ENF17" s="149"/>
      <c r="EOC17" s="40"/>
      <c r="EOE17" s="149"/>
      <c r="EPB17" s="40"/>
      <c r="EPD17" s="149"/>
      <c r="EQA17" s="40"/>
      <c r="EQC17" s="149"/>
      <c r="EQZ17" s="40"/>
      <c r="ERB17" s="149"/>
      <c r="ERY17" s="40"/>
      <c r="ESA17" s="149"/>
      <c r="ESX17" s="40"/>
      <c r="ESZ17" s="149"/>
      <c r="ETW17" s="40"/>
      <c r="ETY17" s="149"/>
      <c r="EUV17" s="40"/>
      <c r="EUX17" s="149"/>
      <c r="EVU17" s="40"/>
      <c r="EVW17" s="149"/>
      <c r="EWT17" s="40"/>
      <c r="EWV17" s="149"/>
      <c r="EXS17" s="40"/>
      <c r="EXU17" s="149"/>
      <c r="EYR17" s="40"/>
      <c r="EYT17" s="149"/>
      <c r="EZQ17" s="40"/>
      <c r="EZS17" s="149"/>
      <c r="FAP17" s="40"/>
      <c r="FAR17" s="149"/>
      <c r="FBO17" s="40"/>
      <c r="FBQ17" s="149"/>
      <c r="FCN17" s="40"/>
      <c r="FCP17" s="149"/>
      <c r="FDM17" s="40"/>
      <c r="FDO17" s="149"/>
      <c r="FEL17" s="40"/>
      <c r="FEN17" s="149"/>
      <c r="FFK17" s="40"/>
      <c r="FFM17" s="149"/>
      <c r="FGJ17" s="40"/>
      <c r="FGL17" s="149"/>
      <c r="FHI17" s="40"/>
      <c r="FHK17" s="149"/>
      <c r="FIH17" s="40"/>
      <c r="FIJ17" s="149"/>
      <c r="FJG17" s="40"/>
      <c r="FJI17" s="149"/>
      <c r="FKF17" s="40"/>
      <c r="FKH17" s="149"/>
      <c r="FLE17" s="40"/>
      <c r="FLG17" s="149"/>
      <c r="FMD17" s="40"/>
      <c r="FMF17" s="149"/>
      <c r="FNC17" s="40"/>
      <c r="FNE17" s="149"/>
      <c r="FOB17" s="40"/>
      <c r="FOD17" s="149"/>
      <c r="FPA17" s="40"/>
      <c r="FPC17" s="149"/>
      <c r="FPZ17" s="40"/>
      <c r="FQB17" s="149"/>
      <c r="FQY17" s="40"/>
      <c r="FRA17" s="149"/>
      <c r="FRX17" s="40"/>
      <c r="FRZ17" s="149"/>
      <c r="FSW17" s="40"/>
      <c r="FSY17" s="149"/>
      <c r="FTV17" s="40"/>
      <c r="FTX17" s="149"/>
      <c r="FUU17" s="40"/>
      <c r="FUW17" s="149"/>
      <c r="FVT17" s="40"/>
      <c r="FVV17" s="149"/>
      <c r="FWS17" s="40"/>
      <c r="FWU17" s="149"/>
      <c r="FXR17" s="40"/>
      <c r="FXT17" s="149"/>
      <c r="FYQ17" s="40"/>
      <c r="FYS17" s="149"/>
      <c r="FZP17" s="40"/>
      <c r="FZR17" s="149"/>
      <c r="GAO17" s="40"/>
      <c r="GAQ17" s="149"/>
      <c r="GBN17" s="40"/>
      <c r="GBP17" s="149"/>
      <c r="GCM17" s="40"/>
      <c r="GCO17" s="149"/>
      <c r="GDL17" s="40"/>
      <c r="GDN17" s="149"/>
      <c r="GEK17" s="40"/>
      <c r="GEM17" s="149"/>
      <c r="GFJ17" s="40"/>
      <c r="GFL17" s="149"/>
      <c r="GGI17" s="40"/>
      <c r="GGK17" s="149"/>
      <c r="GHH17" s="40"/>
      <c r="GHJ17" s="149"/>
      <c r="GIG17" s="40"/>
      <c r="GII17" s="149"/>
      <c r="GJF17" s="40"/>
      <c r="GJH17" s="149"/>
      <c r="GKE17" s="40"/>
      <c r="GKG17" s="149"/>
      <c r="GLD17" s="40"/>
      <c r="GLF17" s="149"/>
      <c r="GMC17" s="40"/>
      <c r="GME17" s="149"/>
      <c r="GNB17" s="40"/>
      <c r="GND17" s="149"/>
      <c r="GOA17" s="40"/>
      <c r="GOC17" s="149"/>
      <c r="GOZ17" s="40"/>
      <c r="GPB17" s="149"/>
      <c r="GPY17" s="40"/>
      <c r="GQA17" s="149"/>
      <c r="GQX17" s="40"/>
      <c r="GQZ17" s="149"/>
      <c r="GRW17" s="40"/>
      <c r="GRY17" s="149"/>
      <c r="GSV17" s="40"/>
      <c r="GSX17" s="149"/>
      <c r="GTU17" s="40"/>
      <c r="GTW17" s="149"/>
      <c r="GUT17" s="40"/>
      <c r="GUV17" s="149"/>
      <c r="GVS17" s="40"/>
      <c r="GVU17" s="149"/>
      <c r="GWR17" s="40"/>
      <c r="GWT17" s="149"/>
      <c r="GXQ17" s="40"/>
      <c r="GXS17" s="149"/>
      <c r="GYP17" s="40"/>
      <c r="GYR17" s="149"/>
      <c r="GZO17" s="40"/>
      <c r="GZQ17" s="149"/>
      <c r="HAN17" s="40"/>
      <c r="HAP17" s="149"/>
      <c r="HBM17" s="40"/>
      <c r="HBO17" s="149"/>
      <c r="HCL17" s="40"/>
      <c r="HCN17" s="149"/>
      <c r="HDK17" s="40"/>
      <c r="HDM17" s="149"/>
      <c r="HEJ17" s="40"/>
      <c r="HEL17" s="149"/>
      <c r="HFI17" s="40"/>
      <c r="HFK17" s="149"/>
      <c r="HGH17" s="40"/>
      <c r="HGJ17" s="149"/>
      <c r="HHG17" s="40"/>
      <c r="HHI17" s="149"/>
      <c r="HIF17" s="40"/>
      <c r="HIH17" s="149"/>
      <c r="HJE17" s="40"/>
      <c r="HJG17" s="149"/>
      <c r="HKD17" s="40"/>
      <c r="HKF17" s="149"/>
      <c r="HLC17" s="40"/>
      <c r="HLE17" s="149"/>
      <c r="HMB17" s="40"/>
      <c r="HMD17" s="149"/>
      <c r="HNA17" s="40"/>
      <c r="HNC17" s="149"/>
      <c r="HNZ17" s="40"/>
      <c r="HOB17" s="149"/>
      <c r="HOY17" s="40"/>
      <c r="HPA17" s="149"/>
      <c r="HPX17" s="40"/>
      <c r="HPZ17" s="149"/>
      <c r="HQW17" s="40"/>
      <c r="HQY17" s="149"/>
      <c r="HRV17" s="40"/>
      <c r="HRX17" s="149"/>
      <c r="HSU17" s="40"/>
      <c r="HSW17" s="149"/>
      <c r="HTT17" s="40"/>
      <c r="HTV17" s="149"/>
      <c r="HUS17" s="40"/>
      <c r="HUU17" s="149"/>
      <c r="HVR17" s="40"/>
      <c r="HVT17" s="149"/>
      <c r="HWQ17" s="40"/>
      <c r="HWS17" s="149"/>
      <c r="HXP17" s="40"/>
      <c r="HXR17" s="149"/>
      <c r="HYO17" s="40"/>
      <c r="HYQ17" s="149"/>
      <c r="HZN17" s="40"/>
      <c r="HZP17" s="149"/>
      <c r="IAM17" s="40"/>
      <c r="IAO17" s="149"/>
      <c r="IBL17" s="40"/>
      <c r="IBN17" s="149"/>
      <c r="ICK17" s="40"/>
      <c r="ICM17" s="149"/>
      <c r="IDJ17" s="40"/>
      <c r="IDL17" s="149"/>
      <c r="IEI17" s="40"/>
      <c r="IEK17" s="149"/>
      <c r="IFH17" s="40"/>
      <c r="IFJ17" s="149"/>
      <c r="IGG17" s="40"/>
      <c r="IGI17" s="149"/>
      <c r="IHF17" s="40"/>
      <c r="IHH17" s="149"/>
      <c r="IIE17" s="40"/>
      <c r="IIG17" s="149"/>
      <c r="IJD17" s="40"/>
      <c r="IJF17" s="149"/>
      <c r="IKC17" s="40"/>
      <c r="IKE17" s="149"/>
      <c r="ILB17" s="40"/>
      <c r="ILD17" s="149"/>
      <c r="IMA17" s="40"/>
      <c r="IMC17" s="149"/>
      <c r="IMZ17" s="40"/>
      <c r="INB17" s="149"/>
      <c r="INY17" s="40"/>
      <c r="IOA17" s="149"/>
      <c r="IOX17" s="40"/>
      <c r="IOZ17" s="149"/>
      <c r="IPW17" s="40"/>
      <c r="IPY17" s="149"/>
      <c r="IQV17" s="40"/>
      <c r="IQX17" s="149"/>
      <c r="IRU17" s="40"/>
      <c r="IRW17" s="149"/>
      <c r="IST17" s="40"/>
      <c r="ISV17" s="149"/>
      <c r="ITS17" s="40"/>
      <c r="ITU17" s="149"/>
      <c r="IUR17" s="40"/>
      <c r="IUT17" s="149"/>
      <c r="IVQ17" s="40"/>
      <c r="IVS17" s="149"/>
      <c r="IWP17" s="40"/>
      <c r="IWR17" s="149"/>
      <c r="IXO17" s="40"/>
      <c r="IXQ17" s="149"/>
      <c r="IYN17" s="40"/>
      <c r="IYP17" s="149"/>
      <c r="IZM17" s="40"/>
      <c r="IZO17" s="149"/>
      <c r="JAL17" s="40"/>
      <c r="JAN17" s="149"/>
      <c r="JBK17" s="40"/>
      <c r="JBM17" s="149"/>
      <c r="JCJ17" s="40"/>
      <c r="JCL17" s="149"/>
      <c r="JDI17" s="40"/>
      <c r="JDK17" s="149"/>
      <c r="JEH17" s="40"/>
      <c r="JEJ17" s="149"/>
      <c r="JFG17" s="40"/>
      <c r="JFI17" s="149"/>
      <c r="JGF17" s="40"/>
      <c r="JGH17" s="149"/>
      <c r="JHE17" s="40"/>
      <c r="JHG17" s="149"/>
      <c r="JID17" s="40"/>
      <c r="JIF17" s="149"/>
      <c r="JJC17" s="40"/>
      <c r="JJE17" s="149"/>
      <c r="JKB17" s="40"/>
      <c r="JKD17" s="149"/>
      <c r="JLA17" s="40"/>
      <c r="JLC17" s="149"/>
      <c r="JLZ17" s="40"/>
      <c r="JMB17" s="149"/>
      <c r="JMY17" s="40"/>
      <c r="JNA17" s="149"/>
      <c r="JNX17" s="40"/>
      <c r="JNZ17" s="149"/>
      <c r="JOW17" s="40"/>
      <c r="JOY17" s="149"/>
      <c r="JPV17" s="40"/>
      <c r="JPX17" s="149"/>
      <c r="JQU17" s="40"/>
      <c r="JQW17" s="149"/>
      <c r="JRT17" s="40"/>
      <c r="JRV17" s="149"/>
      <c r="JSS17" s="40"/>
      <c r="JSU17" s="149"/>
      <c r="JTR17" s="40"/>
      <c r="JTT17" s="149"/>
      <c r="JUQ17" s="40"/>
      <c r="JUS17" s="149"/>
      <c r="JVP17" s="40"/>
      <c r="JVR17" s="149"/>
      <c r="JWO17" s="40"/>
      <c r="JWQ17" s="149"/>
      <c r="JXN17" s="40"/>
      <c r="JXP17" s="149"/>
      <c r="JYM17" s="40"/>
      <c r="JYO17" s="149"/>
      <c r="JZL17" s="40"/>
      <c r="JZN17" s="149"/>
      <c r="KAK17" s="40"/>
      <c r="KAM17" s="149"/>
      <c r="KBJ17" s="40"/>
      <c r="KBL17" s="149"/>
      <c r="KCI17" s="40"/>
      <c r="KCK17" s="149"/>
      <c r="KDH17" s="40"/>
      <c r="KDJ17" s="149"/>
      <c r="KEG17" s="40"/>
      <c r="KEI17" s="149"/>
      <c r="KFF17" s="40"/>
      <c r="KFH17" s="149"/>
      <c r="KGE17" s="40"/>
      <c r="KGG17" s="149"/>
      <c r="KHD17" s="40"/>
      <c r="KHF17" s="149"/>
      <c r="KIC17" s="40"/>
      <c r="KIE17" s="149"/>
      <c r="KJB17" s="40"/>
      <c r="KJD17" s="149"/>
      <c r="KKA17" s="40"/>
      <c r="KKC17" s="149"/>
      <c r="KKZ17" s="40"/>
      <c r="KLB17" s="149"/>
      <c r="KLY17" s="40"/>
      <c r="KMA17" s="149"/>
      <c r="KMX17" s="40"/>
      <c r="KMZ17" s="149"/>
      <c r="KNW17" s="40"/>
      <c r="KNY17" s="149"/>
      <c r="KOV17" s="40"/>
      <c r="KOX17" s="149"/>
      <c r="KPU17" s="40"/>
      <c r="KPW17" s="149"/>
      <c r="KQT17" s="40"/>
      <c r="KQV17" s="149"/>
      <c r="KRS17" s="40"/>
      <c r="KRU17" s="149"/>
      <c r="KSR17" s="40"/>
      <c r="KST17" s="149"/>
      <c r="KTQ17" s="40"/>
      <c r="KTS17" s="149"/>
      <c r="KUP17" s="40"/>
      <c r="KUR17" s="149"/>
      <c r="KVO17" s="40"/>
      <c r="KVQ17" s="149"/>
      <c r="KWN17" s="40"/>
      <c r="KWP17" s="149"/>
      <c r="KXM17" s="40"/>
      <c r="KXO17" s="149"/>
      <c r="KYL17" s="40"/>
      <c r="KYN17" s="149"/>
      <c r="KZK17" s="40"/>
      <c r="KZM17" s="149"/>
      <c r="LAJ17" s="40"/>
      <c r="LAL17" s="149"/>
      <c r="LBI17" s="40"/>
      <c r="LBK17" s="149"/>
      <c r="LCH17" s="40"/>
      <c r="LCJ17" s="149"/>
      <c r="LDG17" s="40"/>
      <c r="LDI17" s="149"/>
      <c r="LEF17" s="40"/>
      <c r="LEH17" s="149"/>
      <c r="LFE17" s="40"/>
      <c r="LFG17" s="149"/>
      <c r="LGD17" s="40"/>
      <c r="LGF17" s="149"/>
      <c r="LHC17" s="40"/>
      <c r="LHE17" s="149"/>
      <c r="LIB17" s="40"/>
      <c r="LID17" s="149"/>
      <c r="LJA17" s="40"/>
      <c r="LJC17" s="149"/>
      <c r="LJZ17" s="40"/>
      <c r="LKB17" s="149"/>
      <c r="LKY17" s="40"/>
      <c r="LLA17" s="149"/>
      <c r="LLX17" s="40"/>
      <c r="LLZ17" s="149"/>
      <c r="LMW17" s="40"/>
      <c r="LMY17" s="149"/>
      <c r="LNV17" s="40"/>
      <c r="LNX17" s="149"/>
      <c r="LOU17" s="40"/>
      <c r="LOW17" s="149"/>
      <c r="LPT17" s="40"/>
      <c r="LPV17" s="149"/>
      <c r="LQS17" s="40"/>
      <c r="LQU17" s="149"/>
      <c r="LRR17" s="40"/>
      <c r="LRT17" s="149"/>
      <c r="LSQ17" s="40"/>
      <c r="LSS17" s="149"/>
      <c r="LTP17" s="40"/>
      <c r="LTR17" s="149"/>
      <c r="LUO17" s="40"/>
      <c r="LUQ17" s="149"/>
      <c r="LVN17" s="40"/>
      <c r="LVP17" s="149"/>
      <c r="LWM17" s="40"/>
      <c r="LWO17" s="149"/>
      <c r="LXL17" s="40"/>
      <c r="LXN17" s="149"/>
      <c r="LYK17" s="40"/>
      <c r="LYM17" s="149"/>
      <c r="LZJ17" s="40"/>
      <c r="LZL17" s="149"/>
      <c r="MAI17" s="40"/>
      <c r="MAK17" s="149"/>
      <c r="MBH17" s="40"/>
      <c r="MBJ17" s="149"/>
      <c r="MCG17" s="40"/>
      <c r="MCI17" s="149"/>
      <c r="MDF17" s="40"/>
      <c r="MDH17" s="149"/>
      <c r="MEE17" s="40"/>
      <c r="MEG17" s="149"/>
      <c r="MFD17" s="40"/>
      <c r="MFF17" s="149"/>
      <c r="MGC17" s="40"/>
      <c r="MGE17" s="149"/>
      <c r="MHB17" s="40"/>
      <c r="MHD17" s="149"/>
      <c r="MIA17" s="40"/>
      <c r="MIC17" s="149"/>
      <c r="MIZ17" s="40"/>
      <c r="MJB17" s="149"/>
      <c r="MJY17" s="40"/>
      <c r="MKA17" s="149"/>
      <c r="MKX17" s="40"/>
      <c r="MKZ17" s="149"/>
      <c r="MLW17" s="40"/>
      <c r="MLY17" s="149"/>
      <c r="MMV17" s="40"/>
      <c r="MMX17" s="149"/>
      <c r="MNU17" s="40"/>
      <c r="MNW17" s="149"/>
      <c r="MOT17" s="40"/>
      <c r="MOV17" s="149"/>
      <c r="MPS17" s="40"/>
      <c r="MPU17" s="149"/>
      <c r="MQR17" s="40"/>
      <c r="MQT17" s="149"/>
      <c r="MRQ17" s="40"/>
      <c r="MRS17" s="149"/>
      <c r="MSP17" s="40"/>
      <c r="MSR17" s="149"/>
      <c r="MTO17" s="40"/>
      <c r="MTQ17" s="149"/>
      <c r="MUN17" s="40"/>
      <c r="MUP17" s="149"/>
      <c r="MVM17" s="40"/>
      <c r="MVO17" s="149"/>
      <c r="MWL17" s="40"/>
      <c r="MWN17" s="149"/>
      <c r="MXK17" s="40"/>
      <c r="MXM17" s="149"/>
      <c r="MYJ17" s="40"/>
      <c r="MYL17" s="149"/>
      <c r="MZI17" s="40"/>
      <c r="MZK17" s="149"/>
      <c r="NAH17" s="40"/>
      <c r="NAJ17" s="149"/>
      <c r="NBG17" s="40"/>
      <c r="NBI17" s="149"/>
      <c r="NCF17" s="40"/>
      <c r="NCH17" s="149"/>
      <c r="NDE17" s="40"/>
      <c r="NDG17" s="149"/>
      <c r="NED17" s="40"/>
      <c r="NEF17" s="149"/>
      <c r="NFC17" s="40"/>
      <c r="NFE17" s="149"/>
      <c r="NGB17" s="40"/>
      <c r="NGD17" s="149"/>
      <c r="NHA17" s="40"/>
      <c r="NHC17" s="149"/>
      <c r="NHZ17" s="40"/>
      <c r="NIB17" s="149"/>
      <c r="NIY17" s="40"/>
      <c r="NJA17" s="149"/>
      <c r="NJX17" s="40"/>
      <c r="NJZ17" s="149"/>
      <c r="NKW17" s="40"/>
      <c r="NKY17" s="149"/>
      <c r="NLV17" s="40"/>
      <c r="NLX17" s="149"/>
      <c r="NMU17" s="40"/>
      <c r="NMW17" s="149"/>
      <c r="NNT17" s="40"/>
      <c r="NNV17" s="149"/>
      <c r="NOS17" s="40"/>
      <c r="NOU17" s="149"/>
      <c r="NPR17" s="40"/>
      <c r="NPT17" s="149"/>
      <c r="NQQ17" s="40"/>
      <c r="NQS17" s="149"/>
      <c r="NRP17" s="40"/>
      <c r="NRR17" s="149"/>
      <c r="NSO17" s="40"/>
      <c r="NSQ17" s="149"/>
      <c r="NTN17" s="40"/>
      <c r="NTP17" s="149"/>
      <c r="NUM17" s="40"/>
      <c r="NUO17" s="149"/>
      <c r="NVL17" s="40"/>
      <c r="NVN17" s="149"/>
      <c r="NWK17" s="40"/>
      <c r="NWM17" s="149"/>
      <c r="NXJ17" s="40"/>
      <c r="NXL17" s="149"/>
      <c r="NYI17" s="40"/>
      <c r="NYK17" s="149"/>
      <c r="NZH17" s="40"/>
      <c r="NZJ17" s="149"/>
      <c r="OAG17" s="40"/>
      <c r="OAI17" s="149"/>
      <c r="OBF17" s="40"/>
      <c r="OBH17" s="149"/>
      <c r="OCE17" s="40"/>
      <c r="OCG17" s="149"/>
      <c r="ODD17" s="40"/>
      <c r="ODF17" s="149"/>
      <c r="OEC17" s="40"/>
      <c r="OEE17" s="149"/>
      <c r="OFB17" s="40"/>
      <c r="OFD17" s="149"/>
      <c r="OGA17" s="40"/>
      <c r="OGC17" s="149"/>
      <c r="OGZ17" s="40"/>
      <c r="OHB17" s="149"/>
      <c r="OHY17" s="40"/>
      <c r="OIA17" s="149"/>
      <c r="OIX17" s="40"/>
      <c r="OIZ17" s="149"/>
      <c r="OJW17" s="40"/>
      <c r="OJY17" s="149"/>
      <c r="OKV17" s="40"/>
      <c r="OKX17" s="149"/>
      <c r="OLU17" s="40"/>
      <c r="OLW17" s="149"/>
      <c r="OMT17" s="40"/>
      <c r="OMV17" s="149"/>
      <c r="ONS17" s="40"/>
      <c r="ONU17" s="149"/>
      <c r="OOR17" s="40"/>
      <c r="OOT17" s="149"/>
      <c r="OPQ17" s="40"/>
      <c r="OPS17" s="149"/>
      <c r="OQP17" s="40"/>
      <c r="OQR17" s="149"/>
      <c r="ORO17" s="40"/>
      <c r="ORQ17" s="149"/>
      <c r="OSN17" s="40"/>
      <c r="OSP17" s="149"/>
      <c r="OTM17" s="40"/>
      <c r="OTO17" s="149"/>
      <c r="OUL17" s="40"/>
      <c r="OUN17" s="149"/>
      <c r="OVK17" s="40"/>
      <c r="OVM17" s="149"/>
      <c r="OWJ17" s="40"/>
      <c r="OWL17" s="149"/>
      <c r="OXI17" s="40"/>
      <c r="OXK17" s="149"/>
      <c r="OYH17" s="40"/>
      <c r="OYJ17" s="149"/>
      <c r="OZG17" s="40"/>
      <c r="OZI17" s="149"/>
      <c r="PAF17" s="40"/>
      <c r="PAH17" s="149"/>
      <c r="PBE17" s="40"/>
      <c r="PBG17" s="149"/>
      <c r="PCD17" s="40"/>
      <c r="PCF17" s="149"/>
      <c r="PDC17" s="40"/>
      <c r="PDE17" s="149"/>
      <c r="PEB17" s="40"/>
      <c r="PED17" s="149"/>
      <c r="PFA17" s="40"/>
      <c r="PFC17" s="149"/>
      <c r="PFZ17" s="40"/>
      <c r="PGB17" s="149"/>
      <c r="PGY17" s="40"/>
      <c r="PHA17" s="149"/>
      <c r="PHX17" s="40"/>
      <c r="PHZ17" s="149"/>
      <c r="PIW17" s="40"/>
      <c r="PIY17" s="149"/>
      <c r="PJV17" s="40"/>
      <c r="PJX17" s="149"/>
      <c r="PKU17" s="40"/>
      <c r="PKW17" s="149"/>
      <c r="PLT17" s="40"/>
      <c r="PLV17" s="149"/>
      <c r="PMS17" s="40"/>
      <c r="PMU17" s="149"/>
      <c r="PNR17" s="40"/>
      <c r="PNT17" s="149"/>
      <c r="POQ17" s="40"/>
      <c r="POS17" s="149"/>
      <c r="PPP17" s="40"/>
      <c r="PPR17" s="149"/>
      <c r="PQO17" s="40"/>
      <c r="PQQ17" s="149"/>
      <c r="PRN17" s="40"/>
      <c r="PRP17" s="149"/>
      <c r="PSM17" s="40"/>
      <c r="PSO17" s="149"/>
      <c r="PTL17" s="40"/>
      <c r="PTN17" s="149"/>
      <c r="PUK17" s="40"/>
      <c r="PUM17" s="149"/>
      <c r="PVJ17" s="40"/>
      <c r="PVL17" s="149"/>
      <c r="PWI17" s="40"/>
      <c r="PWK17" s="149"/>
      <c r="PXH17" s="40"/>
      <c r="PXJ17" s="149"/>
      <c r="PYG17" s="40"/>
      <c r="PYI17" s="149"/>
      <c r="PZF17" s="40"/>
      <c r="PZH17" s="149"/>
      <c r="QAE17" s="40"/>
      <c r="QAG17" s="149"/>
      <c r="QBD17" s="40"/>
      <c r="QBF17" s="149"/>
      <c r="QCC17" s="40"/>
      <c r="QCE17" s="149"/>
      <c r="QDB17" s="40"/>
      <c r="QDD17" s="149"/>
      <c r="QEA17" s="40"/>
      <c r="QEC17" s="149"/>
      <c r="QEZ17" s="40"/>
      <c r="QFB17" s="149"/>
      <c r="QFY17" s="40"/>
      <c r="QGA17" s="149"/>
      <c r="QGX17" s="40"/>
      <c r="QGZ17" s="149"/>
      <c r="QHW17" s="40"/>
      <c r="QHY17" s="149"/>
      <c r="QIV17" s="40"/>
      <c r="QIX17" s="149"/>
      <c r="QJU17" s="40"/>
      <c r="QJW17" s="149"/>
      <c r="QKT17" s="40"/>
      <c r="QKV17" s="149"/>
      <c r="QLS17" s="40"/>
      <c r="QLU17" s="149"/>
      <c r="QMR17" s="40"/>
      <c r="QMT17" s="149"/>
      <c r="QNQ17" s="40"/>
      <c r="QNS17" s="149"/>
      <c r="QOP17" s="40"/>
      <c r="QOR17" s="149"/>
      <c r="QPO17" s="40"/>
      <c r="QPQ17" s="149"/>
      <c r="QQN17" s="40"/>
      <c r="QQP17" s="149"/>
      <c r="QRM17" s="40"/>
      <c r="QRO17" s="149"/>
      <c r="QSL17" s="40"/>
      <c r="QSN17" s="149"/>
      <c r="QTK17" s="40"/>
      <c r="QTM17" s="149"/>
      <c r="QUJ17" s="40"/>
      <c r="QUL17" s="149"/>
      <c r="QVI17" s="40"/>
      <c r="QVK17" s="149"/>
      <c r="QWH17" s="40"/>
      <c r="QWJ17" s="149"/>
      <c r="QXG17" s="40"/>
      <c r="QXI17" s="149"/>
      <c r="QYF17" s="40"/>
      <c r="QYH17" s="149"/>
      <c r="QZE17" s="40"/>
      <c r="QZG17" s="149"/>
      <c r="RAD17" s="40"/>
      <c r="RAF17" s="149"/>
      <c r="RBC17" s="40"/>
      <c r="RBE17" s="149"/>
      <c r="RCB17" s="40"/>
      <c r="RCD17" s="149"/>
      <c r="RDA17" s="40"/>
      <c r="RDC17" s="149"/>
      <c r="RDZ17" s="40"/>
      <c r="REB17" s="149"/>
      <c r="REY17" s="40"/>
      <c r="RFA17" s="149"/>
      <c r="RFX17" s="40"/>
      <c r="RFZ17" s="149"/>
      <c r="RGW17" s="40"/>
      <c r="RGY17" s="149"/>
      <c r="RHV17" s="40"/>
      <c r="RHX17" s="149"/>
      <c r="RIU17" s="40"/>
      <c r="RIW17" s="149"/>
      <c r="RJT17" s="40"/>
      <c r="RJV17" s="149"/>
      <c r="RKS17" s="40"/>
      <c r="RKU17" s="149"/>
      <c r="RLR17" s="40"/>
      <c r="RLT17" s="149"/>
      <c r="RMQ17" s="40"/>
      <c r="RMS17" s="149"/>
      <c r="RNP17" s="40"/>
      <c r="RNR17" s="149"/>
      <c r="ROO17" s="40"/>
      <c r="ROQ17" s="149"/>
      <c r="RPN17" s="40"/>
      <c r="RPP17" s="149"/>
      <c r="RQM17" s="40"/>
      <c r="RQO17" s="149"/>
      <c r="RRL17" s="40"/>
      <c r="RRN17" s="149"/>
      <c r="RSK17" s="40"/>
      <c r="RSM17" s="149"/>
      <c r="RTJ17" s="40"/>
      <c r="RTL17" s="149"/>
      <c r="RUI17" s="40"/>
      <c r="RUK17" s="149"/>
      <c r="RVH17" s="40"/>
      <c r="RVJ17" s="149"/>
      <c r="RWG17" s="40"/>
      <c r="RWI17" s="149"/>
      <c r="RXF17" s="40"/>
      <c r="RXH17" s="149"/>
      <c r="RYE17" s="40"/>
      <c r="RYG17" s="149"/>
      <c r="RZD17" s="40"/>
      <c r="RZF17" s="149"/>
      <c r="SAC17" s="40"/>
      <c r="SAE17" s="149"/>
      <c r="SBB17" s="40"/>
      <c r="SBD17" s="149"/>
      <c r="SCA17" s="40"/>
      <c r="SCC17" s="149"/>
      <c r="SCZ17" s="40"/>
      <c r="SDB17" s="149"/>
      <c r="SDY17" s="40"/>
      <c r="SEA17" s="149"/>
      <c r="SEX17" s="40"/>
      <c r="SEZ17" s="149"/>
      <c r="SFW17" s="40"/>
      <c r="SFY17" s="149"/>
      <c r="SGV17" s="40"/>
      <c r="SGX17" s="149"/>
      <c r="SHU17" s="40"/>
      <c r="SHW17" s="149"/>
      <c r="SIT17" s="40"/>
      <c r="SIV17" s="149"/>
      <c r="SJS17" s="40"/>
      <c r="SJU17" s="149"/>
      <c r="SKR17" s="40"/>
      <c r="SKT17" s="149"/>
      <c r="SLQ17" s="40"/>
      <c r="SLS17" s="149"/>
      <c r="SMP17" s="40"/>
      <c r="SMR17" s="149"/>
      <c r="SNO17" s="40"/>
      <c r="SNQ17" s="149"/>
      <c r="SON17" s="40"/>
      <c r="SOP17" s="149"/>
      <c r="SPM17" s="40"/>
      <c r="SPO17" s="149"/>
      <c r="SQL17" s="40"/>
      <c r="SQN17" s="149"/>
      <c r="SRK17" s="40"/>
      <c r="SRM17" s="149"/>
      <c r="SSJ17" s="40"/>
      <c r="SSL17" s="149"/>
      <c r="STI17" s="40"/>
      <c r="STK17" s="149"/>
      <c r="SUH17" s="40"/>
      <c r="SUJ17" s="149"/>
      <c r="SVG17" s="40"/>
      <c r="SVI17" s="149"/>
      <c r="SWF17" s="40"/>
      <c r="SWH17" s="149"/>
      <c r="SXE17" s="40"/>
      <c r="SXG17" s="149"/>
      <c r="SYD17" s="40"/>
      <c r="SYF17" s="149"/>
      <c r="SZC17" s="40"/>
      <c r="SZE17" s="149"/>
      <c r="TAB17" s="40"/>
      <c r="TAD17" s="149"/>
      <c r="TBA17" s="40"/>
      <c r="TBC17" s="149"/>
      <c r="TBZ17" s="40"/>
      <c r="TCB17" s="149"/>
      <c r="TCY17" s="40"/>
      <c r="TDA17" s="149"/>
      <c r="TDX17" s="40"/>
      <c r="TDZ17" s="149"/>
      <c r="TEW17" s="40"/>
      <c r="TEY17" s="149"/>
      <c r="TFV17" s="40"/>
      <c r="TFX17" s="149"/>
      <c r="TGU17" s="40"/>
      <c r="TGW17" s="149"/>
      <c r="THT17" s="40"/>
      <c r="THV17" s="149"/>
      <c r="TIS17" s="40"/>
      <c r="TIU17" s="149"/>
      <c r="TJR17" s="40"/>
      <c r="TJT17" s="149"/>
      <c r="TKQ17" s="40"/>
      <c r="TKS17" s="149"/>
      <c r="TLP17" s="40"/>
      <c r="TLR17" s="149"/>
      <c r="TMO17" s="40"/>
      <c r="TMQ17" s="149"/>
      <c r="TNN17" s="40"/>
      <c r="TNP17" s="149"/>
      <c r="TOM17" s="40"/>
      <c r="TOO17" s="149"/>
      <c r="TPL17" s="40"/>
      <c r="TPN17" s="149"/>
      <c r="TQK17" s="40"/>
      <c r="TQM17" s="149"/>
      <c r="TRJ17" s="40"/>
      <c r="TRL17" s="149"/>
      <c r="TSI17" s="40"/>
      <c r="TSK17" s="149"/>
      <c r="TTH17" s="40"/>
      <c r="TTJ17" s="149"/>
      <c r="TUG17" s="40"/>
      <c r="TUI17" s="149"/>
      <c r="TVF17" s="40"/>
      <c r="TVH17" s="149"/>
      <c r="TWE17" s="40"/>
      <c r="TWG17" s="149"/>
      <c r="TXD17" s="40"/>
      <c r="TXF17" s="149"/>
      <c r="TYC17" s="40"/>
      <c r="TYE17" s="149"/>
      <c r="TZB17" s="40"/>
      <c r="TZD17" s="149"/>
      <c r="UAA17" s="40"/>
      <c r="UAC17" s="149"/>
      <c r="UAZ17" s="40"/>
      <c r="UBB17" s="149"/>
      <c r="UBY17" s="40"/>
      <c r="UCA17" s="149"/>
      <c r="UCX17" s="40"/>
      <c r="UCZ17" s="149"/>
      <c r="UDW17" s="40"/>
      <c r="UDY17" s="149"/>
      <c r="UEV17" s="40"/>
      <c r="UEX17" s="149"/>
      <c r="UFU17" s="40"/>
      <c r="UFW17" s="149"/>
      <c r="UGT17" s="40"/>
      <c r="UGV17" s="149"/>
      <c r="UHS17" s="40"/>
      <c r="UHU17" s="149"/>
      <c r="UIR17" s="40"/>
      <c r="UIT17" s="149"/>
      <c r="UJQ17" s="40"/>
      <c r="UJS17" s="149"/>
      <c r="UKP17" s="40"/>
      <c r="UKR17" s="149"/>
      <c r="ULO17" s="40"/>
      <c r="ULQ17" s="149"/>
      <c r="UMN17" s="40"/>
      <c r="UMP17" s="149"/>
      <c r="UNM17" s="40"/>
      <c r="UNO17" s="149"/>
      <c r="UOL17" s="40"/>
      <c r="UON17" s="149"/>
      <c r="UPK17" s="40"/>
      <c r="UPM17" s="149"/>
      <c r="UQJ17" s="40"/>
      <c r="UQL17" s="149"/>
      <c r="URI17" s="40"/>
      <c r="URK17" s="149"/>
      <c r="USH17" s="40"/>
      <c r="USJ17" s="149"/>
      <c r="UTG17" s="40"/>
      <c r="UTI17" s="149"/>
      <c r="UUF17" s="40"/>
      <c r="UUH17" s="149"/>
      <c r="UVE17" s="40"/>
      <c r="UVG17" s="149"/>
      <c r="UWD17" s="40"/>
      <c r="UWF17" s="149"/>
      <c r="UXC17" s="40"/>
      <c r="UXE17" s="149"/>
      <c r="UYB17" s="40"/>
      <c r="UYD17" s="149"/>
      <c r="UZA17" s="40"/>
      <c r="UZC17" s="149"/>
      <c r="UZZ17" s="40"/>
      <c r="VAB17" s="149"/>
      <c r="VAY17" s="40"/>
      <c r="VBA17" s="149"/>
      <c r="VBX17" s="40"/>
      <c r="VBZ17" s="149"/>
      <c r="VCW17" s="40"/>
      <c r="VCY17" s="149"/>
      <c r="VDV17" s="40"/>
      <c r="VDX17" s="149"/>
      <c r="VEU17" s="40"/>
      <c r="VEW17" s="149"/>
      <c r="VFT17" s="40"/>
      <c r="VFV17" s="149"/>
      <c r="VGS17" s="40"/>
      <c r="VGU17" s="149"/>
      <c r="VHR17" s="40"/>
      <c r="VHT17" s="149"/>
      <c r="VIQ17" s="40"/>
      <c r="VIS17" s="149"/>
      <c r="VJP17" s="40"/>
      <c r="VJR17" s="149"/>
      <c r="VKO17" s="40"/>
      <c r="VKQ17" s="149"/>
      <c r="VLN17" s="40"/>
      <c r="VLP17" s="149"/>
      <c r="VMM17" s="40"/>
      <c r="VMO17" s="149"/>
      <c r="VNL17" s="40"/>
      <c r="VNN17" s="149"/>
      <c r="VOK17" s="40"/>
      <c r="VOM17" s="149"/>
      <c r="VPJ17" s="40"/>
      <c r="VPL17" s="149"/>
      <c r="VQI17" s="40"/>
      <c r="VQK17" s="149"/>
      <c r="VRH17" s="40"/>
      <c r="VRJ17" s="149"/>
      <c r="VSG17" s="40"/>
      <c r="VSI17" s="149"/>
      <c r="VTF17" s="40"/>
      <c r="VTH17" s="149"/>
      <c r="VUE17" s="40"/>
      <c r="VUG17" s="149"/>
      <c r="VVD17" s="40"/>
      <c r="VVF17" s="149"/>
      <c r="VWC17" s="40"/>
      <c r="VWE17" s="149"/>
      <c r="VXB17" s="40"/>
      <c r="VXD17" s="149"/>
      <c r="VYA17" s="40"/>
      <c r="VYC17" s="149"/>
      <c r="VYZ17" s="40"/>
      <c r="VZB17" s="149"/>
      <c r="VZY17" s="40"/>
      <c r="WAA17" s="149"/>
      <c r="WAX17" s="40"/>
      <c r="WAZ17" s="149"/>
      <c r="WBW17" s="40"/>
      <c r="WBY17" s="149"/>
      <c r="WCV17" s="40"/>
      <c r="WCX17" s="149"/>
      <c r="WDU17" s="40"/>
      <c r="WDW17" s="149"/>
      <c r="WET17" s="40"/>
      <c r="WEV17" s="149"/>
      <c r="WFS17" s="40"/>
      <c r="WFU17" s="149"/>
      <c r="WGR17" s="40"/>
      <c r="WGT17" s="149"/>
      <c r="WHQ17" s="40"/>
      <c r="WHS17" s="149"/>
      <c r="WIP17" s="40"/>
      <c r="WIR17" s="149"/>
      <c r="WJO17" s="40"/>
      <c r="WJQ17" s="149"/>
      <c r="WKN17" s="40"/>
      <c r="WKP17" s="149"/>
      <c r="WLM17" s="40"/>
      <c r="WLO17" s="149"/>
      <c r="WML17" s="40"/>
      <c r="WMN17" s="149"/>
      <c r="WNK17" s="40"/>
      <c r="WNM17" s="149"/>
      <c r="WOJ17" s="40"/>
      <c r="WOL17" s="149"/>
      <c r="WPI17" s="40"/>
      <c r="WPK17" s="149"/>
      <c r="WQH17" s="40"/>
      <c r="WQJ17" s="149"/>
      <c r="WRG17" s="40"/>
      <c r="WRI17" s="149"/>
      <c r="WSF17" s="40"/>
      <c r="WSH17" s="149"/>
      <c r="WTE17" s="40"/>
      <c r="WTG17" s="149"/>
      <c r="WUD17" s="40"/>
      <c r="WUF17" s="149"/>
      <c r="WVC17" s="40"/>
      <c r="WVE17" s="149"/>
      <c r="WWB17" s="40"/>
      <c r="WWD17" s="149"/>
      <c r="WXA17" s="40"/>
      <c r="WXC17" s="149"/>
      <c r="WXZ17" s="40"/>
      <c r="WYB17" s="149"/>
      <c r="WYY17" s="40"/>
      <c r="WZA17" s="149"/>
      <c r="WZX17" s="40"/>
      <c r="WZZ17" s="149"/>
      <c r="XAW17" s="40"/>
      <c r="XAY17" s="149"/>
      <c r="XBV17" s="40"/>
      <c r="XBX17" s="149"/>
      <c r="XCU17" s="40"/>
      <c r="XCW17" s="149"/>
      <c r="XDT17" s="40"/>
      <c r="XDV17" s="149"/>
      <c r="XES17" s="40"/>
      <c r="XEU17" s="149"/>
    </row>
    <row r="18" spans="1:1023 1025:2048 2050:3050 3073:4075 4098:5100 5123:6125 6148:7150 7173:8175 8198:9200 9223:10225 10248:11250 11273:12275 12298:13300 13323:14325 14348:15350 15373:16375" ht="13.5" hidden="1" x14ac:dyDescent="0.25">
      <c r="A18" s="50" t="s">
        <v>42</v>
      </c>
      <c r="B18" s="148">
        <v>8.1999999999999993</v>
      </c>
      <c r="C18" s="50">
        <v>0</v>
      </c>
      <c r="D18" s="50">
        <v>0</v>
      </c>
      <c r="E18" s="50">
        <v>0</v>
      </c>
      <c r="F18" s="50">
        <v>0</v>
      </c>
      <c r="G18" s="50">
        <v>0</v>
      </c>
      <c r="H18" s="50">
        <v>0</v>
      </c>
      <c r="I18" s="50">
        <v>0</v>
      </c>
      <c r="J18" s="50">
        <v>0</v>
      </c>
      <c r="K18" s="50">
        <v>0</v>
      </c>
      <c r="L18" s="50">
        <v>0</v>
      </c>
      <c r="M18" s="50">
        <v>0</v>
      </c>
      <c r="N18" s="50">
        <v>0</v>
      </c>
      <c r="O18" s="50">
        <v>0</v>
      </c>
      <c r="P18" s="50">
        <v>0</v>
      </c>
      <c r="Q18" s="50">
        <v>0</v>
      </c>
      <c r="R18" s="50">
        <v>0</v>
      </c>
      <c r="S18" s="50">
        <v>0</v>
      </c>
      <c r="T18" s="50">
        <v>4</v>
      </c>
      <c r="U18" s="50">
        <v>5.5</v>
      </c>
      <c r="V18" s="50">
        <v>2.5</v>
      </c>
      <c r="W18" s="50">
        <v>8.1999999999999993</v>
      </c>
      <c r="X18" s="50">
        <v>8.1999999999999993</v>
      </c>
      <c r="Y18" s="50">
        <v>8.1999999999999993</v>
      </c>
      <c r="Z18" s="50"/>
      <c r="AA18" s="50"/>
      <c r="AB18" s="50"/>
      <c r="AC18" s="50">
        <f>8</f>
        <v>8</v>
      </c>
      <c r="AD18" s="50"/>
      <c r="AV18" s="40"/>
      <c r="AX18" s="149"/>
      <c r="BU18" s="40"/>
      <c r="BW18" s="149"/>
      <c r="CT18" s="40"/>
      <c r="CV18" s="149"/>
      <c r="DS18" s="40"/>
      <c r="DU18" s="149"/>
      <c r="ER18" s="40"/>
      <c r="ET18" s="149"/>
      <c r="FQ18" s="40"/>
      <c r="FS18" s="149"/>
      <c r="GP18" s="40"/>
      <c r="GR18" s="149"/>
      <c r="HO18" s="40"/>
      <c r="HQ18" s="149"/>
      <c r="IN18" s="40"/>
      <c r="IP18" s="149"/>
      <c r="JM18" s="40"/>
      <c r="JO18" s="149"/>
      <c r="KL18" s="40"/>
      <c r="KN18" s="149"/>
      <c r="LK18" s="40"/>
      <c r="LM18" s="149"/>
      <c r="MJ18" s="40"/>
      <c r="ML18" s="149"/>
      <c r="NI18" s="40"/>
      <c r="NK18" s="149"/>
      <c r="OH18" s="40"/>
      <c r="OJ18" s="149"/>
      <c r="PG18" s="40"/>
      <c r="PI18" s="149"/>
      <c r="QF18" s="40"/>
      <c r="QH18" s="149"/>
      <c r="RE18" s="40"/>
      <c r="RG18" s="149"/>
      <c r="SD18" s="40"/>
      <c r="SF18" s="149"/>
      <c r="TC18" s="40"/>
      <c r="TE18" s="149"/>
      <c r="UB18" s="40"/>
      <c r="UD18" s="149"/>
      <c r="VA18" s="40"/>
      <c r="VC18" s="149"/>
      <c r="VZ18" s="40"/>
      <c r="WB18" s="149"/>
      <c r="WY18" s="40"/>
      <c r="XA18" s="149"/>
      <c r="XX18" s="40"/>
      <c r="XZ18" s="149"/>
      <c r="YW18" s="40"/>
      <c r="YY18" s="149"/>
      <c r="ZV18" s="40"/>
      <c r="ZX18" s="149"/>
      <c r="AAU18" s="40"/>
      <c r="AAW18" s="149"/>
      <c r="ABT18" s="40"/>
      <c r="ABV18" s="149"/>
      <c r="ACS18" s="40"/>
      <c r="ACU18" s="149"/>
      <c r="ADR18" s="40"/>
      <c r="ADT18" s="149"/>
      <c r="AEQ18" s="40"/>
      <c r="AES18" s="149"/>
      <c r="AFP18" s="40"/>
      <c r="AFR18" s="149"/>
      <c r="AGO18" s="40"/>
      <c r="AGQ18" s="149"/>
      <c r="AHN18" s="40"/>
      <c r="AHP18" s="149"/>
      <c r="AIM18" s="40"/>
      <c r="AIO18" s="149"/>
      <c r="AJL18" s="40"/>
      <c r="AJN18" s="149"/>
      <c r="AKK18" s="40"/>
      <c r="AKM18" s="149"/>
      <c r="ALJ18" s="40"/>
      <c r="ALL18" s="149"/>
      <c r="AMI18" s="40"/>
      <c r="AMK18" s="149"/>
      <c r="ANH18" s="40"/>
      <c r="ANJ18" s="149"/>
      <c r="AOG18" s="40"/>
      <c r="AOI18" s="149"/>
      <c r="APF18" s="40"/>
      <c r="APH18" s="149"/>
      <c r="AQE18" s="40"/>
      <c r="AQG18" s="149"/>
      <c r="ARD18" s="40"/>
      <c r="ARF18" s="149"/>
      <c r="ASC18" s="40"/>
      <c r="ASE18" s="149"/>
      <c r="ATB18" s="40"/>
      <c r="ATD18" s="149"/>
      <c r="AUA18" s="40"/>
      <c r="AUC18" s="149"/>
      <c r="AUZ18" s="40"/>
      <c r="AVB18" s="149"/>
      <c r="AVY18" s="40"/>
      <c r="AWA18" s="149"/>
      <c r="AWX18" s="40"/>
      <c r="AWZ18" s="149"/>
      <c r="AXW18" s="40"/>
      <c r="AXY18" s="149"/>
      <c r="AYV18" s="40"/>
      <c r="AYX18" s="149"/>
      <c r="AZU18" s="40"/>
      <c r="AZW18" s="149"/>
      <c r="BAT18" s="40"/>
      <c r="BAV18" s="149"/>
      <c r="BBS18" s="40"/>
      <c r="BBU18" s="149"/>
      <c r="BCR18" s="40"/>
      <c r="BCT18" s="149"/>
      <c r="BDQ18" s="40"/>
      <c r="BDS18" s="149"/>
      <c r="BEP18" s="40"/>
      <c r="BER18" s="149"/>
      <c r="BFO18" s="40"/>
      <c r="BFQ18" s="149"/>
      <c r="BGN18" s="40"/>
      <c r="BGP18" s="149"/>
      <c r="BHM18" s="40"/>
      <c r="BHO18" s="149"/>
      <c r="BIL18" s="40"/>
      <c r="BIN18" s="149"/>
      <c r="BJK18" s="40"/>
      <c r="BJM18" s="149"/>
      <c r="BKJ18" s="40"/>
      <c r="BKL18" s="149"/>
      <c r="BLI18" s="40"/>
      <c r="BLK18" s="149"/>
      <c r="BMH18" s="40"/>
      <c r="BMJ18" s="149"/>
      <c r="BNG18" s="40"/>
      <c r="BNI18" s="149"/>
      <c r="BOF18" s="40"/>
      <c r="BOH18" s="149"/>
      <c r="BPE18" s="40"/>
      <c r="BPG18" s="149"/>
      <c r="BQD18" s="40"/>
      <c r="BQF18" s="149"/>
      <c r="BRC18" s="40"/>
      <c r="BRE18" s="149"/>
      <c r="BSB18" s="40"/>
      <c r="BSD18" s="149"/>
      <c r="BTA18" s="40"/>
      <c r="BTC18" s="149"/>
      <c r="BTZ18" s="40"/>
      <c r="BUB18" s="149"/>
      <c r="BUY18" s="40"/>
      <c r="BVA18" s="149"/>
      <c r="BVX18" s="40"/>
      <c r="BVZ18" s="149"/>
      <c r="BWW18" s="40"/>
      <c r="BWY18" s="149"/>
      <c r="BXV18" s="40"/>
      <c r="BXX18" s="149"/>
      <c r="BYU18" s="40"/>
      <c r="BYW18" s="149"/>
      <c r="BZT18" s="40"/>
      <c r="BZV18" s="149"/>
      <c r="CAS18" s="40"/>
      <c r="CAU18" s="149"/>
      <c r="CBR18" s="40"/>
      <c r="CBT18" s="149"/>
      <c r="CCQ18" s="40"/>
      <c r="CCS18" s="149"/>
      <c r="CDP18" s="40"/>
      <c r="CDR18" s="149"/>
      <c r="CEO18" s="40"/>
      <c r="CEQ18" s="149"/>
      <c r="CFN18" s="40"/>
      <c r="CFP18" s="149"/>
      <c r="CGM18" s="40"/>
      <c r="CGO18" s="149"/>
      <c r="CHL18" s="40"/>
      <c r="CHN18" s="149"/>
      <c r="CIK18" s="40"/>
      <c r="CIM18" s="149"/>
      <c r="CJJ18" s="40"/>
      <c r="CJL18" s="149"/>
      <c r="CKI18" s="40"/>
      <c r="CKK18" s="149"/>
      <c r="CLH18" s="40"/>
      <c r="CLJ18" s="149"/>
      <c r="CMG18" s="40"/>
      <c r="CMI18" s="149"/>
      <c r="CNF18" s="40"/>
      <c r="CNH18" s="149"/>
      <c r="COE18" s="40"/>
      <c r="COG18" s="149"/>
      <c r="CPD18" s="40"/>
      <c r="CPF18" s="149"/>
      <c r="CQC18" s="40"/>
      <c r="CQE18" s="149"/>
      <c r="CRB18" s="40"/>
      <c r="CRD18" s="149"/>
      <c r="CSA18" s="40"/>
      <c r="CSC18" s="149"/>
      <c r="CSZ18" s="40"/>
      <c r="CTB18" s="149"/>
      <c r="CTY18" s="40"/>
      <c r="CUA18" s="149"/>
      <c r="CUX18" s="40"/>
      <c r="CUZ18" s="149"/>
      <c r="CVW18" s="40"/>
      <c r="CVY18" s="149"/>
      <c r="CWV18" s="40"/>
      <c r="CWX18" s="149"/>
      <c r="CXU18" s="40"/>
      <c r="CXW18" s="149"/>
      <c r="CYT18" s="40"/>
      <c r="CYV18" s="149"/>
      <c r="CZS18" s="40"/>
      <c r="CZU18" s="149"/>
      <c r="DAR18" s="40"/>
      <c r="DAT18" s="149"/>
      <c r="DBQ18" s="40"/>
      <c r="DBS18" s="149"/>
      <c r="DCP18" s="40"/>
      <c r="DCR18" s="149"/>
      <c r="DDO18" s="40"/>
      <c r="DDQ18" s="149"/>
      <c r="DEN18" s="40"/>
      <c r="DEP18" s="149"/>
      <c r="DFM18" s="40"/>
      <c r="DFO18" s="149"/>
      <c r="DGL18" s="40"/>
      <c r="DGN18" s="149"/>
      <c r="DHK18" s="40"/>
      <c r="DHM18" s="149"/>
      <c r="DIJ18" s="40"/>
      <c r="DIL18" s="149"/>
      <c r="DJI18" s="40"/>
      <c r="DJK18" s="149"/>
      <c r="DKH18" s="40"/>
      <c r="DKJ18" s="149"/>
      <c r="DLG18" s="40"/>
      <c r="DLI18" s="149"/>
      <c r="DMF18" s="40"/>
      <c r="DMH18" s="149"/>
      <c r="DNE18" s="40"/>
      <c r="DNG18" s="149"/>
      <c r="DOD18" s="40"/>
      <c r="DOF18" s="149"/>
      <c r="DPC18" s="40"/>
      <c r="DPE18" s="149"/>
      <c r="DQB18" s="40"/>
      <c r="DQD18" s="149"/>
      <c r="DRA18" s="40"/>
      <c r="DRC18" s="149"/>
      <c r="DRZ18" s="40"/>
      <c r="DSB18" s="149"/>
      <c r="DSY18" s="40"/>
      <c r="DTA18" s="149"/>
      <c r="DTX18" s="40"/>
      <c r="DTZ18" s="149"/>
      <c r="DUW18" s="40"/>
      <c r="DUY18" s="149"/>
      <c r="DVV18" s="40"/>
      <c r="DVX18" s="149"/>
      <c r="DWU18" s="40"/>
      <c r="DWW18" s="149"/>
      <c r="DXT18" s="40"/>
      <c r="DXV18" s="149"/>
      <c r="DYS18" s="40"/>
      <c r="DYU18" s="149"/>
      <c r="DZR18" s="40"/>
      <c r="DZT18" s="149"/>
      <c r="EAQ18" s="40"/>
      <c r="EAS18" s="149"/>
      <c r="EBP18" s="40"/>
      <c r="EBR18" s="149"/>
      <c r="ECO18" s="40"/>
      <c r="ECQ18" s="149"/>
      <c r="EDN18" s="40"/>
      <c r="EDP18" s="149"/>
      <c r="EEM18" s="40"/>
      <c r="EEO18" s="149"/>
      <c r="EFL18" s="40"/>
      <c r="EFN18" s="149"/>
      <c r="EGK18" s="40"/>
      <c r="EGM18" s="149"/>
      <c r="EHJ18" s="40"/>
      <c r="EHL18" s="149"/>
      <c r="EII18" s="40"/>
      <c r="EIK18" s="149"/>
      <c r="EJH18" s="40"/>
      <c r="EJJ18" s="149"/>
      <c r="EKG18" s="40"/>
      <c r="EKI18" s="149"/>
      <c r="ELF18" s="40"/>
      <c r="ELH18" s="149"/>
      <c r="EME18" s="40"/>
      <c r="EMG18" s="149"/>
      <c r="END18" s="40"/>
      <c r="ENF18" s="149"/>
      <c r="EOC18" s="40"/>
      <c r="EOE18" s="149"/>
      <c r="EPB18" s="40"/>
      <c r="EPD18" s="149"/>
      <c r="EQA18" s="40"/>
      <c r="EQC18" s="149"/>
      <c r="EQZ18" s="40"/>
      <c r="ERB18" s="149"/>
      <c r="ERY18" s="40"/>
      <c r="ESA18" s="149"/>
      <c r="ESX18" s="40"/>
      <c r="ESZ18" s="149"/>
      <c r="ETW18" s="40"/>
      <c r="ETY18" s="149"/>
      <c r="EUV18" s="40"/>
      <c r="EUX18" s="149"/>
      <c r="EVU18" s="40"/>
      <c r="EVW18" s="149"/>
      <c r="EWT18" s="40"/>
      <c r="EWV18" s="149"/>
      <c r="EXS18" s="40"/>
      <c r="EXU18" s="149"/>
      <c r="EYR18" s="40"/>
      <c r="EYT18" s="149"/>
      <c r="EZQ18" s="40"/>
      <c r="EZS18" s="149"/>
      <c r="FAP18" s="40"/>
      <c r="FAR18" s="149"/>
      <c r="FBO18" s="40"/>
      <c r="FBQ18" s="149"/>
      <c r="FCN18" s="40"/>
      <c r="FCP18" s="149"/>
      <c r="FDM18" s="40"/>
      <c r="FDO18" s="149"/>
      <c r="FEL18" s="40"/>
      <c r="FEN18" s="149"/>
      <c r="FFK18" s="40"/>
      <c r="FFM18" s="149"/>
      <c r="FGJ18" s="40"/>
      <c r="FGL18" s="149"/>
      <c r="FHI18" s="40"/>
      <c r="FHK18" s="149"/>
      <c r="FIH18" s="40"/>
      <c r="FIJ18" s="149"/>
      <c r="FJG18" s="40"/>
      <c r="FJI18" s="149"/>
      <c r="FKF18" s="40"/>
      <c r="FKH18" s="149"/>
      <c r="FLE18" s="40"/>
      <c r="FLG18" s="149"/>
      <c r="FMD18" s="40"/>
      <c r="FMF18" s="149"/>
      <c r="FNC18" s="40"/>
      <c r="FNE18" s="149"/>
      <c r="FOB18" s="40"/>
      <c r="FOD18" s="149"/>
      <c r="FPA18" s="40"/>
      <c r="FPC18" s="149"/>
      <c r="FPZ18" s="40"/>
      <c r="FQB18" s="149"/>
      <c r="FQY18" s="40"/>
      <c r="FRA18" s="149"/>
      <c r="FRX18" s="40"/>
      <c r="FRZ18" s="149"/>
      <c r="FSW18" s="40"/>
      <c r="FSY18" s="149"/>
      <c r="FTV18" s="40"/>
      <c r="FTX18" s="149"/>
      <c r="FUU18" s="40"/>
      <c r="FUW18" s="149"/>
      <c r="FVT18" s="40"/>
      <c r="FVV18" s="149"/>
      <c r="FWS18" s="40"/>
      <c r="FWU18" s="149"/>
      <c r="FXR18" s="40"/>
      <c r="FXT18" s="149"/>
      <c r="FYQ18" s="40"/>
      <c r="FYS18" s="149"/>
      <c r="FZP18" s="40"/>
      <c r="FZR18" s="149"/>
      <c r="GAO18" s="40"/>
      <c r="GAQ18" s="149"/>
      <c r="GBN18" s="40"/>
      <c r="GBP18" s="149"/>
      <c r="GCM18" s="40"/>
      <c r="GCO18" s="149"/>
      <c r="GDL18" s="40"/>
      <c r="GDN18" s="149"/>
      <c r="GEK18" s="40"/>
      <c r="GEM18" s="149"/>
      <c r="GFJ18" s="40"/>
      <c r="GFL18" s="149"/>
      <c r="GGI18" s="40"/>
      <c r="GGK18" s="149"/>
      <c r="GHH18" s="40"/>
      <c r="GHJ18" s="149"/>
      <c r="GIG18" s="40"/>
      <c r="GII18" s="149"/>
      <c r="GJF18" s="40"/>
      <c r="GJH18" s="149"/>
      <c r="GKE18" s="40"/>
      <c r="GKG18" s="149"/>
      <c r="GLD18" s="40"/>
      <c r="GLF18" s="149"/>
      <c r="GMC18" s="40"/>
      <c r="GME18" s="149"/>
      <c r="GNB18" s="40"/>
      <c r="GND18" s="149"/>
      <c r="GOA18" s="40"/>
      <c r="GOC18" s="149"/>
      <c r="GOZ18" s="40"/>
      <c r="GPB18" s="149"/>
      <c r="GPY18" s="40"/>
      <c r="GQA18" s="149"/>
      <c r="GQX18" s="40"/>
      <c r="GQZ18" s="149"/>
      <c r="GRW18" s="40"/>
      <c r="GRY18" s="149"/>
      <c r="GSV18" s="40"/>
      <c r="GSX18" s="149"/>
      <c r="GTU18" s="40"/>
      <c r="GTW18" s="149"/>
      <c r="GUT18" s="40"/>
      <c r="GUV18" s="149"/>
      <c r="GVS18" s="40"/>
      <c r="GVU18" s="149"/>
      <c r="GWR18" s="40"/>
      <c r="GWT18" s="149"/>
      <c r="GXQ18" s="40"/>
      <c r="GXS18" s="149"/>
      <c r="GYP18" s="40"/>
      <c r="GYR18" s="149"/>
      <c r="GZO18" s="40"/>
      <c r="GZQ18" s="149"/>
      <c r="HAN18" s="40"/>
      <c r="HAP18" s="149"/>
      <c r="HBM18" s="40"/>
      <c r="HBO18" s="149"/>
      <c r="HCL18" s="40"/>
      <c r="HCN18" s="149"/>
      <c r="HDK18" s="40"/>
      <c r="HDM18" s="149"/>
      <c r="HEJ18" s="40"/>
      <c r="HEL18" s="149"/>
      <c r="HFI18" s="40"/>
      <c r="HFK18" s="149"/>
      <c r="HGH18" s="40"/>
      <c r="HGJ18" s="149"/>
      <c r="HHG18" s="40"/>
      <c r="HHI18" s="149"/>
      <c r="HIF18" s="40"/>
      <c r="HIH18" s="149"/>
      <c r="HJE18" s="40"/>
      <c r="HJG18" s="149"/>
      <c r="HKD18" s="40"/>
      <c r="HKF18" s="149"/>
      <c r="HLC18" s="40"/>
      <c r="HLE18" s="149"/>
      <c r="HMB18" s="40"/>
      <c r="HMD18" s="149"/>
      <c r="HNA18" s="40"/>
      <c r="HNC18" s="149"/>
      <c r="HNZ18" s="40"/>
      <c r="HOB18" s="149"/>
      <c r="HOY18" s="40"/>
      <c r="HPA18" s="149"/>
      <c r="HPX18" s="40"/>
      <c r="HPZ18" s="149"/>
      <c r="HQW18" s="40"/>
      <c r="HQY18" s="149"/>
      <c r="HRV18" s="40"/>
      <c r="HRX18" s="149"/>
      <c r="HSU18" s="40"/>
      <c r="HSW18" s="149"/>
      <c r="HTT18" s="40"/>
      <c r="HTV18" s="149"/>
      <c r="HUS18" s="40"/>
      <c r="HUU18" s="149"/>
      <c r="HVR18" s="40"/>
      <c r="HVT18" s="149"/>
      <c r="HWQ18" s="40"/>
      <c r="HWS18" s="149"/>
      <c r="HXP18" s="40"/>
      <c r="HXR18" s="149"/>
      <c r="HYO18" s="40"/>
      <c r="HYQ18" s="149"/>
      <c r="HZN18" s="40"/>
      <c r="HZP18" s="149"/>
      <c r="IAM18" s="40"/>
      <c r="IAO18" s="149"/>
      <c r="IBL18" s="40"/>
      <c r="IBN18" s="149"/>
      <c r="ICK18" s="40"/>
      <c r="ICM18" s="149"/>
      <c r="IDJ18" s="40"/>
      <c r="IDL18" s="149"/>
      <c r="IEI18" s="40"/>
      <c r="IEK18" s="149"/>
      <c r="IFH18" s="40"/>
      <c r="IFJ18" s="149"/>
      <c r="IGG18" s="40"/>
      <c r="IGI18" s="149"/>
      <c r="IHF18" s="40"/>
      <c r="IHH18" s="149"/>
      <c r="IIE18" s="40"/>
      <c r="IIG18" s="149"/>
      <c r="IJD18" s="40"/>
      <c r="IJF18" s="149"/>
      <c r="IKC18" s="40"/>
      <c r="IKE18" s="149"/>
      <c r="ILB18" s="40"/>
      <c r="ILD18" s="149"/>
      <c r="IMA18" s="40"/>
      <c r="IMC18" s="149"/>
      <c r="IMZ18" s="40"/>
      <c r="INB18" s="149"/>
      <c r="INY18" s="40"/>
      <c r="IOA18" s="149"/>
      <c r="IOX18" s="40"/>
      <c r="IOZ18" s="149"/>
      <c r="IPW18" s="40"/>
      <c r="IPY18" s="149"/>
      <c r="IQV18" s="40"/>
      <c r="IQX18" s="149"/>
      <c r="IRU18" s="40"/>
      <c r="IRW18" s="149"/>
      <c r="IST18" s="40"/>
      <c r="ISV18" s="149"/>
      <c r="ITS18" s="40"/>
      <c r="ITU18" s="149"/>
      <c r="IUR18" s="40"/>
      <c r="IUT18" s="149"/>
      <c r="IVQ18" s="40"/>
      <c r="IVS18" s="149"/>
      <c r="IWP18" s="40"/>
      <c r="IWR18" s="149"/>
      <c r="IXO18" s="40"/>
      <c r="IXQ18" s="149"/>
      <c r="IYN18" s="40"/>
      <c r="IYP18" s="149"/>
      <c r="IZM18" s="40"/>
      <c r="IZO18" s="149"/>
      <c r="JAL18" s="40"/>
      <c r="JAN18" s="149"/>
      <c r="JBK18" s="40"/>
      <c r="JBM18" s="149"/>
      <c r="JCJ18" s="40"/>
      <c r="JCL18" s="149"/>
      <c r="JDI18" s="40"/>
      <c r="JDK18" s="149"/>
      <c r="JEH18" s="40"/>
      <c r="JEJ18" s="149"/>
      <c r="JFG18" s="40"/>
      <c r="JFI18" s="149"/>
      <c r="JGF18" s="40"/>
      <c r="JGH18" s="149"/>
      <c r="JHE18" s="40"/>
      <c r="JHG18" s="149"/>
      <c r="JID18" s="40"/>
      <c r="JIF18" s="149"/>
      <c r="JJC18" s="40"/>
      <c r="JJE18" s="149"/>
      <c r="JKB18" s="40"/>
      <c r="JKD18" s="149"/>
      <c r="JLA18" s="40"/>
      <c r="JLC18" s="149"/>
      <c r="JLZ18" s="40"/>
      <c r="JMB18" s="149"/>
      <c r="JMY18" s="40"/>
      <c r="JNA18" s="149"/>
      <c r="JNX18" s="40"/>
      <c r="JNZ18" s="149"/>
      <c r="JOW18" s="40"/>
      <c r="JOY18" s="149"/>
      <c r="JPV18" s="40"/>
      <c r="JPX18" s="149"/>
      <c r="JQU18" s="40"/>
      <c r="JQW18" s="149"/>
      <c r="JRT18" s="40"/>
      <c r="JRV18" s="149"/>
      <c r="JSS18" s="40"/>
      <c r="JSU18" s="149"/>
      <c r="JTR18" s="40"/>
      <c r="JTT18" s="149"/>
      <c r="JUQ18" s="40"/>
      <c r="JUS18" s="149"/>
      <c r="JVP18" s="40"/>
      <c r="JVR18" s="149"/>
      <c r="JWO18" s="40"/>
      <c r="JWQ18" s="149"/>
      <c r="JXN18" s="40"/>
      <c r="JXP18" s="149"/>
      <c r="JYM18" s="40"/>
      <c r="JYO18" s="149"/>
      <c r="JZL18" s="40"/>
      <c r="JZN18" s="149"/>
      <c r="KAK18" s="40"/>
      <c r="KAM18" s="149"/>
      <c r="KBJ18" s="40"/>
      <c r="KBL18" s="149"/>
      <c r="KCI18" s="40"/>
      <c r="KCK18" s="149"/>
      <c r="KDH18" s="40"/>
      <c r="KDJ18" s="149"/>
      <c r="KEG18" s="40"/>
      <c r="KEI18" s="149"/>
      <c r="KFF18" s="40"/>
      <c r="KFH18" s="149"/>
      <c r="KGE18" s="40"/>
      <c r="KGG18" s="149"/>
      <c r="KHD18" s="40"/>
      <c r="KHF18" s="149"/>
      <c r="KIC18" s="40"/>
      <c r="KIE18" s="149"/>
      <c r="KJB18" s="40"/>
      <c r="KJD18" s="149"/>
      <c r="KKA18" s="40"/>
      <c r="KKC18" s="149"/>
      <c r="KKZ18" s="40"/>
      <c r="KLB18" s="149"/>
      <c r="KLY18" s="40"/>
      <c r="KMA18" s="149"/>
      <c r="KMX18" s="40"/>
      <c r="KMZ18" s="149"/>
      <c r="KNW18" s="40"/>
      <c r="KNY18" s="149"/>
      <c r="KOV18" s="40"/>
      <c r="KOX18" s="149"/>
      <c r="KPU18" s="40"/>
      <c r="KPW18" s="149"/>
      <c r="KQT18" s="40"/>
      <c r="KQV18" s="149"/>
      <c r="KRS18" s="40"/>
      <c r="KRU18" s="149"/>
      <c r="KSR18" s="40"/>
      <c r="KST18" s="149"/>
      <c r="KTQ18" s="40"/>
      <c r="KTS18" s="149"/>
      <c r="KUP18" s="40"/>
      <c r="KUR18" s="149"/>
      <c r="KVO18" s="40"/>
      <c r="KVQ18" s="149"/>
      <c r="KWN18" s="40"/>
      <c r="KWP18" s="149"/>
      <c r="KXM18" s="40"/>
      <c r="KXO18" s="149"/>
      <c r="KYL18" s="40"/>
      <c r="KYN18" s="149"/>
      <c r="KZK18" s="40"/>
      <c r="KZM18" s="149"/>
      <c r="LAJ18" s="40"/>
      <c r="LAL18" s="149"/>
      <c r="LBI18" s="40"/>
      <c r="LBK18" s="149"/>
      <c r="LCH18" s="40"/>
      <c r="LCJ18" s="149"/>
      <c r="LDG18" s="40"/>
      <c r="LDI18" s="149"/>
      <c r="LEF18" s="40"/>
      <c r="LEH18" s="149"/>
      <c r="LFE18" s="40"/>
      <c r="LFG18" s="149"/>
      <c r="LGD18" s="40"/>
      <c r="LGF18" s="149"/>
      <c r="LHC18" s="40"/>
      <c r="LHE18" s="149"/>
      <c r="LIB18" s="40"/>
      <c r="LID18" s="149"/>
      <c r="LJA18" s="40"/>
      <c r="LJC18" s="149"/>
      <c r="LJZ18" s="40"/>
      <c r="LKB18" s="149"/>
      <c r="LKY18" s="40"/>
      <c r="LLA18" s="149"/>
      <c r="LLX18" s="40"/>
      <c r="LLZ18" s="149"/>
      <c r="LMW18" s="40"/>
      <c r="LMY18" s="149"/>
      <c r="LNV18" s="40"/>
      <c r="LNX18" s="149"/>
      <c r="LOU18" s="40"/>
      <c r="LOW18" s="149"/>
      <c r="LPT18" s="40"/>
      <c r="LPV18" s="149"/>
      <c r="LQS18" s="40"/>
      <c r="LQU18" s="149"/>
      <c r="LRR18" s="40"/>
      <c r="LRT18" s="149"/>
      <c r="LSQ18" s="40"/>
      <c r="LSS18" s="149"/>
      <c r="LTP18" s="40"/>
      <c r="LTR18" s="149"/>
      <c r="LUO18" s="40"/>
      <c r="LUQ18" s="149"/>
      <c r="LVN18" s="40"/>
      <c r="LVP18" s="149"/>
      <c r="LWM18" s="40"/>
      <c r="LWO18" s="149"/>
      <c r="LXL18" s="40"/>
      <c r="LXN18" s="149"/>
      <c r="LYK18" s="40"/>
      <c r="LYM18" s="149"/>
      <c r="LZJ18" s="40"/>
      <c r="LZL18" s="149"/>
      <c r="MAI18" s="40"/>
      <c r="MAK18" s="149"/>
      <c r="MBH18" s="40"/>
      <c r="MBJ18" s="149"/>
      <c r="MCG18" s="40"/>
      <c r="MCI18" s="149"/>
      <c r="MDF18" s="40"/>
      <c r="MDH18" s="149"/>
      <c r="MEE18" s="40"/>
      <c r="MEG18" s="149"/>
      <c r="MFD18" s="40"/>
      <c r="MFF18" s="149"/>
      <c r="MGC18" s="40"/>
      <c r="MGE18" s="149"/>
      <c r="MHB18" s="40"/>
      <c r="MHD18" s="149"/>
      <c r="MIA18" s="40"/>
      <c r="MIC18" s="149"/>
      <c r="MIZ18" s="40"/>
      <c r="MJB18" s="149"/>
      <c r="MJY18" s="40"/>
      <c r="MKA18" s="149"/>
      <c r="MKX18" s="40"/>
      <c r="MKZ18" s="149"/>
      <c r="MLW18" s="40"/>
      <c r="MLY18" s="149"/>
      <c r="MMV18" s="40"/>
      <c r="MMX18" s="149"/>
      <c r="MNU18" s="40"/>
      <c r="MNW18" s="149"/>
      <c r="MOT18" s="40"/>
      <c r="MOV18" s="149"/>
      <c r="MPS18" s="40"/>
      <c r="MPU18" s="149"/>
      <c r="MQR18" s="40"/>
      <c r="MQT18" s="149"/>
      <c r="MRQ18" s="40"/>
      <c r="MRS18" s="149"/>
      <c r="MSP18" s="40"/>
      <c r="MSR18" s="149"/>
      <c r="MTO18" s="40"/>
      <c r="MTQ18" s="149"/>
      <c r="MUN18" s="40"/>
      <c r="MUP18" s="149"/>
      <c r="MVM18" s="40"/>
      <c r="MVO18" s="149"/>
      <c r="MWL18" s="40"/>
      <c r="MWN18" s="149"/>
      <c r="MXK18" s="40"/>
      <c r="MXM18" s="149"/>
      <c r="MYJ18" s="40"/>
      <c r="MYL18" s="149"/>
      <c r="MZI18" s="40"/>
      <c r="MZK18" s="149"/>
      <c r="NAH18" s="40"/>
      <c r="NAJ18" s="149"/>
      <c r="NBG18" s="40"/>
      <c r="NBI18" s="149"/>
      <c r="NCF18" s="40"/>
      <c r="NCH18" s="149"/>
      <c r="NDE18" s="40"/>
      <c r="NDG18" s="149"/>
      <c r="NED18" s="40"/>
      <c r="NEF18" s="149"/>
      <c r="NFC18" s="40"/>
      <c r="NFE18" s="149"/>
      <c r="NGB18" s="40"/>
      <c r="NGD18" s="149"/>
      <c r="NHA18" s="40"/>
      <c r="NHC18" s="149"/>
      <c r="NHZ18" s="40"/>
      <c r="NIB18" s="149"/>
      <c r="NIY18" s="40"/>
      <c r="NJA18" s="149"/>
      <c r="NJX18" s="40"/>
      <c r="NJZ18" s="149"/>
      <c r="NKW18" s="40"/>
      <c r="NKY18" s="149"/>
      <c r="NLV18" s="40"/>
      <c r="NLX18" s="149"/>
      <c r="NMU18" s="40"/>
      <c r="NMW18" s="149"/>
      <c r="NNT18" s="40"/>
      <c r="NNV18" s="149"/>
      <c r="NOS18" s="40"/>
      <c r="NOU18" s="149"/>
      <c r="NPR18" s="40"/>
      <c r="NPT18" s="149"/>
      <c r="NQQ18" s="40"/>
      <c r="NQS18" s="149"/>
      <c r="NRP18" s="40"/>
      <c r="NRR18" s="149"/>
      <c r="NSO18" s="40"/>
      <c r="NSQ18" s="149"/>
      <c r="NTN18" s="40"/>
      <c r="NTP18" s="149"/>
      <c r="NUM18" s="40"/>
      <c r="NUO18" s="149"/>
      <c r="NVL18" s="40"/>
      <c r="NVN18" s="149"/>
      <c r="NWK18" s="40"/>
      <c r="NWM18" s="149"/>
      <c r="NXJ18" s="40"/>
      <c r="NXL18" s="149"/>
      <c r="NYI18" s="40"/>
      <c r="NYK18" s="149"/>
      <c r="NZH18" s="40"/>
      <c r="NZJ18" s="149"/>
      <c r="OAG18" s="40"/>
      <c r="OAI18" s="149"/>
      <c r="OBF18" s="40"/>
      <c r="OBH18" s="149"/>
      <c r="OCE18" s="40"/>
      <c r="OCG18" s="149"/>
      <c r="ODD18" s="40"/>
      <c r="ODF18" s="149"/>
      <c r="OEC18" s="40"/>
      <c r="OEE18" s="149"/>
      <c r="OFB18" s="40"/>
      <c r="OFD18" s="149"/>
      <c r="OGA18" s="40"/>
      <c r="OGC18" s="149"/>
      <c r="OGZ18" s="40"/>
      <c r="OHB18" s="149"/>
      <c r="OHY18" s="40"/>
      <c r="OIA18" s="149"/>
      <c r="OIX18" s="40"/>
      <c r="OIZ18" s="149"/>
      <c r="OJW18" s="40"/>
      <c r="OJY18" s="149"/>
      <c r="OKV18" s="40"/>
      <c r="OKX18" s="149"/>
      <c r="OLU18" s="40"/>
      <c r="OLW18" s="149"/>
      <c r="OMT18" s="40"/>
      <c r="OMV18" s="149"/>
      <c r="ONS18" s="40"/>
      <c r="ONU18" s="149"/>
      <c r="OOR18" s="40"/>
      <c r="OOT18" s="149"/>
      <c r="OPQ18" s="40"/>
      <c r="OPS18" s="149"/>
      <c r="OQP18" s="40"/>
      <c r="OQR18" s="149"/>
      <c r="ORO18" s="40"/>
      <c r="ORQ18" s="149"/>
      <c r="OSN18" s="40"/>
      <c r="OSP18" s="149"/>
      <c r="OTM18" s="40"/>
      <c r="OTO18" s="149"/>
      <c r="OUL18" s="40"/>
      <c r="OUN18" s="149"/>
      <c r="OVK18" s="40"/>
      <c r="OVM18" s="149"/>
      <c r="OWJ18" s="40"/>
      <c r="OWL18" s="149"/>
      <c r="OXI18" s="40"/>
      <c r="OXK18" s="149"/>
      <c r="OYH18" s="40"/>
      <c r="OYJ18" s="149"/>
      <c r="OZG18" s="40"/>
      <c r="OZI18" s="149"/>
      <c r="PAF18" s="40"/>
      <c r="PAH18" s="149"/>
      <c r="PBE18" s="40"/>
      <c r="PBG18" s="149"/>
      <c r="PCD18" s="40"/>
      <c r="PCF18" s="149"/>
      <c r="PDC18" s="40"/>
      <c r="PDE18" s="149"/>
      <c r="PEB18" s="40"/>
      <c r="PED18" s="149"/>
      <c r="PFA18" s="40"/>
      <c r="PFC18" s="149"/>
      <c r="PFZ18" s="40"/>
      <c r="PGB18" s="149"/>
      <c r="PGY18" s="40"/>
      <c r="PHA18" s="149"/>
      <c r="PHX18" s="40"/>
      <c r="PHZ18" s="149"/>
      <c r="PIW18" s="40"/>
      <c r="PIY18" s="149"/>
      <c r="PJV18" s="40"/>
      <c r="PJX18" s="149"/>
      <c r="PKU18" s="40"/>
      <c r="PKW18" s="149"/>
      <c r="PLT18" s="40"/>
      <c r="PLV18" s="149"/>
      <c r="PMS18" s="40"/>
      <c r="PMU18" s="149"/>
      <c r="PNR18" s="40"/>
      <c r="PNT18" s="149"/>
      <c r="POQ18" s="40"/>
      <c r="POS18" s="149"/>
      <c r="PPP18" s="40"/>
      <c r="PPR18" s="149"/>
      <c r="PQO18" s="40"/>
      <c r="PQQ18" s="149"/>
      <c r="PRN18" s="40"/>
      <c r="PRP18" s="149"/>
      <c r="PSM18" s="40"/>
      <c r="PSO18" s="149"/>
      <c r="PTL18" s="40"/>
      <c r="PTN18" s="149"/>
      <c r="PUK18" s="40"/>
      <c r="PUM18" s="149"/>
      <c r="PVJ18" s="40"/>
      <c r="PVL18" s="149"/>
      <c r="PWI18" s="40"/>
      <c r="PWK18" s="149"/>
      <c r="PXH18" s="40"/>
      <c r="PXJ18" s="149"/>
      <c r="PYG18" s="40"/>
      <c r="PYI18" s="149"/>
      <c r="PZF18" s="40"/>
      <c r="PZH18" s="149"/>
      <c r="QAE18" s="40"/>
      <c r="QAG18" s="149"/>
      <c r="QBD18" s="40"/>
      <c r="QBF18" s="149"/>
      <c r="QCC18" s="40"/>
      <c r="QCE18" s="149"/>
      <c r="QDB18" s="40"/>
      <c r="QDD18" s="149"/>
      <c r="QEA18" s="40"/>
      <c r="QEC18" s="149"/>
      <c r="QEZ18" s="40"/>
      <c r="QFB18" s="149"/>
      <c r="QFY18" s="40"/>
      <c r="QGA18" s="149"/>
      <c r="QGX18" s="40"/>
      <c r="QGZ18" s="149"/>
      <c r="QHW18" s="40"/>
      <c r="QHY18" s="149"/>
      <c r="QIV18" s="40"/>
      <c r="QIX18" s="149"/>
      <c r="QJU18" s="40"/>
      <c r="QJW18" s="149"/>
      <c r="QKT18" s="40"/>
      <c r="QKV18" s="149"/>
      <c r="QLS18" s="40"/>
      <c r="QLU18" s="149"/>
      <c r="QMR18" s="40"/>
      <c r="QMT18" s="149"/>
      <c r="QNQ18" s="40"/>
      <c r="QNS18" s="149"/>
      <c r="QOP18" s="40"/>
      <c r="QOR18" s="149"/>
      <c r="QPO18" s="40"/>
      <c r="QPQ18" s="149"/>
      <c r="QQN18" s="40"/>
      <c r="QQP18" s="149"/>
      <c r="QRM18" s="40"/>
      <c r="QRO18" s="149"/>
      <c r="QSL18" s="40"/>
      <c r="QSN18" s="149"/>
      <c r="QTK18" s="40"/>
      <c r="QTM18" s="149"/>
      <c r="QUJ18" s="40"/>
      <c r="QUL18" s="149"/>
      <c r="QVI18" s="40"/>
      <c r="QVK18" s="149"/>
      <c r="QWH18" s="40"/>
      <c r="QWJ18" s="149"/>
      <c r="QXG18" s="40"/>
      <c r="QXI18" s="149"/>
      <c r="QYF18" s="40"/>
      <c r="QYH18" s="149"/>
      <c r="QZE18" s="40"/>
      <c r="QZG18" s="149"/>
      <c r="RAD18" s="40"/>
      <c r="RAF18" s="149"/>
      <c r="RBC18" s="40"/>
      <c r="RBE18" s="149"/>
      <c r="RCB18" s="40"/>
      <c r="RCD18" s="149"/>
      <c r="RDA18" s="40"/>
      <c r="RDC18" s="149"/>
      <c r="RDZ18" s="40"/>
      <c r="REB18" s="149"/>
      <c r="REY18" s="40"/>
      <c r="RFA18" s="149"/>
      <c r="RFX18" s="40"/>
      <c r="RFZ18" s="149"/>
      <c r="RGW18" s="40"/>
      <c r="RGY18" s="149"/>
      <c r="RHV18" s="40"/>
      <c r="RHX18" s="149"/>
      <c r="RIU18" s="40"/>
      <c r="RIW18" s="149"/>
      <c r="RJT18" s="40"/>
      <c r="RJV18" s="149"/>
      <c r="RKS18" s="40"/>
      <c r="RKU18" s="149"/>
      <c r="RLR18" s="40"/>
      <c r="RLT18" s="149"/>
      <c r="RMQ18" s="40"/>
      <c r="RMS18" s="149"/>
      <c r="RNP18" s="40"/>
      <c r="RNR18" s="149"/>
      <c r="ROO18" s="40"/>
      <c r="ROQ18" s="149"/>
      <c r="RPN18" s="40"/>
      <c r="RPP18" s="149"/>
      <c r="RQM18" s="40"/>
      <c r="RQO18" s="149"/>
      <c r="RRL18" s="40"/>
      <c r="RRN18" s="149"/>
      <c r="RSK18" s="40"/>
      <c r="RSM18" s="149"/>
      <c r="RTJ18" s="40"/>
      <c r="RTL18" s="149"/>
      <c r="RUI18" s="40"/>
      <c r="RUK18" s="149"/>
      <c r="RVH18" s="40"/>
      <c r="RVJ18" s="149"/>
      <c r="RWG18" s="40"/>
      <c r="RWI18" s="149"/>
      <c r="RXF18" s="40"/>
      <c r="RXH18" s="149"/>
      <c r="RYE18" s="40"/>
      <c r="RYG18" s="149"/>
      <c r="RZD18" s="40"/>
      <c r="RZF18" s="149"/>
      <c r="SAC18" s="40"/>
      <c r="SAE18" s="149"/>
      <c r="SBB18" s="40"/>
      <c r="SBD18" s="149"/>
      <c r="SCA18" s="40"/>
      <c r="SCC18" s="149"/>
      <c r="SCZ18" s="40"/>
      <c r="SDB18" s="149"/>
      <c r="SDY18" s="40"/>
      <c r="SEA18" s="149"/>
      <c r="SEX18" s="40"/>
      <c r="SEZ18" s="149"/>
      <c r="SFW18" s="40"/>
      <c r="SFY18" s="149"/>
      <c r="SGV18" s="40"/>
      <c r="SGX18" s="149"/>
      <c r="SHU18" s="40"/>
      <c r="SHW18" s="149"/>
      <c r="SIT18" s="40"/>
      <c r="SIV18" s="149"/>
      <c r="SJS18" s="40"/>
      <c r="SJU18" s="149"/>
      <c r="SKR18" s="40"/>
      <c r="SKT18" s="149"/>
      <c r="SLQ18" s="40"/>
      <c r="SLS18" s="149"/>
      <c r="SMP18" s="40"/>
      <c r="SMR18" s="149"/>
      <c r="SNO18" s="40"/>
      <c r="SNQ18" s="149"/>
      <c r="SON18" s="40"/>
      <c r="SOP18" s="149"/>
      <c r="SPM18" s="40"/>
      <c r="SPO18" s="149"/>
      <c r="SQL18" s="40"/>
      <c r="SQN18" s="149"/>
      <c r="SRK18" s="40"/>
      <c r="SRM18" s="149"/>
      <c r="SSJ18" s="40"/>
      <c r="SSL18" s="149"/>
      <c r="STI18" s="40"/>
      <c r="STK18" s="149"/>
      <c r="SUH18" s="40"/>
      <c r="SUJ18" s="149"/>
      <c r="SVG18" s="40"/>
      <c r="SVI18" s="149"/>
      <c r="SWF18" s="40"/>
      <c r="SWH18" s="149"/>
      <c r="SXE18" s="40"/>
      <c r="SXG18" s="149"/>
      <c r="SYD18" s="40"/>
      <c r="SYF18" s="149"/>
      <c r="SZC18" s="40"/>
      <c r="SZE18" s="149"/>
      <c r="TAB18" s="40"/>
      <c r="TAD18" s="149"/>
      <c r="TBA18" s="40"/>
      <c r="TBC18" s="149"/>
      <c r="TBZ18" s="40"/>
      <c r="TCB18" s="149"/>
      <c r="TCY18" s="40"/>
      <c r="TDA18" s="149"/>
      <c r="TDX18" s="40"/>
      <c r="TDZ18" s="149"/>
      <c r="TEW18" s="40"/>
      <c r="TEY18" s="149"/>
      <c r="TFV18" s="40"/>
      <c r="TFX18" s="149"/>
      <c r="TGU18" s="40"/>
      <c r="TGW18" s="149"/>
      <c r="THT18" s="40"/>
      <c r="THV18" s="149"/>
      <c r="TIS18" s="40"/>
      <c r="TIU18" s="149"/>
      <c r="TJR18" s="40"/>
      <c r="TJT18" s="149"/>
      <c r="TKQ18" s="40"/>
      <c r="TKS18" s="149"/>
      <c r="TLP18" s="40"/>
      <c r="TLR18" s="149"/>
      <c r="TMO18" s="40"/>
      <c r="TMQ18" s="149"/>
      <c r="TNN18" s="40"/>
      <c r="TNP18" s="149"/>
      <c r="TOM18" s="40"/>
      <c r="TOO18" s="149"/>
      <c r="TPL18" s="40"/>
      <c r="TPN18" s="149"/>
      <c r="TQK18" s="40"/>
      <c r="TQM18" s="149"/>
      <c r="TRJ18" s="40"/>
      <c r="TRL18" s="149"/>
      <c r="TSI18" s="40"/>
      <c r="TSK18" s="149"/>
      <c r="TTH18" s="40"/>
      <c r="TTJ18" s="149"/>
      <c r="TUG18" s="40"/>
      <c r="TUI18" s="149"/>
      <c r="TVF18" s="40"/>
      <c r="TVH18" s="149"/>
      <c r="TWE18" s="40"/>
      <c r="TWG18" s="149"/>
      <c r="TXD18" s="40"/>
      <c r="TXF18" s="149"/>
      <c r="TYC18" s="40"/>
      <c r="TYE18" s="149"/>
      <c r="TZB18" s="40"/>
      <c r="TZD18" s="149"/>
      <c r="UAA18" s="40"/>
      <c r="UAC18" s="149"/>
      <c r="UAZ18" s="40"/>
      <c r="UBB18" s="149"/>
      <c r="UBY18" s="40"/>
      <c r="UCA18" s="149"/>
      <c r="UCX18" s="40"/>
      <c r="UCZ18" s="149"/>
      <c r="UDW18" s="40"/>
      <c r="UDY18" s="149"/>
      <c r="UEV18" s="40"/>
      <c r="UEX18" s="149"/>
      <c r="UFU18" s="40"/>
      <c r="UFW18" s="149"/>
      <c r="UGT18" s="40"/>
      <c r="UGV18" s="149"/>
      <c r="UHS18" s="40"/>
      <c r="UHU18" s="149"/>
      <c r="UIR18" s="40"/>
      <c r="UIT18" s="149"/>
      <c r="UJQ18" s="40"/>
      <c r="UJS18" s="149"/>
      <c r="UKP18" s="40"/>
      <c r="UKR18" s="149"/>
      <c r="ULO18" s="40"/>
      <c r="ULQ18" s="149"/>
      <c r="UMN18" s="40"/>
      <c r="UMP18" s="149"/>
      <c r="UNM18" s="40"/>
      <c r="UNO18" s="149"/>
      <c r="UOL18" s="40"/>
      <c r="UON18" s="149"/>
      <c r="UPK18" s="40"/>
      <c r="UPM18" s="149"/>
      <c r="UQJ18" s="40"/>
      <c r="UQL18" s="149"/>
      <c r="URI18" s="40"/>
      <c r="URK18" s="149"/>
      <c r="USH18" s="40"/>
      <c r="USJ18" s="149"/>
      <c r="UTG18" s="40"/>
      <c r="UTI18" s="149"/>
      <c r="UUF18" s="40"/>
      <c r="UUH18" s="149"/>
      <c r="UVE18" s="40"/>
      <c r="UVG18" s="149"/>
      <c r="UWD18" s="40"/>
      <c r="UWF18" s="149"/>
      <c r="UXC18" s="40"/>
      <c r="UXE18" s="149"/>
      <c r="UYB18" s="40"/>
      <c r="UYD18" s="149"/>
      <c r="UZA18" s="40"/>
      <c r="UZC18" s="149"/>
      <c r="UZZ18" s="40"/>
      <c r="VAB18" s="149"/>
      <c r="VAY18" s="40"/>
      <c r="VBA18" s="149"/>
      <c r="VBX18" s="40"/>
      <c r="VBZ18" s="149"/>
      <c r="VCW18" s="40"/>
      <c r="VCY18" s="149"/>
      <c r="VDV18" s="40"/>
      <c r="VDX18" s="149"/>
      <c r="VEU18" s="40"/>
      <c r="VEW18" s="149"/>
      <c r="VFT18" s="40"/>
      <c r="VFV18" s="149"/>
      <c r="VGS18" s="40"/>
      <c r="VGU18" s="149"/>
      <c r="VHR18" s="40"/>
      <c r="VHT18" s="149"/>
      <c r="VIQ18" s="40"/>
      <c r="VIS18" s="149"/>
      <c r="VJP18" s="40"/>
      <c r="VJR18" s="149"/>
      <c r="VKO18" s="40"/>
      <c r="VKQ18" s="149"/>
      <c r="VLN18" s="40"/>
      <c r="VLP18" s="149"/>
      <c r="VMM18" s="40"/>
      <c r="VMO18" s="149"/>
      <c r="VNL18" s="40"/>
      <c r="VNN18" s="149"/>
      <c r="VOK18" s="40"/>
      <c r="VOM18" s="149"/>
      <c r="VPJ18" s="40"/>
      <c r="VPL18" s="149"/>
      <c r="VQI18" s="40"/>
      <c r="VQK18" s="149"/>
      <c r="VRH18" s="40"/>
      <c r="VRJ18" s="149"/>
      <c r="VSG18" s="40"/>
      <c r="VSI18" s="149"/>
      <c r="VTF18" s="40"/>
      <c r="VTH18" s="149"/>
      <c r="VUE18" s="40"/>
      <c r="VUG18" s="149"/>
      <c r="VVD18" s="40"/>
      <c r="VVF18" s="149"/>
      <c r="VWC18" s="40"/>
      <c r="VWE18" s="149"/>
      <c r="VXB18" s="40"/>
      <c r="VXD18" s="149"/>
      <c r="VYA18" s="40"/>
      <c r="VYC18" s="149"/>
      <c r="VYZ18" s="40"/>
      <c r="VZB18" s="149"/>
      <c r="VZY18" s="40"/>
      <c r="WAA18" s="149"/>
      <c r="WAX18" s="40"/>
      <c r="WAZ18" s="149"/>
      <c r="WBW18" s="40"/>
      <c r="WBY18" s="149"/>
      <c r="WCV18" s="40"/>
      <c r="WCX18" s="149"/>
      <c r="WDU18" s="40"/>
      <c r="WDW18" s="149"/>
      <c r="WET18" s="40"/>
      <c r="WEV18" s="149"/>
      <c r="WFS18" s="40"/>
      <c r="WFU18" s="149"/>
      <c r="WGR18" s="40"/>
      <c r="WGT18" s="149"/>
      <c r="WHQ18" s="40"/>
      <c r="WHS18" s="149"/>
      <c r="WIP18" s="40"/>
      <c r="WIR18" s="149"/>
      <c r="WJO18" s="40"/>
      <c r="WJQ18" s="149"/>
      <c r="WKN18" s="40"/>
      <c r="WKP18" s="149"/>
      <c r="WLM18" s="40"/>
      <c r="WLO18" s="149"/>
      <c r="WML18" s="40"/>
      <c r="WMN18" s="149"/>
      <c r="WNK18" s="40"/>
      <c r="WNM18" s="149"/>
      <c r="WOJ18" s="40"/>
      <c r="WOL18" s="149"/>
      <c r="WPI18" s="40"/>
      <c r="WPK18" s="149"/>
      <c r="WQH18" s="40"/>
      <c r="WQJ18" s="149"/>
      <c r="WRG18" s="40"/>
      <c r="WRI18" s="149"/>
      <c r="WSF18" s="40"/>
      <c r="WSH18" s="149"/>
      <c r="WTE18" s="40"/>
      <c r="WTG18" s="149"/>
      <c r="WUD18" s="40"/>
      <c r="WUF18" s="149"/>
      <c r="WVC18" s="40"/>
      <c r="WVE18" s="149"/>
      <c r="WWB18" s="40"/>
      <c r="WWD18" s="149"/>
      <c r="WXA18" s="40"/>
      <c r="WXC18" s="149"/>
      <c r="WXZ18" s="40"/>
      <c r="WYB18" s="149"/>
      <c r="WYY18" s="40"/>
      <c r="WZA18" s="149"/>
      <c r="WZX18" s="40"/>
      <c r="WZZ18" s="149"/>
      <c r="XAW18" s="40"/>
      <c r="XAY18" s="149"/>
      <c r="XBV18" s="40"/>
      <c r="XBX18" s="149"/>
      <c r="XCU18" s="40"/>
      <c r="XCW18" s="149"/>
      <c r="XDT18" s="40"/>
      <c r="XDV18" s="149"/>
      <c r="XES18" s="40"/>
      <c r="XEU18" s="149"/>
    </row>
    <row r="19" spans="1:1023 1025:2048 2050:3050 3073:4075 4098:5100 5123:6125 6148:7150 7173:8175 8198:9200 9223:10225 10248:11250 11273:12275 12298:13300 13323:14325 14348:15350 15373:16375" ht="13.5" hidden="1" x14ac:dyDescent="0.25">
      <c r="A19" s="50" t="s">
        <v>43</v>
      </c>
      <c r="B19" s="148">
        <v>5.6</v>
      </c>
      <c r="C19" s="50">
        <v>0</v>
      </c>
      <c r="D19" s="50">
        <v>0</v>
      </c>
      <c r="E19" s="50">
        <v>0</v>
      </c>
      <c r="F19" s="50">
        <v>0</v>
      </c>
      <c r="G19" s="50">
        <v>0</v>
      </c>
      <c r="H19" s="50">
        <v>0</v>
      </c>
      <c r="I19" s="50">
        <v>0</v>
      </c>
      <c r="J19" s="50">
        <v>0</v>
      </c>
      <c r="K19" s="50">
        <v>0</v>
      </c>
      <c r="L19" s="50">
        <v>0</v>
      </c>
      <c r="M19" s="50">
        <v>0</v>
      </c>
      <c r="N19" s="50">
        <v>0</v>
      </c>
      <c r="O19" s="50">
        <v>0</v>
      </c>
      <c r="P19" s="50">
        <v>0</v>
      </c>
      <c r="Q19" s="50">
        <v>0</v>
      </c>
      <c r="R19" s="50">
        <v>0</v>
      </c>
      <c r="S19" s="50">
        <v>0</v>
      </c>
      <c r="T19" s="50">
        <v>4</v>
      </c>
      <c r="U19" s="50">
        <v>5.5</v>
      </c>
      <c r="V19" s="50">
        <v>2.5</v>
      </c>
      <c r="W19" s="50">
        <v>5.6</v>
      </c>
      <c r="X19" s="50">
        <v>5.6</v>
      </c>
      <c r="Y19" s="50">
        <v>5.6</v>
      </c>
      <c r="Z19" s="50"/>
      <c r="AA19" s="50"/>
      <c r="AB19" s="50"/>
      <c r="AC19" s="50">
        <f>8</f>
        <v>8</v>
      </c>
      <c r="AD19" s="50"/>
      <c r="AV19" s="40"/>
      <c r="AX19" s="149"/>
      <c r="BU19" s="40"/>
      <c r="BW19" s="149"/>
      <c r="CT19" s="40"/>
      <c r="CV19" s="149"/>
      <c r="DS19" s="40"/>
      <c r="DU19" s="149"/>
      <c r="ER19" s="40"/>
      <c r="ET19" s="149"/>
      <c r="FQ19" s="40"/>
      <c r="FS19" s="149"/>
      <c r="GP19" s="40"/>
      <c r="GR19" s="149"/>
      <c r="HO19" s="40"/>
      <c r="HQ19" s="149"/>
      <c r="IN19" s="40"/>
      <c r="IP19" s="149"/>
      <c r="JM19" s="40"/>
      <c r="JO19" s="149"/>
      <c r="KL19" s="40"/>
      <c r="KN19" s="149"/>
      <c r="LK19" s="40"/>
      <c r="LM19" s="149"/>
      <c r="MJ19" s="40"/>
      <c r="ML19" s="149"/>
      <c r="NI19" s="40"/>
      <c r="NK19" s="149"/>
      <c r="OH19" s="40"/>
      <c r="OJ19" s="149"/>
      <c r="PG19" s="40"/>
      <c r="PI19" s="149"/>
      <c r="QF19" s="40"/>
      <c r="QH19" s="149"/>
      <c r="RE19" s="40"/>
      <c r="RG19" s="149"/>
      <c r="SD19" s="40"/>
      <c r="SF19" s="149"/>
      <c r="TC19" s="40"/>
      <c r="TE19" s="149"/>
      <c r="UB19" s="40"/>
      <c r="UD19" s="149"/>
      <c r="VA19" s="40"/>
      <c r="VC19" s="149"/>
      <c r="VZ19" s="40"/>
      <c r="WB19" s="149"/>
      <c r="WY19" s="40"/>
      <c r="XA19" s="149"/>
      <c r="XX19" s="40"/>
      <c r="XZ19" s="149"/>
      <c r="YW19" s="40"/>
      <c r="YY19" s="149"/>
      <c r="ZV19" s="40"/>
      <c r="ZX19" s="149"/>
      <c r="AAU19" s="40"/>
      <c r="AAW19" s="149"/>
      <c r="ABT19" s="40"/>
      <c r="ABV19" s="149"/>
      <c r="ACS19" s="40"/>
      <c r="ACU19" s="149"/>
      <c r="ADR19" s="40"/>
      <c r="ADT19" s="149"/>
      <c r="AEQ19" s="40"/>
      <c r="AES19" s="149"/>
      <c r="AFP19" s="40"/>
      <c r="AFR19" s="149"/>
      <c r="AGO19" s="40"/>
      <c r="AGQ19" s="149"/>
      <c r="AHN19" s="40"/>
      <c r="AHP19" s="149"/>
      <c r="AIM19" s="40"/>
      <c r="AIO19" s="149"/>
      <c r="AJL19" s="40"/>
      <c r="AJN19" s="149"/>
      <c r="AKK19" s="40"/>
      <c r="AKM19" s="149"/>
      <c r="ALJ19" s="40"/>
      <c r="ALL19" s="149"/>
      <c r="AMI19" s="40"/>
      <c r="AMK19" s="149"/>
      <c r="ANH19" s="40"/>
      <c r="ANJ19" s="149"/>
      <c r="AOG19" s="40"/>
      <c r="AOI19" s="149"/>
      <c r="APF19" s="40"/>
      <c r="APH19" s="149"/>
      <c r="AQE19" s="40"/>
      <c r="AQG19" s="149"/>
      <c r="ARD19" s="40"/>
      <c r="ARF19" s="149"/>
      <c r="ASC19" s="40"/>
      <c r="ASE19" s="149"/>
      <c r="ATB19" s="40"/>
      <c r="ATD19" s="149"/>
      <c r="AUA19" s="40"/>
      <c r="AUC19" s="149"/>
      <c r="AUZ19" s="40"/>
      <c r="AVB19" s="149"/>
      <c r="AVY19" s="40"/>
      <c r="AWA19" s="149"/>
      <c r="AWX19" s="40"/>
      <c r="AWZ19" s="149"/>
      <c r="AXW19" s="40"/>
      <c r="AXY19" s="149"/>
      <c r="AYV19" s="40"/>
      <c r="AYX19" s="149"/>
      <c r="AZU19" s="40"/>
      <c r="AZW19" s="149"/>
      <c r="BAT19" s="40"/>
      <c r="BAV19" s="149"/>
      <c r="BBS19" s="40"/>
      <c r="BBU19" s="149"/>
      <c r="BCR19" s="40"/>
      <c r="BCT19" s="149"/>
      <c r="BDQ19" s="40"/>
      <c r="BDS19" s="149"/>
      <c r="BEP19" s="40"/>
      <c r="BER19" s="149"/>
      <c r="BFO19" s="40"/>
      <c r="BFQ19" s="149"/>
      <c r="BGN19" s="40"/>
      <c r="BGP19" s="149"/>
      <c r="BHM19" s="40"/>
      <c r="BHO19" s="149"/>
      <c r="BIL19" s="40"/>
      <c r="BIN19" s="149"/>
      <c r="BJK19" s="40"/>
      <c r="BJM19" s="149"/>
      <c r="BKJ19" s="40"/>
      <c r="BKL19" s="149"/>
      <c r="BLI19" s="40"/>
      <c r="BLK19" s="149"/>
      <c r="BMH19" s="40"/>
      <c r="BMJ19" s="149"/>
      <c r="BNG19" s="40"/>
      <c r="BNI19" s="149"/>
      <c r="BOF19" s="40"/>
      <c r="BOH19" s="149"/>
      <c r="BPE19" s="40"/>
      <c r="BPG19" s="149"/>
      <c r="BQD19" s="40"/>
      <c r="BQF19" s="149"/>
      <c r="BRC19" s="40"/>
      <c r="BRE19" s="149"/>
      <c r="BSB19" s="40"/>
      <c r="BSD19" s="149"/>
      <c r="BTA19" s="40"/>
      <c r="BTC19" s="149"/>
      <c r="BTZ19" s="40"/>
      <c r="BUB19" s="149"/>
      <c r="BUY19" s="40"/>
      <c r="BVA19" s="149"/>
      <c r="BVX19" s="40"/>
      <c r="BVZ19" s="149"/>
      <c r="BWW19" s="40"/>
      <c r="BWY19" s="149"/>
      <c r="BXV19" s="40"/>
      <c r="BXX19" s="149"/>
      <c r="BYU19" s="40"/>
      <c r="BYW19" s="149"/>
      <c r="BZT19" s="40"/>
      <c r="BZV19" s="149"/>
      <c r="CAS19" s="40"/>
      <c r="CAU19" s="149"/>
      <c r="CBR19" s="40"/>
      <c r="CBT19" s="149"/>
      <c r="CCQ19" s="40"/>
      <c r="CCS19" s="149"/>
      <c r="CDP19" s="40"/>
      <c r="CDR19" s="149"/>
      <c r="CEO19" s="40"/>
      <c r="CEQ19" s="149"/>
      <c r="CFN19" s="40"/>
      <c r="CFP19" s="149"/>
      <c r="CGM19" s="40"/>
      <c r="CGO19" s="149"/>
      <c r="CHL19" s="40"/>
      <c r="CHN19" s="149"/>
      <c r="CIK19" s="40"/>
      <c r="CIM19" s="149"/>
      <c r="CJJ19" s="40"/>
      <c r="CJL19" s="149"/>
      <c r="CKI19" s="40"/>
      <c r="CKK19" s="149"/>
      <c r="CLH19" s="40"/>
      <c r="CLJ19" s="149"/>
      <c r="CMG19" s="40"/>
      <c r="CMI19" s="149"/>
      <c r="CNF19" s="40"/>
      <c r="CNH19" s="149"/>
      <c r="COE19" s="40"/>
      <c r="COG19" s="149"/>
      <c r="CPD19" s="40"/>
      <c r="CPF19" s="149"/>
      <c r="CQC19" s="40"/>
      <c r="CQE19" s="149"/>
      <c r="CRB19" s="40"/>
      <c r="CRD19" s="149"/>
      <c r="CSA19" s="40"/>
      <c r="CSC19" s="149"/>
      <c r="CSZ19" s="40"/>
      <c r="CTB19" s="149"/>
      <c r="CTY19" s="40"/>
      <c r="CUA19" s="149"/>
      <c r="CUX19" s="40"/>
      <c r="CUZ19" s="149"/>
      <c r="CVW19" s="40"/>
      <c r="CVY19" s="149"/>
      <c r="CWV19" s="40"/>
      <c r="CWX19" s="149"/>
      <c r="CXU19" s="40"/>
      <c r="CXW19" s="149"/>
      <c r="CYT19" s="40"/>
      <c r="CYV19" s="149"/>
      <c r="CZS19" s="40"/>
      <c r="CZU19" s="149"/>
      <c r="DAR19" s="40"/>
      <c r="DAT19" s="149"/>
      <c r="DBQ19" s="40"/>
      <c r="DBS19" s="149"/>
      <c r="DCP19" s="40"/>
      <c r="DCR19" s="149"/>
      <c r="DDO19" s="40"/>
      <c r="DDQ19" s="149"/>
      <c r="DEN19" s="40"/>
      <c r="DEP19" s="149"/>
      <c r="DFM19" s="40"/>
      <c r="DFO19" s="149"/>
      <c r="DGL19" s="40"/>
      <c r="DGN19" s="149"/>
      <c r="DHK19" s="40"/>
      <c r="DHM19" s="149"/>
      <c r="DIJ19" s="40"/>
      <c r="DIL19" s="149"/>
      <c r="DJI19" s="40"/>
      <c r="DJK19" s="149"/>
      <c r="DKH19" s="40"/>
      <c r="DKJ19" s="149"/>
      <c r="DLG19" s="40"/>
      <c r="DLI19" s="149"/>
      <c r="DMF19" s="40"/>
      <c r="DMH19" s="149"/>
      <c r="DNE19" s="40"/>
      <c r="DNG19" s="149"/>
      <c r="DOD19" s="40"/>
      <c r="DOF19" s="149"/>
      <c r="DPC19" s="40"/>
      <c r="DPE19" s="149"/>
      <c r="DQB19" s="40"/>
      <c r="DQD19" s="149"/>
      <c r="DRA19" s="40"/>
      <c r="DRC19" s="149"/>
      <c r="DRZ19" s="40"/>
      <c r="DSB19" s="149"/>
      <c r="DSY19" s="40"/>
      <c r="DTA19" s="149"/>
      <c r="DTX19" s="40"/>
      <c r="DTZ19" s="149"/>
      <c r="DUW19" s="40"/>
      <c r="DUY19" s="149"/>
      <c r="DVV19" s="40"/>
      <c r="DVX19" s="149"/>
      <c r="DWU19" s="40"/>
      <c r="DWW19" s="149"/>
      <c r="DXT19" s="40"/>
      <c r="DXV19" s="149"/>
      <c r="DYS19" s="40"/>
      <c r="DYU19" s="149"/>
      <c r="DZR19" s="40"/>
      <c r="DZT19" s="149"/>
      <c r="EAQ19" s="40"/>
      <c r="EAS19" s="149"/>
      <c r="EBP19" s="40"/>
      <c r="EBR19" s="149"/>
      <c r="ECO19" s="40"/>
      <c r="ECQ19" s="149"/>
      <c r="EDN19" s="40"/>
      <c r="EDP19" s="149"/>
      <c r="EEM19" s="40"/>
      <c r="EEO19" s="149"/>
      <c r="EFL19" s="40"/>
      <c r="EFN19" s="149"/>
      <c r="EGK19" s="40"/>
      <c r="EGM19" s="149"/>
      <c r="EHJ19" s="40"/>
      <c r="EHL19" s="149"/>
      <c r="EII19" s="40"/>
      <c r="EIK19" s="149"/>
      <c r="EJH19" s="40"/>
      <c r="EJJ19" s="149"/>
      <c r="EKG19" s="40"/>
      <c r="EKI19" s="149"/>
      <c r="ELF19" s="40"/>
      <c r="ELH19" s="149"/>
      <c r="EME19" s="40"/>
      <c r="EMG19" s="149"/>
      <c r="END19" s="40"/>
      <c r="ENF19" s="149"/>
      <c r="EOC19" s="40"/>
      <c r="EOE19" s="149"/>
      <c r="EPB19" s="40"/>
      <c r="EPD19" s="149"/>
      <c r="EQA19" s="40"/>
      <c r="EQC19" s="149"/>
      <c r="EQZ19" s="40"/>
      <c r="ERB19" s="149"/>
      <c r="ERY19" s="40"/>
      <c r="ESA19" s="149"/>
      <c r="ESX19" s="40"/>
      <c r="ESZ19" s="149"/>
      <c r="ETW19" s="40"/>
      <c r="ETY19" s="149"/>
      <c r="EUV19" s="40"/>
      <c r="EUX19" s="149"/>
      <c r="EVU19" s="40"/>
      <c r="EVW19" s="149"/>
      <c r="EWT19" s="40"/>
      <c r="EWV19" s="149"/>
      <c r="EXS19" s="40"/>
      <c r="EXU19" s="149"/>
      <c r="EYR19" s="40"/>
      <c r="EYT19" s="149"/>
      <c r="EZQ19" s="40"/>
      <c r="EZS19" s="149"/>
      <c r="FAP19" s="40"/>
      <c r="FAR19" s="149"/>
      <c r="FBO19" s="40"/>
      <c r="FBQ19" s="149"/>
      <c r="FCN19" s="40"/>
      <c r="FCP19" s="149"/>
      <c r="FDM19" s="40"/>
      <c r="FDO19" s="149"/>
      <c r="FEL19" s="40"/>
      <c r="FEN19" s="149"/>
      <c r="FFK19" s="40"/>
      <c r="FFM19" s="149"/>
      <c r="FGJ19" s="40"/>
      <c r="FGL19" s="149"/>
      <c r="FHI19" s="40"/>
      <c r="FHK19" s="149"/>
      <c r="FIH19" s="40"/>
      <c r="FIJ19" s="149"/>
      <c r="FJG19" s="40"/>
      <c r="FJI19" s="149"/>
      <c r="FKF19" s="40"/>
      <c r="FKH19" s="149"/>
      <c r="FLE19" s="40"/>
      <c r="FLG19" s="149"/>
      <c r="FMD19" s="40"/>
      <c r="FMF19" s="149"/>
      <c r="FNC19" s="40"/>
      <c r="FNE19" s="149"/>
      <c r="FOB19" s="40"/>
      <c r="FOD19" s="149"/>
      <c r="FPA19" s="40"/>
      <c r="FPC19" s="149"/>
      <c r="FPZ19" s="40"/>
      <c r="FQB19" s="149"/>
      <c r="FQY19" s="40"/>
      <c r="FRA19" s="149"/>
      <c r="FRX19" s="40"/>
      <c r="FRZ19" s="149"/>
      <c r="FSW19" s="40"/>
      <c r="FSY19" s="149"/>
      <c r="FTV19" s="40"/>
      <c r="FTX19" s="149"/>
      <c r="FUU19" s="40"/>
      <c r="FUW19" s="149"/>
      <c r="FVT19" s="40"/>
      <c r="FVV19" s="149"/>
      <c r="FWS19" s="40"/>
      <c r="FWU19" s="149"/>
      <c r="FXR19" s="40"/>
      <c r="FXT19" s="149"/>
      <c r="FYQ19" s="40"/>
      <c r="FYS19" s="149"/>
      <c r="FZP19" s="40"/>
      <c r="FZR19" s="149"/>
      <c r="GAO19" s="40"/>
      <c r="GAQ19" s="149"/>
      <c r="GBN19" s="40"/>
      <c r="GBP19" s="149"/>
      <c r="GCM19" s="40"/>
      <c r="GCO19" s="149"/>
      <c r="GDL19" s="40"/>
      <c r="GDN19" s="149"/>
      <c r="GEK19" s="40"/>
      <c r="GEM19" s="149"/>
      <c r="GFJ19" s="40"/>
      <c r="GFL19" s="149"/>
      <c r="GGI19" s="40"/>
      <c r="GGK19" s="149"/>
      <c r="GHH19" s="40"/>
      <c r="GHJ19" s="149"/>
      <c r="GIG19" s="40"/>
      <c r="GII19" s="149"/>
      <c r="GJF19" s="40"/>
      <c r="GJH19" s="149"/>
      <c r="GKE19" s="40"/>
      <c r="GKG19" s="149"/>
      <c r="GLD19" s="40"/>
      <c r="GLF19" s="149"/>
      <c r="GMC19" s="40"/>
      <c r="GME19" s="149"/>
      <c r="GNB19" s="40"/>
      <c r="GND19" s="149"/>
      <c r="GOA19" s="40"/>
      <c r="GOC19" s="149"/>
      <c r="GOZ19" s="40"/>
      <c r="GPB19" s="149"/>
      <c r="GPY19" s="40"/>
      <c r="GQA19" s="149"/>
      <c r="GQX19" s="40"/>
      <c r="GQZ19" s="149"/>
      <c r="GRW19" s="40"/>
      <c r="GRY19" s="149"/>
      <c r="GSV19" s="40"/>
      <c r="GSX19" s="149"/>
      <c r="GTU19" s="40"/>
      <c r="GTW19" s="149"/>
      <c r="GUT19" s="40"/>
      <c r="GUV19" s="149"/>
      <c r="GVS19" s="40"/>
      <c r="GVU19" s="149"/>
      <c r="GWR19" s="40"/>
      <c r="GWT19" s="149"/>
      <c r="GXQ19" s="40"/>
      <c r="GXS19" s="149"/>
      <c r="GYP19" s="40"/>
      <c r="GYR19" s="149"/>
      <c r="GZO19" s="40"/>
      <c r="GZQ19" s="149"/>
      <c r="HAN19" s="40"/>
      <c r="HAP19" s="149"/>
      <c r="HBM19" s="40"/>
      <c r="HBO19" s="149"/>
      <c r="HCL19" s="40"/>
      <c r="HCN19" s="149"/>
      <c r="HDK19" s="40"/>
      <c r="HDM19" s="149"/>
      <c r="HEJ19" s="40"/>
      <c r="HEL19" s="149"/>
      <c r="HFI19" s="40"/>
      <c r="HFK19" s="149"/>
      <c r="HGH19" s="40"/>
      <c r="HGJ19" s="149"/>
      <c r="HHG19" s="40"/>
      <c r="HHI19" s="149"/>
      <c r="HIF19" s="40"/>
      <c r="HIH19" s="149"/>
      <c r="HJE19" s="40"/>
      <c r="HJG19" s="149"/>
      <c r="HKD19" s="40"/>
      <c r="HKF19" s="149"/>
      <c r="HLC19" s="40"/>
      <c r="HLE19" s="149"/>
      <c r="HMB19" s="40"/>
      <c r="HMD19" s="149"/>
      <c r="HNA19" s="40"/>
      <c r="HNC19" s="149"/>
      <c r="HNZ19" s="40"/>
      <c r="HOB19" s="149"/>
      <c r="HOY19" s="40"/>
      <c r="HPA19" s="149"/>
      <c r="HPX19" s="40"/>
      <c r="HPZ19" s="149"/>
      <c r="HQW19" s="40"/>
      <c r="HQY19" s="149"/>
      <c r="HRV19" s="40"/>
      <c r="HRX19" s="149"/>
      <c r="HSU19" s="40"/>
      <c r="HSW19" s="149"/>
      <c r="HTT19" s="40"/>
      <c r="HTV19" s="149"/>
      <c r="HUS19" s="40"/>
      <c r="HUU19" s="149"/>
      <c r="HVR19" s="40"/>
      <c r="HVT19" s="149"/>
      <c r="HWQ19" s="40"/>
      <c r="HWS19" s="149"/>
      <c r="HXP19" s="40"/>
      <c r="HXR19" s="149"/>
      <c r="HYO19" s="40"/>
      <c r="HYQ19" s="149"/>
      <c r="HZN19" s="40"/>
      <c r="HZP19" s="149"/>
      <c r="IAM19" s="40"/>
      <c r="IAO19" s="149"/>
      <c r="IBL19" s="40"/>
      <c r="IBN19" s="149"/>
      <c r="ICK19" s="40"/>
      <c r="ICM19" s="149"/>
      <c r="IDJ19" s="40"/>
      <c r="IDL19" s="149"/>
      <c r="IEI19" s="40"/>
      <c r="IEK19" s="149"/>
      <c r="IFH19" s="40"/>
      <c r="IFJ19" s="149"/>
      <c r="IGG19" s="40"/>
      <c r="IGI19" s="149"/>
      <c r="IHF19" s="40"/>
      <c r="IHH19" s="149"/>
      <c r="IIE19" s="40"/>
      <c r="IIG19" s="149"/>
      <c r="IJD19" s="40"/>
      <c r="IJF19" s="149"/>
      <c r="IKC19" s="40"/>
      <c r="IKE19" s="149"/>
      <c r="ILB19" s="40"/>
      <c r="ILD19" s="149"/>
      <c r="IMA19" s="40"/>
      <c r="IMC19" s="149"/>
      <c r="IMZ19" s="40"/>
      <c r="INB19" s="149"/>
      <c r="INY19" s="40"/>
      <c r="IOA19" s="149"/>
      <c r="IOX19" s="40"/>
      <c r="IOZ19" s="149"/>
      <c r="IPW19" s="40"/>
      <c r="IPY19" s="149"/>
      <c r="IQV19" s="40"/>
      <c r="IQX19" s="149"/>
      <c r="IRU19" s="40"/>
      <c r="IRW19" s="149"/>
      <c r="IST19" s="40"/>
      <c r="ISV19" s="149"/>
      <c r="ITS19" s="40"/>
      <c r="ITU19" s="149"/>
      <c r="IUR19" s="40"/>
      <c r="IUT19" s="149"/>
      <c r="IVQ19" s="40"/>
      <c r="IVS19" s="149"/>
      <c r="IWP19" s="40"/>
      <c r="IWR19" s="149"/>
      <c r="IXO19" s="40"/>
      <c r="IXQ19" s="149"/>
      <c r="IYN19" s="40"/>
      <c r="IYP19" s="149"/>
      <c r="IZM19" s="40"/>
      <c r="IZO19" s="149"/>
      <c r="JAL19" s="40"/>
      <c r="JAN19" s="149"/>
      <c r="JBK19" s="40"/>
      <c r="JBM19" s="149"/>
      <c r="JCJ19" s="40"/>
      <c r="JCL19" s="149"/>
      <c r="JDI19" s="40"/>
      <c r="JDK19" s="149"/>
      <c r="JEH19" s="40"/>
      <c r="JEJ19" s="149"/>
      <c r="JFG19" s="40"/>
      <c r="JFI19" s="149"/>
      <c r="JGF19" s="40"/>
      <c r="JGH19" s="149"/>
      <c r="JHE19" s="40"/>
      <c r="JHG19" s="149"/>
      <c r="JID19" s="40"/>
      <c r="JIF19" s="149"/>
      <c r="JJC19" s="40"/>
      <c r="JJE19" s="149"/>
      <c r="JKB19" s="40"/>
      <c r="JKD19" s="149"/>
      <c r="JLA19" s="40"/>
      <c r="JLC19" s="149"/>
      <c r="JLZ19" s="40"/>
      <c r="JMB19" s="149"/>
      <c r="JMY19" s="40"/>
      <c r="JNA19" s="149"/>
      <c r="JNX19" s="40"/>
      <c r="JNZ19" s="149"/>
      <c r="JOW19" s="40"/>
      <c r="JOY19" s="149"/>
      <c r="JPV19" s="40"/>
      <c r="JPX19" s="149"/>
      <c r="JQU19" s="40"/>
      <c r="JQW19" s="149"/>
      <c r="JRT19" s="40"/>
      <c r="JRV19" s="149"/>
      <c r="JSS19" s="40"/>
      <c r="JSU19" s="149"/>
      <c r="JTR19" s="40"/>
      <c r="JTT19" s="149"/>
      <c r="JUQ19" s="40"/>
      <c r="JUS19" s="149"/>
      <c r="JVP19" s="40"/>
      <c r="JVR19" s="149"/>
      <c r="JWO19" s="40"/>
      <c r="JWQ19" s="149"/>
      <c r="JXN19" s="40"/>
      <c r="JXP19" s="149"/>
      <c r="JYM19" s="40"/>
      <c r="JYO19" s="149"/>
      <c r="JZL19" s="40"/>
      <c r="JZN19" s="149"/>
      <c r="KAK19" s="40"/>
      <c r="KAM19" s="149"/>
      <c r="KBJ19" s="40"/>
      <c r="KBL19" s="149"/>
      <c r="KCI19" s="40"/>
      <c r="KCK19" s="149"/>
      <c r="KDH19" s="40"/>
      <c r="KDJ19" s="149"/>
      <c r="KEG19" s="40"/>
      <c r="KEI19" s="149"/>
      <c r="KFF19" s="40"/>
      <c r="KFH19" s="149"/>
      <c r="KGE19" s="40"/>
      <c r="KGG19" s="149"/>
      <c r="KHD19" s="40"/>
      <c r="KHF19" s="149"/>
      <c r="KIC19" s="40"/>
      <c r="KIE19" s="149"/>
      <c r="KJB19" s="40"/>
      <c r="KJD19" s="149"/>
      <c r="KKA19" s="40"/>
      <c r="KKC19" s="149"/>
      <c r="KKZ19" s="40"/>
      <c r="KLB19" s="149"/>
      <c r="KLY19" s="40"/>
      <c r="KMA19" s="149"/>
      <c r="KMX19" s="40"/>
      <c r="KMZ19" s="149"/>
      <c r="KNW19" s="40"/>
      <c r="KNY19" s="149"/>
      <c r="KOV19" s="40"/>
      <c r="KOX19" s="149"/>
      <c r="KPU19" s="40"/>
      <c r="KPW19" s="149"/>
      <c r="KQT19" s="40"/>
      <c r="KQV19" s="149"/>
      <c r="KRS19" s="40"/>
      <c r="KRU19" s="149"/>
      <c r="KSR19" s="40"/>
      <c r="KST19" s="149"/>
      <c r="KTQ19" s="40"/>
      <c r="KTS19" s="149"/>
      <c r="KUP19" s="40"/>
      <c r="KUR19" s="149"/>
      <c r="KVO19" s="40"/>
      <c r="KVQ19" s="149"/>
      <c r="KWN19" s="40"/>
      <c r="KWP19" s="149"/>
      <c r="KXM19" s="40"/>
      <c r="KXO19" s="149"/>
      <c r="KYL19" s="40"/>
      <c r="KYN19" s="149"/>
      <c r="KZK19" s="40"/>
      <c r="KZM19" s="149"/>
      <c r="LAJ19" s="40"/>
      <c r="LAL19" s="149"/>
      <c r="LBI19" s="40"/>
      <c r="LBK19" s="149"/>
      <c r="LCH19" s="40"/>
      <c r="LCJ19" s="149"/>
      <c r="LDG19" s="40"/>
      <c r="LDI19" s="149"/>
      <c r="LEF19" s="40"/>
      <c r="LEH19" s="149"/>
      <c r="LFE19" s="40"/>
      <c r="LFG19" s="149"/>
      <c r="LGD19" s="40"/>
      <c r="LGF19" s="149"/>
      <c r="LHC19" s="40"/>
      <c r="LHE19" s="149"/>
      <c r="LIB19" s="40"/>
      <c r="LID19" s="149"/>
      <c r="LJA19" s="40"/>
      <c r="LJC19" s="149"/>
      <c r="LJZ19" s="40"/>
      <c r="LKB19" s="149"/>
      <c r="LKY19" s="40"/>
      <c r="LLA19" s="149"/>
      <c r="LLX19" s="40"/>
      <c r="LLZ19" s="149"/>
      <c r="LMW19" s="40"/>
      <c r="LMY19" s="149"/>
      <c r="LNV19" s="40"/>
      <c r="LNX19" s="149"/>
      <c r="LOU19" s="40"/>
      <c r="LOW19" s="149"/>
      <c r="LPT19" s="40"/>
      <c r="LPV19" s="149"/>
      <c r="LQS19" s="40"/>
      <c r="LQU19" s="149"/>
      <c r="LRR19" s="40"/>
      <c r="LRT19" s="149"/>
      <c r="LSQ19" s="40"/>
      <c r="LSS19" s="149"/>
      <c r="LTP19" s="40"/>
      <c r="LTR19" s="149"/>
      <c r="LUO19" s="40"/>
      <c r="LUQ19" s="149"/>
      <c r="LVN19" s="40"/>
      <c r="LVP19" s="149"/>
      <c r="LWM19" s="40"/>
      <c r="LWO19" s="149"/>
      <c r="LXL19" s="40"/>
      <c r="LXN19" s="149"/>
      <c r="LYK19" s="40"/>
      <c r="LYM19" s="149"/>
      <c r="LZJ19" s="40"/>
      <c r="LZL19" s="149"/>
      <c r="MAI19" s="40"/>
      <c r="MAK19" s="149"/>
      <c r="MBH19" s="40"/>
      <c r="MBJ19" s="149"/>
      <c r="MCG19" s="40"/>
      <c r="MCI19" s="149"/>
      <c r="MDF19" s="40"/>
      <c r="MDH19" s="149"/>
      <c r="MEE19" s="40"/>
      <c r="MEG19" s="149"/>
      <c r="MFD19" s="40"/>
      <c r="MFF19" s="149"/>
      <c r="MGC19" s="40"/>
      <c r="MGE19" s="149"/>
      <c r="MHB19" s="40"/>
      <c r="MHD19" s="149"/>
      <c r="MIA19" s="40"/>
      <c r="MIC19" s="149"/>
      <c r="MIZ19" s="40"/>
      <c r="MJB19" s="149"/>
      <c r="MJY19" s="40"/>
      <c r="MKA19" s="149"/>
      <c r="MKX19" s="40"/>
      <c r="MKZ19" s="149"/>
      <c r="MLW19" s="40"/>
      <c r="MLY19" s="149"/>
      <c r="MMV19" s="40"/>
      <c r="MMX19" s="149"/>
      <c r="MNU19" s="40"/>
      <c r="MNW19" s="149"/>
      <c r="MOT19" s="40"/>
      <c r="MOV19" s="149"/>
      <c r="MPS19" s="40"/>
      <c r="MPU19" s="149"/>
      <c r="MQR19" s="40"/>
      <c r="MQT19" s="149"/>
      <c r="MRQ19" s="40"/>
      <c r="MRS19" s="149"/>
      <c r="MSP19" s="40"/>
      <c r="MSR19" s="149"/>
      <c r="MTO19" s="40"/>
      <c r="MTQ19" s="149"/>
      <c r="MUN19" s="40"/>
      <c r="MUP19" s="149"/>
      <c r="MVM19" s="40"/>
      <c r="MVO19" s="149"/>
      <c r="MWL19" s="40"/>
      <c r="MWN19" s="149"/>
      <c r="MXK19" s="40"/>
      <c r="MXM19" s="149"/>
      <c r="MYJ19" s="40"/>
      <c r="MYL19" s="149"/>
      <c r="MZI19" s="40"/>
      <c r="MZK19" s="149"/>
      <c r="NAH19" s="40"/>
      <c r="NAJ19" s="149"/>
      <c r="NBG19" s="40"/>
      <c r="NBI19" s="149"/>
      <c r="NCF19" s="40"/>
      <c r="NCH19" s="149"/>
      <c r="NDE19" s="40"/>
      <c r="NDG19" s="149"/>
      <c r="NED19" s="40"/>
      <c r="NEF19" s="149"/>
      <c r="NFC19" s="40"/>
      <c r="NFE19" s="149"/>
      <c r="NGB19" s="40"/>
      <c r="NGD19" s="149"/>
      <c r="NHA19" s="40"/>
      <c r="NHC19" s="149"/>
      <c r="NHZ19" s="40"/>
      <c r="NIB19" s="149"/>
      <c r="NIY19" s="40"/>
      <c r="NJA19" s="149"/>
      <c r="NJX19" s="40"/>
      <c r="NJZ19" s="149"/>
      <c r="NKW19" s="40"/>
      <c r="NKY19" s="149"/>
      <c r="NLV19" s="40"/>
      <c r="NLX19" s="149"/>
      <c r="NMU19" s="40"/>
      <c r="NMW19" s="149"/>
      <c r="NNT19" s="40"/>
      <c r="NNV19" s="149"/>
      <c r="NOS19" s="40"/>
      <c r="NOU19" s="149"/>
      <c r="NPR19" s="40"/>
      <c r="NPT19" s="149"/>
      <c r="NQQ19" s="40"/>
      <c r="NQS19" s="149"/>
      <c r="NRP19" s="40"/>
      <c r="NRR19" s="149"/>
      <c r="NSO19" s="40"/>
      <c r="NSQ19" s="149"/>
      <c r="NTN19" s="40"/>
      <c r="NTP19" s="149"/>
      <c r="NUM19" s="40"/>
      <c r="NUO19" s="149"/>
      <c r="NVL19" s="40"/>
      <c r="NVN19" s="149"/>
      <c r="NWK19" s="40"/>
      <c r="NWM19" s="149"/>
      <c r="NXJ19" s="40"/>
      <c r="NXL19" s="149"/>
      <c r="NYI19" s="40"/>
      <c r="NYK19" s="149"/>
      <c r="NZH19" s="40"/>
      <c r="NZJ19" s="149"/>
      <c r="OAG19" s="40"/>
      <c r="OAI19" s="149"/>
      <c r="OBF19" s="40"/>
      <c r="OBH19" s="149"/>
      <c r="OCE19" s="40"/>
      <c r="OCG19" s="149"/>
      <c r="ODD19" s="40"/>
      <c r="ODF19" s="149"/>
      <c r="OEC19" s="40"/>
      <c r="OEE19" s="149"/>
      <c r="OFB19" s="40"/>
      <c r="OFD19" s="149"/>
      <c r="OGA19" s="40"/>
      <c r="OGC19" s="149"/>
      <c r="OGZ19" s="40"/>
      <c r="OHB19" s="149"/>
      <c r="OHY19" s="40"/>
      <c r="OIA19" s="149"/>
      <c r="OIX19" s="40"/>
      <c r="OIZ19" s="149"/>
      <c r="OJW19" s="40"/>
      <c r="OJY19" s="149"/>
      <c r="OKV19" s="40"/>
      <c r="OKX19" s="149"/>
      <c r="OLU19" s="40"/>
      <c r="OLW19" s="149"/>
      <c r="OMT19" s="40"/>
      <c r="OMV19" s="149"/>
      <c r="ONS19" s="40"/>
      <c r="ONU19" s="149"/>
      <c r="OOR19" s="40"/>
      <c r="OOT19" s="149"/>
      <c r="OPQ19" s="40"/>
      <c r="OPS19" s="149"/>
      <c r="OQP19" s="40"/>
      <c r="OQR19" s="149"/>
      <c r="ORO19" s="40"/>
      <c r="ORQ19" s="149"/>
      <c r="OSN19" s="40"/>
      <c r="OSP19" s="149"/>
      <c r="OTM19" s="40"/>
      <c r="OTO19" s="149"/>
      <c r="OUL19" s="40"/>
      <c r="OUN19" s="149"/>
      <c r="OVK19" s="40"/>
      <c r="OVM19" s="149"/>
      <c r="OWJ19" s="40"/>
      <c r="OWL19" s="149"/>
      <c r="OXI19" s="40"/>
      <c r="OXK19" s="149"/>
      <c r="OYH19" s="40"/>
      <c r="OYJ19" s="149"/>
      <c r="OZG19" s="40"/>
      <c r="OZI19" s="149"/>
      <c r="PAF19" s="40"/>
      <c r="PAH19" s="149"/>
      <c r="PBE19" s="40"/>
      <c r="PBG19" s="149"/>
      <c r="PCD19" s="40"/>
      <c r="PCF19" s="149"/>
      <c r="PDC19" s="40"/>
      <c r="PDE19" s="149"/>
      <c r="PEB19" s="40"/>
      <c r="PED19" s="149"/>
      <c r="PFA19" s="40"/>
      <c r="PFC19" s="149"/>
      <c r="PFZ19" s="40"/>
      <c r="PGB19" s="149"/>
      <c r="PGY19" s="40"/>
      <c r="PHA19" s="149"/>
      <c r="PHX19" s="40"/>
      <c r="PHZ19" s="149"/>
      <c r="PIW19" s="40"/>
      <c r="PIY19" s="149"/>
      <c r="PJV19" s="40"/>
      <c r="PJX19" s="149"/>
      <c r="PKU19" s="40"/>
      <c r="PKW19" s="149"/>
      <c r="PLT19" s="40"/>
      <c r="PLV19" s="149"/>
      <c r="PMS19" s="40"/>
      <c r="PMU19" s="149"/>
      <c r="PNR19" s="40"/>
      <c r="PNT19" s="149"/>
      <c r="POQ19" s="40"/>
      <c r="POS19" s="149"/>
      <c r="PPP19" s="40"/>
      <c r="PPR19" s="149"/>
      <c r="PQO19" s="40"/>
      <c r="PQQ19" s="149"/>
      <c r="PRN19" s="40"/>
      <c r="PRP19" s="149"/>
      <c r="PSM19" s="40"/>
      <c r="PSO19" s="149"/>
      <c r="PTL19" s="40"/>
      <c r="PTN19" s="149"/>
      <c r="PUK19" s="40"/>
      <c r="PUM19" s="149"/>
      <c r="PVJ19" s="40"/>
      <c r="PVL19" s="149"/>
      <c r="PWI19" s="40"/>
      <c r="PWK19" s="149"/>
      <c r="PXH19" s="40"/>
      <c r="PXJ19" s="149"/>
      <c r="PYG19" s="40"/>
      <c r="PYI19" s="149"/>
      <c r="PZF19" s="40"/>
      <c r="PZH19" s="149"/>
      <c r="QAE19" s="40"/>
      <c r="QAG19" s="149"/>
      <c r="QBD19" s="40"/>
      <c r="QBF19" s="149"/>
      <c r="QCC19" s="40"/>
      <c r="QCE19" s="149"/>
      <c r="QDB19" s="40"/>
      <c r="QDD19" s="149"/>
      <c r="QEA19" s="40"/>
      <c r="QEC19" s="149"/>
      <c r="QEZ19" s="40"/>
      <c r="QFB19" s="149"/>
      <c r="QFY19" s="40"/>
      <c r="QGA19" s="149"/>
      <c r="QGX19" s="40"/>
      <c r="QGZ19" s="149"/>
      <c r="QHW19" s="40"/>
      <c r="QHY19" s="149"/>
      <c r="QIV19" s="40"/>
      <c r="QIX19" s="149"/>
      <c r="QJU19" s="40"/>
      <c r="QJW19" s="149"/>
      <c r="QKT19" s="40"/>
      <c r="QKV19" s="149"/>
      <c r="QLS19" s="40"/>
      <c r="QLU19" s="149"/>
      <c r="QMR19" s="40"/>
      <c r="QMT19" s="149"/>
      <c r="QNQ19" s="40"/>
      <c r="QNS19" s="149"/>
      <c r="QOP19" s="40"/>
      <c r="QOR19" s="149"/>
      <c r="QPO19" s="40"/>
      <c r="QPQ19" s="149"/>
      <c r="QQN19" s="40"/>
      <c r="QQP19" s="149"/>
      <c r="QRM19" s="40"/>
      <c r="QRO19" s="149"/>
      <c r="QSL19" s="40"/>
      <c r="QSN19" s="149"/>
      <c r="QTK19" s="40"/>
      <c r="QTM19" s="149"/>
      <c r="QUJ19" s="40"/>
      <c r="QUL19" s="149"/>
      <c r="QVI19" s="40"/>
      <c r="QVK19" s="149"/>
      <c r="QWH19" s="40"/>
      <c r="QWJ19" s="149"/>
      <c r="QXG19" s="40"/>
      <c r="QXI19" s="149"/>
      <c r="QYF19" s="40"/>
      <c r="QYH19" s="149"/>
      <c r="QZE19" s="40"/>
      <c r="QZG19" s="149"/>
      <c r="RAD19" s="40"/>
      <c r="RAF19" s="149"/>
      <c r="RBC19" s="40"/>
      <c r="RBE19" s="149"/>
      <c r="RCB19" s="40"/>
      <c r="RCD19" s="149"/>
      <c r="RDA19" s="40"/>
      <c r="RDC19" s="149"/>
      <c r="RDZ19" s="40"/>
      <c r="REB19" s="149"/>
      <c r="REY19" s="40"/>
      <c r="RFA19" s="149"/>
      <c r="RFX19" s="40"/>
      <c r="RFZ19" s="149"/>
      <c r="RGW19" s="40"/>
      <c r="RGY19" s="149"/>
      <c r="RHV19" s="40"/>
      <c r="RHX19" s="149"/>
      <c r="RIU19" s="40"/>
      <c r="RIW19" s="149"/>
      <c r="RJT19" s="40"/>
      <c r="RJV19" s="149"/>
      <c r="RKS19" s="40"/>
      <c r="RKU19" s="149"/>
      <c r="RLR19" s="40"/>
      <c r="RLT19" s="149"/>
      <c r="RMQ19" s="40"/>
      <c r="RMS19" s="149"/>
      <c r="RNP19" s="40"/>
      <c r="RNR19" s="149"/>
      <c r="ROO19" s="40"/>
      <c r="ROQ19" s="149"/>
      <c r="RPN19" s="40"/>
      <c r="RPP19" s="149"/>
      <c r="RQM19" s="40"/>
      <c r="RQO19" s="149"/>
      <c r="RRL19" s="40"/>
      <c r="RRN19" s="149"/>
      <c r="RSK19" s="40"/>
      <c r="RSM19" s="149"/>
      <c r="RTJ19" s="40"/>
      <c r="RTL19" s="149"/>
      <c r="RUI19" s="40"/>
      <c r="RUK19" s="149"/>
      <c r="RVH19" s="40"/>
      <c r="RVJ19" s="149"/>
      <c r="RWG19" s="40"/>
      <c r="RWI19" s="149"/>
      <c r="RXF19" s="40"/>
      <c r="RXH19" s="149"/>
      <c r="RYE19" s="40"/>
      <c r="RYG19" s="149"/>
      <c r="RZD19" s="40"/>
      <c r="RZF19" s="149"/>
      <c r="SAC19" s="40"/>
      <c r="SAE19" s="149"/>
      <c r="SBB19" s="40"/>
      <c r="SBD19" s="149"/>
      <c r="SCA19" s="40"/>
      <c r="SCC19" s="149"/>
      <c r="SCZ19" s="40"/>
      <c r="SDB19" s="149"/>
      <c r="SDY19" s="40"/>
      <c r="SEA19" s="149"/>
      <c r="SEX19" s="40"/>
      <c r="SEZ19" s="149"/>
      <c r="SFW19" s="40"/>
      <c r="SFY19" s="149"/>
      <c r="SGV19" s="40"/>
      <c r="SGX19" s="149"/>
      <c r="SHU19" s="40"/>
      <c r="SHW19" s="149"/>
      <c r="SIT19" s="40"/>
      <c r="SIV19" s="149"/>
      <c r="SJS19" s="40"/>
      <c r="SJU19" s="149"/>
      <c r="SKR19" s="40"/>
      <c r="SKT19" s="149"/>
      <c r="SLQ19" s="40"/>
      <c r="SLS19" s="149"/>
      <c r="SMP19" s="40"/>
      <c r="SMR19" s="149"/>
      <c r="SNO19" s="40"/>
      <c r="SNQ19" s="149"/>
      <c r="SON19" s="40"/>
      <c r="SOP19" s="149"/>
      <c r="SPM19" s="40"/>
      <c r="SPO19" s="149"/>
      <c r="SQL19" s="40"/>
      <c r="SQN19" s="149"/>
      <c r="SRK19" s="40"/>
      <c r="SRM19" s="149"/>
      <c r="SSJ19" s="40"/>
      <c r="SSL19" s="149"/>
      <c r="STI19" s="40"/>
      <c r="STK19" s="149"/>
      <c r="SUH19" s="40"/>
      <c r="SUJ19" s="149"/>
      <c r="SVG19" s="40"/>
      <c r="SVI19" s="149"/>
      <c r="SWF19" s="40"/>
      <c r="SWH19" s="149"/>
      <c r="SXE19" s="40"/>
      <c r="SXG19" s="149"/>
      <c r="SYD19" s="40"/>
      <c r="SYF19" s="149"/>
      <c r="SZC19" s="40"/>
      <c r="SZE19" s="149"/>
      <c r="TAB19" s="40"/>
      <c r="TAD19" s="149"/>
      <c r="TBA19" s="40"/>
      <c r="TBC19" s="149"/>
      <c r="TBZ19" s="40"/>
      <c r="TCB19" s="149"/>
      <c r="TCY19" s="40"/>
      <c r="TDA19" s="149"/>
      <c r="TDX19" s="40"/>
      <c r="TDZ19" s="149"/>
      <c r="TEW19" s="40"/>
      <c r="TEY19" s="149"/>
      <c r="TFV19" s="40"/>
      <c r="TFX19" s="149"/>
      <c r="TGU19" s="40"/>
      <c r="TGW19" s="149"/>
      <c r="THT19" s="40"/>
      <c r="THV19" s="149"/>
      <c r="TIS19" s="40"/>
      <c r="TIU19" s="149"/>
      <c r="TJR19" s="40"/>
      <c r="TJT19" s="149"/>
      <c r="TKQ19" s="40"/>
      <c r="TKS19" s="149"/>
      <c r="TLP19" s="40"/>
      <c r="TLR19" s="149"/>
      <c r="TMO19" s="40"/>
      <c r="TMQ19" s="149"/>
      <c r="TNN19" s="40"/>
      <c r="TNP19" s="149"/>
      <c r="TOM19" s="40"/>
      <c r="TOO19" s="149"/>
      <c r="TPL19" s="40"/>
      <c r="TPN19" s="149"/>
      <c r="TQK19" s="40"/>
      <c r="TQM19" s="149"/>
      <c r="TRJ19" s="40"/>
      <c r="TRL19" s="149"/>
      <c r="TSI19" s="40"/>
      <c r="TSK19" s="149"/>
      <c r="TTH19" s="40"/>
      <c r="TTJ19" s="149"/>
      <c r="TUG19" s="40"/>
      <c r="TUI19" s="149"/>
      <c r="TVF19" s="40"/>
      <c r="TVH19" s="149"/>
      <c r="TWE19" s="40"/>
      <c r="TWG19" s="149"/>
      <c r="TXD19" s="40"/>
      <c r="TXF19" s="149"/>
      <c r="TYC19" s="40"/>
      <c r="TYE19" s="149"/>
      <c r="TZB19" s="40"/>
      <c r="TZD19" s="149"/>
      <c r="UAA19" s="40"/>
      <c r="UAC19" s="149"/>
      <c r="UAZ19" s="40"/>
      <c r="UBB19" s="149"/>
      <c r="UBY19" s="40"/>
      <c r="UCA19" s="149"/>
      <c r="UCX19" s="40"/>
      <c r="UCZ19" s="149"/>
      <c r="UDW19" s="40"/>
      <c r="UDY19" s="149"/>
      <c r="UEV19" s="40"/>
      <c r="UEX19" s="149"/>
      <c r="UFU19" s="40"/>
      <c r="UFW19" s="149"/>
      <c r="UGT19" s="40"/>
      <c r="UGV19" s="149"/>
      <c r="UHS19" s="40"/>
      <c r="UHU19" s="149"/>
      <c r="UIR19" s="40"/>
      <c r="UIT19" s="149"/>
      <c r="UJQ19" s="40"/>
      <c r="UJS19" s="149"/>
      <c r="UKP19" s="40"/>
      <c r="UKR19" s="149"/>
      <c r="ULO19" s="40"/>
      <c r="ULQ19" s="149"/>
      <c r="UMN19" s="40"/>
      <c r="UMP19" s="149"/>
      <c r="UNM19" s="40"/>
      <c r="UNO19" s="149"/>
      <c r="UOL19" s="40"/>
      <c r="UON19" s="149"/>
      <c r="UPK19" s="40"/>
      <c r="UPM19" s="149"/>
      <c r="UQJ19" s="40"/>
      <c r="UQL19" s="149"/>
      <c r="URI19" s="40"/>
      <c r="URK19" s="149"/>
      <c r="USH19" s="40"/>
      <c r="USJ19" s="149"/>
      <c r="UTG19" s="40"/>
      <c r="UTI19" s="149"/>
      <c r="UUF19" s="40"/>
      <c r="UUH19" s="149"/>
      <c r="UVE19" s="40"/>
      <c r="UVG19" s="149"/>
      <c r="UWD19" s="40"/>
      <c r="UWF19" s="149"/>
      <c r="UXC19" s="40"/>
      <c r="UXE19" s="149"/>
      <c r="UYB19" s="40"/>
      <c r="UYD19" s="149"/>
      <c r="UZA19" s="40"/>
      <c r="UZC19" s="149"/>
      <c r="UZZ19" s="40"/>
      <c r="VAB19" s="149"/>
      <c r="VAY19" s="40"/>
      <c r="VBA19" s="149"/>
      <c r="VBX19" s="40"/>
      <c r="VBZ19" s="149"/>
      <c r="VCW19" s="40"/>
      <c r="VCY19" s="149"/>
      <c r="VDV19" s="40"/>
      <c r="VDX19" s="149"/>
      <c r="VEU19" s="40"/>
      <c r="VEW19" s="149"/>
      <c r="VFT19" s="40"/>
      <c r="VFV19" s="149"/>
      <c r="VGS19" s="40"/>
      <c r="VGU19" s="149"/>
      <c r="VHR19" s="40"/>
      <c r="VHT19" s="149"/>
      <c r="VIQ19" s="40"/>
      <c r="VIS19" s="149"/>
      <c r="VJP19" s="40"/>
      <c r="VJR19" s="149"/>
      <c r="VKO19" s="40"/>
      <c r="VKQ19" s="149"/>
      <c r="VLN19" s="40"/>
      <c r="VLP19" s="149"/>
      <c r="VMM19" s="40"/>
      <c r="VMO19" s="149"/>
      <c r="VNL19" s="40"/>
      <c r="VNN19" s="149"/>
      <c r="VOK19" s="40"/>
      <c r="VOM19" s="149"/>
      <c r="VPJ19" s="40"/>
      <c r="VPL19" s="149"/>
      <c r="VQI19" s="40"/>
      <c r="VQK19" s="149"/>
      <c r="VRH19" s="40"/>
      <c r="VRJ19" s="149"/>
      <c r="VSG19" s="40"/>
      <c r="VSI19" s="149"/>
      <c r="VTF19" s="40"/>
      <c r="VTH19" s="149"/>
      <c r="VUE19" s="40"/>
      <c r="VUG19" s="149"/>
      <c r="VVD19" s="40"/>
      <c r="VVF19" s="149"/>
      <c r="VWC19" s="40"/>
      <c r="VWE19" s="149"/>
      <c r="VXB19" s="40"/>
      <c r="VXD19" s="149"/>
      <c r="VYA19" s="40"/>
      <c r="VYC19" s="149"/>
      <c r="VYZ19" s="40"/>
      <c r="VZB19" s="149"/>
      <c r="VZY19" s="40"/>
      <c r="WAA19" s="149"/>
      <c r="WAX19" s="40"/>
      <c r="WAZ19" s="149"/>
      <c r="WBW19" s="40"/>
      <c r="WBY19" s="149"/>
      <c r="WCV19" s="40"/>
      <c r="WCX19" s="149"/>
      <c r="WDU19" s="40"/>
      <c r="WDW19" s="149"/>
      <c r="WET19" s="40"/>
      <c r="WEV19" s="149"/>
      <c r="WFS19" s="40"/>
      <c r="WFU19" s="149"/>
      <c r="WGR19" s="40"/>
      <c r="WGT19" s="149"/>
      <c r="WHQ19" s="40"/>
      <c r="WHS19" s="149"/>
      <c r="WIP19" s="40"/>
      <c r="WIR19" s="149"/>
      <c r="WJO19" s="40"/>
      <c r="WJQ19" s="149"/>
      <c r="WKN19" s="40"/>
      <c r="WKP19" s="149"/>
      <c r="WLM19" s="40"/>
      <c r="WLO19" s="149"/>
      <c r="WML19" s="40"/>
      <c r="WMN19" s="149"/>
      <c r="WNK19" s="40"/>
      <c r="WNM19" s="149"/>
      <c r="WOJ19" s="40"/>
      <c r="WOL19" s="149"/>
      <c r="WPI19" s="40"/>
      <c r="WPK19" s="149"/>
      <c r="WQH19" s="40"/>
      <c r="WQJ19" s="149"/>
      <c r="WRG19" s="40"/>
      <c r="WRI19" s="149"/>
      <c r="WSF19" s="40"/>
      <c r="WSH19" s="149"/>
      <c r="WTE19" s="40"/>
      <c r="WTG19" s="149"/>
      <c r="WUD19" s="40"/>
      <c r="WUF19" s="149"/>
      <c r="WVC19" s="40"/>
      <c r="WVE19" s="149"/>
      <c r="WWB19" s="40"/>
      <c r="WWD19" s="149"/>
      <c r="WXA19" s="40"/>
      <c r="WXC19" s="149"/>
      <c r="WXZ19" s="40"/>
      <c r="WYB19" s="149"/>
      <c r="WYY19" s="40"/>
      <c r="WZA19" s="149"/>
      <c r="WZX19" s="40"/>
      <c r="WZZ19" s="149"/>
      <c r="XAW19" s="40"/>
      <c r="XAY19" s="149"/>
      <c r="XBV19" s="40"/>
      <c r="XBX19" s="149"/>
      <c r="XCU19" s="40"/>
      <c r="XCW19" s="149"/>
      <c r="XDT19" s="40"/>
      <c r="XDV19" s="149"/>
      <c r="XES19" s="40"/>
      <c r="XEU19" s="149"/>
    </row>
    <row r="20" spans="1:1023 1025:2048 2050:3050 3073:4075 4098:5100 5123:6125 6148:7150 7173:8175 8198:9200 9223:10225 10248:11250 11273:12275 12298:13300 13323:14325 14348:15350 15373:16375" ht="13.5" hidden="1" x14ac:dyDescent="0.25">
      <c r="A20" s="50" t="s">
        <v>44</v>
      </c>
      <c r="B20" s="148">
        <v>3.8</v>
      </c>
      <c r="C20" s="50">
        <v>0</v>
      </c>
      <c r="D20" s="50">
        <v>0</v>
      </c>
      <c r="E20" s="50">
        <v>0</v>
      </c>
      <c r="F20" s="50">
        <v>0</v>
      </c>
      <c r="G20" s="50">
        <v>0</v>
      </c>
      <c r="H20" s="50">
        <v>0</v>
      </c>
      <c r="I20" s="50">
        <v>0</v>
      </c>
      <c r="J20" s="50">
        <v>0</v>
      </c>
      <c r="K20" s="50">
        <v>0</v>
      </c>
      <c r="L20" s="50">
        <v>0</v>
      </c>
      <c r="M20" s="50">
        <v>0</v>
      </c>
      <c r="N20" s="50">
        <v>0</v>
      </c>
      <c r="O20" s="50">
        <v>0</v>
      </c>
      <c r="P20" s="50">
        <v>0</v>
      </c>
      <c r="Q20" s="50">
        <v>0</v>
      </c>
      <c r="R20" s="50">
        <v>0</v>
      </c>
      <c r="S20" s="50">
        <v>0</v>
      </c>
      <c r="T20" s="148">
        <v>4</v>
      </c>
      <c r="U20" s="148">
        <v>5.5</v>
      </c>
      <c r="V20" s="148">
        <v>2.5</v>
      </c>
      <c r="W20" s="148"/>
      <c r="X20" s="148">
        <v>3.8</v>
      </c>
      <c r="Y20" s="148"/>
      <c r="Z20" s="50">
        <v>2.5</v>
      </c>
      <c r="AA20" s="50">
        <v>4</v>
      </c>
      <c r="AB20" s="50">
        <v>5.5</v>
      </c>
      <c r="AC20" s="50"/>
      <c r="AD20" s="50"/>
      <c r="AV20" s="40"/>
      <c r="AX20" s="149"/>
      <c r="BU20" s="40"/>
      <c r="BW20" s="149"/>
      <c r="CT20" s="40"/>
      <c r="CV20" s="149"/>
      <c r="DS20" s="40"/>
      <c r="DU20" s="149"/>
      <c r="ER20" s="40"/>
      <c r="ET20" s="149"/>
      <c r="FQ20" s="40"/>
      <c r="FS20" s="149"/>
      <c r="GP20" s="40"/>
      <c r="GR20" s="149"/>
      <c r="HO20" s="40"/>
      <c r="HQ20" s="149"/>
      <c r="IN20" s="40"/>
      <c r="IP20" s="149"/>
      <c r="JM20" s="40"/>
      <c r="JO20" s="149"/>
      <c r="KL20" s="40"/>
      <c r="KN20" s="149"/>
      <c r="LK20" s="40"/>
      <c r="LM20" s="149"/>
      <c r="MJ20" s="40"/>
      <c r="ML20" s="149"/>
      <c r="NI20" s="40"/>
      <c r="NK20" s="149"/>
      <c r="OH20" s="40"/>
      <c r="OJ20" s="149"/>
      <c r="PG20" s="40"/>
      <c r="PI20" s="149"/>
      <c r="QF20" s="40"/>
      <c r="QH20" s="149"/>
      <c r="RE20" s="40"/>
      <c r="RG20" s="149"/>
      <c r="SD20" s="40"/>
      <c r="SF20" s="149"/>
      <c r="TC20" s="40"/>
      <c r="TE20" s="149"/>
      <c r="UB20" s="40"/>
      <c r="UD20" s="149"/>
      <c r="VA20" s="40"/>
      <c r="VC20" s="149"/>
      <c r="VZ20" s="40"/>
      <c r="WB20" s="149"/>
      <c r="WY20" s="40"/>
      <c r="XA20" s="149"/>
      <c r="XX20" s="40"/>
      <c r="XZ20" s="149"/>
      <c r="YW20" s="40"/>
      <c r="YY20" s="149"/>
      <c r="ZV20" s="40"/>
      <c r="ZX20" s="149"/>
      <c r="AAU20" s="40"/>
      <c r="AAW20" s="149"/>
      <c r="ABT20" s="40"/>
      <c r="ABV20" s="149"/>
      <c r="ACS20" s="40"/>
      <c r="ACU20" s="149"/>
      <c r="ADR20" s="40"/>
      <c r="ADT20" s="149"/>
      <c r="AEQ20" s="40"/>
      <c r="AES20" s="149"/>
      <c r="AFP20" s="40"/>
      <c r="AFR20" s="149"/>
      <c r="AGO20" s="40"/>
      <c r="AGQ20" s="149"/>
      <c r="AHN20" s="40"/>
      <c r="AHP20" s="149"/>
      <c r="AIM20" s="40"/>
      <c r="AIO20" s="149"/>
      <c r="AJL20" s="40"/>
      <c r="AJN20" s="149"/>
      <c r="AKK20" s="40"/>
      <c r="AKM20" s="149"/>
      <c r="ALJ20" s="40"/>
      <c r="ALL20" s="149"/>
      <c r="AMI20" s="40"/>
      <c r="AMK20" s="149"/>
      <c r="ANH20" s="40"/>
      <c r="ANJ20" s="149"/>
      <c r="AOG20" s="40"/>
      <c r="AOI20" s="149"/>
      <c r="APF20" s="40"/>
      <c r="APH20" s="149"/>
      <c r="AQE20" s="40"/>
      <c r="AQG20" s="149"/>
      <c r="ARD20" s="40"/>
      <c r="ARF20" s="149"/>
      <c r="ASC20" s="40"/>
      <c r="ASE20" s="149"/>
      <c r="ATB20" s="40"/>
      <c r="ATD20" s="149"/>
      <c r="AUA20" s="40"/>
      <c r="AUC20" s="149"/>
      <c r="AUZ20" s="40"/>
      <c r="AVB20" s="149"/>
      <c r="AVY20" s="40"/>
      <c r="AWA20" s="149"/>
      <c r="AWX20" s="40"/>
      <c r="AWZ20" s="149"/>
      <c r="AXW20" s="40"/>
      <c r="AXY20" s="149"/>
      <c r="AYV20" s="40"/>
      <c r="AYX20" s="149"/>
      <c r="AZU20" s="40"/>
      <c r="AZW20" s="149"/>
      <c r="BAT20" s="40"/>
      <c r="BAV20" s="149"/>
      <c r="BBS20" s="40"/>
      <c r="BBU20" s="149"/>
      <c r="BCR20" s="40"/>
      <c r="BCT20" s="149"/>
      <c r="BDQ20" s="40"/>
      <c r="BDS20" s="149"/>
      <c r="BEP20" s="40"/>
      <c r="BER20" s="149"/>
      <c r="BFO20" s="40"/>
      <c r="BFQ20" s="149"/>
      <c r="BGN20" s="40"/>
      <c r="BGP20" s="149"/>
      <c r="BHM20" s="40"/>
      <c r="BHO20" s="149"/>
      <c r="BIL20" s="40"/>
      <c r="BIN20" s="149"/>
      <c r="BJK20" s="40"/>
      <c r="BJM20" s="149"/>
      <c r="BKJ20" s="40"/>
      <c r="BKL20" s="149"/>
      <c r="BLI20" s="40"/>
      <c r="BLK20" s="149"/>
      <c r="BMH20" s="40"/>
      <c r="BMJ20" s="149"/>
      <c r="BNG20" s="40"/>
      <c r="BNI20" s="149"/>
      <c r="BOF20" s="40"/>
      <c r="BOH20" s="149"/>
      <c r="BPE20" s="40"/>
      <c r="BPG20" s="149"/>
      <c r="BQD20" s="40"/>
      <c r="BQF20" s="149"/>
      <c r="BRC20" s="40"/>
      <c r="BRE20" s="149"/>
      <c r="BSB20" s="40"/>
      <c r="BSD20" s="149"/>
      <c r="BTA20" s="40"/>
      <c r="BTC20" s="149"/>
      <c r="BTZ20" s="40"/>
      <c r="BUB20" s="149"/>
      <c r="BUY20" s="40"/>
      <c r="BVA20" s="149"/>
      <c r="BVX20" s="40"/>
      <c r="BVZ20" s="149"/>
      <c r="BWW20" s="40"/>
      <c r="BWY20" s="149"/>
      <c r="BXV20" s="40"/>
      <c r="BXX20" s="149"/>
      <c r="BYU20" s="40"/>
      <c r="BYW20" s="149"/>
      <c r="BZT20" s="40"/>
      <c r="BZV20" s="149"/>
      <c r="CAS20" s="40"/>
      <c r="CAU20" s="149"/>
      <c r="CBR20" s="40"/>
      <c r="CBT20" s="149"/>
      <c r="CCQ20" s="40"/>
      <c r="CCS20" s="149"/>
      <c r="CDP20" s="40"/>
      <c r="CDR20" s="149"/>
      <c r="CEO20" s="40"/>
      <c r="CEQ20" s="149"/>
      <c r="CFN20" s="40"/>
      <c r="CFP20" s="149"/>
      <c r="CGM20" s="40"/>
      <c r="CGO20" s="149"/>
      <c r="CHL20" s="40"/>
      <c r="CHN20" s="149"/>
      <c r="CIK20" s="40"/>
      <c r="CIM20" s="149"/>
      <c r="CJJ20" s="40"/>
      <c r="CJL20" s="149"/>
      <c r="CKI20" s="40"/>
      <c r="CKK20" s="149"/>
      <c r="CLH20" s="40"/>
      <c r="CLJ20" s="149"/>
      <c r="CMG20" s="40"/>
      <c r="CMI20" s="149"/>
      <c r="CNF20" s="40"/>
      <c r="CNH20" s="149"/>
      <c r="COE20" s="40"/>
      <c r="COG20" s="149"/>
      <c r="CPD20" s="40"/>
      <c r="CPF20" s="149"/>
      <c r="CQC20" s="40"/>
      <c r="CQE20" s="149"/>
      <c r="CRB20" s="40"/>
      <c r="CRD20" s="149"/>
      <c r="CSA20" s="40"/>
      <c r="CSC20" s="149"/>
      <c r="CSZ20" s="40"/>
      <c r="CTB20" s="149"/>
      <c r="CTY20" s="40"/>
      <c r="CUA20" s="149"/>
      <c r="CUX20" s="40"/>
      <c r="CUZ20" s="149"/>
      <c r="CVW20" s="40"/>
      <c r="CVY20" s="149"/>
      <c r="CWV20" s="40"/>
      <c r="CWX20" s="149"/>
      <c r="CXU20" s="40"/>
      <c r="CXW20" s="149"/>
      <c r="CYT20" s="40"/>
      <c r="CYV20" s="149"/>
      <c r="CZS20" s="40"/>
      <c r="CZU20" s="149"/>
      <c r="DAR20" s="40"/>
      <c r="DAT20" s="149"/>
      <c r="DBQ20" s="40"/>
      <c r="DBS20" s="149"/>
      <c r="DCP20" s="40"/>
      <c r="DCR20" s="149"/>
      <c r="DDO20" s="40"/>
      <c r="DDQ20" s="149"/>
      <c r="DEN20" s="40"/>
      <c r="DEP20" s="149"/>
      <c r="DFM20" s="40"/>
      <c r="DFO20" s="149"/>
      <c r="DGL20" s="40"/>
      <c r="DGN20" s="149"/>
      <c r="DHK20" s="40"/>
      <c r="DHM20" s="149"/>
      <c r="DIJ20" s="40"/>
      <c r="DIL20" s="149"/>
      <c r="DJI20" s="40"/>
      <c r="DJK20" s="149"/>
      <c r="DKH20" s="40"/>
      <c r="DKJ20" s="149"/>
      <c r="DLG20" s="40"/>
      <c r="DLI20" s="149"/>
      <c r="DMF20" s="40"/>
      <c r="DMH20" s="149"/>
      <c r="DNE20" s="40"/>
      <c r="DNG20" s="149"/>
      <c r="DOD20" s="40"/>
      <c r="DOF20" s="149"/>
      <c r="DPC20" s="40"/>
      <c r="DPE20" s="149"/>
      <c r="DQB20" s="40"/>
      <c r="DQD20" s="149"/>
      <c r="DRA20" s="40"/>
      <c r="DRC20" s="149"/>
      <c r="DRZ20" s="40"/>
      <c r="DSB20" s="149"/>
      <c r="DSY20" s="40"/>
      <c r="DTA20" s="149"/>
      <c r="DTX20" s="40"/>
      <c r="DTZ20" s="149"/>
      <c r="DUW20" s="40"/>
      <c r="DUY20" s="149"/>
      <c r="DVV20" s="40"/>
      <c r="DVX20" s="149"/>
      <c r="DWU20" s="40"/>
      <c r="DWW20" s="149"/>
      <c r="DXT20" s="40"/>
      <c r="DXV20" s="149"/>
      <c r="DYS20" s="40"/>
      <c r="DYU20" s="149"/>
      <c r="DZR20" s="40"/>
      <c r="DZT20" s="149"/>
      <c r="EAQ20" s="40"/>
      <c r="EAS20" s="149"/>
      <c r="EBP20" s="40"/>
      <c r="EBR20" s="149"/>
      <c r="ECO20" s="40"/>
      <c r="ECQ20" s="149"/>
      <c r="EDN20" s="40"/>
      <c r="EDP20" s="149"/>
      <c r="EEM20" s="40"/>
      <c r="EEO20" s="149"/>
      <c r="EFL20" s="40"/>
      <c r="EFN20" s="149"/>
      <c r="EGK20" s="40"/>
      <c r="EGM20" s="149"/>
      <c r="EHJ20" s="40"/>
      <c r="EHL20" s="149"/>
      <c r="EII20" s="40"/>
      <c r="EIK20" s="149"/>
      <c r="EJH20" s="40"/>
      <c r="EJJ20" s="149"/>
      <c r="EKG20" s="40"/>
      <c r="EKI20" s="149"/>
      <c r="ELF20" s="40"/>
      <c r="ELH20" s="149"/>
      <c r="EME20" s="40"/>
      <c r="EMG20" s="149"/>
      <c r="END20" s="40"/>
      <c r="ENF20" s="149"/>
      <c r="EOC20" s="40"/>
      <c r="EOE20" s="149"/>
      <c r="EPB20" s="40"/>
      <c r="EPD20" s="149"/>
      <c r="EQA20" s="40"/>
      <c r="EQC20" s="149"/>
      <c r="EQZ20" s="40"/>
      <c r="ERB20" s="149"/>
      <c r="ERY20" s="40"/>
      <c r="ESA20" s="149"/>
      <c r="ESX20" s="40"/>
      <c r="ESZ20" s="149"/>
      <c r="ETW20" s="40"/>
      <c r="ETY20" s="149"/>
      <c r="EUV20" s="40"/>
      <c r="EUX20" s="149"/>
      <c r="EVU20" s="40"/>
      <c r="EVW20" s="149"/>
      <c r="EWT20" s="40"/>
      <c r="EWV20" s="149"/>
      <c r="EXS20" s="40"/>
      <c r="EXU20" s="149"/>
      <c r="EYR20" s="40"/>
      <c r="EYT20" s="149"/>
      <c r="EZQ20" s="40"/>
      <c r="EZS20" s="149"/>
      <c r="FAP20" s="40"/>
      <c r="FAR20" s="149"/>
      <c r="FBO20" s="40"/>
      <c r="FBQ20" s="149"/>
      <c r="FCN20" s="40"/>
      <c r="FCP20" s="149"/>
      <c r="FDM20" s="40"/>
      <c r="FDO20" s="149"/>
      <c r="FEL20" s="40"/>
      <c r="FEN20" s="149"/>
      <c r="FFK20" s="40"/>
      <c r="FFM20" s="149"/>
      <c r="FGJ20" s="40"/>
      <c r="FGL20" s="149"/>
      <c r="FHI20" s="40"/>
      <c r="FHK20" s="149"/>
      <c r="FIH20" s="40"/>
      <c r="FIJ20" s="149"/>
      <c r="FJG20" s="40"/>
      <c r="FJI20" s="149"/>
      <c r="FKF20" s="40"/>
      <c r="FKH20" s="149"/>
      <c r="FLE20" s="40"/>
      <c r="FLG20" s="149"/>
      <c r="FMD20" s="40"/>
      <c r="FMF20" s="149"/>
      <c r="FNC20" s="40"/>
      <c r="FNE20" s="149"/>
      <c r="FOB20" s="40"/>
      <c r="FOD20" s="149"/>
      <c r="FPA20" s="40"/>
      <c r="FPC20" s="149"/>
      <c r="FPZ20" s="40"/>
      <c r="FQB20" s="149"/>
      <c r="FQY20" s="40"/>
      <c r="FRA20" s="149"/>
      <c r="FRX20" s="40"/>
      <c r="FRZ20" s="149"/>
      <c r="FSW20" s="40"/>
      <c r="FSY20" s="149"/>
      <c r="FTV20" s="40"/>
      <c r="FTX20" s="149"/>
      <c r="FUU20" s="40"/>
      <c r="FUW20" s="149"/>
      <c r="FVT20" s="40"/>
      <c r="FVV20" s="149"/>
      <c r="FWS20" s="40"/>
      <c r="FWU20" s="149"/>
      <c r="FXR20" s="40"/>
      <c r="FXT20" s="149"/>
      <c r="FYQ20" s="40"/>
      <c r="FYS20" s="149"/>
      <c r="FZP20" s="40"/>
      <c r="FZR20" s="149"/>
      <c r="GAO20" s="40"/>
      <c r="GAQ20" s="149"/>
      <c r="GBN20" s="40"/>
      <c r="GBP20" s="149"/>
      <c r="GCM20" s="40"/>
      <c r="GCO20" s="149"/>
      <c r="GDL20" s="40"/>
      <c r="GDN20" s="149"/>
      <c r="GEK20" s="40"/>
      <c r="GEM20" s="149"/>
      <c r="GFJ20" s="40"/>
      <c r="GFL20" s="149"/>
      <c r="GGI20" s="40"/>
      <c r="GGK20" s="149"/>
      <c r="GHH20" s="40"/>
      <c r="GHJ20" s="149"/>
      <c r="GIG20" s="40"/>
      <c r="GII20" s="149"/>
      <c r="GJF20" s="40"/>
      <c r="GJH20" s="149"/>
      <c r="GKE20" s="40"/>
      <c r="GKG20" s="149"/>
      <c r="GLD20" s="40"/>
      <c r="GLF20" s="149"/>
      <c r="GMC20" s="40"/>
      <c r="GME20" s="149"/>
      <c r="GNB20" s="40"/>
      <c r="GND20" s="149"/>
      <c r="GOA20" s="40"/>
      <c r="GOC20" s="149"/>
      <c r="GOZ20" s="40"/>
      <c r="GPB20" s="149"/>
      <c r="GPY20" s="40"/>
      <c r="GQA20" s="149"/>
      <c r="GQX20" s="40"/>
      <c r="GQZ20" s="149"/>
      <c r="GRW20" s="40"/>
      <c r="GRY20" s="149"/>
      <c r="GSV20" s="40"/>
      <c r="GSX20" s="149"/>
      <c r="GTU20" s="40"/>
      <c r="GTW20" s="149"/>
      <c r="GUT20" s="40"/>
      <c r="GUV20" s="149"/>
      <c r="GVS20" s="40"/>
      <c r="GVU20" s="149"/>
      <c r="GWR20" s="40"/>
      <c r="GWT20" s="149"/>
      <c r="GXQ20" s="40"/>
      <c r="GXS20" s="149"/>
      <c r="GYP20" s="40"/>
      <c r="GYR20" s="149"/>
      <c r="GZO20" s="40"/>
      <c r="GZQ20" s="149"/>
      <c r="HAN20" s="40"/>
      <c r="HAP20" s="149"/>
      <c r="HBM20" s="40"/>
      <c r="HBO20" s="149"/>
      <c r="HCL20" s="40"/>
      <c r="HCN20" s="149"/>
      <c r="HDK20" s="40"/>
      <c r="HDM20" s="149"/>
      <c r="HEJ20" s="40"/>
      <c r="HEL20" s="149"/>
      <c r="HFI20" s="40"/>
      <c r="HFK20" s="149"/>
      <c r="HGH20" s="40"/>
      <c r="HGJ20" s="149"/>
      <c r="HHG20" s="40"/>
      <c r="HHI20" s="149"/>
      <c r="HIF20" s="40"/>
      <c r="HIH20" s="149"/>
      <c r="HJE20" s="40"/>
      <c r="HJG20" s="149"/>
      <c r="HKD20" s="40"/>
      <c r="HKF20" s="149"/>
      <c r="HLC20" s="40"/>
      <c r="HLE20" s="149"/>
      <c r="HMB20" s="40"/>
      <c r="HMD20" s="149"/>
      <c r="HNA20" s="40"/>
      <c r="HNC20" s="149"/>
      <c r="HNZ20" s="40"/>
      <c r="HOB20" s="149"/>
      <c r="HOY20" s="40"/>
      <c r="HPA20" s="149"/>
      <c r="HPX20" s="40"/>
      <c r="HPZ20" s="149"/>
      <c r="HQW20" s="40"/>
      <c r="HQY20" s="149"/>
      <c r="HRV20" s="40"/>
      <c r="HRX20" s="149"/>
      <c r="HSU20" s="40"/>
      <c r="HSW20" s="149"/>
      <c r="HTT20" s="40"/>
      <c r="HTV20" s="149"/>
      <c r="HUS20" s="40"/>
      <c r="HUU20" s="149"/>
      <c r="HVR20" s="40"/>
      <c r="HVT20" s="149"/>
      <c r="HWQ20" s="40"/>
      <c r="HWS20" s="149"/>
      <c r="HXP20" s="40"/>
      <c r="HXR20" s="149"/>
      <c r="HYO20" s="40"/>
      <c r="HYQ20" s="149"/>
      <c r="HZN20" s="40"/>
      <c r="HZP20" s="149"/>
      <c r="IAM20" s="40"/>
      <c r="IAO20" s="149"/>
      <c r="IBL20" s="40"/>
      <c r="IBN20" s="149"/>
      <c r="ICK20" s="40"/>
      <c r="ICM20" s="149"/>
      <c r="IDJ20" s="40"/>
      <c r="IDL20" s="149"/>
      <c r="IEI20" s="40"/>
      <c r="IEK20" s="149"/>
      <c r="IFH20" s="40"/>
      <c r="IFJ20" s="149"/>
      <c r="IGG20" s="40"/>
      <c r="IGI20" s="149"/>
      <c r="IHF20" s="40"/>
      <c r="IHH20" s="149"/>
      <c r="IIE20" s="40"/>
      <c r="IIG20" s="149"/>
      <c r="IJD20" s="40"/>
      <c r="IJF20" s="149"/>
      <c r="IKC20" s="40"/>
      <c r="IKE20" s="149"/>
      <c r="ILB20" s="40"/>
      <c r="ILD20" s="149"/>
      <c r="IMA20" s="40"/>
      <c r="IMC20" s="149"/>
      <c r="IMZ20" s="40"/>
      <c r="INB20" s="149"/>
      <c r="INY20" s="40"/>
      <c r="IOA20" s="149"/>
      <c r="IOX20" s="40"/>
      <c r="IOZ20" s="149"/>
      <c r="IPW20" s="40"/>
      <c r="IPY20" s="149"/>
      <c r="IQV20" s="40"/>
      <c r="IQX20" s="149"/>
      <c r="IRU20" s="40"/>
      <c r="IRW20" s="149"/>
      <c r="IST20" s="40"/>
      <c r="ISV20" s="149"/>
      <c r="ITS20" s="40"/>
      <c r="ITU20" s="149"/>
      <c r="IUR20" s="40"/>
      <c r="IUT20" s="149"/>
      <c r="IVQ20" s="40"/>
      <c r="IVS20" s="149"/>
      <c r="IWP20" s="40"/>
      <c r="IWR20" s="149"/>
      <c r="IXO20" s="40"/>
      <c r="IXQ20" s="149"/>
      <c r="IYN20" s="40"/>
      <c r="IYP20" s="149"/>
      <c r="IZM20" s="40"/>
      <c r="IZO20" s="149"/>
      <c r="JAL20" s="40"/>
      <c r="JAN20" s="149"/>
      <c r="JBK20" s="40"/>
      <c r="JBM20" s="149"/>
      <c r="JCJ20" s="40"/>
      <c r="JCL20" s="149"/>
      <c r="JDI20" s="40"/>
      <c r="JDK20" s="149"/>
      <c r="JEH20" s="40"/>
      <c r="JEJ20" s="149"/>
      <c r="JFG20" s="40"/>
      <c r="JFI20" s="149"/>
      <c r="JGF20" s="40"/>
      <c r="JGH20" s="149"/>
      <c r="JHE20" s="40"/>
      <c r="JHG20" s="149"/>
      <c r="JID20" s="40"/>
      <c r="JIF20" s="149"/>
      <c r="JJC20" s="40"/>
      <c r="JJE20" s="149"/>
      <c r="JKB20" s="40"/>
      <c r="JKD20" s="149"/>
      <c r="JLA20" s="40"/>
      <c r="JLC20" s="149"/>
      <c r="JLZ20" s="40"/>
      <c r="JMB20" s="149"/>
      <c r="JMY20" s="40"/>
      <c r="JNA20" s="149"/>
      <c r="JNX20" s="40"/>
      <c r="JNZ20" s="149"/>
      <c r="JOW20" s="40"/>
      <c r="JOY20" s="149"/>
      <c r="JPV20" s="40"/>
      <c r="JPX20" s="149"/>
      <c r="JQU20" s="40"/>
      <c r="JQW20" s="149"/>
      <c r="JRT20" s="40"/>
      <c r="JRV20" s="149"/>
      <c r="JSS20" s="40"/>
      <c r="JSU20" s="149"/>
      <c r="JTR20" s="40"/>
      <c r="JTT20" s="149"/>
      <c r="JUQ20" s="40"/>
      <c r="JUS20" s="149"/>
      <c r="JVP20" s="40"/>
      <c r="JVR20" s="149"/>
      <c r="JWO20" s="40"/>
      <c r="JWQ20" s="149"/>
      <c r="JXN20" s="40"/>
      <c r="JXP20" s="149"/>
      <c r="JYM20" s="40"/>
      <c r="JYO20" s="149"/>
      <c r="JZL20" s="40"/>
      <c r="JZN20" s="149"/>
      <c r="KAK20" s="40"/>
      <c r="KAM20" s="149"/>
      <c r="KBJ20" s="40"/>
      <c r="KBL20" s="149"/>
      <c r="KCI20" s="40"/>
      <c r="KCK20" s="149"/>
      <c r="KDH20" s="40"/>
      <c r="KDJ20" s="149"/>
      <c r="KEG20" s="40"/>
      <c r="KEI20" s="149"/>
      <c r="KFF20" s="40"/>
      <c r="KFH20" s="149"/>
      <c r="KGE20" s="40"/>
      <c r="KGG20" s="149"/>
      <c r="KHD20" s="40"/>
      <c r="KHF20" s="149"/>
      <c r="KIC20" s="40"/>
      <c r="KIE20" s="149"/>
      <c r="KJB20" s="40"/>
      <c r="KJD20" s="149"/>
      <c r="KKA20" s="40"/>
      <c r="KKC20" s="149"/>
      <c r="KKZ20" s="40"/>
      <c r="KLB20" s="149"/>
      <c r="KLY20" s="40"/>
      <c r="KMA20" s="149"/>
      <c r="KMX20" s="40"/>
      <c r="KMZ20" s="149"/>
      <c r="KNW20" s="40"/>
      <c r="KNY20" s="149"/>
      <c r="KOV20" s="40"/>
      <c r="KOX20" s="149"/>
      <c r="KPU20" s="40"/>
      <c r="KPW20" s="149"/>
      <c r="KQT20" s="40"/>
      <c r="KQV20" s="149"/>
      <c r="KRS20" s="40"/>
      <c r="KRU20" s="149"/>
      <c r="KSR20" s="40"/>
      <c r="KST20" s="149"/>
      <c r="KTQ20" s="40"/>
      <c r="KTS20" s="149"/>
      <c r="KUP20" s="40"/>
      <c r="KUR20" s="149"/>
      <c r="KVO20" s="40"/>
      <c r="KVQ20" s="149"/>
      <c r="KWN20" s="40"/>
      <c r="KWP20" s="149"/>
      <c r="KXM20" s="40"/>
      <c r="KXO20" s="149"/>
      <c r="KYL20" s="40"/>
      <c r="KYN20" s="149"/>
      <c r="KZK20" s="40"/>
      <c r="KZM20" s="149"/>
      <c r="LAJ20" s="40"/>
      <c r="LAL20" s="149"/>
      <c r="LBI20" s="40"/>
      <c r="LBK20" s="149"/>
      <c r="LCH20" s="40"/>
      <c r="LCJ20" s="149"/>
      <c r="LDG20" s="40"/>
      <c r="LDI20" s="149"/>
      <c r="LEF20" s="40"/>
      <c r="LEH20" s="149"/>
      <c r="LFE20" s="40"/>
      <c r="LFG20" s="149"/>
      <c r="LGD20" s="40"/>
      <c r="LGF20" s="149"/>
      <c r="LHC20" s="40"/>
      <c r="LHE20" s="149"/>
      <c r="LIB20" s="40"/>
      <c r="LID20" s="149"/>
      <c r="LJA20" s="40"/>
      <c r="LJC20" s="149"/>
      <c r="LJZ20" s="40"/>
      <c r="LKB20" s="149"/>
      <c r="LKY20" s="40"/>
      <c r="LLA20" s="149"/>
      <c r="LLX20" s="40"/>
      <c r="LLZ20" s="149"/>
      <c r="LMW20" s="40"/>
      <c r="LMY20" s="149"/>
      <c r="LNV20" s="40"/>
      <c r="LNX20" s="149"/>
      <c r="LOU20" s="40"/>
      <c r="LOW20" s="149"/>
      <c r="LPT20" s="40"/>
      <c r="LPV20" s="149"/>
      <c r="LQS20" s="40"/>
      <c r="LQU20" s="149"/>
      <c r="LRR20" s="40"/>
      <c r="LRT20" s="149"/>
      <c r="LSQ20" s="40"/>
      <c r="LSS20" s="149"/>
      <c r="LTP20" s="40"/>
      <c r="LTR20" s="149"/>
      <c r="LUO20" s="40"/>
      <c r="LUQ20" s="149"/>
      <c r="LVN20" s="40"/>
      <c r="LVP20" s="149"/>
      <c r="LWM20" s="40"/>
      <c r="LWO20" s="149"/>
      <c r="LXL20" s="40"/>
      <c r="LXN20" s="149"/>
      <c r="LYK20" s="40"/>
      <c r="LYM20" s="149"/>
      <c r="LZJ20" s="40"/>
      <c r="LZL20" s="149"/>
      <c r="MAI20" s="40"/>
      <c r="MAK20" s="149"/>
      <c r="MBH20" s="40"/>
      <c r="MBJ20" s="149"/>
      <c r="MCG20" s="40"/>
      <c r="MCI20" s="149"/>
      <c r="MDF20" s="40"/>
      <c r="MDH20" s="149"/>
      <c r="MEE20" s="40"/>
      <c r="MEG20" s="149"/>
      <c r="MFD20" s="40"/>
      <c r="MFF20" s="149"/>
      <c r="MGC20" s="40"/>
      <c r="MGE20" s="149"/>
      <c r="MHB20" s="40"/>
      <c r="MHD20" s="149"/>
      <c r="MIA20" s="40"/>
      <c r="MIC20" s="149"/>
      <c r="MIZ20" s="40"/>
      <c r="MJB20" s="149"/>
      <c r="MJY20" s="40"/>
      <c r="MKA20" s="149"/>
      <c r="MKX20" s="40"/>
      <c r="MKZ20" s="149"/>
      <c r="MLW20" s="40"/>
      <c r="MLY20" s="149"/>
      <c r="MMV20" s="40"/>
      <c r="MMX20" s="149"/>
      <c r="MNU20" s="40"/>
      <c r="MNW20" s="149"/>
      <c r="MOT20" s="40"/>
      <c r="MOV20" s="149"/>
      <c r="MPS20" s="40"/>
      <c r="MPU20" s="149"/>
      <c r="MQR20" s="40"/>
      <c r="MQT20" s="149"/>
      <c r="MRQ20" s="40"/>
      <c r="MRS20" s="149"/>
      <c r="MSP20" s="40"/>
      <c r="MSR20" s="149"/>
      <c r="MTO20" s="40"/>
      <c r="MTQ20" s="149"/>
      <c r="MUN20" s="40"/>
      <c r="MUP20" s="149"/>
      <c r="MVM20" s="40"/>
      <c r="MVO20" s="149"/>
      <c r="MWL20" s="40"/>
      <c r="MWN20" s="149"/>
      <c r="MXK20" s="40"/>
      <c r="MXM20" s="149"/>
      <c r="MYJ20" s="40"/>
      <c r="MYL20" s="149"/>
      <c r="MZI20" s="40"/>
      <c r="MZK20" s="149"/>
      <c r="NAH20" s="40"/>
      <c r="NAJ20" s="149"/>
      <c r="NBG20" s="40"/>
      <c r="NBI20" s="149"/>
      <c r="NCF20" s="40"/>
      <c r="NCH20" s="149"/>
      <c r="NDE20" s="40"/>
      <c r="NDG20" s="149"/>
      <c r="NED20" s="40"/>
      <c r="NEF20" s="149"/>
      <c r="NFC20" s="40"/>
      <c r="NFE20" s="149"/>
      <c r="NGB20" s="40"/>
      <c r="NGD20" s="149"/>
      <c r="NHA20" s="40"/>
      <c r="NHC20" s="149"/>
      <c r="NHZ20" s="40"/>
      <c r="NIB20" s="149"/>
      <c r="NIY20" s="40"/>
      <c r="NJA20" s="149"/>
      <c r="NJX20" s="40"/>
      <c r="NJZ20" s="149"/>
      <c r="NKW20" s="40"/>
      <c r="NKY20" s="149"/>
      <c r="NLV20" s="40"/>
      <c r="NLX20" s="149"/>
      <c r="NMU20" s="40"/>
      <c r="NMW20" s="149"/>
      <c r="NNT20" s="40"/>
      <c r="NNV20" s="149"/>
      <c r="NOS20" s="40"/>
      <c r="NOU20" s="149"/>
      <c r="NPR20" s="40"/>
      <c r="NPT20" s="149"/>
      <c r="NQQ20" s="40"/>
      <c r="NQS20" s="149"/>
      <c r="NRP20" s="40"/>
      <c r="NRR20" s="149"/>
      <c r="NSO20" s="40"/>
      <c r="NSQ20" s="149"/>
      <c r="NTN20" s="40"/>
      <c r="NTP20" s="149"/>
      <c r="NUM20" s="40"/>
      <c r="NUO20" s="149"/>
      <c r="NVL20" s="40"/>
      <c r="NVN20" s="149"/>
      <c r="NWK20" s="40"/>
      <c r="NWM20" s="149"/>
      <c r="NXJ20" s="40"/>
      <c r="NXL20" s="149"/>
      <c r="NYI20" s="40"/>
      <c r="NYK20" s="149"/>
      <c r="NZH20" s="40"/>
      <c r="NZJ20" s="149"/>
      <c r="OAG20" s="40"/>
      <c r="OAI20" s="149"/>
      <c r="OBF20" s="40"/>
      <c r="OBH20" s="149"/>
      <c r="OCE20" s="40"/>
      <c r="OCG20" s="149"/>
      <c r="ODD20" s="40"/>
      <c r="ODF20" s="149"/>
      <c r="OEC20" s="40"/>
      <c r="OEE20" s="149"/>
      <c r="OFB20" s="40"/>
      <c r="OFD20" s="149"/>
      <c r="OGA20" s="40"/>
      <c r="OGC20" s="149"/>
      <c r="OGZ20" s="40"/>
      <c r="OHB20" s="149"/>
      <c r="OHY20" s="40"/>
      <c r="OIA20" s="149"/>
      <c r="OIX20" s="40"/>
      <c r="OIZ20" s="149"/>
      <c r="OJW20" s="40"/>
      <c r="OJY20" s="149"/>
      <c r="OKV20" s="40"/>
      <c r="OKX20" s="149"/>
      <c r="OLU20" s="40"/>
      <c r="OLW20" s="149"/>
      <c r="OMT20" s="40"/>
      <c r="OMV20" s="149"/>
      <c r="ONS20" s="40"/>
      <c r="ONU20" s="149"/>
      <c r="OOR20" s="40"/>
      <c r="OOT20" s="149"/>
      <c r="OPQ20" s="40"/>
      <c r="OPS20" s="149"/>
      <c r="OQP20" s="40"/>
      <c r="OQR20" s="149"/>
      <c r="ORO20" s="40"/>
      <c r="ORQ20" s="149"/>
      <c r="OSN20" s="40"/>
      <c r="OSP20" s="149"/>
      <c r="OTM20" s="40"/>
      <c r="OTO20" s="149"/>
      <c r="OUL20" s="40"/>
      <c r="OUN20" s="149"/>
      <c r="OVK20" s="40"/>
      <c r="OVM20" s="149"/>
      <c r="OWJ20" s="40"/>
      <c r="OWL20" s="149"/>
      <c r="OXI20" s="40"/>
      <c r="OXK20" s="149"/>
      <c r="OYH20" s="40"/>
      <c r="OYJ20" s="149"/>
      <c r="OZG20" s="40"/>
      <c r="OZI20" s="149"/>
      <c r="PAF20" s="40"/>
      <c r="PAH20" s="149"/>
      <c r="PBE20" s="40"/>
      <c r="PBG20" s="149"/>
      <c r="PCD20" s="40"/>
      <c r="PCF20" s="149"/>
      <c r="PDC20" s="40"/>
      <c r="PDE20" s="149"/>
      <c r="PEB20" s="40"/>
      <c r="PED20" s="149"/>
      <c r="PFA20" s="40"/>
      <c r="PFC20" s="149"/>
      <c r="PFZ20" s="40"/>
      <c r="PGB20" s="149"/>
      <c r="PGY20" s="40"/>
      <c r="PHA20" s="149"/>
      <c r="PHX20" s="40"/>
      <c r="PHZ20" s="149"/>
      <c r="PIW20" s="40"/>
      <c r="PIY20" s="149"/>
      <c r="PJV20" s="40"/>
      <c r="PJX20" s="149"/>
      <c r="PKU20" s="40"/>
      <c r="PKW20" s="149"/>
      <c r="PLT20" s="40"/>
      <c r="PLV20" s="149"/>
      <c r="PMS20" s="40"/>
      <c r="PMU20" s="149"/>
      <c r="PNR20" s="40"/>
      <c r="PNT20" s="149"/>
      <c r="POQ20" s="40"/>
      <c r="POS20" s="149"/>
      <c r="PPP20" s="40"/>
      <c r="PPR20" s="149"/>
      <c r="PQO20" s="40"/>
      <c r="PQQ20" s="149"/>
      <c r="PRN20" s="40"/>
      <c r="PRP20" s="149"/>
      <c r="PSM20" s="40"/>
      <c r="PSO20" s="149"/>
      <c r="PTL20" s="40"/>
      <c r="PTN20" s="149"/>
      <c r="PUK20" s="40"/>
      <c r="PUM20" s="149"/>
      <c r="PVJ20" s="40"/>
      <c r="PVL20" s="149"/>
      <c r="PWI20" s="40"/>
      <c r="PWK20" s="149"/>
      <c r="PXH20" s="40"/>
      <c r="PXJ20" s="149"/>
      <c r="PYG20" s="40"/>
      <c r="PYI20" s="149"/>
      <c r="PZF20" s="40"/>
      <c r="PZH20" s="149"/>
      <c r="QAE20" s="40"/>
      <c r="QAG20" s="149"/>
      <c r="QBD20" s="40"/>
      <c r="QBF20" s="149"/>
      <c r="QCC20" s="40"/>
      <c r="QCE20" s="149"/>
      <c r="QDB20" s="40"/>
      <c r="QDD20" s="149"/>
      <c r="QEA20" s="40"/>
      <c r="QEC20" s="149"/>
      <c r="QEZ20" s="40"/>
      <c r="QFB20" s="149"/>
      <c r="QFY20" s="40"/>
      <c r="QGA20" s="149"/>
      <c r="QGX20" s="40"/>
      <c r="QGZ20" s="149"/>
      <c r="QHW20" s="40"/>
      <c r="QHY20" s="149"/>
      <c r="QIV20" s="40"/>
      <c r="QIX20" s="149"/>
      <c r="QJU20" s="40"/>
      <c r="QJW20" s="149"/>
      <c r="QKT20" s="40"/>
      <c r="QKV20" s="149"/>
      <c r="QLS20" s="40"/>
      <c r="QLU20" s="149"/>
      <c r="QMR20" s="40"/>
      <c r="QMT20" s="149"/>
      <c r="QNQ20" s="40"/>
      <c r="QNS20" s="149"/>
      <c r="QOP20" s="40"/>
      <c r="QOR20" s="149"/>
      <c r="QPO20" s="40"/>
      <c r="QPQ20" s="149"/>
      <c r="QQN20" s="40"/>
      <c r="QQP20" s="149"/>
      <c r="QRM20" s="40"/>
      <c r="QRO20" s="149"/>
      <c r="QSL20" s="40"/>
      <c r="QSN20" s="149"/>
      <c r="QTK20" s="40"/>
      <c r="QTM20" s="149"/>
      <c r="QUJ20" s="40"/>
      <c r="QUL20" s="149"/>
      <c r="QVI20" s="40"/>
      <c r="QVK20" s="149"/>
      <c r="QWH20" s="40"/>
      <c r="QWJ20" s="149"/>
      <c r="QXG20" s="40"/>
      <c r="QXI20" s="149"/>
      <c r="QYF20" s="40"/>
      <c r="QYH20" s="149"/>
      <c r="QZE20" s="40"/>
      <c r="QZG20" s="149"/>
      <c r="RAD20" s="40"/>
      <c r="RAF20" s="149"/>
      <c r="RBC20" s="40"/>
      <c r="RBE20" s="149"/>
      <c r="RCB20" s="40"/>
      <c r="RCD20" s="149"/>
      <c r="RDA20" s="40"/>
      <c r="RDC20" s="149"/>
      <c r="RDZ20" s="40"/>
      <c r="REB20" s="149"/>
      <c r="REY20" s="40"/>
      <c r="RFA20" s="149"/>
      <c r="RFX20" s="40"/>
      <c r="RFZ20" s="149"/>
      <c r="RGW20" s="40"/>
      <c r="RGY20" s="149"/>
      <c r="RHV20" s="40"/>
      <c r="RHX20" s="149"/>
      <c r="RIU20" s="40"/>
      <c r="RIW20" s="149"/>
      <c r="RJT20" s="40"/>
      <c r="RJV20" s="149"/>
      <c r="RKS20" s="40"/>
      <c r="RKU20" s="149"/>
      <c r="RLR20" s="40"/>
      <c r="RLT20" s="149"/>
      <c r="RMQ20" s="40"/>
      <c r="RMS20" s="149"/>
      <c r="RNP20" s="40"/>
      <c r="RNR20" s="149"/>
      <c r="ROO20" s="40"/>
      <c r="ROQ20" s="149"/>
      <c r="RPN20" s="40"/>
      <c r="RPP20" s="149"/>
      <c r="RQM20" s="40"/>
      <c r="RQO20" s="149"/>
      <c r="RRL20" s="40"/>
      <c r="RRN20" s="149"/>
      <c r="RSK20" s="40"/>
      <c r="RSM20" s="149"/>
      <c r="RTJ20" s="40"/>
      <c r="RTL20" s="149"/>
      <c r="RUI20" s="40"/>
      <c r="RUK20" s="149"/>
      <c r="RVH20" s="40"/>
      <c r="RVJ20" s="149"/>
      <c r="RWG20" s="40"/>
      <c r="RWI20" s="149"/>
      <c r="RXF20" s="40"/>
      <c r="RXH20" s="149"/>
      <c r="RYE20" s="40"/>
      <c r="RYG20" s="149"/>
      <c r="RZD20" s="40"/>
      <c r="RZF20" s="149"/>
      <c r="SAC20" s="40"/>
      <c r="SAE20" s="149"/>
      <c r="SBB20" s="40"/>
      <c r="SBD20" s="149"/>
      <c r="SCA20" s="40"/>
      <c r="SCC20" s="149"/>
      <c r="SCZ20" s="40"/>
      <c r="SDB20" s="149"/>
      <c r="SDY20" s="40"/>
      <c r="SEA20" s="149"/>
      <c r="SEX20" s="40"/>
      <c r="SEZ20" s="149"/>
      <c r="SFW20" s="40"/>
      <c r="SFY20" s="149"/>
      <c r="SGV20" s="40"/>
      <c r="SGX20" s="149"/>
      <c r="SHU20" s="40"/>
      <c r="SHW20" s="149"/>
      <c r="SIT20" s="40"/>
      <c r="SIV20" s="149"/>
      <c r="SJS20" s="40"/>
      <c r="SJU20" s="149"/>
      <c r="SKR20" s="40"/>
      <c r="SKT20" s="149"/>
      <c r="SLQ20" s="40"/>
      <c r="SLS20" s="149"/>
      <c r="SMP20" s="40"/>
      <c r="SMR20" s="149"/>
      <c r="SNO20" s="40"/>
      <c r="SNQ20" s="149"/>
      <c r="SON20" s="40"/>
      <c r="SOP20" s="149"/>
      <c r="SPM20" s="40"/>
      <c r="SPO20" s="149"/>
      <c r="SQL20" s="40"/>
      <c r="SQN20" s="149"/>
      <c r="SRK20" s="40"/>
      <c r="SRM20" s="149"/>
      <c r="SSJ20" s="40"/>
      <c r="SSL20" s="149"/>
      <c r="STI20" s="40"/>
      <c r="STK20" s="149"/>
      <c r="SUH20" s="40"/>
      <c r="SUJ20" s="149"/>
      <c r="SVG20" s="40"/>
      <c r="SVI20" s="149"/>
      <c r="SWF20" s="40"/>
      <c r="SWH20" s="149"/>
      <c r="SXE20" s="40"/>
      <c r="SXG20" s="149"/>
      <c r="SYD20" s="40"/>
      <c r="SYF20" s="149"/>
      <c r="SZC20" s="40"/>
      <c r="SZE20" s="149"/>
      <c r="TAB20" s="40"/>
      <c r="TAD20" s="149"/>
      <c r="TBA20" s="40"/>
      <c r="TBC20" s="149"/>
      <c r="TBZ20" s="40"/>
      <c r="TCB20" s="149"/>
      <c r="TCY20" s="40"/>
      <c r="TDA20" s="149"/>
      <c r="TDX20" s="40"/>
      <c r="TDZ20" s="149"/>
      <c r="TEW20" s="40"/>
      <c r="TEY20" s="149"/>
      <c r="TFV20" s="40"/>
      <c r="TFX20" s="149"/>
      <c r="TGU20" s="40"/>
      <c r="TGW20" s="149"/>
      <c r="THT20" s="40"/>
      <c r="THV20" s="149"/>
      <c r="TIS20" s="40"/>
      <c r="TIU20" s="149"/>
      <c r="TJR20" s="40"/>
      <c r="TJT20" s="149"/>
      <c r="TKQ20" s="40"/>
      <c r="TKS20" s="149"/>
      <c r="TLP20" s="40"/>
      <c r="TLR20" s="149"/>
      <c r="TMO20" s="40"/>
      <c r="TMQ20" s="149"/>
      <c r="TNN20" s="40"/>
      <c r="TNP20" s="149"/>
      <c r="TOM20" s="40"/>
      <c r="TOO20" s="149"/>
      <c r="TPL20" s="40"/>
      <c r="TPN20" s="149"/>
      <c r="TQK20" s="40"/>
      <c r="TQM20" s="149"/>
      <c r="TRJ20" s="40"/>
      <c r="TRL20" s="149"/>
      <c r="TSI20" s="40"/>
      <c r="TSK20" s="149"/>
      <c r="TTH20" s="40"/>
      <c r="TTJ20" s="149"/>
      <c r="TUG20" s="40"/>
      <c r="TUI20" s="149"/>
      <c r="TVF20" s="40"/>
      <c r="TVH20" s="149"/>
      <c r="TWE20" s="40"/>
      <c r="TWG20" s="149"/>
      <c r="TXD20" s="40"/>
      <c r="TXF20" s="149"/>
      <c r="TYC20" s="40"/>
      <c r="TYE20" s="149"/>
      <c r="TZB20" s="40"/>
      <c r="TZD20" s="149"/>
      <c r="UAA20" s="40"/>
      <c r="UAC20" s="149"/>
      <c r="UAZ20" s="40"/>
      <c r="UBB20" s="149"/>
      <c r="UBY20" s="40"/>
      <c r="UCA20" s="149"/>
      <c r="UCX20" s="40"/>
      <c r="UCZ20" s="149"/>
      <c r="UDW20" s="40"/>
      <c r="UDY20" s="149"/>
      <c r="UEV20" s="40"/>
      <c r="UEX20" s="149"/>
      <c r="UFU20" s="40"/>
      <c r="UFW20" s="149"/>
      <c r="UGT20" s="40"/>
      <c r="UGV20" s="149"/>
      <c r="UHS20" s="40"/>
      <c r="UHU20" s="149"/>
      <c r="UIR20" s="40"/>
      <c r="UIT20" s="149"/>
      <c r="UJQ20" s="40"/>
      <c r="UJS20" s="149"/>
      <c r="UKP20" s="40"/>
      <c r="UKR20" s="149"/>
      <c r="ULO20" s="40"/>
      <c r="ULQ20" s="149"/>
      <c r="UMN20" s="40"/>
      <c r="UMP20" s="149"/>
      <c r="UNM20" s="40"/>
      <c r="UNO20" s="149"/>
      <c r="UOL20" s="40"/>
      <c r="UON20" s="149"/>
      <c r="UPK20" s="40"/>
      <c r="UPM20" s="149"/>
      <c r="UQJ20" s="40"/>
      <c r="UQL20" s="149"/>
      <c r="URI20" s="40"/>
      <c r="URK20" s="149"/>
      <c r="USH20" s="40"/>
      <c r="USJ20" s="149"/>
      <c r="UTG20" s="40"/>
      <c r="UTI20" s="149"/>
      <c r="UUF20" s="40"/>
      <c r="UUH20" s="149"/>
      <c r="UVE20" s="40"/>
      <c r="UVG20" s="149"/>
      <c r="UWD20" s="40"/>
      <c r="UWF20" s="149"/>
      <c r="UXC20" s="40"/>
      <c r="UXE20" s="149"/>
      <c r="UYB20" s="40"/>
      <c r="UYD20" s="149"/>
      <c r="UZA20" s="40"/>
      <c r="UZC20" s="149"/>
      <c r="UZZ20" s="40"/>
      <c r="VAB20" s="149"/>
      <c r="VAY20" s="40"/>
      <c r="VBA20" s="149"/>
      <c r="VBX20" s="40"/>
      <c r="VBZ20" s="149"/>
      <c r="VCW20" s="40"/>
      <c r="VCY20" s="149"/>
      <c r="VDV20" s="40"/>
      <c r="VDX20" s="149"/>
      <c r="VEU20" s="40"/>
      <c r="VEW20" s="149"/>
      <c r="VFT20" s="40"/>
      <c r="VFV20" s="149"/>
      <c r="VGS20" s="40"/>
      <c r="VGU20" s="149"/>
      <c r="VHR20" s="40"/>
      <c r="VHT20" s="149"/>
      <c r="VIQ20" s="40"/>
      <c r="VIS20" s="149"/>
      <c r="VJP20" s="40"/>
      <c r="VJR20" s="149"/>
      <c r="VKO20" s="40"/>
      <c r="VKQ20" s="149"/>
      <c r="VLN20" s="40"/>
      <c r="VLP20" s="149"/>
      <c r="VMM20" s="40"/>
      <c r="VMO20" s="149"/>
      <c r="VNL20" s="40"/>
      <c r="VNN20" s="149"/>
      <c r="VOK20" s="40"/>
      <c r="VOM20" s="149"/>
      <c r="VPJ20" s="40"/>
      <c r="VPL20" s="149"/>
      <c r="VQI20" s="40"/>
      <c r="VQK20" s="149"/>
      <c r="VRH20" s="40"/>
      <c r="VRJ20" s="149"/>
      <c r="VSG20" s="40"/>
      <c r="VSI20" s="149"/>
      <c r="VTF20" s="40"/>
      <c r="VTH20" s="149"/>
      <c r="VUE20" s="40"/>
      <c r="VUG20" s="149"/>
      <c r="VVD20" s="40"/>
      <c r="VVF20" s="149"/>
      <c r="VWC20" s="40"/>
      <c r="VWE20" s="149"/>
      <c r="VXB20" s="40"/>
      <c r="VXD20" s="149"/>
      <c r="VYA20" s="40"/>
      <c r="VYC20" s="149"/>
      <c r="VYZ20" s="40"/>
      <c r="VZB20" s="149"/>
      <c r="VZY20" s="40"/>
      <c r="WAA20" s="149"/>
      <c r="WAX20" s="40"/>
      <c r="WAZ20" s="149"/>
      <c r="WBW20" s="40"/>
      <c r="WBY20" s="149"/>
      <c r="WCV20" s="40"/>
      <c r="WCX20" s="149"/>
      <c r="WDU20" s="40"/>
      <c r="WDW20" s="149"/>
      <c r="WET20" s="40"/>
      <c r="WEV20" s="149"/>
      <c r="WFS20" s="40"/>
      <c r="WFU20" s="149"/>
      <c r="WGR20" s="40"/>
      <c r="WGT20" s="149"/>
      <c r="WHQ20" s="40"/>
      <c r="WHS20" s="149"/>
      <c r="WIP20" s="40"/>
      <c r="WIR20" s="149"/>
      <c r="WJO20" s="40"/>
      <c r="WJQ20" s="149"/>
      <c r="WKN20" s="40"/>
      <c r="WKP20" s="149"/>
      <c r="WLM20" s="40"/>
      <c r="WLO20" s="149"/>
      <c r="WML20" s="40"/>
      <c r="WMN20" s="149"/>
      <c r="WNK20" s="40"/>
      <c r="WNM20" s="149"/>
      <c r="WOJ20" s="40"/>
      <c r="WOL20" s="149"/>
      <c r="WPI20" s="40"/>
      <c r="WPK20" s="149"/>
      <c r="WQH20" s="40"/>
      <c r="WQJ20" s="149"/>
      <c r="WRG20" s="40"/>
      <c r="WRI20" s="149"/>
      <c r="WSF20" s="40"/>
      <c r="WSH20" s="149"/>
      <c r="WTE20" s="40"/>
      <c r="WTG20" s="149"/>
      <c r="WUD20" s="40"/>
      <c r="WUF20" s="149"/>
      <c r="WVC20" s="40"/>
      <c r="WVE20" s="149"/>
      <c r="WWB20" s="40"/>
      <c r="WWD20" s="149"/>
      <c r="WXA20" s="40"/>
      <c r="WXC20" s="149"/>
      <c r="WXZ20" s="40"/>
      <c r="WYB20" s="149"/>
      <c r="WYY20" s="40"/>
      <c r="WZA20" s="149"/>
      <c r="WZX20" s="40"/>
      <c r="WZZ20" s="149"/>
      <c r="XAW20" s="40"/>
      <c r="XAY20" s="149"/>
      <c r="XBV20" s="40"/>
      <c r="XBX20" s="149"/>
      <c r="XCU20" s="40"/>
      <c r="XCW20" s="149"/>
      <c r="XDT20" s="40"/>
      <c r="XDV20" s="149"/>
      <c r="XES20" s="40"/>
      <c r="XEU20" s="149"/>
    </row>
    <row r="21" spans="1:1023 1025:2048 2050:3050 3073:4075 4098:5100 5123:6125 6148:7150 7173:8175 8198:9200 9223:10225 10248:11250 11273:12275 12298:13300 13323:14325 14348:15350 15373:16375" ht="13.5" hidden="1" x14ac:dyDescent="0.25">
      <c r="A21" s="50" t="s">
        <v>45</v>
      </c>
      <c r="B21" s="148">
        <v>1.8</v>
      </c>
      <c r="C21" s="50">
        <v>0</v>
      </c>
      <c r="D21" s="50">
        <v>0</v>
      </c>
      <c r="E21" s="50">
        <v>0</v>
      </c>
      <c r="F21" s="50">
        <v>0</v>
      </c>
      <c r="G21" s="50">
        <v>0</v>
      </c>
      <c r="H21" s="50">
        <v>0</v>
      </c>
      <c r="I21" s="50">
        <v>0</v>
      </c>
      <c r="J21" s="50">
        <v>0</v>
      </c>
      <c r="K21" s="50">
        <v>0</v>
      </c>
      <c r="L21" s="50">
        <v>0</v>
      </c>
      <c r="M21" s="50">
        <v>0</v>
      </c>
      <c r="N21" s="50">
        <v>0</v>
      </c>
      <c r="O21" s="50">
        <v>0</v>
      </c>
      <c r="P21" s="50">
        <v>0</v>
      </c>
      <c r="Q21" s="50">
        <v>0</v>
      </c>
      <c r="R21" s="50">
        <v>0</v>
      </c>
      <c r="S21" s="50">
        <v>0</v>
      </c>
      <c r="T21" s="148">
        <v>4</v>
      </c>
      <c r="U21" s="148">
        <v>5.5</v>
      </c>
      <c r="V21" s="148">
        <v>2.5</v>
      </c>
      <c r="W21" s="148"/>
      <c r="X21" s="148">
        <v>1.8</v>
      </c>
      <c r="Y21" s="148"/>
      <c r="Z21" s="50">
        <v>2.5</v>
      </c>
      <c r="AA21" s="50">
        <v>4</v>
      </c>
      <c r="AB21" s="50">
        <v>5.5</v>
      </c>
      <c r="AC21" s="50"/>
      <c r="AD21" s="50"/>
      <c r="AV21" s="40"/>
      <c r="AX21" s="149"/>
      <c r="BU21" s="40"/>
      <c r="BW21" s="149"/>
      <c r="CT21" s="40"/>
      <c r="CV21" s="149"/>
      <c r="DS21" s="40"/>
      <c r="DU21" s="149"/>
      <c r="ER21" s="40"/>
      <c r="ET21" s="149"/>
      <c r="FQ21" s="40"/>
      <c r="FS21" s="149"/>
      <c r="GP21" s="40"/>
      <c r="GR21" s="149"/>
      <c r="HO21" s="40"/>
      <c r="HQ21" s="149"/>
      <c r="IN21" s="40"/>
      <c r="IP21" s="149"/>
      <c r="JM21" s="40"/>
      <c r="JO21" s="149"/>
      <c r="KL21" s="40"/>
      <c r="KN21" s="149"/>
      <c r="LK21" s="40"/>
      <c r="LM21" s="149"/>
      <c r="MJ21" s="40"/>
      <c r="ML21" s="149"/>
      <c r="NI21" s="40"/>
      <c r="NK21" s="149"/>
      <c r="OH21" s="40"/>
      <c r="OJ21" s="149"/>
      <c r="PG21" s="40"/>
      <c r="PI21" s="149"/>
      <c r="QF21" s="40"/>
      <c r="QH21" s="149"/>
      <c r="RE21" s="40"/>
      <c r="RG21" s="149"/>
      <c r="SD21" s="40"/>
      <c r="SF21" s="149"/>
      <c r="TC21" s="40"/>
      <c r="TE21" s="149"/>
      <c r="UB21" s="40"/>
      <c r="UD21" s="149"/>
      <c r="VA21" s="40"/>
      <c r="VC21" s="149"/>
      <c r="VZ21" s="40"/>
      <c r="WB21" s="149"/>
      <c r="WY21" s="40"/>
      <c r="XA21" s="149"/>
      <c r="XX21" s="40"/>
      <c r="XZ21" s="149"/>
      <c r="YW21" s="40"/>
      <c r="YY21" s="149"/>
      <c r="ZV21" s="40"/>
      <c r="ZX21" s="149"/>
      <c r="AAU21" s="40"/>
      <c r="AAW21" s="149"/>
      <c r="ABT21" s="40"/>
      <c r="ABV21" s="149"/>
      <c r="ACS21" s="40"/>
      <c r="ACU21" s="149"/>
      <c r="ADR21" s="40"/>
      <c r="ADT21" s="149"/>
      <c r="AEQ21" s="40"/>
      <c r="AES21" s="149"/>
      <c r="AFP21" s="40"/>
      <c r="AFR21" s="149"/>
      <c r="AGO21" s="40"/>
      <c r="AGQ21" s="149"/>
      <c r="AHN21" s="40"/>
      <c r="AHP21" s="149"/>
      <c r="AIM21" s="40"/>
      <c r="AIO21" s="149"/>
      <c r="AJL21" s="40"/>
      <c r="AJN21" s="149"/>
      <c r="AKK21" s="40"/>
      <c r="AKM21" s="149"/>
      <c r="ALJ21" s="40"/>
      <c r="ALL21" s="149"/>
      <c r="AMI21" s="40"/>
      <c r="AMK21" s="149"/>
      <c r="ANH21" s="40"/>
      <c r="ANJ21" s="149"/>
      <c r="AOG21" s="40"/>
      <c r="AOI21" s="149"/>
      <c r="APF21" s="40"/>
      <c r="APH21" s="149"/>
      <c r="AQE21" s="40"/>
      <c r="AQG21" s="149"/>
      <c r="ARD21" s="40"/>
      <c r="ARF21" s="149"/>
      <c r="ASC21" s="40"/>
      <c r="ASE21" s="149"/>
      <c r="ATB21" s="40"/>
      <c r="ATD21" s="149"/>
      <c r="AUA21" s="40"/>
      <c r="AUC21" s="149"/>
      <c r="AUZ21" s="40"/>
      <c r="AVB21" s="149"/>
      <c r="AVY21" s="40"/>
      <c r="AWA21" s="149"/>
      <c r="AWX21" s="40"/>
      <c r="AWZ21" s="149"/>
      <c r="AXW21" s="40"/>
      <c r="AXY21" s="149"/>
      <c r="AYV21" s="40"/>
      <c r="AYX21" s="149"/>
      <c r="AZU21" s="40"/>
      <c r="AZW21" s="149"/>
      <c r="BAT21" s="40"/>
      <c r="BAV21" s="149"/>
      <c r="BBS21" s="40"/>
      <c r="BBU21" s="149"/>
      <c r="BCR21" s="40"/>
      <c r="BCT21" s="149"/>
      <c r="BDQ21" s="40"/>
      <c r="BDS21" s="149"/>
      <c r="BEP21" s="40"/>
      <c r="BER21" s="149"/>
      <c r="BFO21" s="40"/>
      <c r="BFQ21" s="149"/>
      <c r="BGN21" s="40"/>
      <c r="BGP21" s="149"/>
      <c r="BHM21" s="40"/>
      <c r="BHO21" s="149"/>
      <c r="BIL21" s="40"/>
      <c r="BIN21" s="149"/>
      <c r="BJK21" s="40"/>
      <c r="BJM21" s="149"/>
      <c r="BKJ21" s="40"/>
      <c r="BKL21" s="149"/>
      <c r="BLI21" s="40"/>
      <c r="BLK21" s="149"/>
      <c r="BMH21" s="40"/>
      <c r="BMJ21" s="149"/>
      <c r="BNG21" s="40"/>
      <c r="BNI21" s="149"/>
      <c r="BOF21" s="40"/>
      <c r="BOH21" s="149"/>
      <c r="BPE21" s="40"/>
      <c r="BPG21" s="149"/>
      <c r="BQD21" s="40"/>
      <c r="BQF21" s="149"/>
      <c r="BRC21" s="40"/>
      <c r="BRE21" s="149"/>
      <c r="BSB21" s="40"/>
      <c r="BSD21" s="149"/>
      <c r="BTA21" s="40"/>
      <c r="BTC21" s="149"/>
      <c r="BTZ21" s="40"/>
      <c r="BUB21" s="149"/>
      <c r="BUY21" s="40"/>
      <c r="BVA21" s="149"/>
      <c r="BVX21" s="40"/>
      <c r="BVZ21" s="149"/>
      <c r="BWW21" s="40"/>
      <c r="BWY21" s="149"/>
      <c r="BXV21" s="40"/>
      <c r="BXX21" s="149"/>
      <c r="BYU21" s="40"/>
      <c r="BYW21" s="149"/>
      <c r="BZT21" s="40"/>
      <c r="BZV21" s="149"/>
      <c r="CAS21" s="40"/>
      <c r="CAU21" s="149"/>
      <c r="CBR21" s="40"/>
      <c r="CBT21" s="149"/>
      <c r="CCQ21" s="40"/>
      <c r="CCS21" s="149"/>
      <c r="CDP21" s="40"/>
      <c r="CDR21" s="149"/>
      <c r="CEO21" s="40"/>
      <c r="CEQ21" s="149"/>
      <c r="CFN21" s="40"/>
      <c r="CFP21" s="149"/>
      <c r="CGM21" s="40"/>
      <c r="CGO21" s="149"/>
      <c r="CHL21" s="40"/>
      <c r="CHN21" s="149"/>
      <c r="CIK21" s="40"/>
      <c r="CIM21" s="149"/>
      <c r="CJJ21" s="40"/>
      <c r="CJL21" s="149"/>
      <c r="CKI21" s="40"/>
      <c r="CKK21" s="149"/>
      <c r="CLH21" s="40"/>
      <c r="CLJ21" s="149"/>
      <c r="CMG21" s="40"/>
      <c r="CMI21" s="149"/>
      <c r="CNF21" s="40"/>
      <c r="CNH21" s="149"/>
      <c r="COE21" s="40"/>
      <c r="COG21" s="149"/>
      <c r="CPD21" s="40"/>
      <c r="CPF21" s="149"/>
      <c r="CQC21" s="40"/>
      <c r="CQE21" s="149"/>
      <c r="CRB21" s="40"/>
      <c r="CRD21" s="149"/>
      <c r="CSA21" s="40"/>
      <c r="CSC21" s="149"/>
      <c r="CSZ21" s="40"/>
      <c r="CTB21" s="149"/>
      <c r="CTY21" s="40"/>
      <c r="CUA21" s="149"/>
      <c r="CUX21" s="40"/>
      <c r="CUZ21" s="149"/>
      <c r="CVW21" s="40"/>
      <c r="CVY21" s="149"/>
      <c r="CWV21" s="40"/>
      <c r="CWX21" s="149"/>
      <c r="CXU21" s="40"/>
      <c r="CXW21" s="149"/>
      <c r="CYT21" s="40"/>
      <c r="CYV21" s="149"/>
      <c r="CZS21" s="40"/>
      <c r="CZU21" s="149"/>
      <c r="DAR21" s="40"/>
      <c r="DAT21" s="149"/>
      <c r="DBQ21" s="40"/>
      <c r="DBS21" s="149"/>
      <c r="DCP21" s="40"/>
      <c r="DCR21" s="149"/>
      <c r="DDO21" s="40"/>
      <c r="DDQ21" s="149"/>
      <c r="DEN21" s="40"/>
      <c r="DEP21" s="149"/>
      <c r="DFM21" s="40"/>
      <c r="DFO21" s="149"/>
      <c r="DGL21" s="40"/>
      <c r="DGN21" s="149"/>
      <c r="DHK21" s="40"/>
      <c r="DHM21" s="149"/>
      <c r="DIJ21" s="40"/>
      <c r="DIL21" s="149"/>
      <c r="DJI21" s="40"/>
      <c r="DJK21" s="149"/>
      <c r="DKH21" s="40"/>
      <c r="DKJ21" s="149"/>
      <c r="DLG21" s="40"/>
      <c r="DLI21" s="149"/>
      <c r="DMF21" s="40"/>
      <c r="DMH21" s="149"/>
      <c r="DNE21" s="40"/>
      <c r="DNG21" s="149"/>
      <c r="DOD21" s="40"/>
      <c r="DOF21" s="149"/>
      <c r="DPC21" s="40"/>
      <c r="DPE21" s="149"/>
      <c r="DQB21" s="40"/>
      <c r="DQD21" s="149"/>
      <c r="DRA21" s="40"/>
      <c r="DRC21" s="149"/>
      <c r="DRZ21" s="40"/>
      <c r="DSB21" s="149"/>
      <c r="DSY21" s="40"/>
      <c r="DTA21" s="149"/>
      <c r="DTX21" s="40"/>
      <c r="DTZ21" s="149"/>
      <c r="DUW21" s="40"/>
      <c r="DUY21" s="149"/>
      <c r="DVV21" s="40"/>
      <c r="DVX21" s="149"/>
      <c r="DWU21" s="40"/>
      <c r="DWW21" s="149"/>
      <c r="DXT21" s="40"/>
      <c r="DXV21" s="149"/>
      <c r="DYS21" s="40"/>
      <c r="DYU21" s="149"/>
      <c r="DZR21" s="40"/>
      <c r="DZT21" s="149"/>
      <c r="EAQ21" s="40"/>
      <c r="EAS21" s="149"/>
      <c r="EBP21" s="40"/>
      <c r="EBR21" s="149"/>
      <c r="ECO21" s="40"/>
      <c r="ECQ21" s="149"/>
      <c r="EDN21" s="40"/>
      <c r="EDP21" s="149"/>
      <c r="EEM21" s="40"/>
      <c r="EEO21" s="149"/>
      <c r="EFL21" s="40"/>
      <c r="EFN21" s="149"/>
      <c r="EGK21" s="40"/>
      <c r="EGM21" s="149"/>
      <c r="EHJ21" s="40"/>
      <c r="EHL21" s="149"/>
      <c r="EII21" s="40"/>
      <c r="EIK21" s="149"/>
      <c r="EJH21" s="40"/>
      <c r="EJJ21" s="149"/>
      <c r="EKG21" s="40"/>
      <c r="EKI21" s="149"/>
      <c r="ELF21" s="40"/>
      <c r="ELH21" s="149"/>
      <c r="EME21" s="40"/>
      <c r="EMG21" s="149"/>
      <c r="END21" s="40"/>
      <c r="ENF21" s="149"/>
      <c r="EOC21" s="40"/>
      <c r="EOE21" s="149"/>
      <c r="EPB21" s="40"/>
      <c r="EPD21" s="149"/>
      <c r="EQA21" s="40"/>
      <c r="EQC21" s="149"/>
      <c r="EQZ21" s="40"/>
      <c r="ERB21" s="149"/>
      <c r="ERY21" s="40"/>
      <c r="ESA21" s="149"/>
      <c r="ESX21" s="40"/>
      <c r="ESZ21" s="149"/>
      <c r="ETW21" s="40"/>
      <c r="ETY21" s="149"/>
      <c r="EUV21" s="40"/>
      <c r="EUX21" s="149"/>
      <c r="EVU21" s="40"/>
      <c r="EVW21" s="149"/>
      <c r="EWT21" s="40"/>
      <c r="EWV21" s="149"/>
      <c r="EXS21" s="40"/>
      <c r="EXU21" s="149"/>
      <c r="EYR21" s="40"/>
      <c r="EYT21" s="149"/>
      <c r="EZQ21" s="40"/>
      <c r="EZS21" s="149"/>
      <c r="FAP21" s="40"/>
      <c r="FAR21" s="149"/>
      <c r="FBO21" s="40"/>
      <c r="FBQ21" s="149"/>
      <c r="FCN21" s="40"/>
      <c r="FCP21" s="149"/>
      <c r="FDM21" s="40"/>
      <c r="FDO21" s="149"/>
      <c r="FEL21" s="40"/>
      <c r="FEN21" s="149"/>
      <c r="FFK21" s="40"/>
      <c r="FFM21" s="149"/>
      <c r="FGJ21" s="40"/>
      <c r="FGL21" s="149"/>
      <c r="FHI21" s="40"/>
      <c r="FHK21" s="149"/>
      <c r="FIH21" s="40"/>
      <c r="FIJ21" s="149"/>
      <c r="FJG21" s="40"/>
      <c r="FJI21" s="149"/>
      <c r="FKF21" s="40"/>
      <c r="FKH21" s="149"/>
      <c r="FLE21" s="40"/>
      <c r="FLG21" s="149"/>
      <c r="FMD21" s="40"/>
      <c r="FMF21" s="149"/>
      <c r="FNC21" s="40"/>
      <c r="FNE21" s="149"/>
      <c r="FOB21" s="40"/>
      <c r="FOD21" s="149"/>
      <c r="FPA21" s="40"/>
      <c r="FPC21" s="149"/>
      <c r="FPZ21" s="40"/>
      <c r="FQB21" s="149"/>
      <c r="FQY21" s="40"/>
      <c r="FRA21" s="149"/>
      <c r="FRX21" s="40"/>
      <c r="FRZ21" s="149"/>
      <c r="FSW21" s="40"/>
      <c r="FSY21" s="149"/>
      <c r="FTV21" s="40"/>
      <c r="FTX21" s="149"/>
      <c r="FUU21" s="40"/>
      <c r="FUW21" s="149"/>
      <c r="FVT21" s="40"/>
      <c r="FVV21" s="149"/>
      <c r="FWS21" s="40"/>
      <c r="FWU21" s="149"/>
      <c r="FXR21" s="40"/>
      <c r="FXT21" s="149"/>
      <c r="FYQ21" s="40"/>
      <c r="FYS21" s="149"/>
      <c r="FZP21" s="40"/>
      <c r="FZR21" s="149"/>
      <c r="GAO21" s="40"/>
      <c r="GAQ21" s="149"/>
      <c r="GBN21" s="40"/>
      <c r="GBP21" s="149"/>
      <c r="GCM21" s="40"/>
      <c r="GCO21" s="149"/>
      <c r="GDL21" s="40"/>
      <c r="GDN21" s="149"/>
      <c r="GEK21" s="40"/>
      <c r="GEM21" s="149"/>
      <c r="GFJ21" s="40"/>
      <c r="GFL21" s="149"/>
      <c r="GGI21" s="40"/>
      <c r="GGK21" s="149"/>
      <c r="GHH21" s="40"/>
      <c r="GHJ21" s="149"/>
      <c r="GIG21" s="40"/>
      <c r="GII21" s="149"/>
      <c r="GJF21" s="40"/>
      <c r="GJH21" s="149"/>
      <c r="GKE21" s="40"/>
      <c r="GKG21" s="149"/>
      <c r="GLD21" s="40"/>
      <c r="GLF21" s="149"/>
      <c r="GMC21" s="40"/>
      <c r="GME21" s="149"/>
      <c r="GNB21" s="40"/>
      <c r="GND21" s="149"/>
      <c r="GOA21" s="40"/>
      <c r="GOC21" s="149"/>
      <c r="GOZ21" s="40"/>
      <c r="GPB21" s="149"/>
      <c r="GPY21" s="40"/>
      <c r="GQA21" s="149"/>
      <c r="GQX21" s="40"/>
      <c r="GQZ21" s="149"/>
      <c r="GRW21" s="40"/>
      <c r="GRY21" s="149"/>
      <c r="GSV21" s="40"/>
      <c r="GSX21" s="149"/>
      <c r="GTU21" s="40"/>
      <c r="GTW21" s="149"/>
      <c r="GUT21" s="40"/>
      <c r="GUV21" s="149"/>
      <c r="GVS21" s="40"/>
      <c r="GVU21" s="149"/>
      <c r="GWR21" s="40"/>
      <c r="GWT21" s="149"/>
      <c r="GXQ21" s="40"/>
      <c r="GXS21" s="149"/>
      <c r="GYP21" s="40"/>
      <c r="GYR21" s="149"/>
      <c r="GZO21" s="40"/>
      <c r="GZQ21" s="149"/>
      <c r="HAN21" s="40"/>
      <c r="HAP21" s="149"/>
      <c r="HBM21" s="40"/>
      <c r="HBO21" s="149"/>
      <c r="HCL21" s="40"/>
      <c r="HCN21" s="149"/>
      <c r="HDK21" s="40"/>
      <c r="HDM21" s="149"/>
      <c r="HEJ21" s="40"/>
      <c r="HEL21" s="149"/>
      <c r="HFI21" s="40"/>
      <c r="HFK21" s="149"/>
      <c r="HGH21" s="40"/>
      <c r="HGJ21" s="149"/>
      <c r="HHG21" s="40"/>
      <c r="HHI21" s="149"/>
      <c r="HIF21" s="40"/>
      <c r="HIH21" s="149"/>
      <c r="HJE21" s="40"/>
      <c r="HJG21" s="149"/>
      <c r="HKD21" s="40"/>
      <c r="HKF21" s="149"/>
      <c r="HLC21" s="40"/>
      <c r="HLE21" s="149"/>
      <c r="HMB21" s="40"/>
      <c r="HMD21" s="149"/>
      <c r="HNA21" s="40"/>
      <c r="HNC21" s="149"/>
      <c r="HNZ21" s="40"/>
      <c r="HOB21" s="149"/>
      <c r="HOY21" s="40"/>
      <c r="HPA21" s="149"/>
      <c r="HPX21" s="40"/>
      <c r="HPZ21" s="149"/>
      <c r="HQW21" s="40"/>
      <c r="HQY21" s="149"/>
      <c r="HRV21" s="40"/>
      <c r="HRX21" s="149"/>
      <c r="HSU21" s="40"/>
      <c r="HSW21" s="149"/>
      <c r="HTT21" s="40"/>
      <c r="HTV21" s="149"/>
      <c r="HUS21" s="40"/>
      <c r="HUU21" s="149"/>
      <c r="HVR21" s="40"/>
      <c r="HVT21" s="149"/>
      <c r="HWQ21" s="40"/>
      <c r="HWS21" s="149"/>
      <c r="HXP21" s="40"/>
      <c r="HXR21" s="149"/>
      <c r="HYO21" s="40"/>
      <c r="HYQ21" s="149"/>
      <c r="HZN21" s="40"/>
      <c r="HZP21" s="149"/>
      <c r="IAM21" s="40"/>
      <c r="IAO21" s="149"/>
      <c r="IBL21" s="40"/>
      <c r="IBN21" s="149"/>
      <c r="ICK21" s="40"/>
      <c r="ICM21" s="149"/>
      <c r="IDJ21" s="40"/>
      <c r="IDL21" s="149"/>
      <c r="IEI21" s="40"/>
      <c r="IEK21" s="149"/>
      <c r="IFH21" s="40"/>
      <c r="IFJ21" s="149"/>
      <c r="IGG21" s="40"/>
      <c r="IGI21" s="149"/>
      <c r="IHF21" s="40"/>
      <c r="IHH21" s="149"/>
      <c r="IIE21" s="40"/>
      <c r="IIG21" s="149"/>
      <c r="IJD21" s="40"/>
      <c r="IJF21" s="149"/>
      <c r="IKC21" s="40"/>
      <c r="IKE21" s="149"/>
      <c r="ILB21" s="40"/>
      <c r="ILD21" s="149"/>
      <c r="IMA21" s="40"/>
      <c r="IMC21" s="149"/>
      <c r="IMZ21" s="40"/>
      <c r="INB21" s="149"/>
      <c r="INY21" s="40"/>
      <c r="IOA21" s="149"/>
      <c r="IOX21" s="40"/>
      <c r="IOZ21" s="149"/>
      <c r="IPW21" s="40"/>
      <c r="IPY21" s="149"/>
      <c r="IQV21" s="40"/>
      <c r="IQX21" s="149"/>
      <c r="IRU21" s="40"/>
      <c r="IRW21" s="149"/>
      <c r="IST21" s="40"/>
      <c r="ISV21" s="149"/>
      <c r="ITS21" s="40"/>
      <c r="ITU21" s="149"/>
      <c r="IUR21" s="40"/>
      <c r="IUT21" s="149"/>
      <c r="IVQ21" s="40"/>
      <c r="IVS21" s="149"/>
      <c r="IWP21" s="40"/>
      <c r="IWR21" s="149"/>
      <c r="IXO21" s="40"/>
      <c r="IXQ21" s="149"/>
      <c r="IYN21" s="40"/>
      <c r="IYP21" s="149"/>
      <c r="IZM21" s="40"/>
      <c r="IZO21" s="149"/>
      <c r="JAL21" s="40"/>
      <c r="JAN21" s="149"/>
      <c r="JBK21" s="40"/>
      <c r="JBM21" s="149"/>
      <c r="JCJ21" s="40"/>
      <c r="JCL21" s="149"/>
      <c r="JDI21" s="40"/>
      <c r="JDK21" s="149"/>
      <c r="JEH21" s="40"/>
      <c r="JEJ21" s="149"/>
      <c r="JFG21" s="40"/>
      <c r="JFI21" s="149"/>
      <c r="JGF21" s="40"/>
      <c r="JGH21" s="149"/>
      <c r="JHE21" s="40"/>
      <c r="JHG21" s="149"/>
      <c r="JID21" s="40"/>
      <c r="JIF21" s="149"/>
      <c r="JJC21" s="40"/>
      <c r="JJE21" s="149"/>
      <c r="JKB21" s="40"/>
      <c r="JKD21" s="149"/>
      <c r="JLA21" s="40"/>
      <c r="JLC21" s="149"/>
      <c r="JLZ21" s="40"/>
      <c r="JMB21" s="149"/>
      <c r="JMY21" s="40"/>
      <c r="JNA21" s="149"/>
      <c r="JNX21" s="40"/>
      <c r="JNZ21" s="149"/>
      <c r="JOW21" s="40"/>
      <c r="JOY21" s="149"/>
      <c r="JPV21" s="40"/>
      <c r="JPX21" s="149"/>
      <c r="JQU21" s="40"/>
      <c r="JQW21" s="149"/>
      <c r="JRT21" s="40"/>
      <c r="JRV21" s="149"/>
      <c r="JSS21" s="40"/>
      <c r="JSU21" s="149"/>
      <c r="JTR21" s="40"/>
      <c r="JTT21" s="149"/>
      <c r="JUQ21" s="40"/>
      <c r="JUS21" s="149"/>
      <c r="JVP21" s="40"/>
      <c r="JVR21" s="149"/>
      <c r="JWO21" s="40"/>
      <c r="JWQ21" s="149"/>
      <c r="JXN21" s="40"/>
      <c r="JXP21" s="149"/>
      <c r="JYM21" s="40"/>
      <c r="JYO21" s="149"/>
      <c r="JZL21" s="40"/>
      <c r="JZN21" s="149"/>
      <c r="KAK21" s="40"/>
      <c r="KAM21" s="149"/>
      <c r="KBJ21" s="40"/>
      <c r="KBL21" s="149"/>
      <c r="KCI21" s="40"/>
      <c r="KCK21" s="149"/>
      <c r="KDH21" s="40"/>
      <c r="KDJ21" s="149"/>
      <c r="KEG21" s="40"/>
      <c r="KEI21" s="149"/>
      <c r="KFF21" s="40"/>
      <c r="KFH21" s="149"/>
      <c r="KGE21" s="40"/>
      <c r="KGG21" s="149"/>
      <c r="KHD21" s="40"/>
      <c r="KHF21" s="149"/>
      <c r="KIC21" s="40"/>
      <c r="KIE21" s="149"/>
      <c r="KJB21" s="40"/>
      <c r="KJD21" s="149"/>
      <c r="KKA21" s="40"/>
      <c r="KKC21" s="149"/>
      <c r="KKZ21" s="40"/>
      <c r="KLB21" s="149"/>
      <c r="KLY21" s="40"/>
      <c r="KMA21" s="149"/>
      <c r="KMX21" s="40"/>
      <c r="KMZ21" s="149"/>
      <c r="KNW21" s="40"/>
      <c r="KNY21" s="149"/>
      <c r="KOV21" s="40"/>
      <c r="KOX21" s="149"/>
      <c r="KPU21" s="40"/>
      <c r="KPW21" s="149"/>
      <c r="KQT21" s="40"/>
      <c r="KQV21" s="149"/>
      <c r="KRS21" s="40"/>
      <c r="KRU21" s="149"/>
      <c r="KSR21" s="40"/>
      <c r="KST21" s="149"/>
      <c r="KTQ21" s="40"/>
      <c r="KTS21" s="149"/>
      <c r="KUP21" s="40"/>
      <c r="KUR21" s="149"/>
      <c r="KVO21" s="40"/>
      <c r="KVQ21" s="149"/>
      <c r="KWN21" s="40"/>
      <c r="KWP21" s="149"/>
      <c r="KXM21" s="40"/>
      <c r="KXO21" s="149"/>
      <c r="KYL21" s="40"/>
      <c r="KYN21" s="149"/>
      <c r="KZK21" s="40"/>
      <c r="KZM21" s="149"/>
      <c r="LAJ21" s="40"/>
      <c r="LAL21" s="149"/>
      <c r="LBI21" s="40"/>
      <c r="LBK21" s="149"/>
      <c r="LCH21" s="40"/>
      <c r="LCJ21" s="149"/>
      <c r="LDG21" s="40"/>
      <c r="LDI21" s="149"/>
      <c r="LEF21" s="40"/>
      <c r="LEH21" s="149"/>
      <c r="LFE21" s="40"/>
      <c r="LFG21" s="149"/>
      <c r="LGD21" s="40"/>
      <c r="LGF21" s="149"/>
      <c r="LHC21" s="40"/>
      <c r="LHE21" s="149"/>
      <c r="LIB21" s="40"/>
      <c r="LID21" s="149"/>
      <c r="LJA21" s="40"/>
      <c r="LJC21" s="149"/>
      <c r="LJZ21" s="40"/>
      <c r="LKB21" s="149"/>
      <c r="LKY21" s="40"/>
      <c r="LLA21" s="149"/>
      <c r="LLX21" s="40"/>
      <c r="LLZ21" s="149"/>
      <c r="LMW21" s="40"/>
      <c r="LMY21" s="149"/>
      <c r="LNV21" s="40"/>
      <c r="LNX21" s="149"/>
      <c r="LOU21" s="40"/>
      <c r="LOW21" s="149"/>
      <c r="LPT21" s="40"/>
      <c r="LPV21" s="149"/>
      <c r="LQS21" s="40"/>
      <c r="LQU21" s="149"/>
      <c r="LRR21" s="40"/>
      <c r="LRT21" s="149"/>
      <c r="LSQ21" s="40"/>
      <c r="LSS21" s="149"/>
      <c r="LTP21" s="40"/>
      <c r="LTR21" s="149"/>
      <c r="LUO21" s="40"/>
      <c r="LUQ21" s="149"/>
      <c r="LVN21" s="40"/>
      <c r="LVP21" s="149"/>
      <c r="LWM21" s="40"/>
      <c r="LWO21" s="149"/>
      <c r="LXL21" s="40"/>
      <c r="LXN21" s="149"/>
      <c r="LYK21" s="40"/>
      <c r="LYM21" s="149"/>
      <c r="LZJ21" s="40"/>
      <c r="LZL21" s="149"/>
      <c r="MAI21" s="40"/>
      <c r="MAK21" s="149"/>
      <c r="MBH21" s="40"/>
      <c r="MBJ21" s="149"/>
      <c r="MCG21" s="40"/>
      <c r="MCI21" s="149"/>
      <c r="MDF21" s="40"/>
      <c r="MDH21" s="149"/>
      <c r="MEE21" s="40"/>
      <c r="MEG21" s="149"/>
      <c r="MFD21" s="40"/>
      <c r="MFF21" s="149"/>
      <c r="MGC21" s="40"/>
      <c r="MGE21" s="149"/>
      <c r="MHB21" s="40"/>
      <c r="MHD21" s="149"/>
      <c r="MIA21" s="40"/>
      <c r="MIC21" s="149"/>
      <c r="MIZ21" s="40"/>
      <c r="MJB21" s="149"/>
      <c r="MJY21" s="40"/>
      <c r="MKA21" s="149"/>
      <c r="MKX21" s="40"/>
      <c r="MKZ21" s="149"/>
      <c r="MLW21" s="40"/>
      <c r="MLY21" s="149"/>
      <c r="MMV21" s="40"/>
      <c r="MMX21" s="149"/>
      <c r="MNU21" s="40"/>
      <c r="MNW21" s="149"/>
      <c r="MOT21" s="40"/>
      <c r="MOV21" s="149"/>
      <c r="MPS21" s="40"/>
      <c r="MPU21" s="149"/>
      <c r="MQR21" s="40"/>
      <c r="MQT21" s="149"/>
      <c r="MRQ21" s="40"/>
      <c r="MRS21" s="149"/>
      <c r="MSP21" s="40"/>
      <c r="MSR21" s="149"/>
      <c r="MTO21" s="40"/>
      <c r="MTQ21" s="149"/>
      <c r="MUN21" s="40"/>
      <c r="MUP21" s="149"/>
      <c r="MVM21" s="40"/>
      <c r="MVO21" s="149"/>
      <c r="MWL21" s="40"/>
      <c r="MWN21" s="149"/>
      <c r="MXK21" s="40"/>
      <c r="MXM21" s="149"/>
      <c r="MYJ21" s="40"/>
      <c r="MYL21" s="149"/>
      <c r="MZI21" s="40"/>
      <c r="MZK21" s="149"/>
      <c r="NAH21" s="40"/>
      <c r="NAJ21" s="149"/>
      <c r="NBG21" s="40"/>
      <c r="NBI21" s="149"/>
      <c r="NCF21" s="40"/>
      <c r="NCH21" s="149"/>
      <c r="NDE21" s="40"/>
      <c r="NDG21" s="149"/>
      <c r="NED21" s="40"/>
      <c r="NEF21" s="149"/>
      <c r="NFC21" s="40"/>
      <c r="NFE21" s="149"/>
      <c r="NGB21" s="40"/>
      <c r="NGD21" s="149"/>
      <c r="NHA21" s="40"/>
      <c r="NHC21" s="149"/>
      <c r="NHZ21" s="40"/>
      <c r="NIB21" s="149"/>
      <c r="NIY21" s="40"/>
      <c r="NJA21" s="149"/>
      <c r="NJX21" s="40"/>
      <c r="NJZ21" s="149"/>
      <c r="NKW21" s="40"/>
      <c r="NKY21" s="149"/>
      <c r="NLV21" s="40"/>
      <c r="NLX21" s="149"/>
      <c r="NMU21" s="40"/>
      <c r="NMW21" s="149"/>
      <c r="NNT21" s="40"/>
      <c r="NNV21" s="149"/>
      <c r="NOS21" s="40"/>
      <c r="NOU21" s="149"/>
      <c r="NPR21" s="40"/>
      <c r="NPT21" s="149"/>
      <c r="NQQ21" s="40"/>
      <c r="NQS21" s="149"/>
      <c r="NRP21" s="40"/>
      <c r="NRR21" s="149"/>
      <c r="NSO21" s="40"/>
      <c r="NSQ21" s="149"/>
      <c r="NTN21" s="40"/>
      <c r="NTP21" s="149"/>
      <c r="NUM21" s="40"/>
      <c r="NUO21" s="149"/>
      <c r="NVL21" s="40"/>
      <c r="NVN21" s="149"/>
      <c r="NWK21" s="40"/>
      <c r="NWM21" s="149"/>
      <c r="NXJ21" s="40"/>
      <c r="NXL21" s="149"/>
      <c r="NYI21" s="40"/>
      <c r="NYK21" s="149"/>
      <c r="NZH21" s="40"/>
      <c r="NZJ21" s="149"/>
      <c r="OAG21" s="40"/>
      <c r="OAI21" s="149"/>
      <c r="OBF21" s="40"/>
      <c r="OBH21" s="149"/>
      <c r="OCE21" s="40"/>
      <c r="OCG21" s="149"/>
      <c r="ODD21" s="40"/>
      <c r="ODF21" s="149"/>
      <c r="OEC21" s="40"/>
      <c r="OEE21" s="149"/>
      <c r="OFB21" s="40"/>
      <c r="OFD21" s="149"/>
      <c r="OGA21" s="40"/>
      <c r="OGC21" s="149"/>
      <c r="OGZ21" s="40"/>
      <c r="OHB21" s="149"/>
      <c r="OHY21" s="40"/>
      <c r="OIA21" s="149"/>
      <c r="OIX21" s="40"/>
      <c r="OIZ21" s="149"/>
      <c r="OJW21" s="40"/>
      <c r="OJY21" s="149"/>
      <c r="OKV21" s="40"/>
      <c r="OKX21" s="149"/>
      <c r="OLU21" s="40"/>
      <c r="OLW21" s="149"/>
      <c r="OMT21" s="40"/>
      <c r="OMV21" s="149"/>
      <c r="ONS21" s="40"/>
      <c r="ONU21" s="149"/>
      <c r="OOR21" s="40"/>
      <c r="OOT21" s="149"/>
      <c r="OPQ21" s="40"/>
      <c r="OPS21" s="149"/>
      <c r="OQP21" s="40"/>
      <c r="OQR21" s="149"/>
      <c r="ORO21" s="40"/>
      <c r="ORQ21" s="149"/>
      <c r="OSN21" s="40"/>
      <c r="OSP21" s="149"/>
      <c r="OTM21" s="40"/>
      <c r="OTO21" s="149"/>
      <c r="OUL21" s="40"/>
      <c r="OUN21" s="149"/>
      <c r="OVK21" s="40"/>
      <c r="OVM21" s="149"/>
      <c r="OWJ21" s="40"/>
      <c r="OWL21" s="149"/>
      <c r="OXI21" s="40"/>
      <c r="OXK21" s="149"/>
      <c r="OYH21" s="40"/>
      <c r="OYJ21" s="149"/>
      <c r="OZG21" s="40"/>
      <c r="OZI21" s="149"/>
      <c r="PAF21" s="40"/>
      <c r="PAH21" s="149"/>
      <c r="PBE21" s="40"/>
      <c r="PBG21" s="149"/>
      <c r="PCD21" s="40"/>
      <c r="PCF21" s="149"/>
      <c r="PDC21" s="40"/>
      <c r="PDE21" s="149"/>
      <c r="PEB21" s="40"/>
      <c r="PED21" s="149"/>
      <c r="PFA21" s="40"/>
      <c r="PFC21" s="149"/>
      <c r="PFZ21" s="40"/>
      <c r="PGB21" s="149"/>
      <c r="PGY21" s="40"/>
      <c r="PHA21" s="149"/>
      <c r="PHX21" s="40"/>
      <c r="PHZ21" s="149"/>
      <c r="PIW21" s="40"/>
      <c r="PIY21" s="149"/>
      <c r="PJV21" s="40"/>
      <c r="PJX21" s="149"/>
      <c r="PKU21" s="40"/>
      <c r="PKW21" s="149"/>
      <c r="PLT21" s="40"/>
      <c r="PLV21" s="149"/>
      <c r="PMS21" s="40"/>
      <c r="PMU21" s="149"/>
      <c r="PNR21" s="40"/>
      <c r="PNT21" s="149"/>
      <c r="POQ21" s="40"/>
      <c r="POS21" s="149"/>
      <c r="PPP21" s="40"/>
      <c r="PPR21" s="149"/>
      <c r="PQO21" s="40"/>
      <c r="PQQ21" s="149"/>
      <c r="PRN21" s="40"/>
      <c r="PRP21" s="149"/>
      <c r="PSM21" s="40"/>
      <c r="PSO21" s="149"/>
      <c r="PTL21" s="40"/>
      <c r="PTN21" s="149"/>
      <c r="PUK21" s="40"/>
      <c r="PUM21" s="149"/>
      <c r="PVJ21" s="40"/>
      <c r="PVL21" s="149"/>
      <c r="PWI21" s="40"/>
      <c r="PWK21" s="149"/>
      <c r="PXH21" s="40"/>
      <c r="PXJ21" s="149"/>
      <c r="PYG21" s="40"/>
      <c r="PYI21" s="149"/>
      <c r="PZF21" s="40"/>
      <c r="PZH21" s="149"/>
      <c r="QAE21" s="40"/>
      <c r="QAG21" s="149"/>
      <c r="QBD21" s="40"/>
      <c r="QBF21" s="149"/>
      <c r="QCC21" s="40"/>
      <c r="QCE21" s="149"/>
      <c r="QDB21" s="40"/>
      <c r="QDD21" s="149"/>
      <c r="QEA21" s="40"/>
      <c r="QEC21" s="149"/>
      <c r="QEZ21" s="40"/>
      <c r="QFB21" s="149"/>
      <c r="QFY21" s="40"/>
      <c r="QGA21" s="149"/>
      <c r="QGX21" s="40"/>
      <c r="QGZ21" s="149"/>
      <c r="QHW21" s="40"/>
      <c r="QHY21" s="149"/>
      <c r="QIV21" s="40"/>
      <c r="QIX21" s="149"/>
      <c r="QJU21" s="40"/>
      <c r="QJW21" s="149"/>
      <c r="QKT21" s="40"/>
      <c r="QKV21" s="149"/>
      <c r="QLS21" s="40"/>
      <c r="QLU21" s="149"/>
      <c r="QMR21" s="40"/>
      <c r="QMT21" s="149"/>
      <c r="QNQ21" s="40"/>
      <c r="QNS21" s="149"/>
      <c r="QOP21" s="40"/>
      <c r="QOR21" s="149"/>
      <c r="QPO21" s="40"/>
      <c r="QPQ21" s="149"/>
      <c r="QQN21" s="40"/>
      <c r="QQP21" s="149"/>
      <c r="QRM21" s="40"/>
      <c r="QRO21" s="149"/>
      <c r="QSL21" s="40"/>
      <c r="QSN21" s="149"/>
      <c r="QTK21" s="40"/>
      <c r="QTM21" s="149"/>
      <c r="QUJ21" s="40"/>
      <c r="QUL21" s="149"/>
      <c r="QVI21" s="40"/>
      <c r="QVK21" s="149"/>
      <c r="QWH21" s="40"/>
      <c r="QWJ21" s="149"/>
      <c r="QXG21" s="40"/>
      <c r="QXI21" s="149"/>
      <c r="QYF21" s="40"/>
      <c r="QYH21" s="149"/>
      <c r="QZE21" s="40"/>
      <c r="QZG21" s="149"/>
      <c r="RAD21" s="40"/>
      <c r="RAF21" s="149"/>
      <c r="RBC21" s="40"/>
      <c r="RBE21" s="149"/>
      <c r="RCB21" s="40"/>
      <c r="RCD21" s="149"/>
      <c r="RDA21" s="40"/>
      <c r="RDC21" s="149"/>
      <c r="RDZ21" s="40"/>
      <c r="REB21" s="149"/>
      <c r="REY21" s="40"/>
      <c r="RFA21" s="149"/>
      <c r="RFX21" s="40"/>
      <c r="RFZ21" s="149"/>
      <c r="RGW21" s="40"/>
      <c r="RGY21" s="149"/>
      <c r="RHV21" s="40"/>
      <c r="RHX21" s="149"/>
      <c r="RIU21" s="40"/>
      <c r="RIW21" s="149"/>
      <c r="RJT21" s="40"/>
      <c r="RJV21" s="149"/>
      <c r="RKS21" s="40"/>
      <c r="RKU21" s="149"/>
      <c r="RLR21" s="40"/>
      <c r="RLT21" s="149"/>
      <c r="RMQ21" s="40"/>
      <c r="RMS21" s="149"/>
      <c r="RNP21" s="40"/>
      <c r="RNR21" s="149"/>
      <c r="ROO21" s="40"/>
      <c r="ROQ21" s="149"/>
      <c r="RPN21" s="40"/>
      <c r="RPP21" s="149"/>
      <c r="RQM21" s="40"/>
      <c r="RQO21" s="149"/>
      <c r="RRL21" s="40"/>
      <c r="RRN21" s="149"/>
      <c r="RSK21" s="40"/>
      <c r="RSM21" s="149"/>
      <c r="RTJ21" s="40"/>
      <c r="RTL21" s="149"/>
      <c r="RUI21" s="40"/>
      <c r="RUK21" s="149"/>
      <c r="RVH21" s="40"/>
      <c r="RVJ21" s="149"/>
      <c r="RWG21" s="40"/>
      <c r="RWI21" s="149"/>
      <c r="RXF21" s="40"/>
      <c r="RXH21" s="149"/>
      <c r="RYE21" s="40"/>
      <c r="RYG21" s="149"/>
      <c r="RZD21" s="40"/>
      <c r="RZF21" s="149"/>
      <c r="SAC21" s="40"/>
      <c r="SAE21" s="149"/>
      <c r="SBB21" s="40"/>
      <c r="SBD21" s="149"/>
      <c r="SCA21" s="40"/>
      <c r="SCC21" s="149"/>
      <c r="SCZ21" s="40"/>
      <c r="SDB21" s="149"/>
      <c r="SDY21" s="40"/>
      <c r="SEA21" s="149"/>
      <c r="SEX21" s="40"/>
      <c r="SEZ21" s="149"/>
      <c r="SFW21" s="40"/>
      <c r="SFY21" s="149"/>
      <c r="SGV21" s="40"/>
      <c r="SGX21" s="149"/>
      <c r="SHU21" s="40"/>
      <c r="SHW21" s="149"/>
      <c r="SIT21" s="40"/>
      <c r="SIV21" s="149"/>
      <c r="SJS21" s="40"/>
      <c r="SJU21" s="149"/>
      <c r="SKR21" s="40"/>
      <c r="SKT21" s="149"/>
      <c r="SLQ21" s="40"/>
      <c r="SLS21" s="149"/>
      <c r="SMP21" s="40"/>
      <c r="SMR21" s="149"/>
      <c r="SNO21" s="40"/>
      <c r="SNQ21" s="149"/>
      <c r="SON21" s="40"/>
      <c r="SOP21" s="149"/>
      <c r="SPM21" s="40"/>
      <c r="SPO21" s="149"/>
      <c r="SQL21" s="40"/>
      <c r="SQN21" s="149"/>
      <c r="SRK21" s="40"/>
      <c r="SRM21" s="149"/>
      <c r="SSJ21" s="40"/>
      <c r="SSL21" s="149"/>
      <c r="STI21" s="40"/>
      <c r="STK21" s="149"/>
      <c r="SUH21" s="40"/>
      <c r="SUJ21" s="149"/>
      <c r="SVG21" s="40"/>
      <c r="SVI21" s="149"/>
      <c r="SWF21" s="40"/>
      <c r="SWH21" s="149"/>
      <c r="SXE21" s="40"/>
      <c r="SXG21" s="149"/>
      <c r="SYD21" s="40"/>
      <c r="SYF21" s="149"/>
      <c r="SZC21" s="40"/>
      <c r="SZE21" s="149"/>
      <c r="TAB21" s="40"/>
      <c r="TAD21" s="149"/>
      <c r="TBA21" s="40"/>
      <c r="TBC21" s="149"/>
      <c r="TBZ21" s="40"/>
      <c r="TCB21" s="149"/>
      <c r="TCY21" s="40"/>
      <c r="TDA21" s="149"/>
      <c r="TDX21" s="40"/>
      <c r="TDZ21" s="149"/>
      <c r="TEW21" s="40"/>
      <c r="TEY21" s="149"/>
      <c r="TFV21" s="40"/>
      <c r="TFX21" s="149"/>
      <c r="TGU21" s="40"/>
      <c r="TGW21" s="149"/>
      <c r="THT21" s="40"/>
      <c r="THV21" s="149"/>
      <c r="TIS21" s="40"/>
      <c r="TIU21" s="149"/>
      <c r="TJR21" s="40"/>
      <c r="TJT21" s="149"/>
      <c r="TKQ21" s="40"/>
      <c r="TKS21" s="149"/>
      <c r="TLP21" s="40"/>
      <c r="TLR21" s="149"/>
      <c r="TMO21" s="40"/>
      <c r="TMQ21" s="149"/>
      <c r="TNN21" s="40"/>
      <c r="TNP21" s="149"/>
      <c r="TOM21" s="40"/>
      <c r="TOO21" s="149"/>
      <c r="TPL21" s="40"/>
      <c r="TPN21" s="149"/>
      <c r="TQK21" s="40"/>
      <c r="TQM21" s="149"/>
      <c r="TRJ21" s="40"/>
      <c r="TRL21" s="149"/>
      <c r="TSI21" s="40"/>
      <c r="TSK21" s="149"/>
      <c r="TTH21" s="40"/>
      <c r="TTJ21" s="149"/>
      <c r="TUG21" s="40"/>
      <c r="TUI21" s="149"/>
      <c r="TVF21" s="40"/>
      <c r="TVH21" s="149"/>
      <c r="TWE21" s="40"/>
      <c r="TWG21" s="149"/>
      <c r="TXD21" s="40"/>
      <c r="TXF21" s="149"/>
      <c r="TYC21" s="40"/>
      <c r="TYE21" s="149"/>
      <c r="TZB21" s="40"/>
      <c r="TZD21" s="149"/>
      <c r="UAA21" s="40"/>
      <c r="UAC21" s="149"/>
      <c r="UAZ21" s="40"/>
      <c r="UBB21" s="149"/>
      <c r="UBY21" s="40"/>
      <c r="UCA21" s="149"/>
      <c r="UCX21" s="40"/>
      <c r="UCZ21" s="149"/>
      <c r="UDW21" s="40"/>
      <c r="UDY21" s="149"/>
      <c r="UEV21" s="40"/>
      <c r="UEX21" s="149"/>
      <c r="UFU21" s="40"/>
      <c r="UFW21" s="149"/>
      <c r="UGT21" s="40"/>
      <c r="UGV21" s="149"/>
      <c r="UHS21" s="40"/>
      <c r="UHU21" s="149"/>
      <c r="UIR21" s="40"/>
      <c r="UIT21" s="149"/>
      <c r="UJQ21" s="40"/>
      <c r="UJS21" s="149"/>
      <c r="UKP21" s="40"/>
      <c r="UKR21" s="149"/>
      <c r="ULO21" s="40"/>
      <c r="ULQ21" s="149"/>
      <c r="UMN21" s="40"/>
      <c r="UMP21" s="149"/>
      <c r="UNM21" s="40"/>
      <c r="UNO21" s="149"/>
      <c r="UOL21" s="40"/>
      <c r="UON21" s="149"/>
      <c r="UPK21" s="40"/>
      <c r="UPM21" s="149"/>
      <c r="UQJ21" s="40"/>
      <c r="UQL21" s="149"/>
      <c r="URI21" s="40"/>
      <c r="URK21" s="149"/>
      <c r="USH21" s="40"/>
      <c r="USJ21" s="149"/>
      <c r="UTG21" s="40"/>
      <c r="UTI21" s="149"/>
      <c r="UUF21" s="40"/>
      <c r="UUH21" s="149"/>
      <c r="UVE21" s="40"/>
      <c r="UVG21" s="149"/>
      <c r="UWD21" s="40"/>
      <c r="UWF21" s="149"/>
      <c r="UXC21" s="40"/>
      <c r="UXE21" s="149"/>
      <c r="UYB21" s="40"/>
      <c r="UYD21" s="149"/>
      <c r="UZA21" s="40"/>
      <c r="UZC21" s="149"/>
      <c r="UZZ21" s="40"/>
      <c r="VAB21" s="149"/>
      <c r="VAY21" s="40"/>
      <c r="VBA21" s="149"/>
      <c r="VBX21" s="40"/>
      <c r="VBZ21" s="149"/>
      <c r="VCW21" s="40"/>
      <c r="VCY21" s="149"/>
      <c r="VDV21" s="40"/>
      <c r="VDX21" s="149"/>
      <c r="VEU21" s="40"/>
      <c r="VEW21" s="149"/>
      <c r="VFT21" s="40"/>
      <c r="VFV21" s="149"/>
      <c r="VGS21" s="40"/>
      <c r="VGU21" s="149"/>
      <c r="VHR21" s="40"/>
      <c r="VHT21" s="149"/>
      <c r="VIQ21" s="40"/>
      <c r="VIS21" s="149"/>
      <c r="VJP21" s="40"/>
      <c r="VJR21" s="149"/>
      <c r="VKO21" s="40"/>
      <c r="VKQ21" s="149"/>
      <c r="VLN21" s="40"/>
      <c r="VLP21" s="149"/>
      <c r="VMM21" s="40"/>
      <c r="VMO21" s="149"/>
      <c r="VNL21" s="40"/>
      <c r="VNN21" s="149"/>
      <c r="VOK21" s="40"/>
      <c r="VOM21" s="149"/>
      <c r="VPJ21" s="40"/>
      <c r="VPL21" s="149"/>
      <c r="VQI21" s="40"/>
      <c r="VQK21" s="149"/>
      <c r="VRH21" s="40"/>
      <c r="VRJ21" s="149"/>
      <c r="VSG21" s="40"/>
      <c r="VSI21" s="149"/>
      <c r="VTF21" s="40"/>
      <c r="VTH21" s="149"/>
      <c r="VUE21" s="40"/>
      <c r="VUG21" s="149"/>
      <c r="VVD21" s="40"/>
      <c r="VVF21" s="149"/>
      <c r="VWC21" s="40"/>
      <c r="VWE21" s="149"/>
      <c r="VXB21" s="40"/>
      <c r="VXD21" s="149"/>
      <c r="VYA21" s="40"/>
      <c r="VYC21" s="149"/>
      <c r="VYZ21" s="40"/>
      <c r="VZB21" s="149"/>
      <c r="VZY21" s="40"/>
      <c r="WAA21" s="149"/>
      <c r="WAX21" s="40"/>
      <c r="WAZ21" s="149"/>
      <c r="WBW21" s="40"/>
      <c r="WBY21" s="149"/>
      <c r="WCV21" s="40"/>
      <c r="WCX21" s="149"/>
      <c r="WDU21" s="40"/>
      <c r="WDW21" s="149"/>
      <c r="WET21" s="40"/>
      <c r="WEV21" s="149"/>
      <c r="WFS21" s="40"/>
      <c r="WFU21" s="149"/>
      <c r="WGR21" s="40"/>
      <c r="WGT21" s="149"/>
      <c r="WHQ21" s="40"/>
      <c r="WHS21" s="149"/>
      <c r="WIP21" s="40"/>
      <c r="WIR21" s="149"/>
      <c r="WJO21" s="40"/>
      <c r="WJQ21" s="149"/>
      <c r="WKN21" s="40"/>
      <c r="WKP21" s="149"/>
      <c r="WLM21" s="40"/>
      <c r="WLO21" s="149"/>
      <c r="WML21" s="40"/>
      <c r="WMN21" s="149"/>
      <c r="WNK21" s="40"/>
      <c r="WNM21" s="149"/>
      <c r="WOJ21" s="40"/>
      <c r="WOL21" s="149"/>
      <c r="WPI21" s="40"/>
      <c r="WPK21" s="149"/>
      <c r="WQH21" s="40"/>
      <c r="WQJ21" s="149"/>
      <c r="WRG21" s="40"/>
      <c r="WRI21" s="149"/>
      <c r="WSF21" s="40"/>
      <c r="WSH21" s="149"/>
      <c r="WTE21" s="40"/>
      <c r="WTG21" s="149"/>
      <c r="WUD21" s="40"/>
      <c r="WUF21" s="149"/>
      <c r="WVC21" s="40"/>
      <c r="WVE21" s="149"/>
      <c r="WWB21" s="40"/>
      <c r="WWD21" s="149"/>
      <c r="WXA21" s="40"/>
      <c r="WXC21" s="149"/>
      <c r="WXZ21" s="40"/>
      <c r="WYB21" s="149"/>
      <c r="WYY21" s="40"/>
      <c r="WZA21" s="149"/>
      <c r="WZX21" s="40"/>
      <c r="WZZ21" s="149"/>
      <c r="XAW21" s="40"/>
      <c r="XAY21" s="149"/>
      <c r="XBV21" s="40"/>
      <c r="XBX21" s="149"/>
      <c r="XCU21" s="40"/>
      <c r="XCW21" s="149"/>
      <c r="XDT21" s="40"/>
      <c r="XDV21" s="149"/>
      <c r="XES21" s="40"/>
      <c r="XEU21" s="149"/>
    </row>
    <row r="22" spans="1:1023 1025:2048 2050:3050 3073:4075 4098:5100 5123:6125 6148:7150 7173:8175 8198:9200 9223:10225 10248:11250 11273:12275 12298:13300 13323:14325 14348:15350 15373:16375" ht="13.5" hidden="1" x14ac:dyDescent="0.25">
      <c r="A22" s="50" t="s">
        <v>46</v>
      </c>
      <c r="B22" s="148">
        <v>1.5</v>
      </c>
      <c r="C22" s="150">
        <v>0</v>
      </c>
      <c r="D22" s="150">
        <v>0</v>
      </c>
      <c r="E22" s="150">
        <v>0</v>
      </c>
      <c r="F22" s="150">
        <v>0</v>
      </c>
      <c r="G22" s="150">
        <v>0</v>
      </c>
      <c r="H22" s="150">
        <v>0</v>
      </c>
      <c r="I22" s="150">
        <v>0</v>
      </c>
      <c r="J22" s="150">
        <v>0</v>
      </c>
      <c r="K22" s="150">
        <v>0</v>
      </c>
      <c r="L22" s="150">
        <v>0</v>
      </c>
      <c r="M22" s="150">
        <v>0</v>
      </c>
      <c r="N22" s="150">
        <v>0</v>
      </c>
      <c r="O22" s="150">
        <v>0</v>
      </c>
      <c r="P22" s="150">
        <v>0</v>
      </c>
      <c r="Q22" s="150">
        <v>0</v>
      </c>
      <c r="R22" s="150">
        <v>0</v>
      </c>
      <c r="S22" s="150">
        <v>0</v>
      </c>
      <c r="T22" s="148">
        <v>4</v>
      </c>
      <c r="U22" s="148">
        <v>5.5</v>
      </c>
      <c r="V22" s="148">
        <v>2.5</v>
      </c>
      <c r="W22" s="148"/>
      <c r="X22" s="148">
        <v>1.5</v>
      </c>
      <c r="Y22" s="148"/>
      <c r="Z22" s="50">
        <v>2.5</v>
      </c>
      <c r="AA22" s="50">
        <v>4</v>
      </c>
      <c r="AB22" s="50">
        <v>5.5</v>
      </c>
      <c r="AC22" s="50"/>
      <c r="AD22" s="50"/>
    </row>
    <row r="23" spans="1:1023 1025:2048 2050:3050 3073:4075 4098:5100 5123:6125 6148:7150 7173:8175 8198:9200 9223:10225 10248:11250 11273:12275 12298:13300 13323:14325 14348:15350 15373:16375" ht="13.5" hidden="1" x14ac:dyDescent="0.25">
      <c r="A23" s="50" t="s">
        <v>47</v>
      </c>
      <c r="B23" s="148">
        <v>4.5999999999999996</v>
      </c>
      <c r="C23" s="150">
        <v>0</v>
      </c>
      <c r="D23" s="150">
        <v>0</v>
      </c>
      <c r="E23" s="150">
        <v>0</v>
      </c>
      <c r="F23" s="150">
        <v>0</v>
      </c>
      <c r="G23" s="150">
        <v>0</v>
      </c>
      <c r="H23" s="150">
        <v>0</v>
      </c>
      <c r="I23" s="150">
        <v>0</v>
      </c>
      <c r="J23" s="150">
        <v>0</v>
      </c>
      <c r="K23" s="150">
        <v>0</v>
      </c>
      <c r="L23" s="150">
        <v>0</v>
      </c>
      <c r="M23" s="150">
        <v>0</v>
      </c>
      <c r="N23" s="150">
        <v>0</v>
      </c>
      <c r="O23" s="150">
        <v>0</v>
      </c>
      <c r="P23" s="150">
        <v>0</v>
      </c>
      <c r="Q23" s="150">
        <v>0</v>
      </c>
      <c r="R23" s="150">
        <v>0</v>
      </c>
      <c r="S23" s="150">
        <v>0</v>
      </c>
      <c r="T23" s="148">
        <v>4</v>
      </c>
      <c r="U23" s="148">
        <v>5.5</v>
      </c>
      <c r="V23" s="148">
        <v>2.5</v>
      </c>
      <c r="W23" s="148"/>
      <c r="X23" s="148">
        <v>4.5999999999999996</v>
      </c>
      <c r="Y23" s="148"/>
      <c r="Z23" s="50">
        <v>2.5</v>
      </c>
      <c r="AA23" s="50">
        <v>4</v>
      </c>
      <c r="AB23" s="50">
        <v>5.5</v>
      </c>
      <c r="AC23" s="50"/>
      <c r="AD23" s="50"/>
    </row>
    <row r="24" spans="1:1023 1025:2048 2050:3050 3073:4075 4098:5100 5123:6125 6148:7150 7173:8175 8198:9200 9223:10225 10248:11250 11273:12275 12298:13300 13323:14325 14348:15350 15373:16375" x14ac:dyDescent="0.25">
      <c r="A24" s="22" t="s">
        <v>48</v>
      </c>
      <c r="B24" s="162">
        <v>-0.1</v>
      </c>
      <c r="C24" s="163">
        <v>0</v>
      </c>
      <c r="D24" s="163">
        <v>0</v>
      </c>
      <c r="E24" s="163">
        <v>0</v>
      </c>
      <c r="F24" s="163">
        <v>0</v>
      </c>
      <c r="G24" s="163">
        <v>0</v>
      </c>
      <c r="H24" s="163">
        <v>0</v>
      </c>
      <c r="I24" s="163">
        <v>0</v>
      </c>
      <c r="J24" s="163">
        <v>0</v>
      </c>
      <c r="K24" s="163">
        <v>0</v>
      </c>
      <c r="L24" s="163">
        <v>0</v>
      </c>
      <c r="M24" s="163">
        <v>0</v>
      </c>
      <c r="N24" s="163">
        <v>0</v>
      </c>
      <c r="O24" s="163">
        <v>0</v>
      </c>
      <c r="P24" s="163">
        <v>0</v>
      </c>
      <c r="Q24" s="163">
        <v>0</v>
      </c>
      <c r="R24" s="163">
        <v>0</v>
      </c>
      <c r="S24" s="163">
        <v>0</v>
      </c>
      <c r="T24" s="163">
        <v>4</v>
      </c>
      <c r="U24" s="163">
        <v>5.5</v>
      </c>
      <c r="V24" s="163">
        <v>2.5</v>
      </c>
      <c r="W24" s="164"/>
      <c r="X24" s="163">
        <v>-0.1</v>
      </c>
      <c r="Y24" s="164"/>
      <c r="Z24" s="148">
        <v>2.5</v>
      </c>
      <c r="AA24" s="148">
        <v>4</v>
      </c>
      <c r="AB24" s="148">
        <v>5.5</v>
      </c>
      <c r="AC24" s="148"/>
      <c r="AD24" s="148"/>
    </row>
    <row r="25" spans="1:1023 1025:2048 2050:3050 3073:4075 4098:5100 5123:6125 6148:7150 7173:8175 8198:9200 9223:10225 10248:11250 11273:12275 12298:13300 13323:14325 14348:15350 15373:16375" x14ac:dyDescent="0.25">
      <c r="A25" s="22" t="s">
        <v>49</v>
      </c>
      <c r="B25" s="162">
        <v>1.1000000000000001</v>
      </c>
      <c r="C25" s="163">
        <v>0</v>
      </c>
      <c r="D25" s="163">
        <v>0</v>
      </c>
      <c r="E25" s="163">
        <v>0</v>
      </c>
      <c r="F25" s="163">
        <v>0</v>
      </c>
      <c r="G25" s="163">
        <v>0</v>
      </c>
      <c r="H25" s="163">
        <v>0</v>
      </c>
      <c r="I25" s="163">
        <v>0</v>
      </c>
      <c r="J25" s="163">
        <v>0</v>
      </c>
      <c r="K25" s="163">
        <v>0</v>
      </c>
      <c r="L25" s="163">
        <v>0</v>
      </c>
      <c r="M25" s="163">
        <v>0</v>
      </c>
      <c r="N25" s="163">
        <v>0</v>
      </c>
      <c r="O25" s="163">
        <v>0</v>
      </c>
      <c r="P25" s="163">
        <v>0</v>
      </c>
      <c r="Q25" s="163">
        <v>0</v>
      </c>
      <c r="R25" s="163">
        <v>0</v>
      </c>
      <c r="S25" s="163">
        <v>0</v>
      </c>
      <c r="T25" s="163">
        <v>4</v>
      </c>
      <c r="U25" s="163">
        <v>5.5</v>
      </c>
      <c r="V25" s="163">
        <v>2.5</v>
      </c>
      <c r="W25" s="164"/>
      <c r="X25" s="163">
        <v>1.1000000000000001</v>
      </c>
      <c r="Y25" s="164"/>
      <c r="Z25" s="148">
        <v>2.5</v>
      </c>
      <c r="AA25" s="148">
        <v>4</v>
      </c>
      <c r="AB25" s="148">
        <v>5.5</v>
      </c>
      <c r="AC25" s="148"/>
      <c r="AD25" s="148"/>
    </row>
    <row r="26" spans="1:1023 1025:2048 2050:3050 3073:4075 4098:5100 5123:6125 6148:7150 7173:8175 8198:9200 9223:10225 10248:11250 11273:12275 12298:13300 13323:14325 14348:15350 15373:16375" x14ac:dyDescent="0.25">
      <c r="A26" s="22" t="s">
        <v>50</v>
      </c>
      <c r="B26" s="162">
        <v>1</v>
      </c>
      <c r="C26" s="162">
        <v>0</v>
      </c>
      <c r="D26" s="162">
        <v>0</v>
      </c>
      <c r="E26" s="162">
        <v>0</v>
      </c>
      <c r="F26" s="162">
        <v>0</v>
      </c>
      <c r="G26" s="162">
        <v>0</v>
      </c>
      <c r="H26" s="162">
        <v>0</v>
      </c>
      <c r="I26" s="162">
        <v>0</v>
      </c>
      <c r="J26" s="162">
        <v>0</v>
      </c>
      <c r="K26" s="162">
        <v>0</v>
      </c>
      <c r="L26" s="162">
        <v>0</v>
      </c>
      <c r="M26" s="162">
        <v>0</v>
      </c>
      <c r="N26" s="162">
        <v>0</v>
      </c>
      <c r="O26" s="162">
        <v>0</v>
      </c>
      <c r="P26" s="162">
        <v>0</v>
      </c>
      <c r="Q26" s="162">
        <v>0</v>
      </c>
      <c r="R26" s="162">
        <v>0</v>
      </c>
      <c r="S26" s="162">
        <v>0</v>
      </c>
      <c r="T26" s="163">
        <v>4</v>
      </c>
      <c r="U26" s="163">
        <v>5.5</v>
      </c>
      <c r="V26" s="163">
        <v>2.5</v>
      </c>
      <c r="W26" s="164"/>
      <c r="X26" s="163">
        <v>1</v>
      </c>
      <c r="Y26" s="164"/>
      <c r="Z26" s="148">
        <v>2.5</v>
      </c>
      <c r="AA26" s="148">
        <v>4</v>
      </c>
      <c r="AB26" s="148">
        <v>5.5</v>
      </c>
      <c r="AC26" s="148"/>
      <c r="AD26" s="148"/>
    </row>
    <row r="27" spans="1:1023 1025:2048 2050:3050 3073:4075 4098:5100 5123:6125 6148:7150 7173:8175 8198:9200 9223:10225 10248:11250 11273:12275 12298:13300 13323:14325 14348:15350 15373:16375" x14ac:dyDescent="0.25">
      <c r="A27" s="22" t="s">
        <v>51</v>
      </c>
      <c r="B27" s="162">
        <v>2.6</v>
      </c>
      <c r="C27" s="162">
        <v>0</v>
      </c>
      <c r="D27" s="162">
        <v>0</v>
      </c>
      <c r="E27" s="162">
        <v>0</v>
      </c>
      <c r="F27" s="162">
        <v>0</v>
      </c>
      <c r="G27" s="162">
        <v>0</v>
      </c>
      <c r="H27" s="162">
        <v>0</v>
      </c>
      <c r="I27" s="162">
        <v>0</v>
      </c>
      <c r="J27" s="162">
        <v>0</v>
      </c>
      <c r="K27" s="162">
        <v>0</v>
      </c>
      <c r="L27" s="162">
        <v>0</v>
      </c>
      <c r="M27" s="162">
        <v>0</v>
      </c>
      <c r="N27" s="162">
        <v>0</v>
      </c>
      <c r="O27" s="162">
        <v>0</v>
      </c>
      <c r="P27" s="162">
        <v>0</v>
      </c>
      <c r="Q27" s="162">
        <v>0</v>
      </c>
      <c r="R27" s="162">
        <v>0</v>
      </c>
      <c r="S27" s="162">
        <v>0</v>
      </c>
      <c r="T27" s="163">
        <v>4</v>
      </c>
      <c r="U27" s="163">
        <v>5.5</v>
      </c>
      <c r="V27" s="163">
        <v>2.5</v>
      </c>
      <c r="W27" s="164"/>
      <c r="X27" s="163">
        <v>2.6</v>
      </c>
      <c r="Y27" s="164"/>
      <c r="Z27" s="148">
        <v>2.5</v>
      </c>
      <c r="AA27" s="148">
        <v>4</v>
      </c>
      <c r="AB27" s="148">
        <v>5.5</v>
      </c>
      <c r="AC27" s="148"/>
      <c r="AD27" s="148"/>
    </row>
    <row r="28" spans="1:1023 1025:2048 2050:3050 3073:4075 4098:5100 5123:6125 6148:7150 7173:8175 8198:9200 9223:10225 10248:11250 11273:12275 12298:13300 13323:14325 14348:15350 15373:16375" x14ac:dyDescent="0.25">
      <c r="A28" s="22" t="s">
        <v>52</v>
      </c>
      <c r="B28" s="162">
        <v>3.7</v>
      </c>
      <c r="C28" s="162">
        <v>0</v>
      </c>
      <c r="D28" s="162">
        <v>0</v>
      </c>
      <c r="E28" s="162">
        <v>0</v>
      </c>
      <c r="F28" s="162">
        <v>0</v>
      </c>
      <c r="G28" s="162">
        <v>0</v>
      </c>
      <c r="H28" s="162">
        <v>0</v>
      </c>
      <c r="I28" s="162">
        <v>0</v>
      </c>
      <c r="J28" s="162">
        <v>0</v>
      </c>
      <c r="K28" s="162">
        <v>0</v>
      </c>
      <c r="L28" s="162">
        <v>0</v>
      </c>
      <c r="M28" s="162">
        <v>0</v>
      </c>
      <c r="N28" s="162">
        <v>0</v>
      </c>
      <c r="O28" s="162">
        <v>0</v>
      </c>
      <c r="P28" s="162">
        <v>0</v>
      </c>
      <c r="Q28" s="162">
        <v>0</v>
      </c>
      <c r="R28" s="162">
        <v>0</v>
      </c>
      <c r="S28" s="162">
        <v>0</v>
      </c>
      <c r="T28" s="163">
        <v>4</v>
      </c>
      <c r="U28" s="163">
        <v>5.5</v>
      </c>
      <c r="V28" s="163">
        <v>2.5</v>
      </c>
      <c r="W28" s="163"/>
      <c r="X28" s="163">
        <v>3.7</v>
      </c>
      <c r="Y28" s="164"/>
      <c r="Z28" s="148">
        <v>2.5</v>
      </c>
      <c r="AA28" s="148">
        <v>4</v>
      </c>
      <c r="AB28" s="148">
        <v>5.5</v>
      </c>
      <c r="AC28" s="148"/>
      <c r="AD28" s="148"/>
    </row>
    <row r="29" spans="1:1023 1025:2048 2050:3050 3073:4075 4098:5100 5123:6125 6148:7150 7173:8175 8198:9200 9223:10225 10248:11250 11273:12275 12298:13300 13323:14325 14348:15350 15373:16375" x14ac:dyDescent="0.25">
      <c r="A29" s="22" t="s">
        <v>53</v>
      </c>
      <c r="B29" s="162">
        <v>0.90133554832215168</v>
      </c>
      <c r="C29" s="162">
        <v>0</v>
      </c>
      <c r="D29" s="162">
        <v>0</v>
      </c>
      <c r="E29" s="162">
        <v>0</v>
      </c>
      <c r="F29" s="162">
        <v>0</v>
      </c>
      <c r="G29" s="162">
        <v>0</v>
      </c>
      <c r="H29" s="162">
        <v>0</v>
      </c>
      <c r="I29" s="162">
        <v>0</v>
      </c>
      <c r="J29" s="162">
        <v>0</v>
      </c>
      <c r="K29" s="162">
        <v>0</v>
      </c>
      <c r="L29" s="162">
        <v>0</v>
      </c>
      <c r="M29" s="162">
        <v>0</v>
      </c>
      <c r="N29" s="162">
        <v>0</v>
      </c>
      <c r="O29" s="162">
        <v>0</v>
      </c>
      <c r="P29" s="162">
        <v>0</v>
      </c>
      <c r="Q29" s="162">
        <v>0</v>
      </c>
      <c r="R29" s="162">
        <v>0</v>
      </c>
      <c r="S29" s="162">
        <v>0</v>
      </c>
      <c r="T29" s="163">
        <v>4</v>
      </c>
      <c r="U29" s="163">
        <v>5.5</v>
      </c>
      <c r="V29" s="163">
        <v>2.5</v>
      </c>
      <c r="W29" s="163"/>
      <c r="X29" s="163">
        <v>0.90133554832215168</v>
      </c>
      <c r="Y29" s="164"/>
      <c r="Z29" s="148">
        <v>2.5</v>
      </c>
      <c r="AA29" s="148">
        <v>4</v>
      </c>
      <c r="AB29" s="148">
        <v>5.5</v>
      </c>
      <c r="AC29" s="148"/>
      <c r="AD29" s="148"/>
    </row>
    <row r="30" spans="1:1023 1025:2048 2050:3050 3073:4075 4098:5100 5123:6125 6148:7150 7173:8175 8198:9200 9223:10225 10248:11250 11273:12275 12298:13300 13323:14325 14348:15350 15373:16375" x14ac:dyDescent="0.25">
      <c r="A30" s="22" t="s">
        <v>54</v>
      </c>
      <c r="B30" s="162">
        <v>3.4891725643485501</v>
      </c>
      <c r="C30" s="162">
        <v>0</v>
      </c>
      <c r="D30" s="162">
        <v>0</v>
      </c>
      <c r="E30" s="162">
        <v>0</v>
      </c>
      <c r="F30" s="162">
        <v>0</v>
      </c>
      <c r="G30" s="162">
        <v>0</v>
      </c>
      <c r="H30" s="162">
        <v>0</v>
      </c>
      <c r="I30" s="162">
        <v>0</v>
      </c>
      <c r="J30" s="162">
        <v>0</v>
      </c>
      <c r="K30" s="162">
        <v>0</v>
      </c>
      <c r="L30" s="162">
        <v>0</v>
      </c>
      <c r="M30" s="162">
        <v>0</v>
      </c>
      <c r="N30" s="162">
        <v>0</v>
      </c>
      <c r="O30" s="162">
        <v>0</v>
      </c>
      <c r="P30" s="162">
        <v>0</v>
      </c>
      <c r="Q30" s="162">
        <v>0</v>
      </c>
      <c r="R30" s="162">
        <v>0</v>
      </c>
      <c r="S30" s="162">
        <v>0</v>
      </c>
      <c r="T30" s="163">
        <v>4</v>
      </c>
      <c r="U30" s="163">
        <v>5.5</v>
      </c>
      <c r="V30" s="163">
        <v>2.5</v>
      </c>
      <c r="W30" s="163"/>
      <c r="X30" s="163">
        <v>3.49</v>
      </c>
      <c r="Y30" s="164"/>
      <c r="Z30" s="148">
        <v>2.5</v>
      </c>
      <c r="AA30" s="148">
        <v>4</v>
      </c>
      <c r="AB30" s="148">
        <v>5.5</v>
      </c>
      <c r="AC30" s="148"/>
      <c r="AD30" s="148"/>
    </row>
    <row r="31" spans="1:1023 1025:2048 2050:3050 3073:4075 4098:5100 5123:6125 6148:7150 7173:8175 8198:9200 9223:10225 10248:11250 11273:12275 12298:13300 13323:14325 14348:15350 15373:16375" x14ac:dyDescent="0.25">
      <c r="A31" s="22" t="s">
        <v>55</v>
      </c>
      <c r="B31" s="162">
        <v>1.8</v>
      </c>
      <c r="C31" s="162">
        <v>0</v>
      </c>
      <c r="D31" s="162">
        <v>0</v>
      </c>
      <c r="E31" s="162">
        <v>0</v>
      </c>
      <c r="F31" s="162">
        <v>0</v>
      </c>
      <c r="G31" s="162">
        <v>0</v>
      </c>
      <c r="H31" s="162">
        <v>0</v>
      </c>
      <c r="I31" s="162">
        <v>0</v>
      </c>
      <c r="J31" s="162">
        <v>0</v>
      </c>
      <c r="K31" s="162">
        <v>0</v>
      </c>
      <c r="L31" s="162">
        <v>0</v>
      </c>
      <c r="M31" s="162">
        <v>0</v>
      </c>
      <c r="N31" s="162">
        <v>0</v>
      </c>
      <c r="O31" s="162">
        <v>0</v>
      </c>
      <c r="P31" s="162">
        <v>0</v>
      </c>
      <c r="Q31" s="162">
        <v>0</v>
      </c>
      <c r="R31" s="162">
        <v>0</v>
      </c>
      <c r="S31" s="162">
        <v>0</v>
      </c>
      <c r="T31" s="163">
        <v>4</v>
      </c>
      <c r="U31" s="163">
        <v>5.5</v>
      </c>
      <c r="V31" s="163">
        <v>2.5</v>
      </c>
      <c r="W31" s="163"/>
      <c r="X31" s="163">
        <v>1.8</v>
      </c>
      <c r="Y31" s="164"/>
      <c r="Z31" s="148">
        <v>2.5</v>
      </c>
      <c r="AA31" s="148">
        <v>4</v>
      </c>
      <c r="AB31" s="148">
        <v>5.5</v>
      </c>
      <c r="AC31" s="148"/>
      <c r="AD31" s="148"/>
    </row>
    <row r="32" spans="1:1023 1025:2048 2050:3050 3073:4075 4098:5100 5123:6125 6148:7150 7173:8175 8198:9200 9223:10225 10248:11250 11273:12275 12298:13300 13323:14325 14348:15350 15373:16375" x14ac:dyDescent="0.25">
      <c r="A32" s="22" t="s">
        <v>56</v>
      </c>
      <c r="B32" s="162">
        <v>1.9</v>
      </c>
      <c r="C32" s="162">
        <v>0</v>
      </c>
      <c r="D32" s="162">
        <v>0</v>
      </c>
      <c r="E32" s="162">
        <v>0</v>
      </c>
      <c r="F32" s="162">
        <v>0</v>
      </c>
      <c r="G32" s="162">
        <v>0</v>
      </c>
      <c r="H32" s="162">
        <v>0</v>
      </c>
      <c r="I32" s="162">
        <v>0</v>
      </c>
      <c r="J32" s="162">
        <v>0</v>
      </c>
      <c r="K32" s="162">
        <v>0</v>
      </c>
      <c r="L32" s="162">
        <v>0</v>
      </c>
      <c r="M32" s="162">
        <v>0</v>
      </c>
      <c r="N32" s="162">
        <v>0</v>
      </c>
      <c r="O32" s="162">
        <v>0</v>
      </c>
      <c r="P32" s="162">
        <v>0</v>
      </c>
      <c r="Q32" s="162">
        <v>0</v>
      </c>
      <c r="R32" s="162">
        <v>0</v>
      </c>
      <c r="S32" s="162">
        <v>0</v>
      </c>
      <c r="T32" s="163">
        <v>4</v>
      </c>
      <c r="U32" s="163">
        <v>5.5</v>
      </c>
      <c r="V32" s="163">
        <v>2.5</v>
      </c>
      <c r="W32" s="163"/>
      <c r="X32" s="163">
        <v>1.9</v>
      </c>
      <c r="Y32" s="164"/>
      <c r="Z32" s="148">
        <v>2.5</v>
      </c>
      <c r="AA32" s="148">
        <v>4</v>
      </c>
      <c r="AB32" s="148">
        <v>5.5</v>
      </c>
      <c r="AC32" s="148"/>
      <c r="AD32" s="148"/>
    </row>
    <row r="33" spans="1:30" x14ac:dyDescent="0.25">
      <c r="A33" s="22" t="s">
        <v>57</v>
      </c>
      <c r="B33" s="162">
        <v>2.5</v>
      </c>
      <c r="C33" s="162">
        <v>0</v>
      </c>
      <c r="D33" s="162">
        <v>0</v>
      </c>
      <c r="E33" s="162">
        <v>0</v>
      </c>
      <c r="F33" s="162">
        <v>0</v>
      </c>
      <c r="G33" s="162">
        <v>0</v>
      </c>
      <c r="H33" s="162">
        <v>0</v>
      </c>
      <c r="I33" s="162">
        <v>0</v>
      </c>
      <c r="J33" s="162">
        <v>0</v>
      </c>
      <c r="K33" s="162">
        <v>0</v>
      </c>
      <c r="L33" s="162">
        <v>0</v>
      </c>
      <c r="M33" s="162">
        <v>0</v>
      </c>
      <c r="N33" s="162">
        <v>0</v>
      </c>
      <c r="O33" s="162">
        <v>0</v>
      </c>
      <c r="P33" s="162">
        <v>0</v>
      </c>
      <c r="Q33" s="162">
        <v>0</v>
      </c>
      <c r="R33" s="162">
        <v>0</v>
      </c>
      <c r="S33" s="162">
        <v>0</v>
      </c>
      <c r="T33" s="163">
        <v>4</v>
      </c>
      <c r="U33" s="163">
        <v>5.5</v>
      </c>
      <c r="V33" s="163">
        <v>2.5</v>
      </c>
      <c r="W33" s="163"/>
      <c r="X33" s="163">
        <v>2.5</v>
      </c>
      <c r="Y33" s="163"/>
      <c r="Z33" s="148">
        <v>2.5</v>
      </c>
      <c r="AA33" s="148">
        <v>4</v>
      </c>
      <c r="AB33" s="148">
        <v>5.5</v>
      </c>
      <c r="AC33" s="148"/>
      <c r="AD33" s="148"/>
    </row>
    <row r="34" spans="1:30" x14ac:dyDescent="0.25">
      <c r="A34" s="22" t="s">
        <v>58</v>
      </c>
      <c r="B34" s="162">
        <v>0.47793958081770427</v>
      </c>
      <c r="C34" s="162">
        <v>0</v>
      </c>
      <c r="D34" s="162">
        <v>0</v>
      </c>
      <c r="E34" s="162">
        <v>0</v>
      </c>
      <c r="F34" s="162">
        <v>0</v>
      </c>
      <c r="G34" s="162">
        <v>0</v>
      </c>
      <c r="H34" s="162">
        <v>0</v>
      </c>
      <c r="I34" s="162">
        <v>0</v>
      </c>
      <c r="J34" s="162">
        <v>0</v>
      </c>
      <c r="K34" s="162">
        <v>0</v>
      </c>
      <c r="L34" s="162">
        <v>0</v>
      </c>
      <c r="M34" s="162">
        <v>0</v>
      </c>
      <c r="N34" s="162">
        <v>0</v>
      </c>
      <c r="O34" s="162">
        <v>0</v>
      </c>
      <c r="P34" s="162">
        <v>0</v>
      </c>
      <c r="Q34" s="162">
        <v>0</v>
      </c>
      <c r="R34" s="162">
        <v>0</v>
      </c>
      <c r="S34" s="162">
        <v>0</v>
      </c>
      <c r="T34" s="163">
        <v>4</v>
      </c>
      <c r="U34" s="163">
        <v>5.5</v>
      </c>
      <c r="V34" s="163">
        <v>2.5</v>
      </c>
      <c r="W34" s="163"/>
      <c r="X34" s="163">
        <v>0.47793958081770427</v>
      </c>
      <c r="Y34" s="163"/>
      <c r="Z34" s="148">
        <v>2.5</v>
      </c>
      <c r="AA34" s="148">
        <v>4</v>
      </c>
      <c r="AB34" s="148">
        <v>5.5</v>
      </c>
      <c r="AC34" s="148"/>
      <c r="AD34" s="148"/>
    </row>
    <row r="35" spans="1:30" x14ac:dyDescent="0.25">
      <c r="A35" s="22" t="s">
        <v>59</v>
      </c>
      <c r="B35" s="162">
        <v>0.72819999999999996</v>
      </c>
      <c r="C35" s="162">
        <v>0</v>
      </c>
      <c r="D35" s="162">
        <v>0</v>
      </c>
      <c r="E35" s="162">
        <v>0</v>
      </c>
      <c r="F35" s="162">
        <v>0</v>
      </c>
      <c r="G35" s="162">
        <v>0</v>
      </c>
      <c r="H35" s="162">
        <v>0</v>
      </c>
      <c r="I35" s="162">
        <v>0</v>
      </c>
      <c r="J35" s="162">
        <v>0</v>
      </c>
      <c r="K35" s="162">
        <v>0</v>
      </c>
      <c r="L35" s="162">
        <v>0</v>
      </c>
      <c r="M35" s="162">
        <v>0</v>
      </c>
      <c r="N35" s="162">
        <v>0</v>
      </c>
      <c r="O35" s="162">
        <v>0</v>
      </c>
      <c r="P35" s="162">
        <v>0</v>
      </c>
      <c r="Q35" s="162">
        <v>0</v>
      </c>
      <c r="R35" s="162">
        <v>0</v>
      </c>
      <c r="S35" s="162">
        <v>0</v>
      </c>
      <c r="T35" s="163">
        <v>4</v>
      </c>
      <c r="U35" s="163">
        <v>5.5</v>
      </c>
      <c r="V35" s="163">
        <v>2.5</v>
      </c>
      <c r="W35" s="163"/>
      <c r="X35" s="163">
        <v>0.72819999999999996</v>
      </c>
      <c r="Y35" s="163"/>
      <c r="Z35" s="148">
        <v>2.5</v>
      </c>
      <c r="AA35" s="148">
        <v>4</v>
      </c>
      <c r="AB35" s="148">
        <v>5.5</v>
      </c>
      <c r="AC35" s="148"/>
      <c r="AD35" s="148"/>
    </row>
    <row r="36" spans="1:30" x14ac:dyDescent="0.25">
      <c r="A36" s="22" t="s">
        <v>60</v>
      </c>
      <c r="B36" s="162">
        <v>-0.11022336893751117</v>
      </c>
      <c r="C36" s="162">
        <v>0</v>
      </c>
      <c r="D36" s="162">
        <v>0</v>
      </c>
      <c r="E36" s="162">
        <v>0</v>
      </c>
      <c r="F36" s="162">
        <v>0</v>
      </c>
      <c r="G36" s="162">
        <v>0</v>
      </c>
      <c r="H36" s="162">
        <v>0</v>
      </c>
      <c r="I36" s="162">
        <v>0</v>
      </c>
      <c r="J36" s="162">
        <v>0</v>
      </c>
      <c r="K36" s="162">
        <v>0</v>
      </c>
      <c r="L36" s="162">
        <v>0</v>
      </c>
      <c r="M36" s="162">
        <v>0</v>
      </c>
      <c r="N36" s="162">
        <v>0</v>
      </c>
      <c r="O36" s="162">
        <v>0</v>
      </c>
      <c r="P36" s="162">
        <v>0</v>
      </c>
      <c r="Q36" s="162">
        <v>0</v>
      </c>
      <c r="R36" s="162">
        <v>0</v>
      </c>
      <c r="S36" s="162">
        <v>0</v>
      </c>
      <c r="T36" s="163">
        <v>4</v>
      </c>
      <c r="U36" s="163">
        <v>5.5</v>
      </c>
      <c r="V36" s="163">
        <v>2.5</v>
      </c>
      <c r="W36" s="163"/>
      <c r="X36" s="163">
        <v>-0.11022336893751117</v>
      </c>
      <c r="Y36" s="163"/>
      <c r="Z36" s="148">
        <v>2.5</v>
      </c>
      <c r="AA36" s="148">
        <v>4</v>
      </c>
      <c r="AB36" s="148">
        <v>5.5</v>
      </c>
      <c r="AC36" s="148"/>
      <c r="AD36" s="148"/>
    </row>
    <row r="37" spans="1:30" x14ac:dyDescent="0.25">
      <c r="A37" s="22" t="s">
        <v>61</v>
      </c>
      <c r="B37" s="162">
        <v>1.6775261712177212</v>
      </c>
      <c r="C37" s="162">
        <v>0</v>
      </c>
      <c r="D37" s="162">
        <v>0</v>
      </c>
      <c r="E37" s="162">
        <v>0</v>
      </c>
      <c r="F37" s="162">
        <v>0</v>
      </c>
      <c r="G37" s="162">
        <v>0</v>
      </c>
      <c r="H37" s="162">
        <v>0</v>
      </c>
      <c r="I37" s="162">
        <v>0</v>
      </c>
      <c r="J37" s="162">
        <v>0</v>
      </c>
      <c r="K37" s="162">
        <v>0</v>
      </c>
      <c r="L37" s="162">
        <v>0</v>
      </c>
      <c r="M37" s="162">
        <v>0</v>
      </c>
      <c r="N37" s="162">
        <v>0</v>
      </c>
      <c r="O37" s="162">
        <v>0</v>
      </c>
      <c r="P37" s="162">
        <v>0</v>
      </c>
      <c r="Q37" s="162">
        <v>0</v>
      </c>
      <c r="R37" s="162">
        <v>0</v>
      </c>
      <c r="S37" s="162">
        <v>0</v>
      </c>
      <c r="T37" s="163">
        <v>4</v>
      </c>
      <c r="U37" s="163">
        <v>5.5</v>
      </c>
      <c r="V37" s="163">
        <v>2.5</v>
      </c>
      <c r="W37" s="163"/>
      <c r="X37" s="163">
        <v>1.68</v>
      </c>
      <c r="Y37" s="163"/>
      <c r="Z37" s="148">
        <v>2.5</v>
      </c>
      <c r="AA37" s="148">
        <v>4</v>
      </c>
      <c r="AB37" s="148">
        <v>5.5</v>
      </c>
      <c r="AC37" s="148"/>
      <c r="AD37" s="148"/>
    </row>
    <row r="38" spans="1:30" x14ac:dyDescent="0.25">
      <c r="A38" s="22" t="s">
        <v>62</v>
      </c>
      <c r="B38" s="162">
        <v>1.4326844717312213</v>
      </c>
      <c r="C38" s="162">
        <v>0</v>
      </c>
      <c r="D38" s="162">
        <v>0</v>
      </c>
      <c r="E38" s="162">
        <v>0</v>
      </c>
      <c r="F38" s="162">
        <v>0</v>
      </c>
      <c r="G38" s="162">
        <v>0</v>
      </c>
      <c r="H38" s="162">
        <v>0</v>
      </c>
      <c r="I38" s="162">
        <v>0</v>
      </c>
      <c r="J38" s="162">
        <v>0</v>
      </c>
      <c r="K38" s="162">
        <v>0</v>
      </c>
      <c r="L38" s="162">
        <v>0</v>
      </c>
      <c r="M38" s="162">
        <v>0</v>
      </c>
      <c r="N38" s="162">
        <v>0</v>
      </c>
      <c r="O38" s="162">
        <v>0</v>
      </c>
      <c r="P38" s="162">
        <v>0</v>
      </c>
      <c r="Q38" s="162">
        <v>0</v>
      </c>
      <c r="R38" s="162">
        <v>0</v>
      </c>
      <c r="S38" s="162">
        <v>0</v>
      </c>
      <c r="T38" s="163">
        <v>4</v>
      </c>
      <c r="U38" s="163">
        <v>5.5</v>
      </c>
      <c r="V38" s="163">
        <v>2.5</v>
      </c>
      <c r="W38" s="164"/>
      <c r="X38" s="164">
        <v>1.4326844717312213</v>
      </c>
      <c r="Y38" s="164"/>
      <c r="Z38" s="148">
        <v>2.5</v>
      </c>
      <c r="AA38" s="148">
        <v>4</v>
      </c>
      <c r="AB38" s="148">
        <v>5.5</v>
      </c>
      <c r="AC38" s="148"/>
      <c r="AD38" s="148"/>
    </row>
    <row r="39" spans="1:30" x14ac:dyDescent="0.25">
      <c r="A39" s="22" t="s">
        <v>63</v>
      </c>
      <c r="B39" s="162">
        <v>3.6488327008795949</v>
      </c>
      <c r="C39" s="162">
        <v>0</v>
      </c>
      <c r="D39" s="162">
        <v>0</v>
      </c>
      <c r="E39" s="162">
        <v>0</v>
      </c>
      <c r="F39" s="162">
        <v>0</v>
      </c>
      <c r="G39" s="162">
        <v>0</v>
      </c>
      <c r="H39" s="162">
        <v>0</v>
      </c>
      <c r="I39" s="162">
        <v>0</v>
      </c>
      <c r="J39" s="162">
        <v>0</v>
      </c>
      <c r="K39" s="162">
        <v>0</v>
      </c>
      <c r="L39" s="162">
        <v>0</v>
      </c>
      <c r="M39" s="162">
        <v>0</v>
      </c>
      <c r="N39" s="162">
        <v>0</v>
      </c>
      <c r="O39" s="162">
        <v>0</v>
      </c>
      <c r="P39" s="162">
        <v>0</v>
      </c>
      <c r="Q39" s="162">
        <v>0</v>
      </c>
      <c r="R39" s="162">
        <v>0</v>
      </c>
      <c r="S39" s="162">
        <v>0</v>
      </c>
      <c r="T39" s="163">
        <v>4</v>
      </c>
      <c r="U39" s="163">
        <v>5.5</v>
      </c>
      <c r="V39" s="163">
        <v>2.5</v>
      </c>
      <c r="W39" s="164"/>
      <c r="X39" s="164">
        <v>3.6488327008795949</v>
      </c>
      <c r="Y39" s="164"/>
      <c r="Z39" s="148">
        <v>2.5</v>
      </c>
      <c r="AA39" s="148">
        <v>4</v>
      </c>
      <c r="AB39" s="148">
        <v>5.5</v>
      </c>
      <c r="AC39" s="148"/>
      <c r="AD39" s="148"/>
    </row>
    <row r="40" spans="1:30" x14ac:dyDescent="0.25">
      <c r="A40" s="22" t="s">
        <v>64</v>
      </c>
      <c r="B40" s="162">
        <v>5.7455041519950782</v>
      </c>
      <c r="C40" s="162">
        <v>0</v>
      </c>
      <c r="D40" s="162">
        <v>0</v>
      </c>
      <c r="E40" s="162">
        <v>0</v>
      </c>
      <c r="F40" s="162">
        <v>0</v>
      </c>
      <c r="G40" s="162">
        <v>0</v>
      </c>
      <c r="H40" s="162">
        <v>0</v>
      </c>
      <c r="I40" s="162">
        <v>0</v>
      </c>
      <c r="J40" s="162">
        <v>0</v>
      </c>
      <c r="K40" s="162">
        <v>0</v>
      </c>
      <c r="L40" s="162">
        <v>0</v>
      </c>
      <c r="M40" s="162">
        <v>0</v>
      </c>
      <c r="N40" s="162">
        <v>0</v>
      </c>
      <c r="O40" s="162">
        <v>0</v>
      </c>
      <c r="P40" s="162">
        <v>0</v>
      </c>
      <c r="Q40" s="162">
        <v>0</v>
      </c>
      <c r="R40" s="162">
        <v>0</v>
      </c>
      <c r="S40" s="162">
        <v>0</v>
      </c>
      <c r="T40" s="163">
        <v>4</v>
      </c>
      <c r="U40" s="163">
        <v>5.5</v>
      </c>
      <c r="V40" s="163">
        <v>2.5</v>
      </c>
      <c r="W40" s="164">
        <v>5.7455041519950782</v>
      </c>
      <c r="X40" s="164">
        <v>5.7455041519950782</v>
      </c>
      <c r="Y40" s="162">
        <v>5.3030480000000004</v>
      </c>
      <c r="Z40" s="148">
        <v>2.5</v>
      </c>
      <c r="AA40" s="148">
        <v>4</v>
      </c>
      <c r="AB40" s="148">
        <v>5.5</v>
      </c>
      <c r="AC40" s="148"/>
      <c r="AD40" s="148"/>
    </row>
    <row r="41" spans="1:30" x14ac:dyDescent="0.25">
      <c r="A41" s="22" t="s">
        <v>65</v>
      </c>
      <c r="B41" s="162">
        <v>6.0276190414462052</v>
      </c>
      <c r="C41" s="162">
        <v>0.19618311315971049</v>
      </c>
      <c r="D41" s="162">
        <v>0.13236381506743822</v>
      </c>
      <c r="E41" s="162">
        <v>0.10519856419727258</v>
      </c>
      <c r="F41" s="162">
        <v>9.0251001023489152E-2</v>
      </c>
      <c r="G41" s="162">
        <v>8.104818824354254E-2</v>
      </c>
      <c r="H41" s="162">
        <v>7.5103225002255414E-2</v>
      </c>
      <c r="I41" s="162">
        <v>7.126561616675442E-2</v>
      </c>
      <c r="J41" s="162">
        <v>6.895030839159233E-2</v>
      </c>
      <c r="K41" s="162">
        <v>0.13571425460347974</v>
      </c>
      <c r="L41" s="162">
        <v>6.895030839159233E-2</v>
      </c>
      <c r="M41" s="162">
        <v>7.126561616675442E-2</v>
      </c>
      <c r="N41" s="162">
        <v>7.5103225002255414E-2</v>
      </c>
      <c r="O41" s="162">
        <v>8.104818824354254E-2</v>
      </c>
      <c r="P41" s="162">
        <v>9.0251001023489152E-2</v>
      </c>
      <c r="Q41" s="162">
        <v>0.10519856419727258</v>
      </c>
      <c r="R41" s="162">
        <v>0.13236381506743822</v>
      </c>
      <c r="S41" s="162">
        <v>0.19618311315970516</v>
      </c>
      <c r="T41" s="163">
        <v>4</v>
      </c>
      <c r="U41" s="163">
        <v>5.5</v>
      </c>
      <c r="V41" s="163">
        <v>2.5</v>
      </c>
      <c r="W41" s="162">
        <v>6.9158400000000002</v>
      </c>
      <c r="X41" s="164"/>
      <c r="Y41" s="162">
        <v>5.3106580000000001</v>
      </c>
      <c r="Z41" s="148">
        <v>2.5</v>
      </c>
      <c r="AA41" s="148">
        <v>4</v>
      </c>
      <c r="AB41" s="148">
        <v>5.5</v>
      </c>
      <c r="AC41" s="148"/>
      <c r="AD41" s="148"/>
    </row>
    <row r="42" spans="1:30" x14ac:dyDescent="0.25">
      <c r="A42" s="22" t="s">
        <v>66</v>
      </c>
      <c r="B42" s="162">
        <v>5.4497207771898797</v>
      </c>
      <c r="C42" s="162">
        <v>0.52315496842589582</v>
      </c>
      <c r="D42" s="162">
        <v>0.3529701735131674</v>
      </c>
      <c r="E42" s="162">
        <v>0.28052950452606051</v>
      </c>
      <c r="F42" s="162">
        <v>0.24066933606263863</v>
      </c>
      <c r="G42" s="162">
        <v>0.21612850198277922</v>
      </c>
      <c r="H42" s="162">
        <v>0.20027526667268081</v>
      </c>
      <c r="I42" s="162">
        <v>0.1900416431113463</v>
      </c>
      <c r="J42" s="162">
        <v>0.18386748904424532</v>
      </c>
      <c r="K42" s="162">
        <v>0.36190467894261324</v>
      </c>
      <c r="L42" s="162">
        <v>0.18386748904424532</v>
      </c>
      <c r="M42" s="162">
        <v>0.1900416431113463</v>
      </c>
      <c r="N42" s="162">
        <v>0.20027526667267992</v>
      </c>
      <c r="O42" s="162">
        <v>0.21612850198278011</v>
      </c>
      <c r="P42" s="162">
        <v>0.24066933606263952</v>
      </c>
      <c r="Q42" s="162">
        <v>0.2805295045260614</v>
      </c>
      <c r="R42" s="162">
        <v>0.35297017351316562</v>
      </c>
      <c r="S42" s="162">
        <v>0.52315496842587983</v>
      </c>
      <c r="T42" s="163">
        <v>4</v>
      </c>
      <c r="U42" s="163">
        <v>5.5</v>
      </c>
      <c r="V42" s="163">
        <v>2.5</v>
      </c>
      <c r="W42" s="162">
        <v>7.8183100000000003</v>
      </c>
      <c r="X42" s="164"/>
      <c r="Y42" s="162">
        <v>5.6145670000000001</v>
      </c>
      <c r="Z42" s="148">
        <v>2.5</v>
      </c>
      <c r="AA42" s="148">
        <v>4</v>
      </c>
      <c r="AB42" s="148">
        <v>5.5</v>
      </c>
      <c r="AC42" s="148"/>
      <c r="AD42" s="148"/>
    </row>
    <row r="43" spans="1:30" x14ac:dyDescent="0.25">
      <c r="A43" s="22" t="s">
        <v>67</v>
      </c>
      <c r="B43" s="162">
        <v>4.8114171243386137</v>
      </c>
      <c r="C43" s="162">
        <v>0.58854933947913324</v>
      </c>
      <c r="D43" s="162">
        <v>0.39709144520231288</v>
      </c>
      <c r="E43" s="162">
        <v>0.31559569259181863</v>
      </c>
      <c r="F43" s="162">
        <v>0.27075300307046835</v>
      </c>
      <c r="G43" s="162">
        <v>0.24314456473062673</v>
      </c>
      <c r="H43" s="162">
        <v>0.22530967500676535</v>
      </c>
      <c r="I43" s="162">
        <v>0.21379684850026504</v>
      </c>
      <c r="J43" s="162">
        <v>0.2068509251747761</v>
      </c>
      <c r="K43" s="162">
        <v>0.40714276381043923</v>
      </c>
      <c r="L43" s="162">
        <v>0.2068509251747761</v>
      </c>
      <c r="M43" s="162">
        <v>0.21379684850026415</v>
      </c>
      <c r="N43" s="162">
        <v>0.22530967500676624</v>
      </c>
      <c r="O43" s="162">
        <v>0.24314456473062762</v>
      </c>
      <c r="P43" s="162">
        <v>0.27075300307046923</v>
      </c>
      <c r="Q43" s="162">
        <v>0.31559569259181863</v>
      </c>
      <c r="R43" s="162">
        <v>0.39709144520231199</v>
      </c>
      <c r="S43" s="162">
        <v>0.5885493394791137</v>
      </c>
      <c r="T43" s="163">
        <v>4</v>
      </c>
      <c r="U43" s="163">
        <v>5.5</v>
      </c>
      <c r="V43" s="163">
        <v>2.5</v>
      </c>
      <c r="W43" s="162">
        <v>7.4760799999999996</v>
      </c>
      <c r="X43" s="164"/>
      <c r="Y43" s="162">
        <v>5.353256</v>
      </c>
      <c r="Z43" s="148">
        <v>2.5</v>
      </c>
      <c r="AA43" s="148">
        <v>4</v>
      </c>
      <c r="AB43" s="148">
        <v>5.5</v>
      </c>
      <c r="AC43" s="148"/>
      <c r="AD43" s="148"/>
    </row>
    <row r="44" spans="1:30" x14ac:dyDescent="0.25">
      <c r="A44" s="22" t="s">
        <v>68</v>
      </c>
      <c r="B44" s="162">
        <v>3.6137234714873494</v>
      </c>
      <c r="C44" s="162">
        <v>0.65394371053237021</v>
      </c>
      <c r="D44" s="162">
        <v>0.44121271689145836</v>
      </c>
      <c r="E44" s="162">
        <v>0.35066188065757586</v>
      </c>
      <c r="F44" s="162">
        <v>0.30083667007829895</v>
      </c>
      <c r="G44" s="162">
        <v>0.27016062747847336</v>
      </c>
      <c r="H44" s="162">
        <v>0.25034408334085168</v>
      </c>
      <c r="I44" s="162">
        <v>0.23755205388918288</v>
      </c>
      <c r="J44" s="162">
        <v>0.22983436130530599</v>
      </c>
      <c r="K44" s="162">
        <v>0.452380848678267</v>
      </c>
      <c r="L44" s="162">
        <v>0.22983436130530599</v>
      </c>
      <c r="M44" s="162">
        <v>0.23755205388918288</v>
      </c>
      <c r="N44" s="162">
        <v>0.25034408334085079</v>
      </c>
      <c r="O44" s="162">
        <v>0.27016062747847425</v>
      </c>
      <c r="P44" s="162">
        <v>0.30083667007829895</v>
      </c>
      <c r="Q44" s="162">
        <v>0.35066188065757586</v>
      </c>
      <c r="R44" s="162">
        <v>0.44121271689145836</v>
      </c>
      <c r="S44" s="162">
        <v>0.65394371053235112</v>
      </c>
      <c r="T44" s="163">
        <v>4</v>
      </c>
      <c r="U44" s="163">
        <v>5.5</v>
      </c>
      <c r="V44" s="163">
        <v>2.5</v>
      </c>
      <c r="W44" s="162">
        <v>6.5744600000000002</v>
      </c>
      <c r="X44" s="164"/>
      <c r="Y44" s="162">
        <v>4.5771199999999999</v>
      </c>
      <c r="Z44" s="148">
        <v>2.5</v>
      </c>
      <c r="AA44" s="148">
        <v>4</v>
      </c>
      <c r="AB44" s="148">
        <v>5.5</v>
      </c>
      <c r="AC44" s="148">
        <v>11</v>
      </c>
      <c r="AD44" s="148">
        <v>-4</v>
      </c>
    </row>
    <row r="45" spans="1:30" x14ac:dyDescent="0.25">
      <c r="A45" s="22" t="s">
        <v>69</v>
      </c>
      <c r="B45" s="162">
        <v>2.6908610362531729</v>
      </c>
      <c r="C45" s="162">
        <v>0.69753995790119427</v>
      </c>
      <c r="D45" s="162">
        <v>0.47062689801755564</v>
      </c>
      <c r="E45" s="162">
        <v>0.37403933936808054</v>
      </c>
      <c r="F45" s="162">
        <v>0.32089244808351935</v>
      </c>
      <c r="G45" s="162">
        <v>0.28817133597703837</v>
      </c>
      <c r="H45" s="162">
        <v>0.26703368889690804</v>
      </c>
      <c r="I45" s="162">
        <v>0.25338885748179507</v>
      </c>
      <c r="J45" s="162">
        <v>0.24515665205899317</v>
      </c>
      <c r="K45" s="162">
        <v>0.48253957192348462</v>
      </c>
      <c r="L45" s="162">
        <v>0.24515665205899317</v>
      </c>
      <c r="M45" s="162">
        <v>0.25338885748179507</v>
      </c>
      <c r="N45" s="162">
        <v>0.26703368889690804</v>
      </c>
      <c r="O45" s="162">
        <v>0.28817133597703837</v>
      </c>
      <c r="P45" s="162">
        <v>0.32089244808351935</v>
      </c>
      <c r="Q45" s="162">
        <v>0.37403933936808098</v>
      </c>
      <c r="R45" s="162">
        <v>0.4706268980175583</v>
      </c>
      <c r="S45" s="162">
        <v>0.69753995790117251</v>
      </c>
      <c r="T45" s="163">
        <v>4</v>
      </c>
      <c r="U45" s="163">
        <v>5.5</v>
      </c>
      <c r="V45" s="163">
        <v>2.5</v>
      </c>
      <c r="W45" s="162">
        <v>5.8489800000000001</v>
      </c>
      <c r="X45" s="164"/>
      <c r="Y45" s="162">
        <v>4.3787760000000002</v>
      </c>
      <c r="Z45" s="148">
        <v>2.5</v>
      </c>
      <c r="AA45" s="148">
        <v>4</v>
      </c>
      <c r="AB45" s="148">
        <v>5.5</v>
      </c>
      <c r="AC45" s="148"/>
      <c r="AD45" s="148"/>
    </row>
    <row r="46" spans="1:30" x14ac:dyDescent="0.25">
      <c r="A46" s="22" t="s">
        <v>70</v>
      </c>
      <c r="B46" s="162">
        <v>1.4621803108628784</v>
      </c>
      <c r="C46" s="162">
        <v>0.77020037018256837</v>
      </c>
      <c r="D46" s="162">
        <v>0.51965053322771837</v>
      </c>
      <c r="E46" s="162">
        <v>0.41300177055225529</v>
      </c>
      <c r="F46" s="162">
        <v>0.35431874475888581</v>
      </c>
      <c r="G46" s="162">
        <v>0.31818918347464642</v>
      </c>
      <c r="H46" s="162">
        <v>0.29484969815700346</v>
      </c>
      <c r="I46" s="162">
        <v>0.27978353013614932</v>
      </c>
      <c r="J46" s="162">
        <v>0.27069380331513848</v>
      </c>
      <c r="K46" s="162">
        <v>0.53280411066551281</v>
      </c>
      <c r="L46" s="162">
        <v>0.27069380331513848</v>
      </c>
      <c r="M46" s="162">
        <v>0.27978353013614843</v>
      </c>
      <c r="N46" s="162">
        <v>0.29484969815700346</v>
      </c>
      <c r="O46" s="162">
        <v>0.31818918347464642</v>
      </c>
      <c r="P46" s="162">
        <v>0.35431874475888581</v>
      </c>
      <c r="Q46" s="162">
        <v>0.41300177055225529</v>
      </c>
      <c r="R46" s="162">
        <v>0.51965053322772103</v>
      </c>
      <c r="S46" s="162">
        <v>0.77020037018254506</v>
      </c>
      <c r="T46" s="163">
        <v>4</v>
      </c>
      <c r="U46" s="163">
        <v>5.5</v>
      </c>
      <c r="V46" s="163">
        <v>2.5</v>
      </c>
      <c r="W46" s="162">
        <v>4.9492700000000003</v>
      </c>
      <c r="X46" s="164"/>
      <c r="Y46" s="162">
        <v>4.4361819999999996</v>
      </c>
      <c r="Z46" s="148">
        <v>2.5</v>
      </c>
      <c r="AA46" s="148">
        <v>4</v>
      </c>
      <c r="AB46" s="148">
        <v>5.5</v>
      </c>
      <c r="AC46" s="148"/>
      <c r="AD46" s="148"/>
    </row>
    <row r="47" spans="1:30" x14ac:dyDescent="0.25">
      <c r="A47" s="22" t="s">
        <v>71</v>
      </c>
      <c r="B47" s="162">
        <v>1.6669661657848194</v>
      </c>
      <c r="C47" s="162">
        <v>0.78473245263884306</v>
      </c>
      <c r="D47" s="162">
        <v>0.52945526026975065</v>
      </c>
      <c r="E47" s="162">
        <v>0.42079425678909033</v>
      </c>
      <c r="F47" s="162">
        <v>0.36100400409395927</v>
      </c>
      <c r="G47" s="162">
        <v>0.32419275297416839</v>
      </c>
      <c r="H47" s="162">
        <v>0.30041290000902166</v>
      </c>
      <c r="I47" s="162">
        <v>0.28506246466702034</v>
      </c>
      <c r="J47" s="162">
        <v>0.27580123356636754</v>
      </c>
      <c r="K47" s="162">
        <v>0.54285701841391898</v>
      </c>
      <c r="L47" s="162">
        <v>0.27580123356636754</v>
      </c>
      <c r="M47" s="162">
        <v>0.28506246466701857</v>
      </c>
      <c r="N47" s="162">
        <v>0.30041290000902254</v>
      </c>
      <c r="O47" s="162">
        <v>0.32419275297416839</v>
      </c>
      <c r="P47" s="162">
        <v>0.36100400409395927</v>
      </c>
      <c r="Q47" s="162">
        <v>0.42079425678909033</v>
      </c>
      <c r="R47" s="162">
        <v>0.52945526026975287</v>
      </c>
      <c r="S47" s="162">
        <v>0.78473245263882241</v>
      </c>
      <c r="T47" s="163">
        <v>4</v>
      </c>
      <c r="U47" s="163">
        <v>5.5</v>
      </c>
      <c r="V47" s="163">
        <v>2.5</v>
      </c>
      <c r="W47" s="162">
        <v>5.2198500000000001</v>
      </c>
      <c r="X47" s="164"/>
      <c r="Y47" s="162">
        <v>4.3865959999999999</v>
      </c>
      <c r="Z47" s="148">
        <v>2.5</v>
      </c>
      <c r="AA47" s="148">
        <v>4</v>
      </c>
      <c r="AB47" s="148">
        <v>5.5</v>
      </c>
      <c r="AC47" s="148"/>
      <c r="AD47" s="148"/>
    </row>
    <row r="48" spans="1:30" x14ac:dyDescent="0.25">
      <c r="A48" s="22" t="s">
        <v>72</v>
      </c>
      <c r="B48" s="162">
        <v>1.0093020207067598</v>
      </c>
      <c r="C48" s="162">
        <v>0.79926453509511886</v>
      </c>
      <c r="D48" s="162">
        <v>0.53925998731178337</v>
      </c>
      <c r="E48" s="162">
        <v>0.42858674302592581</v>
      </c>
      <c r="F48" s="162">
        <v>0.36768926342903185</v>
      </c>
      <c r="G48" s="162">
        <v>0.33019632247369035</v>
      </c>
      <c r="H48" s="162">
        <v>0.30597610186104074</v>
      </c>
      <c r="I48" s="162">
        <v>0.29034139919789004</v>
      </c>
      <c r="J48" s="162">
        <v>0.2809086638175966</v>
      </c>
      <c r="K48" s="162">
        <v>0.55290992616232604</v>
      </c>
      <c r="L48" s="162">
        <v>0.28090866381759572</v>
      </c>
      <c r="M48" s="162">
        <v>0.29034139919789048</v>
      </c>
      <c r="N48" s="162">
        <v>0.30597610186103985</v>
      </c>
      <c r="O48" s="162">
        <v>0.33019632247369035</v>
      </c>
      <c r="P48" s="162">
        <v>0.36768926342903274</v>
      </c>
      <c r="Q48" s="162">
        <v>0.42858674302592537</v>
      </c>
      <c r="R48" s="162">
        <v>0.53925998731178382</v>
      </c>
      <c r="S48" s="162">
        <v>0.79926453509509621</v>
      </c>
      <c r="T48" s="163">
        <v>4</v>
      </c>
      <c r="U48" s="163">
        <v>5.5</v>
      </c>
      <c r="V48" s="163">
        <v>2.5</v>
      </c>
      <c r="W48" s="162">
        <v>4.62798</v>
      </c>
      <c r="X48" s="164"/>
      <c r="Y48" s="162">
        <v>3.7727430000000002</v>
      </c>
      <c r="Z48" s="148">
        <v>2.5</v>
      </c>
      <c r="AA48" s="148">
        <v>4</v>
      </c>
      <c r="AB48" s="148">
        <v>5.5</v>
      </c>
      <c r="AC48" s="148"/>
      <c r="AD48" s="148"/>
    </row>
    <row r="49" spans="1:30" x14ac:dyDescent="0.25">
      <c r="A49" s="22" t="s">
        <v>73</v>
      </c>
      <c r="B49" s="162">
        <v>0.53492958547258351</v>
      </c>
      <c r="C49" s="162">
        <v>0.84286078246394336</v>
      </c>
      <c r="D49" s="162">
        <v>0.56867416843788088</v>
      </c>
      <c r="E49" s="162">
        <v>0.45196420173643093</v>
      </c>
      <c r="F49" s="162">
        <v>0.38774504143425181</v>
      </c>
      <c r="G49" s="162">
        <v>0.34820703097225536</v>
      </c>
      <c r="H49" s="162">
        <v>0.3226657074170971</v>
      </c>
      <c r="I49" s="162">
        <v>0.30617820279050223</v>
      </c>
      <c r="J49" s="162">
        <v>0.29623095457128334</v>
      </c>
      <c r="K49" s="162">
        <v>0.58306864940754366</v>
      </c>
      <c r="L49" s="162">
        <v>0.2962309545712829</v>
      </c>
      <c r="M49" s="162">
        <v>0.30617820279050267</v>
      </c>
      <c r="N49" s="162">
        <v>0.3226657074170971</v>
      </c>
      <c r="O49" s="162">
        <v>0.34820703097225536</v>
      </c>
      <c r="P49" s="162">
        <v>0.38774504143425226</v>
      </c>
      <c r="Q49" s="162">
        <v>0.45196420173643048</v>
      </c>
      <c r="R49" s="162">
        <v>0.5686741684378811</v>
      </c>
      <c r="S49" s="162">
        <v>0.84286078246391938</v>
      </c>
      <c r="T49" s="163">
        <v>4</v>
      </c>
      <c r="U49" s="163">
        <v>5.5</v>
      </c>
      <c r="V49" s="163">
        <v>2.5</v>
      </c>
      <c r="W49" s="162">
        <v>4.3509900000000004</v>
      </c>
      <c r="X49" s="164"/>
      <c r="Y49" s="162">
        <v>3.5910099999999998</v>
      </c>
      <c r="Z49" s="148">
        <v>2.5</v>
      </c>
      <c r="AA49" s="148">
        <v>4</v>
      </c>
      <c r="AB49" s="148">
        <v>5.5</v>
      </c>
      <c r="AC49" s="148"/>
      <c r="AD49" s="148"/>
    </row>
    <row r="50" spans="1:30" x14ac:dyDescent="0.25">
      <c r="A50" s="22" t="s">
        <v>74</v>
      </c>
      <c r="B50" s="162">
        <v>0.12496886008228825</v>
      </c>
      <c r="C50" s="162">
        <v>0.91552119474531768</v>
      </c>
      <c r="D50" s="162">
        <v>0.61769780364804316</v>
      </c>
      <c r="E50" s="162">
        <v>0.49092663292060612</v>
      </c>
      <c r="F50" s="162">
        <v>0.42117133810961782</v>
      </c>
      <c r="G50" s="162">
        <v>0.37822487846986386</v>
      </c>
      <c r="H50" s="162">
        <v>0.35048171667719163</v>
      </c>
      <c r="I50" s="162">
        <v>0.33257287544485559</v>
      </c>
      <c r="J50" s="162">
        <v>0.3217681058274291</v>
      </c>
      <c r="K50" s="162">
        <v>0.63333318814957362</v>
      </c>
      <c r="L50" s="162">
        <v>0.32176810582742732</v>
      </c>
      <c r="M50" s="162">
        <v>0.33257287544485692</v>
      </c>
      <c r="N50" s="162">
        <v>0.35048171667719075</v>
      </c>
      <c r="O50" s="162">
        <v>0.37822487846986519</v>
      </c>
      <c r="P50" s="162">
        <v>0.42117133810961782</v>
      </c>
      <c r="Q50" s="162">
        <v>0.49092663292060568</v>
      </c>
      <c r="R50" s="162">
        <v>0.61769780364804205</v>
      </c>
      <c r="S50" s="162">
        <v>0.91552119474529103</v>
      </c>
      <c r="T50" s="163">
        <v>4</v>
      </c>
      <c r="U50" s="163">
        <v>5.5</v>
      </c>
      <c r="V50" s="163">
        <v>2.5</v>
      </c>
      <c r="W50" s="162">
        <v>4.2699999999999996</v>
      </c>
      <c r="X50" s="164"/>
      <c r="Y50" s="162">
        <v>3.8</v>
      </c>
      <c r="Z50" s="148">
        <v>2.5</v>
      </c>
      <c r="AA50" s="148">
        <v>4</v>
      </c>
      <c r="AB50" s="148">
        <v>5.5</v>
      </c>
      <c r="AC50" s="148"/>
      <c r="AD50" s="148"/>
    </row>
    <row r="51" spans="1:30" x14ac:dyDescent="0.25">
      <c r="A51" s="22" t="s">
        <v>75</v>
      </c>
      <c r="B51" s="162">
        <v>-0.10082528499576991</v>
      </c>
      <c r="C51" s="162">
        <v>0.93005327720159259</v>
      </c>
      <c r="D51" s="162">
        <v>0.62750253069007556</v>
      </c>
      <c r="E51" s="162">
        <v>0.49871911915744116</v>
      </c>
      <c r="F51" s="162">
        <v>0.42785659744469107</v>
      </c>
      <c r="G51" s="162">
        <v>0.38422844796938538</v>
      </c>
      <c r="H51" s="162">
        <v>0.35604491852921072</v>
      </c>
      <c r="I51" s="162">
        <v>0.33785180997572617</v>
      </c>
      <c r="J51" s="162">
        <v>0.32687553607865816</v>
      </c>
      <c r="K51" s="162">
        <v>0.64338609589797979</v>
      </c>
      <c r="L51" s="162">
        <v>0.32687553607865638</v>
      </c>
      <c r="M51" s="162">
        <v>0.33785180997572706</v>
      </c>
      <c r="N51" s="162">
        <v>0.35604491852920983</v>
      </c>
      <c r="O51" s="162">
        <v>0.38422844796938715</v>
      </c>
      <c r="P51" s="162">
        <v>0.42785659744469129</v>
      </c>
      <c r="Q51" s="162">
        <v>0.49871911915744072</v>
      </c>
      <c r="R51" s="162">
        <v>0.62750253069007389</v>
      </c>
      <c r="S51" s="162">
        <v>0.93005327720156483</v>
      </c>
      <c r="T51" s="163">
        <v>4</v>
      </c>
      <c r="U51" s="163">
        <v>5.5</v>
      </c>
      <c r="V51" s="163">
        <v>2.5</v>
      </c>
      <c r="W51" s="162">
        <v>4.1100000000000003</v>
      </c>
      <c r="X51" s="164"/>
      <c r="Y51" s="162">
        <v>4</v>
      </c>
      <c r="Z51" s="148">
        <v>2.5</v>
      </c>
      <c r="AA51" s="148">
        <v>4</v>
      </c>
      <c r="AB51" s="148">
        <v>5.5</v>
      </c>
      <c r="AC51" s="148"/>
      <c r="AD51" s="148"/>
    </row>
    <row r="52" spans="1:30" x14ac:dyDescent="0.25">
      <c r="A52" s="22" t="s">
        <v>76</v>
      </c>
      <c r="B52" s="162">
        <v>-0.27661943007382916</v>
      </c>
      <c r="C52" s="162">
        <v>0.9445853596578675</v>
      </c>
      <c r="D52" s="162">
        <v>0.63730725773210795</v>
      </c>
      <c r="E52" s="162">
        <v>0.50651160539427575</v>
      </c>
      <c r="F52" s="162">
        <v>0.43454185677976476</v>
      </c>
      <c r="G52" s="162">
        <v>0.3902320174689069</v>
      </c>
      <c r="H52" s="162">
        <v>0.3616081203812298</v>
      </c>
      <c r="I52" s="162">
        <v>0.3431307445065972</v>
      </c>
      <c r="J52" s="162">
        <v>0.33198296632988678</v>
      </c>
      <c r="K52" s="162">
        <v>0.65343900364638507</v>
      </c>
      <c r="L52" s="162">
        <v>0.33198296632988722</v>
      </c>
      <c r="M52" s="162">
        <v>0.34313074450659631</v>
      </c>
      <c r="N52" s="162">
        <v>0.3616081203812298</v>
      </c>
      <c r="O52" s="162">
        <v>0.39023201746890734</v>
      </c>
      <c r="P52" s="162">
        <v>0.43454185677976565</v>
      </c>
      <c r="Q52" s="162">
        <v>0.50651160539427487</v>
      </c>
      <c r="R52" s="162">
        <v>0.6373072577321075</v>
      </c>
      <c r="S52" s="162">
        <v>0.94458535965783952</v>
      </c>
      <c r="T52" s="163">
        <v>4</v>
      </c>
      <c r="U52" s="163">
        <v>5.5</v>
      </c>
      <c r="V52" s="163">
        <v>2.5</v>
      </c>
      <c r="W52" s="162">
        <v>4</v>
      </c>
      <c r="X52" s="164"/>
      <c r="Y52" s="164"/>
      <c r="Z52" s="148">
        <v>2.5</v>
      </c>
      <c r="AA52" s="148">
        <v>4</v>
      </c>
      <c r="AB52" s="148">
        <v>5.5</v>
      </c>
      <c r="AC52" s="148">
        <v>11</v>
      </c>
      <c r="AD52" s="148">
        <v>-4</v>
      </c>
    </row>
  </sheetData>
  <hyperlinks>
    <hyperlink ref="A1" location="List!A1" display="List!A1" xr:uid="{00000000-0004-0000-0100-000000000000}"/>
  </hyperlink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1"/>
  <sheetViews>
    <sheetView workbookViewId="0"/>
  </sheetViews>
  <sheetFormatPr defaultColWidth="8.88671875" defaultRowHeight="14.25" x14ac:dyDescent="0.25"/>
  <cols>
    <col min="1" max="1" width="8.88671875" style="29"/>
    <col min="2" max="16384" width="8.88671875" style="78"/>
  </cols>
  <sheetData>
    <row r="1" spans="1:5" ht="15" x14ac:dyDescent="0.25">
      <c r="A1" s="251" t="s">
        <v>385</v>
      </c>
      <c r="B1" s="23" t="s">
        <v>227</v>
      </c>
      <c r="C1" s="23" t="s">
        <v>228</v>
      </c>
      <c r="D1" s="23" t="s">
        <v>229</v>
      </c>
      <c r="E1" s="23"/>
    </row>
    <row r="2" spans="1:5" x14ac:dyDescent="0.25">
      <c r="A2" s="142" t="s">
        <v>100</v>
      </c>
      <c r="B2" s="173">
        <v>5858.8566932797003</v>
      </c>
      <c r="C2" s="173">
        <v>5858.8566932797003</v>
      </c>
      <c r="D2" s="173">
        <f>C2-B2</f>
        <v>0</v>
      </c>
    </row>
    <row r="3" spans="1:5" x14ac:dyDescent="0.25">
      <c r="A3" s="142" t="s">
        <v>81</v>
      </c>
      <c r="B3" s="173">
        <v>5699.0363606763376</v>
      </c>
      <c r="C3" s="173">
        <v>5699.0363606763376</v>
      </c>
      <c r="D3" s="173">
        <f>C3-B3</f>
        <v>0</v>
      </c>
    </row>
    <row r="4" spans="1:5" x14ac:dyDescent="0.25">
      <c r="A4" s="142" t="s">
        <v>78</v>
      </c>
      <c r="B4" s="173">
        <v>6382.8653504008253</v>
      </c>
      <c r="C4" s="173">
        <v>6382.8653504008253</v>
      </c>
      <c r="D4" s="173">
        <f t="shared" ref="D4:D30" si="0">C4-B4</f>
        <v>0</v>
      </c>
    </row>
    <row r="5" spans="1:5" x14ac:dyDescent="0.25">
      <c r="A5" s="142" t="s">
        <v>79</v>
      </c>
      <c r="B5" s="173">
        <v>6865.2747551408438</v>
      </c>
      <c r="C5" s="173">
        <v>6865.2747551408438</v>
      </c>
      <c r="D5" s="173">
        <f t="shared" si="0"/>
        <v>0</v>
      </c>
    </row>
    <row r="6" spans="1:5" x14ac:dyDescent="0.25">
      <c r="A6" s="142" t="s">
        <v>101</v>
      </c>
      <c r="B6" s="173">
        <v>6998.0465163670224</v>
      </c>
      <c r="C6" s="173">
        <v>6998.0465163670224</v>
      </c>
      <c r="D6" s="173">
        <f t="shared" si="0"/>
        <v>0</v>
      </c>
    </row>
    <row r="7" spans="1:5" x14ac:dyDescent="0.25">
      <c r="A7" s="142" t="s">
        <v>81</v>
      </c>
      <c r="B7" s="173">
        <v>6900.9497773229796</v>
      </c>
      <c r="C7" s="173">
        <v>6900.9497773229796</v>
      </c>
      <c r="D7" s="173">
        <f t="shared" si="0"/>
        <v>0</v>
      </c>
    </row>
    <row r="8" spans="1:5" x14ac:dyDescent="0.25">
      <c r="A8" s="142" t="s">
        <v>78</v>
      </c>
      <c r="B8" s="173">
        <v>6127.8205660826761</v>
      </c>
      <c r="C8" s="173">
        <v>6127.8205660826761</v>
      </c>
      <c r="D8" s="173">
        <f t="shared" si="0"/>
        <v>0</v>
      </c>
    </row>
    <row r="9" spans="1:5" x14ac:dyDescent="0.25">
      <c r="A9" s="142" t="s">
        <v>79</v>
      </c>
      <c r="B9" s="173">
        <v>6151.9583438079626</v>
      </c>
      <c r="C9" s="173">
        <v>6151.9583438079626</v>
      </c>
      <c r="D9" s="173">
        <f t="shared" si="0"/>
        <v>0</v>
      </c>
    </row>
    <row r="10" spans="1:5" x14ac:dyDescent="0.25">
      <c r="A10" s="142" t="s">
        <v>102</v>
      </c>
      <c r="B10" s="173">
        <v>6223.9811048470765</v>
      </c>
      <c r="C10" s="173">
        <v>6223.9811048470765</v>
      </c>
      <c r="D10" s="173">
        <f t="shared" si="0"/>
        <v>0</v>
      </c>
    </row>
    <row r="11" spans="1:5" x14ac:dyDescent="0.25">
      <c r="A11" s="142" t="s">
        <v>81</v>
      </c>
      <c r="B11" s="173">
        <v>6128.4899444805424</v>
      </c>
      <c r="C11" s="173">
        <v>6128.4899444805424</v>
      </c>
      <c r="D11" s="173">
        <f t="shared" si="0"/>
        <v>0</v>
      </c>
    </row>
    <row r="12" spans="1:5" x14ac:dyDescent="0.25">
      <c r="A12" s="142" t="s">
        <v>78</v>
      </c>
      <c r="B12" s="173">
        <v>5823.3137409942719</v>
      </c>
      <c r="C12" s="173">
        <v>5823.3137409942719</v>
      </c>
      <c r="D12" s="173">
        <f t="shared" si="0"/>
        <v>0</v>
      </c>
    </row>
    <row r="13" spans="1:5" x14ac:dyDescent="0.25">
      <c r="A13" s="142" t="s">
        <v>79</v>
      </c>
      <c r="B13" s="173">
        <v>5920.7306448462232</v>
      </c>
      <c r="C13" s="173">
        <v>5920.7306448462232</v>
      </c>
      <c r="D13" s="173">
        <f t="shared" si="0"/>
        <v>0</v>
      </c>
    </row>
    <row r="14" spans="1:5" x14ac:dyDescent="0.25">
      <c r="A14" s="142" t="s">
        <v>103</v>
      </c>
      <c r="B14" s="173">
        <v>5667.7569567766695</v>
      </c>
      <c r="C14" s="173">
        <v>5667.7569567766695</v>
      </c>
      <c r="D14" s="173">
        <f t="shared" si="0"/>
        <v>0</v>
      </c>
    </row>
    <row r="15" spans="1:5" x14ac:dyDescent="0.25">
      <c r="A15" s="142" t="s">
        <v>81</v>
      </c>
      <c r="B15" s="173">
        <v>5371.9369457511648</v>
      </c>
      <c r="C15" s="173">
        <v>5371.9369457511648</v>
      </c>
      <c r="D15" s="173">
        <f t="shared" si="0"/>
        <v>0</v>
      </c>
    </row>
    <row r="16" spans="1:5" x14ac:dyDescent="0.25">
      <c r="A16" s="142" t="s">
        <v>78</v>
      </c>
      <c r="B16" s="173">
        <v>6515.6400027568252</v>
      </c>
      <c r="C16" s="173">
        <v>6515.6400027568252</v>
      </c>
      <c r="D16" s="173">
        <f t="shared" si="0"/>
        <v>0</v>
      </c>
    </row>
    <row r="17" spans="1:4" x14ac:dyDescent="0.25">
      <c r="A17" s="142" t="s">
        <v>79</v>
      </c>
      <c r="B17" s="173">
        <v>7209.4878177814453</v>
      </c>
      <c r="C17" s="173">
        <v>7209.4878177814453</v>
      </c>
      <c r="D17" s="173">
        <f t="shared" si="0"/>
        <v>0</v>
      </c>
    </row>
    <row r="18" spans="1:4" x14ac:dyDescent="0.25">
      <c r="A18" s="142" t="s">
        <v>104</v>
      </c>
      <c r="B18" s="204">
        <v>8122.53</v>
      </c>
      <c r="C18" s="173">
        <v>8462.5100939022777</v>
      </c>
      <c r="D18" s="173">
        <f t="shared" si="0"/>
        <v>339.98009390227799</v>
      </c>
    </row>
    <row r="19" spans="1:4" x14ac:dyDescent="0.25">
      <c r="A19" s="142" t="s">
        <v>81</v>
      </c>
      <c r="B19" s="204">
        <v>9231.6299999999992</v>
      </c>
      <c r="C19" s="173">
        <v>9868.9705887262862</v>
      </c>
      <c r="D19" s="173">
        <f t="shared" si="0"/>
        <v>637.34058872628702</v>
      </c>
    </row>
    <row r="20" spans="1:4" x14ac:dyDescent="0.25">
      <c r="A20" s="142" t="s">
        <v>78</v>
      </c>
      <c r="B20" s="204">
        <v>9532.93</v>
      </c>
      <c r="C20" s="173">
        <v>10005.603349528277</v>
      </c>
      <c r="D20" s="173">
        <f t="shared" si="0"/>
        <v>472.67334952827696</v>
      </c>
    </row>
    <row r="21" spans="1:4" x14ac:dyDescent="0.25">
      <c r="A21" s="142" t="s">
        <v>79</v>
      </c>
      <c r="B21" s="204">
        <v>9155.91</v>
      </c>
      <c r="C21" s="173">
        <v>10560.31662247832</v>
      </c>
      <c r="D21" s="173">
        <f t="shared" si="0"/>
        <v>1404.4066224783201</v>
      </c>
    </row>
    <row r="22" spans="1:4" x14ac:dyDescent="0.25">
      <c r="A22" s="142" t="s">
        <v>105</v>
      </c>
      <c r="B22" s="204">
        <v>9038.5499999999993</v>
      </c>
      <c r="C22" s="173">
        <v>10457.788177989822</v>
      </c>
      <c r="D22" s="173">
        <f t="shared" si="0"/>
        <v>1419.2381779898224</v>
      </c>
    </row>
    <row r="23" spans="1:4" x14ac:dyDescent="0.25">
      <c r="A23" s="142" t="s">
        <v>81</v>
      </c>
      <c r="B23" s="204">
        <v>9066.2199999999993</v>
      </c>
      <c r="C23" s="173">
        <v>10485.152522881181</v>
      </c>
      <c r="D23" s="173">
        <f t="shared" si="0"/>
        <v>1418.9325228811813</v>
      </c>
    </row>
    <row r="24" spans="1:4" x14ac:dyDescent="0.25">
      <c r="A24" s="142" t="s">
        <v>78</v>
      </c>
      <c r="B24" s="204">
        <v>9128.7999999999993</v>
      </c>
      <c r="C24" s="173">
        <v>10555.124968958839</v>
      </c>
      <c r="D24" s="173">
        <f t="shared" si="0"/>
        <v>1426.3249689588392</v>
      </c>
    </row>
    <row r="25" spans="1:4" x14ac:dyDescent="0.25">
      <c r="A25" s="142" t="s">
        <v>79</v>
      </c>
      <c r="B25" s="204">
        <v>9214.1</v>
      </c>
      <c r="C25" s="173">
        <v>10619.188293488935</v>
      </c>
      <c r="D25" s="173">
        <f t="shared" si="0"/>
        <v>1405.0882934889341</v>
      </c>
    </row>
    <row r="26" spans="1:4" x14ac:dyDescent="0.25">
      <c r="A26" s="142" t="s">
        <v>106</v>
      </c>
      <c r="B26" s="204">
        <v>9316.9500000000007</v>
      </c>
      <c r="C26" s="173">
        <v>10704.810940409912</v>
      </c>
      <c r="D26" s="173">
        <f t="shared" si="0"/>
        <v>1387.8609404099116</v>
      </c>
    </row>
    <row r="27" spans="1:4" x14ac:dyDescent="0.25">
      <c r="A27" s="142" t="s">
        <v>81</v>
      </c>
      <c r="B27" s="204">
        <v>9417.8799999999992</v>
      </c>
      <c r="C27" s="173">
        <v>10801.286106958314</v>
      </c>
      <c r="D27" s="173">
        <f t="shared" si="0"/>
        <v>1383.4061069583149</v>
      </c>
    </row>
    <row r="28" spans="1:4" x14ac:dyDescent="0.25">
      <c r="A28" s="142" t="s">
        <v>78</v>
      </c>
      <c r="B28" s="204">
        <v>9505.91</v>
      </c>
      <c r="C28" s="173">
        <v>10902.324365225984</v>
      </c>
      <c r="D28" s="173">
        <f t="shared" si="0"/>
        <v>1396.4143652259845</v>
      </c>
    </row>
    <row r="29" spans="1:4" x14ac:dyDescent="0.25">
      <c r="A29" s="142" t="s">
        <v>79</v>
      </c>
      <c r="B29" s="204">
        <v>9596.2000000000007</v>
      </c>
      <c r="C29" s="173">
        <v>10998.083617366647</v>
      </c>
      <c r="D29" s="173">
        <f t="shared" si="0"/>
        <v>1401.8836173666459</v>
      </c>
    </row>
    <row r="30" spans="1:4" x14ac:dyDescent="0.25">
      <c r="A30" s="142" t="s">
        <v>110</v>
      </c>
      <c r="B30" s="204">
        <v>9684.27</v>
      </c>
      <c r="C30" s="173">
        <v>11076.305211239654</v>
      </c>
      <c r="D30" s="173">
        <f t="shared" si="0"/>
        <v>1392.035211239654</v>
      </c>
    </row>
    <row r="31" spans="1:4" x14ac:dyDescent="0.25">
      <c r="A31" s="142" t="s">
        <v>81</v>
      </c>
      <c r="B31" s="79"/>
      <c r="C31" s="173">
        <v>11142.269076078168</v>
      </c>
      <c r="D31" s="79"/>
    </row>
  </sheetData>
  <hyperlinks>
    <hyperlink ref="A1" location="List!A1" display="List!A1" xr:uid="{DAF828A6-9F6C-492E-B1D2-0660E24DC27A}"/>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58"/>
  <sheetViews>
    <sheetView zoomScale="110" zoomScaleNormal="110" workbookViewId="0"/>
  </sheetViews>
  <sheetFormatPr defaultColWidth="8.88671875" defaultRowHeight="14.25" x14ac:dyDescent="0.25"/>
  <cols>
    <col min="1" max="1" width="8.88671875" style="22"/>
    <col min="2" max="2" width="8.88671875" style="1"/>
    <col min="3" max="3" width="11.33203125" style="1" customWidth="1"/>
    <col min="4" max="4" width="10" style="1" customWidth="1"/>
    <col min="5" max="16384" width="8.88671875" style="1"/>
  </cols>
  <sheetData>
    <row r="1" spans="1:11" ht="15" x14ac:dyDescent="0.25">
      <c r="A1" s="251" t="s">
        <v>385</v>
      </c>
      <c r="B1" s="7"/>
      <c r="C1" s="7"/>
      <c r="D1" s="44"/>
      <c r="E1" s="8"/>
      <c r="F1" s="8"/>
      <c r="G1" s="9"/>
      <c r="H1" s="9"/>
      <c r="I1" s="8"/>
      <c r="J1" s="8"/>
      <c r="K1" s="45"/>
    </row>
    <row r="2" spans="1:11" hidden="1" x14ac:dyDescent="0.25">
      <c r="A2" s="51" t="s">
        <v>77</v>
      </c>
      <c r="B2" s="10"/>
      <c r="C2" s="10"/>
      <c r="D2" s="41"/>
      <c r="E2" s="10"/>
      <c r="F2" s="10"/>
      <c r="G2" s="11"/>
      <c r="H2" s="11"/>
      <c r="I2" s="10"/>
      <c r="J2" s="10"/>
      <c r="K2" s="41"/>
    </row>
    <row r="3" spans="1:11" hidden="1" x14ac:dyDescent="0.25">
      <c r="A3" s="51" t="s">
        <v>78</v>
      </c>
      <c r="B3" s="10"/>
      <c r="C3" s="10"/>
      <c r="D3" s="41"/>
      <c r="E3" s="10"/>
      <c r="F3" s="10"/>
      <c r="G3" s="11"/>
      <c r="H3" s="11"/>
      <c r="I3" s="10"/>
      <c r="J3" s="10"/>
      <c r="K3" s="41"/>
    </row>
    <row r="4" spans="1:11" hidden="1" x14ac:dyDescent="0.25">
      <c r="A4" s="51" t="s">
        <v>79</v>
      </c>
      <c r="B4" s="10"/>
      <c r="C4" s="10"/>
      <c r="D4" s="41"/>
      <c r="E4" s="10"/>
      <c r="F4" s="10"/>
      <c r="G4" s="11"/>
      <c r="H4" s="11"/>
      <c r="I4" s="10"/>
      <c r="J4" s="10"/>
      <c r="K4" s="41"/>
    </row>
    <row r="5" spans="1:11" hidden="1" x14ac:dyDescent="0.25">
      <c r="A5" s="51" t="s">
        <v>80</v>
      </c>
      <c r="B5" s="10"/>
      <c r="C5" s="10"/>
      <c r="D5" s="41"/>
      <c r="E5" s="10"/>
      <c r="F5" s="10"/>
      <c r="G5" s="11"/>
      <c r="H5" s="11"/>
      <c r="I5" s="10"/>
      <c r="J5" s="10"/>
      <c r="K5" s="41"/>
    </row>
    <row r="6" spans="1:11" hidden="1" x14ac:dyDescent="0.25">
      <c r="A6" s="51" t="s">
        <v>81</v>
      </c>
      <c r="B6" s="10"/>
      <c r="C6" s="10"/>
      <c r="D6" s="41"/>
      <c r="E6" s="10"/>
      <c r="F6" s="10"/>
      <c r="G6" s="11"/>
      <c r="H6" s="11"/>
      <c r="I6" s="10"/>
      <c r="J6" s="10"/>
      <c r="K6" s="41"/>
    </row>
    <row r="7" spans="1:11" hidden="1" x14ac:dyDescent="0.25">
      <c r="A7" s="51" t="s">
        <v>78</v>
      </c>
      <c r="B7" s="10"/>
      <c r="C7" s="10"/>
      <c r="D7" s="41"/>
      <c r="E7" s="10"/>
      <c r="F7" s="10"/>
      <c r="G7" s="11"/>
      <c r="H7" s="11"/>
      <c r="I7" s="10"/>
      <c r="J7" s="10"/>
      <c r="K7" s="41"/>
    </row>
    <row r="8" spans="1:11" hidden="1" x14ac:dyDescent="0.25">
      <c r="A8" s="51" t="s">
        <v>79</v>
      </c>
      <c r="B8" s="10"/>
      <c r="C8" s="10"/>
      <c r="D8" s="41"/>
      <c r="E8" s="10"/>
      <c r="F8" s="10"/>
      <c r="G8" s="11"/>
      <c r="H8" s="11"/>
      <c r="I8" s="10"/>
      <c r="J8" s="10"/>
      <c r="K8" s="41"/>
    </row>
    <row r="9" spans="1:11" hidden="1" x14ac:dyDescent="0.25">
      <c r="A9" s="51" t="s">
        <v>82</v>
      </c>
      <c r="B9" s="10"/>
      <c r="C9" s="10"/>
      <c r="D9" s="41"/>
      <c r="E9" s="10"/>
      <c r="F9" s="10"/>
      <c r="G9" s="11"/>
      <c r="H9" s="11"/>
      <c r="I9" s="10"/>
      <c r="J9" s="10"/>
      <c r="K9" s="41"/>
    </row>
    <row r="10" spans="1:11" hidden="1" x14ac:dyDescent="0.25">
      <c r="A10" s="51" t="s">
        <v>81</v>
      </c>
      <c r="B10" s="10"/>
      <c r="C10" s="18"/>
      <c r="D10" s="41"/>
      <c r="E10" s="10"/>
      <c r="F10" s="10"/>
      <c r="G10" s="11"/>
      <c r="H10" s="11"/>
      <c r="I10" s="10"/>
      <c r="J10" s="10"/>
      <c r="K10" s="41"/>
    </row>
    <row r="11" spans="1:11" hidden="1" x14ac:dyDescent="0.25">
      <c r="A11" s="51" t="s">
        <v>78</v>
      </c>
      <c r="B11" s="18"/>
      <c r="C11" s="16"/>
      <c r="D11" s="47"/>
      <c r="E11" s="18"/>
      <c r="F11" s="10"/>
      <c r="G11" s="11"/>
      <c r="H11" s="11"/>
      <c r="I11" s="10"/>
      <c r="J11" s="18"/>
      <c r="K11" s="47"/>
    </row>
    <row r="12" spans="1:11" hidden="1" x14ac:dyDescent="0.25">
      <c r="A12" s="51" t="s">
        <v>79</v>
      </c>
      <c r="B12" s="18"/>
      <c r="C12" s="10"/>
      <c r="D12" s="41"/>
      <c r="E12" s="10"/>
      <c r="F12" s="10"/>
      <c r="G12" s="11"/>
      <c r="H12" s="11"/>
      <c r="I12" s="10"/>
      <c r="J12" s="10"/>
      <c r="K12" s="41"/>
    </row>
    <row r="13" spans="1:11" hidden="1" x14ac:dyDescent="0.25">
      <c r="A13" s="51" t="s">
        <v>83</v>
      </c>
      <c r="B13" s="18"/>
      <c r="C13" s="16"/>
      <c r="D13" s="46"/>
      <c r="E13" s="16"/>
      <c r="F13" s="16"/>
      <c r="G13" s="17"/>
      <c r="H13" s="17"/>
      <c r="I13" s="16"/>
      <c r="J13" s="16"/>
      <c r="K13" s="46"/>
    </row>
    <row r="14" spans="1:11" hidden="1" x14ac:dyDescent="0.25">
      <c r="A14" s="51" t="s">
        <v>81</v>
      </c>
      <c r="B14" s="18"/>
      <c r="C14" s="18"/>
      <c r="D14" s="47"/>
      <c r="E14" s="18"/>
      <c r="F14" s="18"/>
      <c r="G14" s="19"/>
      <c r="H14" s="19"/>
      <c r="I14" s="18"/>
      <c r="J14" s="18"/>
      <c r="K14" s="47"/>
    </row>
    <row r="15" spans="1:11" hidden="1" x14ac:dyDescent="0.25">
      <c r="A15" s="51" t="s">
        <v>78</v>
      </c>
      <c r="B15" s="18"/>
      <c r="C15" s="18"/>
      <c r="D15" s="47"/>
      <c r="E15" s="18"/>
      <c r="F15" s="18"/>
      <c r="G15" s="19"/>
      <c r="H15" s="19"/>
      <c r="I15" s="18"/>
      <c r="J15" s="18"/>
      <c r="K15" s="47"/>
    </row>
    <row r="16" spans="1:11" hidden="1" x14ac:dyDescent="0.25">
      <c r="A16" s="51" t="s">
        <v>79</v>
      </c>
      <c r="B16" s="18"/>
      <c r="C16" s="10"/>
      <c r="D16" s="41"/>
      <c r="E16" s="10"/>
      <c r="F16" s="10"/>
      <c r="G16" s="11"/>
      <c r="H16" s="11"/>
      <c r="I16" s="10"/>
      <c r="J16" s="10"/>
      <c r="K16" s="41"/>
    </row>
    <row r="17" spans="1:19" hidden="1" x14ac:dyDescent="0.25">
      <c r="A17" s="51" t="s">
        <v>84</v>
      </c>
      <c r="B17" s="18"/>
      <c r="C17" s="18"/>
      <c r="D17" s="47"/>
      <c r="E17" s="18"/>
      <c r="F17" s="18"/>
      <c r="G17" s="19"/>
      <c r="H17" s="19"/>
      <c r="I17" s="18"/>
      <c r="J17" s="18"/>
      <c r="K17" s="47"/>
    </row>
    <row r="18" spans="1:19" hidden="1" x14ac:dyDescent="0.25">
      <c r="A18" s="51" t="s">
        <v>81</v>
      </c>
      <c r="B18" s="18"/>
      <c r="C18" s="18"/>
      <c r="D18" s="47"/>
      <c r="E18" s="18"/>
      <c r="F18" s="18"/>
      <c r="G18" s="18"/>
      <c r="H18" s="18"/>
      <c r="I18" s="18"/>
      <c r="J18" s="18"/>
      <c r="K18" s="47"/>
    </row>
    <row r="19" spans="1:19" hidden="1" x14ac:dyDescent="0.25">
      <c r="A19" s="51" t="s">
        <v>78</v>
      </c>
      <c r="B19" s="18"/>
      <c r="C19" s="16"/>
      <c r="D19" s="18"/>
      <c r="E19" s="18"/>
      <c r="F19" s="18"/>
      <c r="G19" s="18"/>
      <c r="H19" s="18"/>
      <c r="I19" s="18"/>
      <c r="J19" s="18"/>
      <c r="K19" s="47"/>
    </row>
    <row r="20" spans="1:19" hidden="1" x14ac:dyDescent="0.25">
      <c r="A20" s="51" t="s">
        <v>79</v>
      </c>
      <c r="B20" s="18"/>
      <c r="C20" s="18"/>
      <c r="D20" s="18"/>
      <c r="E20" s="18"/>
      <c r="F20" s="18"/>
      <c r="G20" s="18"/>
      <c r="H20" s="18"/>
      <c r="I20" s="18"/>
      <c r="J20" s="18"/>
      <c r="K20" s="18"/>
    </row>
    <row r="21" spans="1:19" hidden="1" x14ac:dyDescent="0.25">
      <c r="A21" s="51" t="s">
        <v>85</v>
      </c>
      <c r="B21" s="18"/>
      <c r="C21" s="18"/>
      <c r="D21" s="18"/>
      <c r="E21" s="18"/>
      <c r="F21" s="18"/>
      <c r="G21" s="18"/>
      <c r="H21" s="18"/>
      <c r="I21" s="18"/>
      <c r="J21" s="18"/>
      <c r="K21" s="18"/>
    </row>
    <row r="22" spans="1:19" hidden="1" x14ac:dyDescent="0.25">
      <c r="A22" s="51" t="s">
        <v>81</v>
      </c>
      <c r="B22" s="18"/>
      <c r="C22" s="18"/>
      <c r="D22" s="18"/>
      <c r="E22" s="16"/>
      <c r="F22" s="16"/>
      <c r="G22" s="18"/>
      <c r="H22" s="18"/>
      <c r="I22" s="16"/>
      <c r="J22" s="16"/>
      <c r="K22" s="18"/>
    </row>
    <row r="23" spans="1:19" hidden="1" x14ac:dyDescent="0.25">
      <c r="A23" s="51" t="s">
        <v>78</v>
      </c>
      <c r="B23" s="18"/>
      <c r="C23" s="18"/>
      <c r="D23" s="18"/>
      <c r="E23" s="16"/>
      <c r="F23" s="16"/>
      <c r="G23" s="18"/>
      <c r="H23" s="18"/>
      <c r="I23" s="16"/>
      <c r="J23" s="16"/>
      <c r="K23" s="18"/>
    </row>
    <row r="24" spans="1:19" hidden="1" x14ac:dyDescent="0.25">
      <c r="A24" s="51" t="s">
        <v>79</v>
      </c>
      <c r="B24" s="18"/>
      <c r="C24" s="18"/>
      <c r="D24" s="18"/>
      <c r="E24" s="16"/>
      <c r="F24" s="16"/>
      <c r="G24" s="18"/>
      <c r="H24" s="18"/>
      <c r="I24" s="16"/>
      <c r="J24" s="16"/>
      <c r="K24" s="18"/>
    </row>
    <row r="25" spans="1:19" ht="42.75" x14ac:dyDescent="0.25">
      <c r="A25" s="51"/>
      <c r="B25" s="104"/>
      <c r="C25" s="105" t="s">
        <v>86</v>
      </c>
      <c r="D25" s="105" t="s">
        <v>87</v>
      </c>
      <c r="E25" s="106">
        <v>-0.9</v>
      </c>
      <c r="F25" s="106">
        <v>-0.7</v>
      </c>
      <c r="G25" s="106">
        <v>-0.5</v>
      </c>
      <c r="H25" s="106">
        <v>-0.3</v>
      </c>
      <c r="I25" s="106">
        <v>0.3</v>
      </c>
      <c r="J25" s="106">
        <v>0.5</v>
      </c>
      <c r="K25" s="106">
        <v>0.7</v>
      </c>
      <c r="L25" s="107">
        <v>0.9</v>
      </c>
    </row>
    <row r="26" spans="1:19" x14ac:dyDescent="0.25">
      <c r="A26" s="51"/>
      <c r="B26" s="51" t="s">
        <v>88</v>
      </c>
      <c r="C26" s="92">
        <v>3.4160665595452002</v>
      </c>
      <c r="D26" s="92">
        <v>3.4160665595452002</v>
      </c>
      <c r="E26" s="92"/>
      <c r="F26" s="92"/>
      <c r="G26" s="92"/>
      <c r="H26" s="92"/>
      <c r="I26" s="92"/>
      <c r="J26" s="92"/>
      <c r="K26" s="92"/>
      <c r="L26" s="92"/>
    </row>
    <row r="27" spans="1:19" x14ac:dyDescent="0.25">
      <c r="A27" s="51"/>
      <c r="B27" s="51" t="s">
        <v>81</v>
      </c>
      <c r="C27" s="92">
        <v>2.9746574486763393</v>
      </c>
      <c r="D27" s="92">
        <v>2.9746574486763393</v>
      </c>
      <c r="E27" s="92"/>
      <c r="F27" s="102"/>
      <c r="G27" s="102"/>
      <c r="H27" s="103"/>
      <c r="I27" s="103"/>
      <c r="J27" s="102"/>
      <c r="K27" s="102"/>
      <c r="L27" s="92"/>
    </row>
    <row r="28" spans="1:19" ht="16.5" x14ac:dyDescent="0.3">
      <c r="A28" s="51"/>
      <c r="B28" s="51" t="s">
        <v>78</v>
      </c>
      <c r="C28" s="92">
        <v>0.89132478774394031</v>
      </c>
      <c r="D28" s="92">
        <v>0.89132478774394031</v>
      </c>
      <c r="E28" s="92">
        <v>0.89132478774394031</v>
      </c>
      <c r="F28" s="92">
        <v>0.89132478774394031</v>
      </c>
      <c r="G28" s="92">
        <v>0.89132478774394031</v>
      </c>
      <c r="H28" s="92">
        <v>0.89132478774394031</v>
      </c>
      <c r="I28" s="92">
        <v>0.89132478774394031</v>
      </c>
      <c r="J28" s="92">
        <v>0.89132478774394031</v>
      </c>
      <c r="K28" s="92">
        <v>0.89132478774394031</v>
      </c>
      <c r="L28" s="92">
        <v>0.89132478774394031</v>
      </c>
      <c r="S28" s="67"/>
    </row>
    <row r="29" spans="1:19" x14ac:dyDescent="0.25">
      <c r="A29" s="51"/>
      <c r="B29" s="93" t="s">
        <v>79</v>
      </c>
      <c r="C29" s="95">
        <v>0.2</v>
      </c>
      <c r="D29" s="95">
        <v>0.2</v>
      </c>
      <c r="E29" s="95">
        <v>0.2</v>
      </c>
      <c r="F29" s="95">
        <v>0.2</v>
      </c>
      <c r="G29" s="95">
        <v>0.2</v>
      </c>
      <c r="H29" s="95">
        <v>0.2</v>
      </c>
      <c r="I29" s="95">
        <v>0.2</v>
      </c>
      <c r="J29" s="95">
        <v>0.2</v>
      </c>
      <c r="K29" s="95">
        <v>0.2</v>
      </c>
      <c r="L29" s="95">
        <v>0.2</v>
      </c>
    </row>
    <row r="30" spans="1:19" x14ac:dyDescent="0.25">
      <c r="A30" s="51"/>
      <c r="B30" s="93" t="s">
        <v>89</v>
      </c>
      <c r="C30" s="95">
        <v>0.7</v>
      </c>
      <c r="D30" s="95">
        <v>0.7</v>
      </c>
      <c r="E30" s="95">
        <v>0.7</v>
      </c>
      <c r="F30" s="95">
        <v>0.7</v>
      </c>
      <c r="G30" s="95">
        <v>0.7</v>
      </c>
      <c r="H30" s="95">
        <v>0.7</v>
      </c>
      <c r="I30" s="95">
        <v>0.7</v>
      </c>
      <c r="J30" s="95">
        <v>0.7</v>
      </c>
      <c r="K30" s="95">
        <v>0.7</v>
      </c>
      <c r="L30" s="95">
        <v>0.7</v>
      </c>
    </row>
    <row r="31" spans="1:19" x14ac:dyDescent="0.25">
      <c r="A31" s="51"/>
      <c r="B31" s="93" t="s">
        <v>81</v>
      </c>
      <c r="C31" s="95">
        <v>1.7</v>
      </c>
      <c r="D31" s="95">
        <v>1.7</v>
      </c>
      <c r="E31" s="95">
        <v>1.7</v>
      </c>
      <c r="F31" s="95">
        <v>1.7</v>
      </c>
      <c r="G31" s="95">
        <v>1.7</v>
      </c>
      <c r="H31" s="95">
        <v>1.7</v>
      </c>
      <c r="I31" s="95">
        <v>1.7</v>
      </c>
      <c r="J31" s="95">
        <v>1.7</v>
      </c>
      <c r="K31" s="95">
        <v>1.7</v>
      </c>
      <c r="L31" s="95">
        <v>1.7</v>
      </c>
    </row>
    <row r="32" spans="1:19" x14ac:dyDescent="0.25">
      <c r="A32" s="51"/>
      <c r="B32" s="93" t="s">
        <v>78</v>
      </c>
      <c r="C32" s="95">
        <v>3.8</v>
      </c>
      <c r="D32" s="95">
        <v>3.8</v>
      </c>
      <c r="E32" s="95">
        <v>3.8</v>
      </c>
      <c r="F32" s="95">
        <v>3.8</v>
      </c>
      <c r="G32" s="95">
        <v>3.8</v>
      </c>
      <c r="H32" s="95">
        <v>3.8</v>
      </c>
      <c r="I32" s="95">
        <v>3.8</v>
      </c>
      <c r="J32" s="95">
        <v>3.8</v>
      </c>
      <c r="K32" s="95">
        <v>3.8</v>
      </c>
      <c r="L32" s="95">
        <v>3.8</v>
      </c>
    </row>
    <row r="33" spans="1:12" x14ac:dyDescent="0.25">
      <c r="A33" s="51"/>
      <c r="B33" s="93" t="s">
        <v>79</v>
      </c>
      <c r="C33" s="95">
        <v>7.5</v>
      </c>
      <c r="D33" s="95">
        <v>7.5</v>
      </c>
      <c r="E33" s="95">
        <v>7.5</v>
      </c>
      <c r="F33" s="95">
        <v>7.5</v>
      </c>
      <c r="G33" s="95">
        <v>7.5</v>
      </c>
      <c r="H33" s="95">
        <v>7.5</v>
      </c>
      <c r="I33" s="95">
        <v>7.5</v>
      </c>
      <c r="J33" s="95">
        <v>7.5</v>
      </c>
      <c r="K33" s="95">
        <v>7.5</v>
      </c>
      <c r="L33" s="95">
        <v>7.5</v>
      </c>
    </row>
    <row r="34" spans="1:12" x14ac:dyDescent="0.25">
      <c r="A34" s="51"/>
      <c r="B34" s="93" t="s">
        <v>90</v>
      </c>
      <c r="C34" s="95">
        <v>8.1</v>
      </c>
      <c r="D34" s="95">
        <v>8.1</v>
      </c>
      <c r="E34" s="95">
        <v>8</v>
      </c>
      <c r="F34" s="95">
        <v>8</v>
      </c>
      <c r="G34" s="95">
        <v>8</v>
      </c>
      <c r="H34" s="95">
        <v>8</v>
      </c>
      <c r="I34" s="95">
        <v>8</v>
      </c>
      <c r="J34" s="95">
        <v>8</v>
      </c>
      <c r="K34" s="95">
        <v>8</v>
      </c>
      <c r="L34" s="95">
        <v>8</v>
      </c>
    </row>
    <row r="35" spans="1:12" x14ac:dyDescent="0.25">
      <c r="A35" s="51"/>
      <c r="B35" s="93" t="s">
        <v>81</v>
      </c>
      <c r="C35" s="95">
        <v>8.3000000000000007</v>
      </c>
      <c r="D35" s="95">
        <v>8.3000000000000007</v>
      </c>
      <c r="E35" s="95">
        <v>8.1</v>
      </c>
      <c r="F35" s="95">
        <v>8.1</v>
      </c>
      <c r="G35" s="95">
        <v>8.1</v>
      </c>
      <c r="H35" s="95">
        <v>8.1</v>
      </c>
      <c r="I35" s="95">
        <v>8.1</v>
      </c>
      <c r="J35" s="95">
        <v>8.1</v>
      </c>
      <c r="K35" s="95">
        <v>8.1</v>
      </c>
      <c r="L35" s="95">
        <v>8.1</v>
      </c>
    </row>
    <row r="36" spans="1:12" x14ac:dyDescent="0.25">
      <c r="A36" s="51"/>
      <c r="B36" s="93" t="s">
        <v>78</v>
      </c>
      <c r="C36" s="95">
        <v>7.7</v>
      </c>
      <c r="D36" s="95">
        <v>7.7</v>
      </c>
      <c r="E36" s="95">
        <v>7.5</v>
      </c>
      <c r="F36" s="95">
        <v>7.5</v>
      </c>
      <c r="G36" s="95">
        <v>7.5</v>
      </c>
      <c r="H36" s="95">
        <v>7.5</v>
      </c>
      <c r="I36" s="95">
        <v>7.5</v>
      </c>
      <c r="J36" s="95">
        <v>7.5</v>
      </c>
      <c r="K36" s="95">
        <v>7.5</v>
      </c>
      <c r="L36" s="95">
        <v>7.5</v>
      </c>
    </row>
    <row r="37" spans="1:12" x14ac:dyDescent="0.25">
      <c r="A37" s="51"/>
      <c r="B37" s="93" t="s">
        <v>79</v>
      </c>
      <c r="C37" s="95">
        <v>5.2</v>
      </c>
      <c r="D37" s="95">
        <v>5.2</v>
      </c>
      <c r="E37" s="95">
        <v>5.2</v>
      </c>
      <c r="F37" s="95">
        <v>5.2</v>
      </c>
      <c r="G37" s="95">
        <v>5.2</v>
      </c>
      <c r="H37" s="95">
        <v>5.2</v>
      </c>
      <c r="I37" s="95">
        <v>5.2</v>
      </c>
      <c r="J37" s="95">
        <v>5.2</v>
      </c>
      <c r="K37" s="95">
        <v>5.2</v>
      </c>
      <c r="L37" s="95">
        <v>5.2</v>
      </c>
    </row>
    <row r="38" spans="1:12" x14ac:dyDescent="0.25">
      <c r="A38" s="51"/>
      <c r="B38" s="93" t="s">
        <v>91</v>
      </c>
      <c r="C38" s="95">
        <v>4.8394296884224133</v>
      </c>
      <c r="D38" s="95">
        <v>4.8394296884224133</v>
      </c>
      <c r="E38" s="95">
        <v>4.8</v>
      </c>
      <c r="F38" s="95">
        <v>4.8</v>
      </c>
      <c r="G38" s="95">
        <v>4.8</v>
      </c>
      <c r="H38" s="95">
        <v>4.8</v>
      </c>
      <c r="I38" s="95">
        <v>4.8</v>
      </c>
      <c r="J38" s="95">
        <v>4.8</v>
      </c>
      <c r="K38" s="95">
        <v>4.8</v>
      </c>
      <c r="L38" s="95">
        <v>4.8</v>
      </c>
    </row>
    <row r="39" spans="1:12" x14ac:dyDescent="0.25">
      <c r="A39" s="51"/>
      <c r="B39" s="93" t="s">
        <v>81</v>
      </c>
      <c r="C39" s="95">
        <v>4.8050562563111612</v>
      </c>
      <c r="D39" s="95">
        <v>4.8050562563111612</v>
      </c>
      <c r="E39" s="95">
        <v>4.7</v>
      </c>
      <c r="F39" s="95">
        <v>4.7</v>
      </c>
      <c r="G39" s="95">
        <v>4.7</v>
      </c>
      <c r="H39" s="95">
        <v>4.7</v>
      </c>
      <c r="I39" s="95">
        <v>4.7</v>
      </c>
      <c r="J39" s="95">
        <v>4.7</v>
      </c>
      <c r="K39" s="95">
        <v>4.7</v>
      </c>
      <c r="L39" s="95">
        <v>4.7</v>
      </c>
    </row>
    <row r="40" spans="1:12" x14ac:dyDescent="0.25">
      <c r="A40" s="51"/>
      <c r="B40" s="93" t="s">
        <v>78</v>
      </c>
      <c r="C40" s="95">
        <v>6.3371955907867346</v>
      </c>
      <c r="D40" s="95">
        <v>6.3371955907867346</v>
      </c>
      <c r="E40" s="95">
        <v>6.2</v>
      </c>
      <c r="F40" s="95">
        <v>6.2</v>
      </c>
      <c r="G40" s="95">
        <v>6.2</v>
      </c>
      <c r="H40" s="95">
        <v>6.2</v>
      </c>
      <c r="I40" s="95">
        <v>6.2</v>
      </c>
      <c r="J40" s="95">
        <v>6.2</v>
      </c>
      <c r="K40" s="95">
        <v>6.2</v>
      </c>
      <c r="L40" s="95">
        <v>6.2</v>
      </c>
    </row>
    <row r="41" spans="1:12" x14ac:dyDescent="0.25">
      <c r="A41" s="51"/>
      <c r="B41" s="93" t="s">
        <v>79</v>
      </c>
      <c r="C41" s="95">
        <v>7.6302877536764271</v>
      </c>
      <c r="D41" s="95">
        <v>7.6302877536764271</v>
      </c>
      <c r="E41" s="95">
        <v>7.6</v>
      </c>
      <c r="F41" s="95">
        <v>7.6</v>
      </c>
      <c r="G41" s="95">
        <v>7.6</v>
      </c>
      <c r="H41" s="95">
        <v>7.6</v>
      </c>
      <c r="I41" s="95">
        <v>7.6</v>
      </c>
      <c r="J41" s="95">
        <v>7.6</v>
      </c>
      <c r="K41" s="95">
        <v>7.6</v>
      </c>
      <c r="L41" s="95">
        <v>7.6</v>
      </c>
    </row>
    <row r="42" spans="1:12" x14ac:dyDescent="0.25">
      <c r="A42" s="51"/>
      <c r="B42" s="93" t="s">
        <v>92</v>
      </c>
      <c r="C42" s="95">
        <v>6.9631197231161366</v>
      </c>
      <c r="D42" s="95">
        <v>6.9631197231161366</v>
      </c>
      <c r="E42" s="95">
        <v>6.3</v>
      </c>
      <c r="F42" s="95">
        <v>6.5</v>
      </c>
      <c r="G42" s="95">
        <v>6.6</v>
      </c>
      <c r="H42" s="95">
        <v>6.7</v>
      </c>
      <c r="I42" s="95">
        <v>6.9</v>
      </c>
      <c r="J42" s="95">
        <v>7</v>
      </c>
      <c r="K42" s="95">
        <v>7</v>
      </c>
      <c r="L42" s="95">
        <v>7.1</v>
      </c>
    </row>
    <row r="43" spans="1:12" x14ac:dyDescent="0.25">
      <c r="A43" s="51"/>
      <c r="B43" s="93" t="s">
        <v>81</v>
      </c>
      <c r="C43" s="96">
        <v>2.1796352687030236</v>
      </c>
      <c r="D43" s="96">
        <v>2.1796352687030236</v>
      </c>
      <c r="E43" s="96">
        <v>2.2000000000000002</v>
      </c>
      <c r="F43" s="96">
        <v>2.2000000000000002</v>
      </c>
      <c r="G43" s="96">
        <v>2.2000000000000002</v>
      </c>
      <c r="H43" s="96">
        <v>2.2000000000000002</v>
      </c>
      <c r="I43" s="96">
        <v>2.2000000000000002</v>
      </c>
      <c r="J43" s="96">
        <v>2.2000000000000002</v>
      </c>
      <c r="K43" s="96">
        <v>2.2000000000000002</v>
      </c>
      <c r="L43" s="96">
        <v>2.2000000000000002</v>
      </c>
    </row>
    <row r="44" spans="1:12" x14ac:dyDescent="0.25">
      <c r="A44" s="51"/>
      <c r="B44" s="93" t="s">
        <v>78</v>
      </c>
      <c r="C44" s="95">
        <v>-2.6343601211301291</v>
      </c>
      <c r="D44" s="95">
        <v>-2.6343601211301291</v>
      </c>
      <c r="E44" s="95">
        <v>-2.8678739201036336</v>
      </c>
      <c r="F44" s="95">
        <v>-2.8678739201036336</v>
      </c>
      <c r="G44" s="95">
        <v>-2.8678739201036336</v>
      </c>
      <c r="H44" s="95">
        <v>-2.8678739201036336</v>
      </c>
      <c r="I44" s="95">
        <v>-2.8678739201036336</v>
      </c>
      <c r="J44" s="95">
        <v>-2.8678739201036336</v>
      </c>
      <c r="K44" s="95">
        <v>-2.8678739201036336</v>
      </c>
      <c r="L44" s="95">
        <v>-2.8678739201036336</v>
      </c>
    </row>
    <row r="45" spans="1:12" x14ac:dyDescent="0.25">
      <c r="A45" s="51"/>
      <c r="B45" s="93" t="s">
        <v>79</v>
      </c>
      <c r="C45" s="95">
        <v>-7.3993502810758827</v>
      </c>
      <c r="D45" s="95">
        <v>-7.3993502810758827</v>
      </c>
      <c r="E45" s="95">
        <v>-7.3993502810758827</v>
      </c>
      <c r="F45" s="95">
        <v>-7.3993502810758827</v>
      </c>
      <c r="G45" s="95">
        <v>-7.3993502810758827</v>
      </c>
      <c r="H45" s="95">
        <v>-7.3993502810758827</v>
      </c>
      <c r="I45" s="95">
        <v>-7.3993502810758827</v>
      </c>
      <c r="J45" s="95">
        <v>-7.3993502810758827</v>
      </c>
      <c r="K45" s="95">
        <v>-7.3993502810758827</v>
      </c>
      <c r="L45" s="95">
        <v>-7.3993502810758827</v>
      </c>
    </row>
    <row r="46" spans="1:12" x14ac:dyDescent="0.25">
      <c r="A46" s="51"/>
      <c r="B46" s="93" t="s">
        <v>93</v>
      </c>
      <c r="C46" s="95">
        <v>-8.7547717970519585</v>
      </c>
      <c r="D46" s="95">
        <v>-9.6020190894868733</v>
      </c>
      <c r="E46" s="95">
        <v>-9.2013318915484579</v>
      </c>
      <c r="F46" s="95">
        <v>-9.0361523313244643</v>
      </c>
      <c r="G46" s="95">
        <v>-8.9378885204182303</v>
      </c>
      <c r="H46" s="95">
        <v>-8.8593821654586034</v>
      </c>
      <c r="I46" s="95">
        <v>-8.6984541874398751</v>
      </c>
      <c r="J46" s="95">
        <v>-8.6561898276252016</v>
      </c>
      <c r="K46" s="95">
        <v>-8.6032889247232944</v>
      </c>
      <c r="L46" s="95">
        <v>-8.5143635330027578</v>
      </c>
    </row>
    <row r="47" spans="1:12" x14ac:dyDescent="0.25">
      <c r="A47" s="51"/>
      <c r="B47" s="93" t="s">
        <v>81</v>
      </c>
      <c r="C47" s="96">
        <v>-3.7844710081529485</v>
      </c>
      <c r="D47" s="96">
        <v>-5.7716911126519932</v>
      </c>
      <c r="E47" s="96">
        <v>-4.9008712443941951</v>
      </c>
      <c r="F47" s="96">
        <v>-4.487922343834212</v>
      </c>
      <c r="G47" s="96">
        <v>-4.242262816568628</v>
      </c>
      <c r="H47" s="96">
        <v>-4.0459969291695597</v>
      </c>
      <c r="I47" s="96">
        <v>-3.6436769841227403</v>
      </c>
      <c r="J47" s="96">
        <v>-3.5380160845860562</v>
      </c>
      <c r="K47" s="96">
        <v>-3.405763827331286</v>
      </c>
      <c r="L47" s="96">
        <v>-3.1834503480299472</v>
      </c>
    </row>
    <row r="48" spans="1:12" x14ac:dyDescent="0.25">
      <c r="A48" s="51"/>
      <c r="B48" s="93" t="s">
        <v>78</v>
      </c>
      <c r="C48" s="95">
        <v>0.34600469779680054</v>
      </c>
      <c r="D48" s="95">
        <v>-2.3892086366205376</v>
      </c>
      <c r="E48" s="95">
        <v>-1.6635157274374421</v>
      </c>
      <c r="F48" s="95">
        <v>-0.92020770642947225</v>
      </c>
      <c r="G48" s="95">
        <v>-0.47802055735142268</v>
      </c>
      <c r="H48" s="95">
        <v>-0.12474196003309901</v>
      </c>
      <c r="I48" s="95">
        <v>0.59943394105117509</v>
      </c>
      <c r="J48" s="95">
        <v>0.78962356021720659</v>
      </c>
      <c r="K48" s="95">
        <v>1.0276776232757943</v>
      </c>
      <c r="L48" s="95">
        <v>1.4278418860182032</v>
      </c>
    </row>
    <row r="49" spans="1:12" x14ac:dyDescent="0.25">
      <c r="A49" s="51"/>
      <c r="B49" s="93" t="s">
        <v>79</v>
      </c>
      <c r="C49" s="95">
        <v>4.6316330265624401</v>
      </c>
      <c r="D49" s="95">
        <v>1.4328276270699831</v>
      </c>
      <c r="E49" s="95">
        <v>0.16603208159745986</v>
      </c>
      <c r="F49" s="95">
        <v>1.8178276838373928</v>
      </c>
      <c r="G49" s="95">
        <v>2.8004657928997219</v>
      </c>
      <c r="H49" s="95">
        <v>3.5855293424959997</v>
      </c>
      <c r="I49" s="95">
        <v>5.1948091226832727</v>
      </c>
      <c r="J49" s="95">
        <v>5.6174527208300082</v>
      </c>
      <c r="K49" s="95">
        <v>6.146461749849097</v>
      </c>
      <c r="L49" s="95">
        <v>7.035715667054447</v>
      </c>
    </row>
    <row r="50" spans="1:12" x14ac:dyDescent="0.25">
      <c r="A50" s="51"/>
      <c r="B50" s="93" t="s">
        <v>94</v>
      </c>
      <c r="C50" s="95">
        <v>6.3081623129527316</v>
      </c>
      <c r="D50" s="95">
        <v>2.7480086549200848</v>
      </c>
      <c r="E50" s="95">
        <v>1.8486854060367521</v>
      </c>
      <c r="F50" s="95">
        <v>3.4982157680006378</v>
      </c>
      <c r="G50" s="95">
        <v>4.4795063063233371</v>
      </c>
      <c r="H50" s="95">
        <v>5.2634932350777932</v>
      </c>
      <c r="I50" s="95">
        <v>6.9906356998684647</v>
      </c>
      <c r="J50" s="95">
        <v>7.5028076650357631</v>
      </c>
      <c r="K50" s="95">
        <v>8.1438763933260319</v>
      </c>
      <c r="L50" s="95">
        <v>9.2215004915139733</v>
      </c>
    </row>
    <row r="51" spans="1:12" x14ac:dyDescent="0.25">
      <c r="B51" s="93" t="s">
        <v>81</v>
      </c>
      <c r="C51" s="96">
        <v>4.3600536840191921</v>
      </c>
      <c r="D51" s="96">
        <v>2.5108856512496232</v>
      </c>
      <c r="E51" s="96">
        <v>-9.3299184847786432E-2</v>
      </c>
      <c r="F51" s="96">
        <v>1.553965936840052</v>
      </c>
      <c r="G51" s="96">
        <v>2.533908904423122</v>
      </c>
      <c r="H51" s="96">
        <v>3.3168192123357554</v>
      </c>
      <c r="I51" s="96">
        <v>5.1618243617298258</v>
      </c>
      <c r="J51" s="96">
        <v>5.7635246939176872</v>
      </c>
      <c r="K51" s="96">
        <v>6.5166531214791359</v>
      </c>
      <c r="L51" s="96">
        <v>7.7826474006496689</v>
      </c>
    </row>
    <row r="52" spans="1:12" x14ac:dyDescent="0.25">
      <c r="B52" s="93" t="s">
        <v>78</v>
      </c>
      <c r="C52" s="96">
        <v>3.2959246862774023</v>
      </c>
      <c r="D52" s="96">
        <v>2.0622834169714395</v>
      </c>
      <c r="E52" s="96">
        <v>-1.1513041445405754</v>
      </c>
      <c r="F52" s="96">
        <v>0.49369573687121582</v>
      </c>
      <c r="G52" s="96">
        <v>1.4722911337146565</v>
      </c>
      <c r="H52" s="96">
        <v>2.2541248207854672</v>
      </c>
      <c r="I52" s="96">
        <v>4.2169926547829366</v>
      </c>
      <c r="J52" s="96">
        <v>4.9082213539913608</v>
      </c>
      <c r="K52" s="96">
        <v>5.7734094808239895</v>
      </c>
      <c r="L52" s="96">
        <v>7.227773940977114</v>
      </c>
    </row>
    <row r="53" spans="1:12" x14ac:dyDescent="0.25">
      <c r="B53" s="93" t="s">
        <v>79</v>
      </c>
      <c r="C53" s="95">
        <v>2.7762172902075548</v>
      </c>
      <c r="D53" s="95">
        <v>1.5319966527428903</v>
      </c>
      <c r="E53" s="95">
        <v>-1.664887502561422</v>
      </c>
      <c r="F53" s="95">
        <v>-2.2152861425678072E-2</v>
      </c>
      <c r="G53" s="95">
        <v>0.95509496467813348</v>
      </c>
      <c r="H53" s="95">
        <v>1.7358520309071215</v>
      </c>
      <c r="I53" s="95">
        <v>3.8165825495079879</v>
      </c>
      <c r="J53" s="95">
        <v>4.5973396157369759</v>
      </c>
      <c r="K53" s="95">
        <v>5.5745874418407872</v>
      </c>
      <c r="L53" s="95">
        <v>7.2173220829765032</v>
      </c>
    </row>
    <row r="54" spans="1:12" x14ac:dyDescent="0.25">
      <c r="B54" s="93" t="s">
        <v>95</v>
      </c>
      <c r="C54" s="95">
        <v>2.9166500800874076</v>
      </c>
      <c r="D54" s="95">
        <v>2.5081055487676736</v>
      </c>
      <c r="E54" s="95">
        <v>-1.5655760533553558</v>
      </c>
      <c r="F54" s="95">
        <v>9.2369093716830108E-2</v>
      </c>
      <c r="G54" s="95">
        <v>1.0786655108030843</v>
      </c>
      <c r="H54" s="95">
        <v>1.866651809126785</v>
      </c>
      <c r="I54" s="95">
        <v>3.9666483510480299</v>
      </c>
      <c r="J54" s="95">
        <v>4.7546346493717309</v>
      </c>
      <c r="K54" s="95">
        <v>5.7409310664579847</v>
      </c>
      <c r="L54" s="95">
        <v>7.3988762135301425</v>
      </c>
    </row>
    <row r="55" spans="1:12" x14ac:dyDescent="0.25">
      <c r="B55" s="93" t="s">
        <v>81</v>
      </c>
      <c r="C55" s="95">
        <v>3.2866892983814466</v>
      </c>
      <c r="D55" s="95">
        <v>2.4347025057647897</v>
      </c>
      <c r="E55" s="95">
        <v>-1.2366581757351032</v>
      </c>
      <c r="F55" s="95">
        <v>0.43649747727352461</v>
      </c>
      <c r="G55" s="95">
        <v>1.4318424853422214</v>
      </c>
      <c r="H55" s="95">
        <v>2.227058015760635</v>
      </c>
      <c r="I55" s="95">
        <v>4.3463205810022583</v>
      </c>
      <c r="J55" s="95">
        <v>5.1415361114206721</v>
      </c>
      <c r="K55" s="95">
        <v>6.1368811194893684</v>
      </c>
      <c r="L55" s="95">
        <v>7.810036772497968</v>
      </c>
    </row>
    <row r="56" spans="1:12" x14ac:dyDescent="0.25">
      <c r="B56" s="93" t="s">
        <v>78</v>
      </c>
      <c r="C56" s="95">
        <v>3.5965108373813308</v>
      </c>
      <c r="D56" s="95">
        <v>3.3127338331339047</v>
      </c>
      <c r="E56" s="95">
        <v>-0.96795797740900547</v>
      </c>
      <c r="F56" s="95">
        <v>0.72040818153606423</v>
      </c>
      <c r="G56" s="95">
        <v>1.7248017805872036</v>
      </c>
      <c r="H56" s="95">
        <v>2.5272465431003299</v>
      </c>
      <c r="I56" s="95">
        <v>4.6657751316623317</v>
      </c>
      <c r="J56" s="95">
        <v>5.4682198941754585</v>
      </c>
      <c r="K56" s="95">
        <v>6.4726134932265973</v>
      </c>
      <c r="L56" s="95">
        <v>8.1609796521716387</v>
      </c>
    </row>
    <row r="57" spans="1:12" x14ac:dyDescent="0.25">
      <c r="B57" s="93" t="s">
        <v>79</v>
      </c>
      <c r="C57" s="94">
        <v>3.8030911657188256</v>
      </c>
      <c r="D57" s="94">
        <v>4.2082234071020679</v>
      </c>
      <c r="E57" s="94">
        <v>-0.80249898974529721</v>
      </c>
      <c r="F57" s="94">
        <v>0.9010776751362144</v>
      </c>
      <c r="G57" s="94">
        <v>1.9145198651697963</v>
      </c>
      <c r="H57" s="94">
        <v>2.7241938597776354</v>
      </c>
      <c r="I57" s="94">
        <v>4.8819884716600157</v>
      </c>
      <c r="J57" s="94">
        <v>5.6916624662678545</v>
      </c>
      <c r="K57" s="94">
        <v>6.7051046563014367</v>
      </c>
      <c r="L57" s="94">
        <v>8.4086813211829181</v>
      </c>
    </row>
    <row r="58" spans="1:12" ht="16.5" x14ac:dyDescent="0.3">
      <c r="B58" s="93" t="s">
        <v>96</v>
      </c>
      <c r="C58" s="140">
        <v>3.6</v>
      </c>
      <c r="D58" s="140"/>
      <c r="E58" s="140">
        <v>-1.0055901554641227</v>
      </c>
      <c r="F58" s="140">
        <v>0.69798650941738893</v>
      </c>
      <c r="G58" s="140">
        <v>1.7114286994509709</v>
      </c>
      <c r="H58" s="140">
        <v>2.5211026940588099</v>
      </c>
      <c r="I58" s="140">
        <v>4.6788973059411898</v>
      </c>
      <c r="J58" s="140">
        <v>5.4885713005490295</v>
      </c>
      <c r="K58" s="140">
        <v>6.5020134905826108</v>
      </c>
      <c r="L58" s="140">
        <v>8.2055901554640922</v>
      </c>
    </row>
  </sheetData>
  <hyperlinks>
    <hyperlink ref="A1" location="List!A1" display="List!A1" xr:uid="{20EAEB68-A3AE-4BF2-81DD-395FC94B57E4}"/>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7"/>
  <sheetViews>
    <sheetView workbookViewId="0"/>
  </sheetViews>
  <sheetFormatPr defaultColWidth="8.88671875" defaultRowHeight="14.25" x14ac:dyDescent="0.25"/>
  <cols>
    <col min="1" max="1" width="27.88671875" style="5" customWidth="1"/>
    <col min="2" max="2" width="0" style="3" hidden="1" customWidth="1"/>
    <col min="3" max="16384" width="8.88671875" style="3"/>
  </cols>
  <sheetData>
    <row r="1" spans="1:9" s="22" customFormat="1" ht="15" x14ac:dyDescent="0.25">
      <c r="A1" s="251" t="s">
        <v>385</v>
      </c>
      <c r="B1" s="90" t="s">
        <v>111</v>
      </c>
      <c r="C1" s="90" t="s">
        <v>112</v>
      </c>
      <c r="D1" s="90" t="s">
        <v>113</v>
      </c>
      <c r="E1" s="90" t="s">
        <v>114</v>
      </c>
      <c r="F1" s="55" t="s">
        <v>115</v>
      </c>
      <c r="G1" s="26" t="s">
        <v>116</v>
      </c>
      <c r="H1" s="55" t="s">
        <v>117</v>
      </c>
      <c r="I1" s="22">
        <v>2023</v>
      </c>
    </row>
    <row r="2" spans="1:9" x14ac:dyDescent="0.25">
      <c r="A2" s="5" t="s">
        <v>230</v>
      </c>
      <c r="B2" s="54">
        <v>-7.6246887703230151</v>
      </c>
      <c r="C2" s="81">
        <v>-1.5</v>
      </c>
      <c r="D2" s="81">
        <v>-6.9</v>
      </c>
      <c r="E2" s="81">
        <v>-7.2</v>
      </c>
      <c r="F2" s="134">
        <v>-3.1</v>
      </c>
      <c r="G2" s="134">
        <v>-1.6</v>
      </c>
      <c r="H2" s="134">
        <v>-2.8</v>
      </c>
      <c r="I2" s="134">
        <v>-4.0999999999999996</v>
      </c>
    </row>
    <row r="3" spans="1:9" x14ac:dyDescent="0.25">
      <c r="A3" s="5" t="s">
        <v>231</v>
      </c>
      <c r="B3" s="54"/>
      <c r="C3" s="80"/>
      <c r="D3" s="80"/>
      <c r="E3" s="81"/>
      <c r="F3" s="152">
        <v>-4</v>
      </c>
      <c r="G3" s="134">
        <v>-3.1</v>
      </c>
      <c r="H3" s="134">
        <v>-4</v>
      </c>
      <c r="I3" s="134">
        <v>-4.4000000000000004</v>
      </c>
    </row>
    <row r="4" spans="1:9" x14ac:dyDescent="0.25">
      <c r="A4" s="5" t="s">
        <v>232</v>
      </c>
      <c r="B4" s="54">
        <v>-18.721273984359009</v>
      </c>
      <c r="C4" s="81">
        <v>-10.8</v>
      </c>
      <c r="D4" s="81">
        <v>-13.7</v>
      </c>
      <c r="E4" s="81">
        <v>-13.4</v>
      </c>
      <c r="F4" s="134">
        <v>-9.5</v>
      </c>
      <c r="G4" s="134">
        <v>-9.8000000000000007</v>
      </c>
      <c r="H4" s="144">
        <v>-10</v>
      </c>
      <c r="I4" s="144">
        <v>-9.6999999999999993</v>
      </c>
    </row>
    <row r="5" spans="1:9" x14ac:dyDescent="0.25">
      <c r="A5" s="5" t="s">
        <v>233</v>
      </c>
      <c r="B5" s="54"/>
      <c r="C5" s="80"/>
      <c r="D5" s="80"/>
      <c r="E5" s="81"/>
      <c r="F5" s="152">
        <v>-11.1</v>
      </c>
      <c r="G5" s="134">
        <v>-12.3</v>
      </c>
      <c r="H5" s="134">
        <v>-11.9</v>
      </c>
      <c r="I5" s="134">
        <v>-10.6</v>
      </c>
    </row>
    <row r="6" spans="1:9" x14ac:dyDescent="0.25">
      <c r="C6" s="4"/>
      <c r="D6" s="4"/>
      <c r="E6" s="4"/>
      <c r="F6" s="4"/>
    </row>
    <row r="7" spans="1:9" x14ac:dyDescent="0.25">
      <c r="D7" s="4"/>
      <c r="E7" s="4"/>
      <c r="F7" s="4"/>
      <c r="G7" s="4"/>
    </row>
  </sheetData>
  <hyperlinks>
    <hyperlink ref="A1" location="List!A1" display="List!A1" xr:uid="{45FB0D7A-9DCC-43A2-AD4F-DE809E09727A}"/>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9"/>
  <sheetViews>
    <sheetView workbookViewId="0"/>
  </sheetViews>
  <sheetFormatPr defaultColWidth="8.88671875" defaultRowHeight="16.5" x14ac:dyDescent="0.3"/>
  <cols>
    <col min="1" max="1" width="27.44140625" style="20" customWidth="1"/>
    <col min="2" max="16384" width="8.88671875" style="2"/>
  </cols>
  <sheetData>
    <row r="1" spans="1:6" s="20" customFormat="1" x14ac:dyDescent="0.3">
      <c r="A1" s="251" t="s">
        <v>385</v>
      </c>
      <c r="B1" s="69">
        <v>2017</v>
      </c>
      <c r="C1" s="69">
        <v>2018</v>
      </c>
      <c r="D1" s="69">
        <v>2019</v>
      </c>
      <c r="E1" s="69">
        <v>2020</v>
      </c>
      <c r="F1" s="69" t="s">
        <v>324</v>
      </c>
    </row>
    <row r="2" spans="1:6" x14ac:dyDescent="0.3">
      <c r="A2" s="68" t="s">
        <v>234</v>
      </c>
      <c r="B2" s="108">
        <v>0.72068153690000014</v>
      </c>
      <c r="C2" s="108">
        <v>-2.8197908536999998</v>
      </c>
      <c r="D2" s="108">
        <v>0.2166068884999999</v>
      </c>
      <c r="E2" s="108">
        <v>0.65536907100000019</v>
      </c>
      <c r="F2" s="140">
        <v>1.0686454910000001</v>
      </c>
    </row>
    <row r="3" spans="1:6" x14ac:dyDescent="0.3">
      <c r="A3" s="68" t="s">
        <v>235</v>
      </c>
      <c r="B3" s="108">
        <v>-3.2727567190000002</v>
      </c>
      <c r="C3" s="108">
        <v>0.25524540299999998</v>
      </c>
      <c r="D3" s="108">
        <v>1.3521841878</v>
      </c>
      <c r="E3" s="108">
        <v>3.5471789190000003</v>
      </c>
      <c r="F3" s="140">
        <v>-2.3091916010000002</v>
      </c>
    </row>
    <row r="19" spans="11:15" x14ac:dyDescent="0.3">
      <c r="K19" s="32"/>
    </row>
    <row r="29" spans="11:15" x14ac:dyDescent="0.3">
      <c r="M29" s="3"/>
      <c r="N29" s="71"/>
      <c r="O29" s="71"/>
    </row>
  </sheetData>
  <hyperlinks>
    <hyperlink ref="A1" location="List!A1" display="List!A1" xr:uid="{CA291932-809C-41B1-9EC4-32C4AA0E2CD3}"/>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24"/>
  <sheetViews>
    <sheetView zoomScale="110" zoomScaleNormal="110" workbookViewId="0"/>
  </sheetViews>
  <sheetFormatPr defaultColWidth="8.88671875" defaultRowHeight="14.25" x14ac:dyDescent="0.25"/>
  <cols>
    <col min="1" max="1" width="6.33203125" style="5" bestFit="1" customWidth="1"/>
    <col min="2" max="2" width="19.109375" style="3" customWidth="1"/>
    <col min="3" max="3" width="18.77734375" style="3" customWidth="1"/>
    <col min="4" max="16384" width="8.88671875" style="3"/>
  </cols>
  <sheetData>
    <row r="1" spans="1:13" s="22" customFormat="1" ht="15" x14ac:dyDescent="0.25">
      <c r="A1" s="251" t="s">
        <v>385</v>
      </c>
      <c r="B1" s="22" t="s">
        <v>236</v>
      </c>
      <c r="C1" s="22" t="s">
        <v>237</v>
      </c>
    </row>
    <row r="2" spans="1:13" ht="16.5" x14ac:dyDescent="0.3">
      <c r="A2" s="23" t="s">
        <v>102</v>
      </c>
      <c r="B2" s="52">
        <v>2.2785607799999998</v>
      </c>
      <c r="C2" s="52">
        <v>2.2785607799999998</v>
      </c>
      <c r="K2" s="67"/>
      <c r="L2" s="67"/>
      <c r="M2" s="67"/>
    </row>
    <row r="3" spans="1:13" ht="16.5" x14ac:dyDescent="0.3">
      <c r="A3" s="23" t="s">
        <v>81</v>
      </c>
      <c r="B3" s="52">
        <v>3.4291784700000001</v>
      </c>
      <c r="C3" s="52">
        <v>3.4291784700000001</v>
      </c>
      <c r="K3" s="67"/>
      <c r="L3" s="67"/>
      <c r="M3" s="67"/>
    </row>
    <row r="4" spans="1:13" ht="16.5" x14ac:dyDescent="0.3">
      <c r="A4" s="23" t="s">
        <v>78</v>
      </c>
      <c r="B4" s="52">
        <v>2.7296287399999999</v>
      </c>
      <c r="C4" s="52">
        <v>2.7296287399999999</v>
      </c>
      <c r="K4" s="67"/>
      <c r="L4" s="67"/>
      <c r="M4" s="67"/>
    </row>
    <row r="5" spans="1:13" ht="16.5" x14ac:dyDescent="0.3">
      <c r="A5" s="23" t="s">
        <v>79</v>
      </c>
      <c r="B5" s="52">
        <v>3.2834854099999999</v>
      </c>
      <c r="C5" s="52">
        <v>3.2834854099999999</v>
      </c>
      <c r="K5" s="67"/>
      <c r="L5" s="67"/>
      <c r="M5" s="67"/>
    </row>
    <row r="6" spans="1:13" ht="16.5" x14ac:dyDescent="0.3">
      <c r="A6" s="23" t="s">
        <v>103</v>
      </c>
      <c r="B6" s="52">
        <v>2.7463076499999999</v>
      </c>
      <c r="C6" s="52">
        <v>2.7463076499999999</v>
      </c>
      <c r="K6" s="67"/>
      <c r="L6" s="67"/>
      <c r="M6" s="67"/>
    </row>
    <row r="7" spans="1:13" ht="16.5" x14ac:dyDescent="0.3">
      <c r="A7" s="23" t="s">
        <v>81</v>
      </c>
      <c r="B7" s="52">
        <v>1.9435</v>
      </c>
      <c r="C7" s="52">
        <v>1.9435</v>
      </c>
      <c r="K7" s="67"/>
      <c r="L7" s="67"/>
      <c r="M7" s="67"/>
    </row>
    <row r="8" spans="1:13" ht="16.5" x14ac:dyDescent="0.3">
      <c r="A8" s="23" t="s">
        <v>78</v>
      </c>
      <c r="B8" s="52">
        <v>1.9397962200000001</v>
      </c>
      <c r="C8" s="52">
        <v>1.9397962200000001</v>
      </c>
      <c r="K8" s="67"/>
      <c r="L8" s="67"/>
      <c r="M8" s="67"/>
    </row>
    <row r="9" spans="1:13" ht="16.5" x14ac:dyDescent="0.3">
      <c r="A9" s="23" t="s">
        <v>79</v>
      </c>
      <c r="B9" s="52">
        <v>2.6055376899999998</v>
      </c>
      <c r="C9" s="52">
        <v>2.6055376899999998</v>
      </c>
      <c r="K9" s="67"/>
      <c r="L9" s="67"/>
      <c r="M9" s="67"/>
    </row>
    <row r="10" spans="1:13" ht="16.5" x14ac:dyDescent="0.3">
      <c r="A10" s="23" t="s">
        <v>104</v>
      </c>
      <c r="B10" s="52">
        <v>4.4872376699999998</v>
      </c>
      <c r="C10" s="52">
        <v>4.4872376699999998</v>
      </c>
      <c r="K10" s="67"/>
      <c r="L10" s="67"/>
      <c r="M10" s="67"/>
    </row>
    <row r="11" spans="1:13" ht="16.5" x14ac:dyDescent="0.3">
      <c r="A11" s="22" t="s">
        <v>81</v>
      </c>
      <c r="B11" s="52">
        <v>4.4872376699999998</v>
      </c>
      <c r="C11" s="52">
        <v>4.4144347699999997</v>
      </c>
      <c r="K11" s="67"/>
      <c r="L11" s="67"/>
      <c r="M11" s="67"/>
    </row>
    <row r="12" spans="1:13" ht="16.5" x14ac:dyDescent="0.3">
      <c r="A12" s="22" t="s">
        <v>78</v>
      </c>
      <c r="B12" s="52">
        <v>5.1355756399999999</v>
      </c>
      <c r="C12" s="52">
        <v>4.5798455999999996</v>
      </c>
      <c r="K12" s="67"/>
      <c r="L12" s="67"/>
      <c r="M12" s="67"/>
    </row>
    <row r="13" spans="1:13" ht="16.5" x14ac:dyDescent="0.3">
      <c r="A13" s="22" t="s">
        <v>79</v>
      </c>
      <c r="B13" s="52">
        <v>5.8415209399999997</v>
      </c>
      <c r="C13" s="52">
        <v>4.8220688599999999</v>
      </c>
      <c r="K13" s="67"/>
      <c r="L13" s="67"/>
      <c r="M13" s="67"/>
    </row>
    <row r="14" spans="1:13" ht="16.5" x14ac:dyDescent="0.3">
      <c r="A14" s="29"/>
      <c r="B14" s="67"/>
      <c r="C14" s="67"/>
      <c r="K14" s="67"/>
      <c r="L14" s="67"/>
      <c r="M14" s="67"/>
    </row>
    <row r="15" spans="1:13" ht="16.5" x14ac:dyDescent="0.3">
      <c r="B15" s="67"/>
      <c r="C15" s="67"/>
      <c r="K15" s="67"/>
      <c r="L15" s="67"/>
      <c r="M15" s="67"/>
    </row>
    <row r="16" spans="1:13" ht="16.5" x14ac:dyDescent="0.3">
      <c r="B16" s="67"/>
      <c r="C16" s="67"/>
      <c r="K16" s="67"/>
      <c r="L16" s="67"/>
      <c r="M16" s="67"/>
    </row>
    <row r="17" spans="2:13" ht="16.5" x14ac:dyDescent="0.3">
      <c r="B17" s="67"/>
      <c r="C17" s="67"/>
      <c r="K17" s="67"/>
      <c r="L17" s="67"/>
      <c r="M17" s="67"/>
    </row>
    <row r="18" spans="2:13" ht="16.5" x14ac:dyDescent="0.3">
      <c r="B18" s="67"/>
      <c r="C18" s="67"/>
      <c r="K18" s="67"/>
      <c r="L18" s="67"/>
      <c r="M18" s="67"/>
    </row>
    <row r="19" spans="2:13" ht="16.5" x14ac:dyDescent="0.3">
      <c r="B19" s="67"/>
      <c r="C19" s="67"/>
      <c r="K19" s="67"/>
      <c r="L19" s="67"/>
      <c r="M19" s="67"/>
    </row>
    <row r="20" spans="2:13" ht="16.5" x14ac:dyDescent="0.3">
      <c r="B20" s="67"/>
      <c r="C20" s="67"/>
    </row>
    <row r="21" spans="2:13" ht="17.25" x14ac:dyDescent="0.3">
      <c r="B21" s="67"/>
      <c r="C21" s="67"/>
      <c r="F21" s="35"/>
    </row>
    <row r="22" spans="2:13" ht="16.5" x14ac:dyDescent="0.3">
      <c r="B22" s="67"/>
      <c r="C22" s="67"/>
    </row>
    <row r="23" spans="2:13" ht="16.5" x14ac:dyDescent="0.3">
      <c r="B23" s="67"/>
      <c r="C23" s="67"/>
    </row>
    <row r="24" spans="2:13" ht="16.5" x14ac:dyDescent="0.3">
      <c r="B24" s="67"/>
      <c r="C24" s="67"/>
    </row>
  </sheetData>
  <hyperlinks>
    <hyperlink ref="A1" location="List!A1" display="List!A1" xr:uid="{01FE97C7-57FF-4734-92BB-8F5A38438C70}"/>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15"/>
  <sheetViews>
    <sheetView zoomScale="145" zoomScaleNormal="145" workbookViewId="0"/>
  </sheetViews>
  <sheetFormatPr defaultColWidth="8.88671875" defaultRowHeight="16.5" x14ac:dyDescent="0.3"/>
  <cols>
    <col min="1" max="1" width="25" style="67" bestFit="1" customWidth="1"/>
    <col min="2" max="16384" width="8.88671875" style="67"/>
  </cols>
  <sheetData>
    <row r="1" spans="1:9" x14ac:dyDescent="0.3">
      <c r="A1" s="251" t="s">
        <v>385</v>
      </c>
      <c r="B1" s="26" t="s">
        <v>118</v>
      </c>
      <c r="C1" s="26" t="s">
        <v>78</v>
      </c>
      <c r="D1" s="26" t="s">
        <v>119</v>
      </c>
      <c r="E1" s="26" t="s">
        <v>103</v>
      </c>
      <c r="F1" s="26" t="s">
        <v>120</v>
      </c>
      <c r="G1" s="26" t="s">
        <v>78</v>
      </c>
      <c r="H1" s="26" t="s">
        <v>119</v>
      </c>
      <c r="I1" s="26" t="s">
        <v>104</v>
      </c>
    </row>
    <row r="2" spans="1:9" x14ac:dyDescent="0.3">
      <c r="A2" s="22" t="s">
        <v>242</v>
      </c>
      <c r="B2" s="149">
        <v>17.7</v>
      </c>
      <c r="C2" s="149">
        <v>14.7</v>
      </c>
      <c r="D2" s="149">
        <v>13.064361191162345</v>
      </c>
      <c r="E2" s="149">
        <v>9.6747289407839876</v>
      </c>
      <c r="F2" s="149">
        <v>10.321489001692047</v>
      </c>
      <c r="G2" s="149">
        <v>8.8952654232424688</v>
      </c>
      <c r="H2" s="149">
        <v>3.2670454545454546</v>
      </c>
      <c r="I2" s="149">
        <v>3.4770514603616132</v>
      </c>
    </row>
    <row r="3" spans="1:9" x14ac:dyDescent="0.3">
      <c r="A3" s="22" t="s">
        <v>243</v>
      </c>
      <c r="B3" s="149">
        <v>27.4</v>
      </c>
      <c r="C3" s="149">
        <v>28.8</v>
      </c>
      <c r="D3" s="149">
        <v>24.975984630163303</v>
      </c>
      <c r="E3" s="149">
        <v>23.603002502085072</v>
      </c>
      <c r="F3" s="149">
        <v>22.081218274111674</v>
      </c>
      <c r="G3" s="149">
        <v>21.52080344332855</v>
      </c>
      <c r="H3" s="149">
        <v>14.772727272727273</v>
      </c>
      <c r="I3" s="149">
        <v>12.100139082058414</v>
      </c>
    </row>
    <row r="4" spans="1:9" x14ac:dyDescent="0.3">
      <c r="A4" s="22" t="s">
        <v>244</v>
      </c>
      <c r="B4" s="149">
        <v>33.5</v>
      </c>
      <c r="C4" s="149">
        <v>36.5</v>
      </c>
      <c r="D4" s="149">
        <v>44.380403458213266</v>
      </c>
      <c r="E4" s="149">
        <v>46.622185154295245</v>
      </c>
      <c r="F4" s="149">
        <v>35.363790186125208</v>
      </c>
      <c r="G4" s="149">
        <v>35.868005738880917</v>
      </c>
      <c r="H4" s="149">
        <v>35.653409090909086</v>
      </c>
      <c r="I4" s="149">
        <v>33.796940194714878</v>
      </c>
    </row>
    <row r="5" spans="1:9" x14ac:dyDescent="0.3">
      <c r="A5" s="22" t="s">
        <v>245</v>
      </c>
      <c r="B5" s="149">
        <v>3.5</v>
      </c>
      <c r="C5" s="149">
        <v>3.6</v>
      </c>
      <c r="D5" s="149">
        <v>3.1700288184438041</v>
      </c>
      <c r="E5" s="149">
        <v>2.2518765638031693</v>
      </c>
      <c r="F5" s="149">
        <v>7.1912013536379025</v>
      </c>
      <c r="G5" s="149">
        <v>7.6040172166427542</v>
      </c>
      <c r="H5" s="149">
        <v>11.647727272727272</v>
      </c>
      <c r="I5" s="149">
        <v>12.517385257301807</v>
      </c>
    </row>
    <row r="6" spans="1:9" x14ac:dyDescent="0.3">
      <c r="A6" s="22" t="s">
        <v>246</v>
      </c>
      <c r="B6" s="149">
        <v>0.8</v>
      </c>
      <c r="C6" s="149">
        <v>1.1000000000000001</v>
      </c>
      <c r="D6" s="149">
        <v>0.96061479346781953</v>
      </c>
      <c r="E6" s="149">
        <v>0.33361134278565469</v>
      </c>
      <c r="F6" s="149">
        <v>0.76142131979695438</v>
      </c>
      <c r="G6" s="149">
        <v>0.57388809182209477</v>
      </c>
      <c r="H6" s="149">
        <v>1.9886363636363635</v>
      </c>
      <c r="I6" s="149">
        <v>3.05980528511822</v>
      </c>
    </row>
    <row r="7" spans="1:9" x14ac:dyDescent="0.3">
      <c r="A7" s="22" t="s">
        <v>238</v>
      </c>
      <c r="B7" s="149">
        <v>17.100000000000001</v>
      </c>
      <c r="C7" s="149">
        <v>15.3</v>
      </c>
      <c r="D7" s="149">
        <v>13.448607108549471</v>
      </c>
      <c r="E7" s="149">
        <v>17.514595496246873</v>
      </c>
      <c r="F7" s="149">
        <v>24.280879864636209</v>
      </c>
      <c r="G7" s="149">
        <v>25.538020086083215</v>
      </c>
      <c r="H7" s="149">
        <v>32.670454545454547</v>
      </c>
      <c r="I7" s="149">
        <v>35.048678720445068</v>
      </c>
    </row>
    <row r="8" spans="1:9" x14ac:dyDescent="0.3">
      <c r="A8" s="109"/>
      <c r="B8" s="109"/>
      <c r="C8" s="109"/>
      <c r="D8" s="109"/>
      <c r="E8" s="109"/>
      <c r="F8" s="109"/>
      <c r="G8" s="109"/>
      <c r="H8" s="109"/>
    </row>
    <row r="9" spans="1:9" x14ac:dyDescent="0.3">
      <c r="A9" s="109"/>
      <c r="B9" s="110"/>
      <c r="C9" s="109"/>
      <c r="D9" s="109"/>
      <c r="E9" s="109"/>
      <c r="F9" s="109"/>
      <c r="G9" s="109"/>
      <c r="H9" s="109"/>
    </row>
    <row r="10" spans="1:9" x14ac:dyDescent="0.3">
      <c r="A10" s="2"/>
    </row>
    <row r="11" spans="1:9" x14ac:dyDescent="0.3">
      <c r="A11" s="2"/>
    </row>
    <row r="12" spans="1:9" x14ac:dyDescent="0.3">
      <c r="A12" s="2"/>
    </row>
    <row r="13" spans="1:9" x14ac:dyDescent="0.3">
      <c r="A13" s="2"/>
    </row>
    <row r="14" spans="1:9" x14ac:dyDescent="0.3">
      <c r="A14" s="2"/>
    </row>
    <row r="15" spans="1:9" x14ac:dyDescent="0.3">
      <c r="A15" s="2"/>
    </row>
  </sheetData>
  <hyperlinks>
    <hyperlink ref="A1" location="List!A1" display="List!A1" xr:uid="{DB69CB43-D43A-4E2C-959D-72B86108517D}"/>
  </hyperlinks>
  <pageMargins left="0.7" right="0.7" top="0.75" bottom="0.75" header="0.3" footer="0.3"/>
  <pageSetup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101"/>
  <sheetViews>
    <sheetView zoomScale="110" zoomScaleNormal="110" workbookViewId="0"/>
  </sheetViews>
  <sheetFormatPr defaultColWidth="9.109375" defaultRowHeight="15" x14ac:dyDescent="0.25"/>
  <cols>
    <col min="1" max="1" width="9.109375" style="176"/>
    <col min="2" max="2" width="47.88671875" style="154" bestFit="1" customWidth="1"/>
    <col min="3" max="3" width="41.6640625" style="154" bestFit="1" customWidth="1"/>
    <col min="4" max="4" width="36" style="154" bestFit="1" customWidth="1"/>
    <col min="5" max="5" width="54.109375" style="154" bestFit="1" customWidth="1"/>
    <col min="6" max="16384" width="9.109375" style="154"/>
  </cols>
  <sheetData>
    <row r="1" spans="1:5" x14ac:dyDescent="0.25">
      <c r="A1" s="251" t="s">
        <v>385</v>
      </c>
      <c r="B1" s="175" t="s">
        <v>249</v>
      </c>
      <c r="C1" s="175" t="s">
        <v>247</v>
      </c>
      <c r="D1" s="175" t="s">
        <v>248</v>
      </c>
      <c r="E1" s="175" t="s">
        <v>250</v>
      </c>
    </row>
    <row r="2" spans="1:5" x14ac:dyDescent="0.25">
      <c r="A2" s="252">
        <v>41275</v>
      </c>
      <c r="B2" s="174">
        <v>12</v>
      </c>
      <c r="C2" s="174">
        <v>12</v>
      </c>
      <c r="D2" s="174">
        <v>8</v>
      </c>
      <c r="E2" s="174">
        <v>0</v>
      </c>
    </row>
    <row r="3" spans="1:5" x14ac:dyDescent="0.25">
      <c r="A3" s="252">
        <v>41306</v>
      </c>
      <c r="B3" s="174">
        <v>12</v>
      </c>
      <c r="C3" s="174">
        <v>12</v>
      </c>
      <c r="D3" s="174">
        <v>8</v>
      </c>
      <c r="E3" s="174">
        <v>0</v>
      </c>
    </row>
    <row r="4" spans="1:5" x14ac:dyDescent="0.25">
      <c r="A4" s="252">
        <v>41334</v>
      </c>
      <c r="B4" s="174">
        <v>12</v>
      </c>
      <c r="C4" s="174">
        <v>12</v>
      </c>
      <c r="D4" s="174">
        <v>8</v>
      </c>
      <c r="E4" s="174">
        <v>0</v>
      </c>
    </row>
    <row r="5" spans="1:5" x14ac:dyDescent="0.25">
      <c r="A5" s="252">
        <v>41365</v>
      </c>
      <c r="B5" s="174">
        <v>12</v>
      </c>
      <c r="C5" s="174">
        <v>12</v>
      </c>
      <c r="D5" s="174">
        <v>8</v>
      </c>
      <c r="E5" s="174">
        <v>0</v>
      </c>
    </row>
    <row r="6" spans="1:5" x14ac:dyDescent="0.25">
      <c r="A6" s="252">
        <v>41395</v>
      </c>
      <c r="B6" s="174">
        <v>12</v>
      </c>
      <c r="C6" s="174">
        <v>12</v>
      </c>
      <c r="D6" s="174">
        <v>8</v>
      </c>
      <c r="E6" s="174">
        <v>0</v>
      </c>
    </row>
    <row r="7" spans="1:5" x14ac:dyDescent="0.25">
      <c r="A7" s="252">
        <v>41426</v>
      </c>
      <c r="B7" s="174">
        <v>12</v>
      </c>
      <c r="C7" s="174">
        <v>12</v>
      </c>
      <c r="D7" s="174">
        <v>4</v>
      </c>
      <c r="E7" s="174">
        <v>0</v>
      </c>
    </row>
    <row r="8" spans="1:5" x14ac:dyDescent="0.25">
      <c r="A8" s="252">
        <v>41456</v>
      </c>
      <c r="B8" s="174">
        <v>12</v>
      </c>
      <c r="C8" s="174">
        <v>12</v>
      </c>
      <c r="D8" s="174">
        <v>4</v>
      </c>
      <c r="E8" s="174">
        <v>0</v>
      </c>
    </row>
    <row r="9" spans="1:5" x14ac:dyDescent="0.25">
      <c r="A9" s="252">
        <v>41487</v>
      </c>
      <c r="B9" s="174">
        <v>12</v>
      </c>
      <c r="C9" s="174">
        <v>12</v>
      </c>
      <c r="D9" s="174">
        <v>4</v>
      </c>
      <c r="E9" s="174">
        <v>0</v>
      </c>
    </row>
    <row r="10" spans="1:5" x14ac:dyDescent="0.25">
      <c r="A10" s="252">
        <v>41518</v>
      </c>
      <c r="B10" s="174">
        <v>12</v>
      </c>
      <c r="C10" s="174">
        <v>12</v>
      </c>
      <c r="D10" s="174">
        <v>4</v>
      </c>
      <c r="E10" s="174">
        <v>0</v>
      </c>
    </row>
    <row r="11" spans="1:5" x14ac:dyDescent="0.25">
      <c r="A11" s="252">
        <v>41548</v>
      </c>
      <c r="B11" s="174">
        <v>12</v>
      </c>
      <c r="C11" s="174">
        <v>12</v>
      </c>
      <c r="D11" s="174">
        <v>4</v>
      </c>
      <c r="E11" s="174">
        <v>0</v>
      </c>
    </row>
    <row r="12" spans="1:5" x14ac:dyDescent="0.25">
      <c r="A12" s="252">
        <v>41579</v>
      </c>
      <c r="B12" s="174">
        <v>12</v>
      </c>
      <c r="C12" s="174">
        <v>12</v>
      </c>
      <c r="D12" s="174">
        <v>4</v>
      </c>
      <c r="E12" s="174">
        <v>0</v>
      </c>
    </row>
    <row r="13" spans="1:5" x14ac:dyDescent="0.25">
      <c r="A13" s="252">
        <v>41609</v>
      </c>
      <c r="B13" s="174">
        <v>12</v>
      </c>
      <c r="C13" s="174">
        <v>12</v>
      </c>
      <c r="D13" s="174">
        <v>4</v>
      </c>
      <c r="E13" s="174">
        <v>0</v>
      </c>
    </row>
    <row r="14" spans="1:5" x14ac:dyDescent="0.25">
      <c r="A14" s="252">
        <v>41640</v>
      </c>
      <c r="B14" s="174">
        <v>12</v>
      </c>
      <c r="C14" s="174">
        <v>12</v>
      </c>
      <c r="D14" s="174">
        <v>2.7857099999999999</v>
      </c>
      <c r="E14" s="174">
        <v>0</v>
      </c>
    </row>
    <row r="15" spans="1:5" x14ac:dyDescent="0.25">
      <c r="A15" s="252">
        <v>41671</v>
      </c>
      <c r="B15" s="174">
        <v>12</v>
      </c>
      <c r="C15" s="174">
        <v>12</v>
      </c>
      <c r="D15" s="174">
        <v>2</v>
      </c>
      <c r="E15" s="174">
        <v>0</v>
      </c>
    </row>
    <row r="16" spans="1:5" x14ac:dyDescent="0.25">
      <c r="A16" s="252">
        <v>41699</v>
      </c>
      <c r="B16" s="174">
        <v>12</v>
      </c>
      <c r="C16" s="174">
        <v>12</v>
      </c>
      <c r="D16" s="174">
        <v>2</v>
      </c>
      <c r="E16" s="174">
        <v>0</v>
      </c>
    </row>
    <row r="17" spans="1:5" x14ac:dyDescent="0.25">
      <c r="A17" s="252">
        <v>41730</v>
      </c>
      <c r="B17" s="174">
        <v>12</v>
      </c>
      <c r="C17" s="174">
        <v>12</v>
      </c>
      <c r="D17" s="174">
        <v>2</v>
      </c>
      <c r="E17" s="174">
        <v>0</v>
      </c>
    </row>
    <row r="18" spans="1:5" x14ac:dyDescent="0.25">
      <c r="A18" s="252">
        <v>41760</v>
      </c>
      <c r="B18" s="174">
        <v>12</v>
      </c>
      <c r="C18" s="174">
        <v>12</v>
      </c>
      <c r="D18" s="174">
        <v>2</v>
      </c>
      <c r="E18" s="174">
        <v>0</v>
      </c>
    </row>
    <row r="19" spans="1:5" x14ac:dyDescent="0.25">
      <c r="A19" s="252">
        <v>41791</v>
      </c>
      <c r="B19" s="174">
        <v>12</v>
      </c>
      <c r="C19" s="174">
        <v>12</v>
      </c>
      <c r="D19" s="174">
        <v>2</v>
      </c>
      <c r="E19" s="174">
        <v>0</v>
      </c>
    </row>
    <row r="20" spans="1:5" x14ac:dyDescent="0.25">
      <c r="A20" s="252">
        <v>41821</v>
      </c>
      <c r="B20" s="174">
        <v>12</v>
      </c>
      <c r="C20" s="174">
        <v>12</v>
      </c>
      <c r="D20" s="174">
        <v>2</v>
      </c>
      <c r="E20" s="174">
        <v>0</v>
      </c>
    </row>
    <row r="21" spans="1:5" x14ac:dyDescent="0.25">
      <c r="A21" s="252">
        <v>41852</v>
      </c>
      <c r="B21" s="174">
        <v>12</v>
      </c>
      <c r="C21" s="174">
        <v>12</v>
      </c>
      <c r="D21" s="174">
        <v>2</v>
      </c>
      <c r="E21" s="174">
        <v>0</v>
      </c>
    </row>
    <row r="22" spans="1:5" x14ac:dyDescent="0.25">
      <c r="A22" s="252">
        <v>41883</v>
      </c>
      <c r="B22" s="174">
        <v>12</v>
      </c>
      <c r="C22" s="174">
        <v>12</v>
      </c>
      <c r="D22" s="174">
        <v>2</v>
      </c>
      <c r="E22" s="174">
        <v>0</v>
      </c>
    </row>
    <row r="23" spans="1:5" x14ac:dyDescent="0.25">
      <c r="A23" s="252">
        <v>41913</v>
      </c>
      <c r="B23" s="174">
        <v>12</v>
      </c>
      <c r="C23" s="174">
        <v>12</v>
      </c>
      <c r="D23" s="174">
        <v>2</v>
      </c>
      <c r="E23" s="174">
        <v>0</v>
      </c>
    </row>
    <row r="24" spans="1:5" x14ac:dyDescent="0.25">
      <c r="A24" s="252">
        <v>41944</v>
      </c>
      <c r="B24" s="174">
        <v>16.3871</v>
      </c>
      <c r="C24" s="174">
        <v>16.129000000000001</v>
      </c>
      <c r="D24" s="174">
        <v>2</v>
      </c>
      <c r="E24" s="174">
        <v>0</v>
      </c>
    </row>
    <row r="25" spans="1:5" x14ac:dyDescent="0.25">
      <c r="A25" s="252">
        <v>41974</v>
      </c>
      <c r="B25" s="174">
        <v>20</v>
      </c>
      <c r="C25" s="174">
        <v>20</v>
      </c>
      <c r="D25" s="174">
        <v>2</v>
      </c>
      <c r="E25" s="174">
        <v>0</v>
      </c>
    </row>
    <row r="26" spans="1:5" x14ac:dyDescent="0.25">
      <c r="A26" s="252">
        <v>42005</v>
      </c>
      <c r="B26" s="174">
        <v>20</v>
      </c>
      <c r="C26" s="174">
        <v>20</v>
      </c>
      <c r="D26" s="174">
        <v>2</v>
      </c>
      <c r="E26" s="174">
        <v>0</v>
      </c>
    </row>
    <row r="27" spans="1:5" x14ac:dyDescent="0.25">
      <c r="A27" s="252">
        <v>42036</v>
      </c>
      <c r="B27" s="174">
        <v>20</v>
      </c>
      <c r="C27" s="174">
        <v>20</v>
      </c>
      <c r="D27" s="174">
        <v>2</v>
      </c>
      <c r="E27" s="174">
        <v>0</v>
      </c>
    </row>
    <row r="28" spans="1:5" x14ac:dyDescent="0.25">
      <c r="A28" s="252">
        <v>42064</v>
      </c>
      <c r="B28" s="174">
        <v>20</v>
      </c>
      <c r="C28" s="174">
        <v>20</v>
      </c>
      <c r="D28" s="174">
        <v>2</v>
      </c>
      <c r="E28" s="174">
        <v>0</v>
      </c>
    </row>
    <row r="29" spans="1:5" x14ac:dyDescent="0.25">
      <c r="A29" s="252">
        <v>42095</v>
      </c>
      <c r="B29" s="174">
        <v>20</v>
      </c>
      <c r="C29" s="174">
        <v>20</v>
      </c>
      <c r="D29" s="174">
        <v>2</v>
      </c>
      <c r="E29" s="174">
        <v>0</v>
      </c>
    </row>
    <row r="30" spans="1:5" x14ac:dyDescent="0.25">
      <c r="A30" s="252">
        <v>42125</v>
      </c>
      <c r="B30" s="174">
        <v>20</v>
      </c>
      <c r="C30" s="174">
        <v>20</v>
      </c>
      <c r="D30" s="174">
        <v>2</v>
      </c>
      <c r="E30" s="174">
        <v>0</v>
      </c>
    </row>
    <row r="31" spans="1:5" x14ac:dyDescent="0.25">
      <c r="A31" s="252">
        <v>42156</v>
      </c>
      <c r="B31" s="174">
        <v>20</v>
      </c>
      <c r="C31" s="174">
        <v>20</v>
      </c>
      <c r="D31" s="174">
        <v>2</v>
      </c>
      <c r="E31" s="174">
        <v>0</v>
      </c>
    </row>
    <row r="32" spans="1:5" x14ac:dyDescent="0.25">
      <c r="A32" s="252">
        <v>42186</v>
      </c>
      <c r="B32" s="174">
        <v>20</v>
      </c>
      <c r="C32" s="174">
        <v>20</v>
      </c>
      <c r="D32" s="174">
        <v>2</v>
      </c>
      <c r="E32" s="174">
        <v>0</v>
      </c>
    </row>
    <row r="33" spans="1:5" x14ac:dyDescent="0.25">
      <c r="A33" s="252">
        <v>42217</v>
      </c>
      <c r="B33" s="174">
        <v>20</v>
      </c>
      <c r="C33" s="174">
        <v>20</v>
      </c>
      <c r="D33" s="174">
        <v>2</v>
      </c>
      <c r="E33" s="174">
        <v>0</v>
      </c>
    </row>
    <row r="34" spans="1:5" x14ac:dyDescent="0.25">
      <c r="A34" s="252">
        <v>42248</v>
      </c>
      <c r="B34" s="174">
        <v>20</v>
      </c>
      <c r="C34" s="174">
        <v>20</v>
      </c>
      <c r="D34" s="174">
        <v>2</v>
      </c>
      <c r="E34" s="174">
        <v>0</v>
      </c>
    </row>
    <row r="35" spans="1:5" x14ac:dyDescent="0.25">
      <c r="A35" s="252">
        <v>42278</v>
      </c>
      <c r="B35" s="174">
        <v>20</v>
      </c>
      <c r="C35" s="174">
        <v>20</v>
      </c>
      <c r="D35" s="174">
        <v>2</v>
      </c>
      <c r="E35" s="174">
        <v>0</v>
      </c>
    </row>
    <row r="36" spans="1:5" x14ac:dyDescent="0.25">
      <c r="A36" s="252">
        <v>42309</v>
      </c>
      <c r="B36" s="174">
        <v>20</v>
      </c>
      <c r="C36" s="174">
        <v>20</v>
      </c>
      <c r="D36" s="174">
        <v>2</v>
      </c>
      <c r="E36" s="174">
        <v>0</v>
      </c>
    </row>
    <row r="37" spans="1:5" x14ac:dyDescent="0.25">
      <c r="A37" s="252">
        <v>42339</v>
      </c>
      <c r="B37" s="174">
        <v>20</v>
      </c>
      <c r="C37" s="174">
        <v>20</v>
      </c>
      <c r="D37" s="174">
        <v>2</v>
      </c>
      <c r="E37" s="174">
        <v>0</v>
      </c>
    </row>
    <row r="38" spans="1:5" x14ac:dyDescent="0.25">
      <c r="A38" s="252">
        <v>42370</v>
      </c>
      <c r="B38" s="174">
        <v>20</v>
      </c>
      <c r="C38" s="174">
        <v>20</v>
      </c>
      <c r="D38" s="174">
        <v>2</v>
      </c>
      <c r="E38" s="174">
        <v>0</v>
      </c>
    </row>
    <row r="39" spans="1:5" x14ac:dyDescent="0.25">
      <c r="A39" s="252">
        <v>42401</v>
      </c>
      <c r="B39" s="174">
        <v>20</v>
      </c>
      <c r="C39" s="174">
        <v>20</v>
      </c>
      <c r="D39" s="174">
        <v>2</v>
      </c>
      <c r="E39" s="174">
        <v>0</v>
      </c>
    </row>
    <row r="40" spans="1:5" x14ac:dyDescent="0.25">
      <c r="A40" s="252">
        <v>42430</v>
      </c>
      <c r="B40" s="174">
        <v>20</v>
      </c>
      <c r="C40" s="174">
        <v>20</v>
      </c>
      <c r="D40" s="174">
        <v>2</v>
      </c>
      <c r="E40" s="174">
        <v>0</v>
      </c>
    </row>
    <row r="41" spans="1:5" x14ac:dyDescent="0.25">
      <c r="A41" s="252">
        <v>42461</v>
      </c>
      <c r="B41" s="174">
        <v>20</v>
      </c>
      <c r="C41" s="174">
        <v>20</v>
      </c>
      <c r="D41" s="174">
        <v>2</v>
      </c>
      <c r="E41" s="174">
        <v>0</v>
      </c>
    </row>
    <row r="42" spans="1:5" x14ac:dyDescent="0.25">
      <c r="A42" s="252">
        <v>42491</v>
      </c>
      <c r="B42" s="174">
        <v>20</v>
      </c>
      <c r="C42" s="174">
        <v>20</v>
      </c>
      <c r="D42" s="174">
        <v>2</v>
      </c>
      <c r="E42" s="174">
        <v>0</v>
      </c>
    </row>
    <row r="43" spans="1:5" x14ac:dyDescent="0.25">
      <c r="A43" s="252">
        <v>42522</v>
      </c>
      <c r="B43" s="174">
        <v>20</v>
      </c>
      <c r="C43" s="174">
        <v>20</v>
      </c>
      <c r="D43" s="174">
        <v>2</v>
      </c>
      <c r="E43" s="174">
        <v>0</v>
      </c>
    </row>
    <row r="44" spans="1:5" x14ac:dyDescent="0.25">
      <c r="A44" s="252">
        <v>42552</v>
      </c>
      <c r="B44" s="174">
        <v>20</v>
      </c>
      <c r="C44" s="174">
        <v>20</v>
      </c>
      <c r="D44" s="174">
        <v>2</v>
      </c>
      <c r="E44" s="174">
        <v>0</v>
      </c>
    </row>
    <row r="45" spans="1:5" x14ac:dyDescent="0.25">
      <c r="A45" s="252">
        <v>42583</v>
      </c>
      <c r="B45" s="174">
        <v>19.2667</v>
      </c>
      <c r="C45" s="174">
        <v>19.2667</v>
      </c>
      <c r="D45" s="174">
        <v>2</v>
      </c>
      <c r="E45" s="174">
        <v>0</v>
      </c>
    </row>
    <row r="46" spans="1:5" x14ac:dyDescent="0.25">
      <c r="A46" s="252">
        <v>42614</v>
      </c>
      <c r="B46" s="174">
        <v>18</v>
      </c>
      <c r="C46" s="174">
        <v>18</v>
      </c>
      <c r="D46" s="174">
        <v>2</v>
      </c>
      <c r="E46" s="174">
        <v>0</v>
      </c>
    </row>
    <row r="47" spans="1:5" x14ac:dyDescent="0.25">
      <c r="A47" s="252">
        <v>42644</v>
      </c>
      <c r="B47" s="174">
        <v>18</v>
      </c>
      <c r="C47" s="174">
        <v>18</v>
      </c>
      <c r="D47" s="174">
        <v>2</v>
      </c>
      <c r="E47" s="174">
        <v>0</v>
      </c>
    </row>
    <row r="48" spans="1:5" x14ac:dyDescent="0.25">
      <c r="A48" s="252">
        <v>42675</v>
      </c>
      <c r="B48" s="174">
        <v>18</v>
      </c>
      <c r="C48" s="174">
        <v>18</v>
      </c>
      <c r="D48" s="174">
        <v>2</v>
      </c>
      <c r="E48" s="174">
        <v>0</v>
      </c>
    </row>
    <row r="49" spans="1:5" x14ac:dyDescent="0.25">
      <c r="A49" s="252">
        <v>42705</v>
      </c>
      <c r="B49" s="174">
        <v>18</v>
      </c>
      <c r="C49" s="174">
        <v>18</v>
      </c>
      <c r="D49" s="174">
        <v>2</v>
      </c>
      <c r="E49" s="174">
        <v>0</v>
      </c>
    </row>
    <row r="50" spans="1:5" x14ac:dyDescent="0.25">
      <c r="A50" s="252">
        <v>42736</v>
      </c>
      <c r="B50" s="174">
        <v>18</v>
      </c>
      <c r="C50" s="174">
        <v>18</v>
      </c>
      <c r="D50" s="174">
        <v>2</v>
      </c>
      <c r="E50" s="174">
        <v>0</v>
      </c>
    </row>
    <row r="51" spans="1:5" x14ac:dyDescent="0.25">
      <c r="A51" s="252">
        <v>42767</v>
      </c>
      <c r="B51" s="174">
        <v>18</v>
      </c>
      <c r="C51" s="174">
        <v>18</v>
      </c>
      <c r="D51" s="174">
        <v>2</v>
      </c>
      <c r="E51" s="174">
        <v>0</v>
      </c>
    </row>
    <row r="52" spans="1:5" x14ac:dyDescent="0.25">
      <c r="A52" s="252">
        <v>42795</v>
      </c>
      <c r="B52" s="174">
        <v>18</v>
      </c>
      <c r="C52" s="174">
        <v>18</v>
      </c>
      <c r="D52" s="174">
        <v>2</v>
      </c>
      <c r="E52" s="174">
        <v>0</v>
      </c>
    </row>
    <row r="53" spans="1:5" x14ac:dyDescent="0.25">
      <c r="A53" s="252">
        <v>42826</v>
      </c>
      <c r="B53" s="174">
        <v>18</v>
      </c>
      <c r="C53" s="174">
        <v>18</v>
      </c>
      <c r="D53" s="174">
        <v>2</v>
      </c>
      <c r="E53" s="174">
        <v>0</v>
      </c>
    </row>
    <row r="54" spans="1:5" x14ac:dyDescent="0.25">
      <c r="A54" s="252">
        <v>42856</v>
      </c>
      <c r="B54" s="174">
        <v>18</v>
      </c>
      <c r="C54" s="174">
        <v>18</v>
      </c>
      <c r="D54" s="174">
        <v>2</v>
      </c>
      <c r="E54" s="174">
        <v>0</v>
      </c>
    </row>
    <row r="55" spans="1:5" x14ac:dyDescent="0.25">
      <c r="A55" s="252">
        <v>42887</v>
      </c>
      <c r="B55" s="174">
        <v>18</v>
      </c>
      <c r="C55" s="174">
        <v>18</v>
      </c>
      <c r="D55" s="174">
        <v>2</v>
      </c>
      <c r="E55" s="174">
        <v>0</v>
      </c>
    </row>
    <row r="56" spans="1:5" x14ac:dyDescent="0.25">
      <c r="A56" s="252">
        <v>42917</v>
      </c>
      <c r="B56" s="174">
        <v>18</v>
      </c>
      <c r="C56" s="174">
        <v>18</v>
      </c>
      <c r="D56" s="174">
        <v>2</v>
      </c>
      <c r="E56" s="174">
        <v>0</v>
      </c>
    </row>
    <row r="57" spans="1:5" x14ac:dyDescent="0.25">
      <c r="A57" s="252">
        <v>42948</v>
      </c>
      <c r="B57" s="174">
        <v>18</v>
      </c>
      <c r="C57" s="174">
        <v>18</v>
      </c>
      <c r="D57" s="174">
        <v>2</v>
      </c>
      <c r="E57" s="174">
        <v>0</v>
      </c>
    </row>
    <row r="58" spans="1:5" x14ac:dyDescent="0.25">
      <c r="A58" s="252">
        <v>42979</v>
      </c>
      <c r="B58" s="174">
        <v>18</v>
      </c>
      <c r="C58" s="174">
        <v>18</v>
      </c>
      <c r="D58" s="174">
        <v>2</v>
      </c>
      <c r="E58" s="174">
        <v>0</v>
      </c>
    </row>
    <row r="59" spans="1:5" x14ac:dyDescent="0.25">
      <c r="A59" s="252">
        <v>43009</v>
      </c>
      <c r="B59" s="174">
        <v>18</v>
      </c>
      <c r="C59" s="174">
        <v>18</v>
      </c>
      <c r="D59" s="174">
        <v>2</v>
      </c>
      <c r="E59" s="174">
        <v>0</v>
      </c>
    </row>
    <row r="60" spans="1:5" x14ac:dyDescent="0.25">
      <c r="A60" s="252">
        <v>43040</v>
      </c>
      <c r="B60" s="174">
        <v>18</v>
      </c>
      <c r="C60" s="174">
        <v>18</v>
      </c>
      <c r="D60" s="174">
        <v>2</v>
      </c>
      <c r="E60" s="174">
        <v>0</v>
      </c>
    </row>
    <row r="61" spans="1:5" x14ac:dyDescent="0.25">
      <c r="A61" s="252">
        <v>43070</v>
      </c>
      <c r="B61" s="174">
        <v>18</v>
      </c>
      <c r="C61" s="174">
        <v>18</v>
      </c>
      <c r="D61" s="174">
        <v>2</v>
      </c>
      <c r="E61" s="174">
        <v>0</v>
      </c>
    </row>
    <row r="62" spans="1:5" x14ac:dyDescent="0.25">
      <c r="A62" s="252">
        <v>43101</v>
      </c>
      <c r="B62" s="174">
        <v>18</v>
      </c>
      <c r="C62" s="174">
        <v>18</v>
      </c>
      <c r="D62" s="174">
        <v>2</v>
      </c>
      <c r="E62" s="174">
        <v>0</v>
      </c>
    </row>
    <row r="63" spans="1:5" x14ac:dyDescent="0.25">
      <c r="A63" s="252">
        <v>43132</v>
      </c>
      <c r="B63" s="174">
        <v>18</v>
      </c>
      <c r="C63" s="174">
        <v>18</v>
      </c>
      <c r="D63" s="174">
        <v>2</v>
      </c>
      <c r="E63" s="174">
        <v>0</v>
      </c>
    </row>
    <row r="64" spans="1:5" x14ac:dyDescent="0.25">
      <c r="A64" s="252">
        <v>43160</v>
      </c>
      <c r="B64" s="174">
        <v>18</v>
      </c>
      <c r="C64" s="174">
        <v>18</v>
      </c>
      <c r="D64" s="174">
        <v>2</v>
      </c>
      <c r="E64" s="174">
        <v>0</v>
      </c>
    </row>
    <row r="65" spans="1:5" x14ac:dyDescent="0.25">
      <c r="A65" s="252">
        <v>43191</v>
      </c>
      <c r="B65" s="174">
        <v>18</v>
      </c>
      <c r="C65" s="174">
        <v>18</v>
      </c>
      <c r="D65" s="174">
        <v>2</v>
      </c>
      <c r="E65" s="174">
        <v>0</v>
      </c>
    </row>
    <row r="66" spans="1:5" x14ac:dyDescent="0.25">
      <c r="A66" s="252">
        <v>43221</v>
      </c>
      <c r="B66" s="174">
        <v>18</v>
      </c>
      <c r="C66" s="174">
        <v>18</v>
      </c>
      <c r="D66" s="174">
        <v>2</v>
      </c>
      <c r="E66" s="174">
        <v>0</v>
      </c>
    </row>
    <row r="67" spans="1:5" x14ac:dyDescent="0.25">
      <c r="A67" s="252">
        <v>43252</v>
      </c>
      <c r="B67" s="174">
        <v>18</v>
      </c>
      <c r="C67" s="174">
        <v>18</v>
      </c>
      <c r="D67" s="174">
        <v>2</v>
      </c>
      <c r="E67" s="174">
        <v>0</v>
      </c>
    </row>
    <row r="68" spans="1:5" x14ac:dyDescent="0.25">
      <c r="A68" s="252">
        <v>43282</v>
      </c>
      <c r="B68" s="174">
        <v>18</v>
      </c>
      <c r="C68" s="174">
        <v>18</v>
      </c>
      <c r="D68" s="174">
        <v>2</v>
      </c>
      <c r="E68" s="174">
        <v>0</v>
      </c>
    </row>
    <row r="69" spans="1:5" x14ac:dyDescent="0.25">
      <c r="A69" s="252">
        <v>43313</v>
      </c>
      <c r="B69" s="174">
        <v>18</v>
      </c>
      <c r="C69" s="174">
        <v>18</v>
      </c>
      <c r="D69" s="174">
        <v>2</v>
      </c>
      <c r="E69" s="174">
        <v>0</v>
      </c>
    </row>
    <row r="70" spans="1:5" x14ac:dyDescent="0.25">
      <c r="A70" s="252">
        <v>43344</v>
      </c>
      <c r="B70" s="174">
        <v>18</v>
      </c>
      <c r="C70" s="174">
        <v>18</v>
      </c>
      <c r="D70" s="174">
        <v>2</v>
      </c>
      <c r="E70" s="174">
        <v>0</v>
      </c>
    </row>
    <row r="71" spans="1:5" x14ac:dyDescent="0.25">
      <c r="A71" s="252">
        <v>43374</v>
      </c>
      <c r="B71" s="174">
        <v>18</v>
      </c>
      <c r="C71" s="174">
        <v>18</v>
      </c>
      <c r="D71" s="174">
        <v>2</v>
      </c>
      <c r="E71" s="174">
        <v>0</v>
      </c>
    </row>
    <row r="72" spans="1:5" x14ac:dyDescent="0.25">
      <c r="A72" s="252">
        <v>43405</v>
      </c>
      <c r="B72" s="174">
        <v>18</v>
      </c>
      <c r="C72" s="174">
        <v>18</v>
      </c>
      <c r="D72" s="174">
        <v>2</v>
      </c>
      <c r="E72" s="174">
        <v>0</v>
      </c>
    </row>
    <row r="73" spans="1:5" x14ac:dyDescent="0.25">
      <c r="A73" s="252">
        <v>43435</v>
      </c>
      <c r="B73" s="174">
        <v>18</v>
      </c>
      <c r="C73" s="174">
        <v>18</v>
      </c>
      <c r="D73" s="174">
        <v>2</v>
      </c>
      <c r="E73" s="174">
        <v>0</v>
      </c>
    </row>
    <row r="74" spans="1:5" x14ac:dyDescent="0.25">
      <c r="A74" s="252">
        <v>43466</v>
      </c>
      <c r="B74" s="174">
        <v>18</v>
      </c>
      <c r="C74" s="174">
        <v>18</v>
      </c>
      <c r="D74" s="174">
        <v>2</v>
      </c>
      <c r="E74" s="174">
        <v>0</v>
      </c>
    </row>
    <row r="75" spans="1:5" x14ac:dyDescent="0.25">
      <c r="A75" s="252">
        <v>43497</v>
      </c>
      <c r="B75" s="174">
        <v>18</v>
      </c>
      <c r="C75" s="174">
        <v>18</v>
      </c>
      <c r="D75" s="174">
        <v>2</v>
      </c>
      <c r="E75" s="174">
        <v>0</v>
      </c>
    </row>
    <row r="76" spans="1:5" x14ac:dyDescent="0.25">
      <c r="A76" s="252">
        <v>43525</v>
      </c>
      <c r="B76" s="174">
        <v>18</v>
      </c>
      <c r="C76" s="174">
        <v>18</v>
      </c>
      <c r="D76" s="174">
        <v>2</v>
      </c>
      <c r="E76" s="174">
        <v>0</v>
      </c>
    </row>
    <row r="77" spans="1:5" x14ac:dyDescent="0.25">
      <c r="A77" s="252">
        <v>43556</v>
      </c>
      <c r="B77" s="174">
        <v>18</v>
      </c>
      <c r="C77" s="174">
        <v>18</v>
      </c>
      <c r="D77" s="174">
        <v>2</v>
      </c>
      <c r="E77" s="174">
        <v>0</v>
      </c>
    </row>
    <row r="78" spans="1:5" x14ac:dyDescent="0.25">
      <c r="A78" s="252">
        <v>43586</v>
      </c>
      <c r="B78" s="174">
        <v>18</v>
      </c>
      <c r="C78" s="174">
        <v>18</v>
      </c>
      <c r="D78" s="174">
        <v>2</v>
      </c>
      <c r="E78" s="174">
        <v>0</v>
      </c>
    </row>
    <row r="79" spans="1:5" x14ac:dyDescent="0.25">
      <c r="A79" s="252">
        <v>43617</v>
      </c>
      <c r="B79" s="174">
        <v>16</v>
      </c>
      <c r="C79" s="174">
        <v>18</v>
      </c>
      <c r="D79" s="174">
        <v>2</v>
      </c>
      <c r="E79" s="174">
        <v>2</v>
      </c>
    </row>
    <row r="80" spans="1:5" x14ac:dyDescent="0.25">
      <c r="A80" s="252">
        <v>43647</v>
      </c>
      <c r="B80" s="174">
        <v>16</v>
      </c>
      <c r="C80" s="174">
        <v>18</v>
      </c>
      <c r="D80" s="174">
        <v>2</v>
      </c>
      <c r="E80" s="174">
        <v>2</v>
      </c>
    </row>
    <row r="81" spans="1:5" x14ac:dyDescent="0.25">
      <c r="A81" s="252">
        <v>43678</v>
      </c>
      <c r="B81" s="174">
        <v>15</v>
      </c>
      <c r="C81" s="174">
        <v>18</v>
      </c>
      <c r="D81" s="174">
        <v>2</v>
      </c>
      <c r="E81" s="174">
        <v>3</v>
      </c>
    </row>
    <row r="82" spans="1:5" x14ac:dyDescent="0.25">
      <c r="A82" s="252">
        <v>43709</v>
      </c>
      <c r="B82" s="174">
        <v>14</v>
      </c>
      <c r="C82" s="174">
        <v>18</v>
      </c>
      <c r="D82" s="174">
        <v>2</v>
      </c>
      <c r="E82" s="174">
        <v>4</v>
      </c>
    </row>
    <row r="83" spans="1:5" x14ac:dyDescent="0.25">
      <c r="A83" s="252">
        <v>43739</v>
      </c>
      <c r="B83" s="174">
        <v>13</v>
      </c>
      <c r="C83" s="174">
        <v>18</v>
      </c>
      <c r="D83" s="174">
        <v>2</v>
      </c>
      <c r="E83" s="174">
        <v>5</v>
      </c>
    </row>
    <row r="84" spans="1:5" x14ac:dyDescent="0.25">
      <c r="A84" s="252">
        <v>43770</v>
      </c>
      <c r="B84" s="174">
        <v>12</v>
      </c>
      <c r="C84" s="174">
        <v>18</v>
      </c>
      <c r="D84" s="174">
        <v>2</v>
      </c>
      <c r="E84" s="174">
        <v>6</v>
      </c>
    </row>
    <row r="85" spans="1:5" x14ac:dyDescent="0.25">
      <c r="A85" s="252">
        <v>43800</v>
      </c>
      <c r="B85" s="174">
        <v>12</v>
      </c>
      <c r="C85" s="174">
        <v>18</v>
      </c>
      <c r="D85" s="174">
        <v>2</v>
      </c>
      <c r="E85" s="174">
        <v>6</v>
      </c>
    </row>
    <row r="86" spans="1:5" x14ac:dyDescent="0.25">
      <c r="A86" s="252">
        <v>43831</v>
      </c>
      <c r="B86" s="174">
        <v>12</v>
      </c>
      <c r="C86" s="174">
        <v>18</v>
      </c>
      <c r="D86" s="174">
        <v>2</v>
      </c>
      <c r="E86" s="174">
        <v>6</v>
      </c>
    </row>
    <row r="87" spans="1:5" x14ac:dyDescent="0.25">
      <c r="A87" s="252">
        <v>43862</v>
      </c>
      <c r="B87" s="174">
        <v>12</v>
      </c>
      <c r="C87" s="174">
        <v>18</v>
      </c>
      <c r="D87" s="174">
        <v>2</v>
      </c>
      <c r="E87" s="174">
        <v>6</v>
      </c>
    </row>
    <row r="88" spans="1:5" x14ac:dyDescent="0.25">
      <c r="A88" s="252">
        <v>43891</v>
      </c>
      <c r="B88" s="174">
        <v>12</v>
      </c>
      <c r="C88" s="174">
        <v>18</v>
      </c>
      <c r="D88" s="174">
        <v>2</v>
      </c>
      <c r="E88" s="174">
        <v>6</v>
      </c>
    </row>
    <row r="89" spans="1:5" x14ac:dyDescent="0.25">
      <c r="A89" s="252">
        <v>43922</v>
      </c>
      <c r="B89" s="174">
        <v>12</v>
      </c>
      <c r="C89" s="174">
        <v>18</v>
      </c>
      <c r="D89" s="174">
        <v>2</v>
      </c>
      <c r="E89" s="174">
        <v>6</v>
      </c>
    </row>
    <row r="90" spans="1:5" x14ac:dyDescent="0.25">
      <c r="A90" s="252">
        <v>43952</v>
      </c>
      <c r="B90" s="174">
        <v>12</v>
      </c>
      <c r="C90" s="174">
        <v>18</v>
      </c>
      <c r="D90" s="174">
        <v>2</v>
      </c>
      <c r="E90" s="174">
        <v>6</v>
      </c>
    </row>
    <row r="91" spans="1:5" x14ac:dyDescent="0.25">
      <c r="A91" s="252">
        <v>43983</v>
      </c>
      <c r="B91" s="174">
        <v>12</v>
      </c>
      <c r="C91" s="174">
        <v>18</v>
      </c>
      <c r="D91" s="174">
        <v>2</v>
      </c>
      <c r="E91" s="174">
        <v>6</v>
      </c>
    </row>
    <row r="92" spans="1:5" x14ac:dyDescent="0.25">
      <c r="A92" s="252">
        <v>44013</v>
      </c>
      <c r="B92" s="174">
        <v>12</v>
      </c>
      <c r="C92" s="174">
        <v>18</v>
      </c>
      <c r="D92" s="174">
        <v>2</v>
      </c>
      <c r="E92" s="174">
        <v>6</v>
      </c>
    </row>
    <row r="93" spans="1:5" x14ac:dyDescent="0.25">
      <c r="A93" s="252">
        <v>44044</v>
      </c>
      <c r="B93" s="174">
        <v>12</v>
      </c>
      <c r="C93" s="174">
        <v>18</v>
      </c>
      <c r="D93" s="174">
        <v>2</v>
      </c>
      <c r="E93" s="174">
        <v>6</v>
      </c>
    </row>
    <row r="94" spans="1:5" x14ac:dyDescent="0.25">
      <c r="A94" s="252">
        <v>44075</v>
      </c>
      <c r="B94" s="174">
        <v>11</v>
      </c>
      <c r="C94" s="174">
        <v>18</v>
      </c>
      <c r="D94" s="174">
        <v>2</v>
      </c>
      <c r="E94" s="174">
        <v>7</v>
      </c>
    </row>
    <row r="95" spans="1:5" x14ac:dyDescent="0.25">
      <c r="A95" s="252">
        <v>44105</v>
      </c>
      <c r="B95" s="174">
        <v>10</v>
      </c>
      <c r="C95" s="174">
        <v>18</v>
      </c>
      <c r="D95" s="174">
        <v>2</v>
      </c>
      <c r="E95" s="174">
        <v>8</v>
      </c>
    </row>
    <row r="96" spans="1:5" x14ac:dyDescent="0.25">
      <c r="A96" s="252">
        <v>44136</v>
      </c>
      <c r="B96" s="174">
        <v>10</v>
      </c>
      <c r="C96" s="174">
        <v>18</v>
      </c>
      <c r="D96" s="174">
        <v>2</v>
      </c>
      <c r="E96" s="174">
        <v>8</v>
      </c>
    </row>
    <row r="97" spans="1:5" x14ac:dyDescent="0.25">
      <c r="A97" s="252">
        <v>44166</v>
      </c>
      <c r="B97" s="174">
        <v>10</v>
      </c>
      <c r="C97" s="174">
        <v>18</v>
      </c>
      <c r="D97" s="174">
        <v>2</v>
      </c>
      <c r="E97" s="174">
        <v>8</v>
      </c>
    </row>
    <row r="98" spans="1:5" x14ac:dyDescent="0.25">
      <c r="A98" s="252">
        <v>44197</v>
      </c>
      <c r="B98" s="174">
        <v>10</v>
      </c>
      <c r="C98" s="174">
        <v>18</v>
      </c>
      <c r="D98" s="174">
        <v>2</v>
      </c>
      <c r="E98" s="174">
        <v>8</v>
      </c>
    </row>
    <row r="99" spans="1:5" x14ac:dyDescent="0.25">
      <c r="A99" s="252">
        <v>44228</v>
      </c>
      <c r="B99" s="174">
        <v>10</v>
      </c>
      <c r="C99" s="174">
        <v>18</v>
      </c>
      <c r="D99" s="174">
        <v>2</v>
      </c>
      <c r="E99" s="174">
        <v>8</v>
      </c>
    </row>
    <row r="100" spans="1:5" x14ac:dyDescent="0.25">
      <c r="A100" s="252">
        <v>44256</v>
      </c>
      <c r="B100" s="174">
        <v>10</v>
      </c>
      <c r="C100" s="174">
        <v>18</v>
      </c>
      <c r="D100" s="174">
        <v>2</v>
      </c>
      <c r="E100" s="174">
        <v>8</v>
      </c>
    </row>
    <row r="101" spans="1:5" x14ac:dyDescent="0.25">
      <c r="A101" s="252">
        <v>44287</v>
      </c>
      <c r="B101" s="174">
        <v>10</v>
      </c>
      <c r="C101" s="174">
        <v>18</v>
      </c>
      <c r="D101" s="174">
        <v>2</v>
      </c>
      <c r="E101" s="174">
        <v>8</v>
      </c>
    </row>
  </sheetData>
  <hyperlinks>
    <hyperlink ref="A1" location="List!A1" display="List!A1" xr:uid="{C041C36F-A530-4996-A41A-4BDC7290CA1D}"/>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9"/>
  <sheetViews>
    <sheetView zoomScale="120" zoomScaleNormal="120" workbookViewId="0"/>
  </sheetViews>
  <sheetFormatPr defaultColWidth="9.109375" defaultRowHeight="16.5" x14ac:dyDescent="0.3"/>
  <cols>
    <col min="1" max="16384" width="9.109375" style="67"/>
  </cols>
  <sheetData>
    <row r="1" spans="1:2" x14ac:dyDescent="0.3">
      <c r="A1" s="251" t="s">
        <v>385</v>
      </c>
    </row>
    <row r="11" spans="1:2" ht="45" customHeight="1" x14ac:dyDescent="0.3">
      <c r="A11" s="212"/>
      <c r="B11" s="212"/>
    </row>
    <row r="19" spans="6:6" x14ac:dyDescent="0.3">
      <c r="F19" s="206"/>
    </row>
  </sheetData>
  <mergeCells count="1">
    <mergeCell ref="A11:B11"/>
  </mergeCells>
  <hyperlinks>
    <hyperlink ref="A1" location="List!A1" display="List!A1" xr:uid="{FF2F459A-21EB-4DEA-8CC6-A289FB1739B0}"/>
  </hyperlinks>
  <pageMargins left="0.7" right="0.7" top="0.75" bottom="0.75" header="0.3" footer="0.3"/>
  <pageSetup paperSize="9"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8"/>
  <sheetViews>
    <sheetView workbookViewId="0"/>
  </sheetViews>
  <sheetFormatPr defaultColWidth="9.109375" defaultRowHeight="16.5" x14ac:dyDescent="0.3"/>
  <cols>
    <col min="1" max="6" width="9.109375" style="67"/>
    <col min="7" max="7" width="6.44140625" style="67" customWidth="1"/>
    <col min="8" max="16384" width="9.109375" style="67"/>
  </cols>
  <sheetData>
    <row r="1" spans="1:3" x14ac:dyDescent="0.3">
      <c r="A1" s="251" t="s">
        <v>385</v>
      </c>
    </row>
    <row r="7" spans="1:3" ht="44.25" customHeight="1" x14ac:dyDescent="0.3">
      <c r="B7" s="212"/>
      <c r="C7" s="212"/>
    </row>
    <row r="18" spans="8:8" x14ac:dyDescent="0.3">
      <c r="H18" s="206"/>
    </row>
  </sheetData>
  <mergeCells count="1">
    <mergeCell ref="B7:C7"/>
  </mergeCells>
  <hyperlinks>
    <hyperlink ref="A1" location="List!A1" display="List!A1" xr:uid="{980904DB-C858-41E4-8B0E-566113026A3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32"/>
  <sheetViews>
    <sheetView zoomScale="115" zoomScaleNormal="115" workbookViewId="0"/>
  </sheetViews>
  <sheetFormatPr defaultColWidth="8.88671875" defaultRowHeight="13.5" x14ac:dyDescent="0.25"/>
  <cols>
    <col min="1" max="1" width="8.88671875" style="1"/>
    <col min="2" max="2" width="9.88671875" style="3" customWidth="1"/>
    <col min="3" max="16384" width="8.88671875" style="3"/>
  </cols>
  <sheetData>
    <row r="1" spans="1:15" s="22" customFormat="1" ht="15" x14ac:dyDescent="0.25">
      <c r="A1" s="251" t="s">
        <v>385</v>
      </c>
      <c r="B1" s="182" t="s">
        <v>251</v>
      </c>
      <c r="C1" s="182" t="s">
        <v>252</v>
      </c>
      <c r="D1" s="182" t="s">
        <v>325</v>
      </c>
      <c r="E1" s="182" t="s">
        <v>326</v>
      </c>
      <c r="F1" s="182" t="s">
        <v>161</v>
      </c>
      <c r="G1" s="182" t="s">
        <v>253</v>
      </c>
      <c r="H1" s="26"/>
    </row>
    <row r="2" spans="1:15" ht="14.25" x14ac:dyDescent="0.25">
      <c r="A2" s="182" t="s">
        <v>100</v>
      </c>
      <c r="B2" s="183"/>
      <c r="C2" s="183"/>
      <c r="D2" s="183"/>
      <c r="E2" s="183"/>
      <c r="F2" s="184">
        <v>-0.1</v>
      </c>
      <c r="G2" s="184">
        <v>-0.90530126051113768</v>
      </c>
      <c r="H2" s="185"/>
    </row>
    <row r="3" spans="1:15" ht="14.25" x14ac:dyDescent="0.25">
      <c r="A3" s="182" t="s">
        <v>81</v>
      </c>
      <c r="B3" s="183"/>
      <c r="C3" s="183"/>
      <c r="D3" s="183"/>
      <c r="E3" s="183"/>
      <c r="F3" s="184">
        <v>1.1000000000000001</v>
      </c>
      <c r="G3" s="184">
        <v>0.36407786425382938</v>
      </c>
      <c r="H3" s="185"/>
      <c r="I3" s="75"/>
      <c r="J3" s="75"/>
      <c r="K3" s="75"/>
      <c r="L3" s="75"/>
      <c r="M3" s="75"/>
      <c r="N3" s="75"/>
      <c r="O3" s="75"/>
    </row>
    <row r="4" spans="1:15" ht="14.25" x14ac:dyDescent="0.25">
      <c r="A4" s="182" t="s">
        <v>78</v>
      </c>
      <c r="B4" s="186"/>
      <c r="C4" s="186"/>
      <c r="D4" s="186"/>
      <c r="E4" s="186"/>
      <c r="F4" s="184">
        <v>1</v>
      </c>
      <c r="G4" s="184">
        <v>2.1112721321331804</v>
      </c>
      <c r="H4" s="185"/>
      <c r="I4" s="75"/>
      <c r="J4" s="75"/>
      <c r="K4" s="75"/>
      <c r="L4" s="75"/>
      <c r="M4" s="75"/>
      <c r="N4" s="75"/>
      <c r="O4" s="75"/>
    </row>
    <row r="5" spans="1:15" ht="14.25" x14ac:dyDescent="0.25">
      <c r="A5" s="182" t="s">
        <v>79</v>
      </c>
      <c r="B5" s="187"/>
      <c r="C5" s="187"/>
      <c r="D5" s="187"/>
      <c r="E5" s="187"/>
      <c r="F5" s="184">
        <v>2.6</v>
      </c>
      <c r="G5" s="184">
        <v>3.6484028135333091</v>
      </c>
      <c r="H5" s="185"/>
      <c r="I5" s="75"/>
      <c r="J5" s="75"/>
      <c r="K5" s="75"/>
      <c r="L5" s="75"/>
      <c r="M5" s="75"/>
      <c r="N5" s="75"/>
      <c r="O5" s="75"/>
    </row>
    <row r="6" spans="1:15" ht="14.25" x14ac:dyDescent="0.25">
      <c r="A6" s="182" t="s">
        <v>101</v>
      </c>
      <c r="B6" s="188"/>
      <c r="C6" s="188"/>
      <c r="D6" s="188"/>
      <c r="E6" s="188"/>
      <c r="F6" s="184">
        <v>3.7</v>
      </c>
      <c r="G6" s="184">
        <v>4.9449250245676524</v>
      </c>
      <c r="H6" s="185"/>
      <c r="I6" s="75"/>
      <c r="J6" s="75"/>
      <c r="K6" s="75"/>
      <c r="L6" s="75"/>
      <c r="M6" s="75"/>
      <c r="N6" s="75"/>
      <c r="O6" s="75"/>
    </row>
    <row r="7" spans="1:15" ht="14.25" x14ac:dyDescent="0.25">
      <c r="A7" s="182" t="s">
        <v>81</v>
      </c>
      <c r="B7" s="183"/>
      <c r="C7" s="183"/>
      <c r="D7" s="183"/>
      <c r="E7" s="183"/>
      <c r="F7" s="184">
        <v>0.9</v>
      </c>
      <c r="G7" s="184">
        <v>4.1469572523281499</v>
      </c>
      <c r="H7" s="185"/>
    </row>
    <row r="8" spans="1:15" ht="14.25" x14ac:dyDescent="0.25">
      <c r="A8" s="182" t="s">
        <v>78</v>
      </c>
      <c r="B8" s="188"/>
      <c r="C8" s="188"/>
      <c r="D8" s="188"/>
      <c r="E8" s="188"/>
      <c r="F8" s="184">
        <v>3.5</v>
      </c>
      <c r="G8" s="184">
        <v>3.6702807488898941</v>
      </c>
      <c r="H8" s="185"/>
    </row>
    <row r="9" spans="1:15" ht="14.25" x14ac:dyDescent="0.25">
      <c r="A9" s="182" t="s">
        <v>79</v>
      </c>
      <c r="B9" s="183"/>
      <c r="C9" s="183"/>
      <c r="D9" s="183"/>
      <c r="E9" s="183"/>
      <c r="F9" s="184">
        <v>1.8</v>
      </c>
      <c r="G9" s="183">
        <v>2.6</v>
      </c>
      <c r="H9" s="185"/>
    </row>
    <row r="10" spans="1:15" ht="14.25" x14ac:dyDescent="0.25">
      <c r="A10" s="182" t="s">
        <v>102</v>
      </c>
      <c r="B10" s="183"/>
      <c r="C10" s="183"/>
      <c r="D10" s="183"/>
      <c r="E10" s="183"/>
      <c r="F10" s="184">
        <v>1.9</v>
      </c>
      <c r="G10" s="183">
        <v>1.3</v>
      </c>
      <c r="H10" s="185"/>
    </row>
    <row r="11" spans="1:15" ht="14.25" x14ac:dyDescent="0.25">
      <c r="A11" s="182" t="s">
        <v>81</v>
      </c>
      <c r="B11" s="183"/>
      <c r="C11" s="183"/>
      <c r="D11" s="183"/>
      <c r="E11" s="183"/>
      <c r="F11" s="184">
        <v>2.5</v>
      </c>
      <c r="G11" s="183">
        <v>1.5</v>
      </c>
      <c r="H11" s="185"/>
    </row>
    <row r="12" spans="1:15" ht="14.25" x14ac:dyDescent="0.25">
      <c r="A12" s="182" t="s">
        <v>78</v>
      </c>
      <c r="B12" s="183"/>
      <c r="C12" s="183"/>
      <c r="D12" s="183"/>
      <c r="E12" s="183"/>
      <c r="F12" s="184">
        <v>0.5</v>
      </c>
      <c r="G12" s="183">
        <v>1.1000000000000001</v>
      </c>
      <c r="H12" s="185"/>
    </row>
    <row r="13" spans="1:15" ht="14.25" x14ac:dyDescent="0.25">
      <c r="A13" s="182" t="s">
        <v>79</v>
      </c>
      <c r="B13" s="183"/>
      <c r="C13" s="183"/>
      <c r="D13" s="183"/>
      <c r="E13" s="183"/>
      <c r="F13" s="184">
        <v>0.7</v>
      </c>
      <c r="G13" s="183">
        <v>0.7</v>
      </c>
      <c r="H13" s="185"/>
    </row>
    <row r="14" spans="1:15" ht="14.25" x14ac:dyDescent="0.25">
      <c r="A14" s="182" t="s">
        <v>103</v>
      </c>
      <c r="B14" s="186">
        <v>-0.11</v>
      </c>
      <c r="C14" s="186"/>
      <c r="D14" s="186"/>
      <c r="E14" s="186"/>
      <c r="F14" s="184">
        <v>-0.11</v>
      </c>
      <c r="G14" s="186">
        <v>0.54</v>
      </c>
      <c r="H14" s="185"/>
    </row>
    <row r="15" spans="1:15" ht="14.25" x14ac:dyDescent="0.25">
      <c r="A15" s="182" t="s">
        <v>81</v>
      </c>
      <c r="B15" s="186">
        <v>1.27</v>
      </c>
      <c r="C15" s="183">
        <v>1.7</v>
      </c>
      <c r="D15" s="183"/>
      <c r="E15" s="183"/>
      <c r="F15" s="184">
        <v>1.7</v>
      </c>
      <c r="G15" s="186">
        <v>0.77684596156544217</v>
      </c>
      <c r="H15" s="185"/>
    </row>
    <row r="16" spans="1:15" ht="14.25" x14ac:dyDescent="0.25">
      <c r="A16" s="26" t="s">
        <v>78</v>
      </c>
      <c r="B16" s="184">
        <v>1.67</v>
      </c>
      <c r="C16" s="186">
        <v>1.432684471732145</v>
      </c>
      <c r="D16" s="186">
        <v>1.43</v>
      </c>
      <c r="E16" s="186"/>
      <c r="F16" s="184">
        <v>1.432684471732145</v>
      </c>
      <c r="G16" s="184">
        <v>1.3397678509690962</v>
      </c>
      <c r="H16" s="185"/>
    </row>
    <row r="17" spans="1:13" ht="14.25" x14ac:dyDescent="0.25">
      <c r="A17" s="26" t="s">
        <v>79</v>
      </c>
      <c r="B17" s="184">
        <v>1.88378052</v>
      </c>
      <c r="C17" s="184">
        <v>2.5050500000000002</v>
      </c>
      <c r="D17" s="184">
        <v>2.4725899999999998</v>
      </c>
      <c r="E17" s="186">
        <v>3.7</v>
      </c>
      <c r="F17" s="184">
        <v>3.7</v>
      </c>
      <c r="G17" s="184">
        <v>3.6</v>
      </c>
      <c r="H17" s="185"/>
      <c r="M17" s="111"/>
    </row>
    <row r="18" spans="1:13" ht="14.25" x14ac:dyDescent="0.25">
      <c r="A18" s="182" t="s">
        <v>104</v>
      </c>
      <c r="B18" s="184">
        <v>2.72150984</v>
      </c>
      <c r="C18" s="184">
        <v>2.7212700000000001</v>
      </c>
      <c r="D18" s="184">
        <v>2.7713399999999999</v>
      </c>
      <c r="E18" s="184">
        <v>5.3</v>
      </c>
      <c r="F18" s="184">
        <v>5.8</v>
      </c>
      <c r="G18" s="184">
        <v>6.6</v>
      </c>
      <c r="H18" s="185"/>
    </row>
    <row r="19" spans="1:13" ht="14.25" x14ac:dyDescent="0.25">
      <c r="A19" s="182" t="s">
        <v>81</v>
      </c>
      <c r="B19" s="184">
        <v>2.0175818200000002</v>
      </c>
      <c r="C19" s="184">
        <v>1.7101200000000001</v>
      </c>
      <c r="D19" s="184">
        <v>2.8218100000000002</v>
      </c>
      <c r="E19" s="184">
        <v>5.3</v>
      </c>
      <c r="F19" s="188"/>
      <c r="G19" s="184"/>
      <c r="H19" s="185"/>
    </row>
    <row r="20" spans="1:13" ht="14.25" x14ac:dyDescent="0.25">
      <c r="A20" s="26" t="s">
        <v>78</v>
      </c>
      <c r="B20" s="184">
        <v>2.0962680800000002</v>
      </c>
      <c r="C20" s="184">
        <v>1.6450199999999999</v>
      </c>
      <c r="D20" s="184">
        <v>3.93648</v>
      </c>
      <c r="E20" s="184">
        <v>5.6</v>
      </c>
      <c r="F20" s="188"/>
      <c r="G20" s="184"/>
      <c r="H20" s="185"/>
    </row>
    <row r="21" spans="1:13" ht="14.25" x14ac:dyDescent="0.25">
      <c r="A21" s="26" t="s">
        <v>79</v>
      </c>
      <c r="B21" s="184">
        <v>2.2888210408000003</v>
      </c>
      <c r="C21" s="184">
        <v>1.6640600000000001</v>
      </c>
      <c r="D21" s="184">
        <v>4.4353899999999999</v>
      </c>
      <c r="E21" s="184">
        <v>5.4</v>
      </c>
      <c r="F21" s="188"/>
      <c r="G21" s="184"/>
      <c r="H21" s="185"/>
    </row>
    <row r="22" spans="1:13" ht="14.25" x14ac:dyDescent="0.25">
      <c r="A22" s="182" t="s">
        <v>105</v>
      </c>
      <c r="B22" s="184">
        <v>2.4784055240000002</v>
      </c>
      <c r="C22" s="184">
        <v>1.6681999999999999</v>
      </c>
      <c r="D22" s="184">
        <v>4.2595499999999999</v>
      </c>
      <c r="E22" s="184">
        <v>4.5999999999999996</v>
      </c>
      <c r="F22" s="188"/>
      <c r="G22" s="184"/>
      <c r="H22" s="185"/>
    </row>
    <row r="23" spans="1:13" ht="14.25" x14ac:dyDescent="0.25">
      <c r="A23" s="26" t="s">
        <v>120</v>
      </c>
      <c r="B23" s="184">
        <v>2.7547782599999997</v>
      </c>
      <c r="C23" s="184">
        <v>1.8426800000000001</v>
      </c>
      <c r="D23" s="184">
        <v>3.8911699999999998</v>
      </c>
      <c r="E23" s="184">
        <v>4.4000000000000004</v>
      </c>
      <c r="F23" s="188"/>
      <c r="G23" s="184"/>
      <c r="H23" s="185"/>
    </row>
    <row r="24" spans="1:13" ht="14.25" x14ac:dyDescent="0.25">
      <c r="A24" s="26" t="s">
        <v>78</v>
      </c>
      <c r="B24" s="184">
        <v>3.2096320199999999</v>
      </c>
      <c r="C24" s="184">
        <v>2.3919999999999999</v>
      </c>
      <c r="D24" s="184">
        <v>3.7275999999999998</v>
      </c>
      <c r="E24" s="184">
        <v>4.4000000000000004</v>
      </c>
      <c r="F24" s="188"/>
      <c r="G24" s="184"/>
      <c r="H24" s="185"/>
    </row>
    <row r="25" spans="1:13" ht="14.25" x14ac:dyDescent="0.25">
      <c r="A25" s="26" t="s">
        <v>79</v>
      </c>
      <c r="B25" s="184">
        <v>3.6291802799999999</v>
      </c>
      <c r="C25" s="184">
        <v>2.95</v>
      </c>
      <c r="D25" s="184">
        <v>3.65585</v>
      </c>
      <c r="E25" s="184">
        <v>4.4000000000000004</v>
      </c>
      <c r="F25" s="188"/>
      <c r="G25" s="184"/>
      <c r="H25" s="185"/>
    </row>
    <row r="26" spans="1:13" ht="14.25" x14ac:dyDescent="0.25">
      <c r="A26" s="26" t="s">
        <v>106</v>
      </c>
      <c r="B26" s="189">
        <v>4</v>
      </c>
      <c r="C26" s="189">
        <v>3.5</v>
      </c>
      <c r="D26" s="189">
        <v>3.6713200000000001</v>
      </c>
      <c r="E26" s="184">
        <v>3.8</v>
      </c>
      <c r="F26" s="189"/>
      <c r="G26" s="189"/>
      <c r="H26" s="185"/>
    </row>
    <row r="27" spans="1:13" ht="14.25" x14ac:dyDescent="0.25">
      <c r="A27" s="26" t="s">
        <v>81</v>
      </c>
      <c r="B27" s="190"/>
      <c r="C27" s="189">
        <v>4</v>
      </c>
      <c r="D27" s="189">
        <v>3.77488</v>
      </c>
      <c r="E27" s="189">
        <v>3.6</v>
      </c>
      <c r="F27" s="189"/>
      <c r="G27" s="189"/>
      <c r="H27" s="185"/>
    </row>
    <row r="28" spans="1:13" ht="14.25" x14ac:dyDescent="0.25">
      <c r="A28" s="26" t="s">
        <v>78</v>
      </c>
      <c r="B28" s="190"/>
      <c r="C28" s="189"/>
      <c r="D28" s="184">
        <v>4</v>
      </c>
      <c r="E28" s="189">
        <v>3.6</v>
      </c>
      <c r="F28" s="189"/>
      <c r="G28" s="189"/>
      <c r="H28" s="185"/>
    </row>
    <row r="29" spans="1:13" ht="14.25" x14ac:dyDescent="0.25">
      <c r="A29" s="26" t="s">
        <v>79</v>
      </c>
      <c r="B29" s="189"/>
      <c r="C29" s="189"/>
      <c r="D29" s="189"/>
      <c r="E29" s="184">
        <v>4</v>
      </c>
      <c r="F29" s="190"/>
      <c r="G29" s="189"/>
      <c r="H29" s="185"/>
    </row>
    <row r="30" spans="1:13" x14ac:dyDescent="0.25">
      <c r="A30" s="147"/>
      <c r="B30" s="185"/>
      <c r="C30" s="185"/>
      <c r="D30" s="185"/>
      <c r="E30" s="185"/>
      <c r="F30" s="185"/>
      <c r="G30" s="185"/>
      <c r="H30" s="185"/>
    </row>
    <row r="31" spans="1:13" x14ac:dyDescent="0.25">
      <c r="A31" s="147"/>
      <c r="B31" s="185"/>
      <c r="C31" s="185"/>
      <c r="D31" s="185"/>
      <c r="E31" s="185"/>
      <c r="F31" s="185"/>
      <c r="G31" s="185"/>
      <c r="H31" s="185"/>
    </row>
    <row r="32" spans="1:13" x14ac:dyDescent="0.25">
      <c r="A32" s="147"/>
      <c r="B32" s="185"/>
      <c r="C32" s="185"/>
      <c r="D32" s="185"/>
      <c r="E32" s="185"/>
      <c r="F32" s="185"/>
      <c r="G32" s="185"/>
      <c r="H32" s="185"/>
    </row>
  </sheetData>
  <phoneticPr fontId="143" type="noConversion"/>
  <hyperlinks>
    <hyperlink ref="A1" location="List!A1" display="List!A1" xr:uid="{FEE228DE-57C9-4FF5-AE17-4560D888F645}"/>
  </hyperlink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9"/>
  <sheetViews>
    <sheetView zoomScaleNormal="100" workbookViewId="0"/>
  </sheetViews>
  <sheetFormatPr defaultColWidth="8.88671875" defaultRowHeight="16.5" x14ac:dyDescent="0.3"/>
  <cols>
    <col min="1" max="1" width="8.88671875" style="20"/>
    <col min="2" max="2" width="11.6640625" style="2" customWidth="1"/>
    <col min="3" max="3" width="12.44140625" style="2" customWidth="1"/>
    <col min="4" max="16384" width="8.88671875" style="2"/>
  </cols>
  <sheetData>
    <row r="1" spans="1:11" ht="15" customHeight="1" x14ac:dyDescent="0.3">
      <c r="A1" s="72" t="s">
        <v>385</v>
      </c>
    </row>
    <row r="2" spans="1:11" hidden="1" x14ac:dyDescent="0.3">
      <c r="A2" s="28" t="s">
        <v>77</v>
      </c>
      <c r="B2" s="10"/>
      <c r="C2" s="10"/>
      <c r="D2" s="10"/>
      <c r="E2" s="10"/>
      <c r="F2" s="10"/>
      <c r="G2" s="10"/>
      <c r="H2" s="10"/>
      <c r="I2" s="10"/>
      <c r="J2" s="10"/>
      <c r="K2" s="10"/>
    </row>
    <row r="3" spans="1:11" hidden="1" x14ac:dyDescent="0.3">
      <c r="A3" s="28" t="s">
        <v>78</v>
      </c>
      <c r="B3" s="10"/>
      <c r="C3" s="10"/>
      <c r="D3" s="10"/>
      <c r="E3" s="10"/>
      <c r="F3" s="10"/>
      <c r="G3" s="10"/>
      <c r="H3" s="10"/>
      <c r="I3" s="10"/>
      <c r="J3" s="10"/>
      <c r="K3" s="10"/>
    </row>
    <row r="4" spans="1:11" hidden="1" x14ac:dyDescent="0.3">
      <c r="A4" s="28" t="s">
        <v>79</v>
      </c>
      <c r="B4" s="12"/>
      <c r="C4" s="12"/>
      <c r="D4" s="12"/>
      <c r="E4" s="12"/>
      <c r="F4" s="12"/>
      <c r="G4" s="12"/>
      <c r="H4" s="12"/>
      <c r="I4" s="12"/>
      <c r="J4" s="12"/>
      <c r="K4" s="12"/>
    </row>
    <row r="5" spans="1:11" hidden="1" x14ac:dyDescent="0.3">
      <c r="A5" s="28" t="s">
        <v>80</v>
      </c>
      <c r="B5" s="12"/>
      <c r="C5" s="12"/>
      <c r="D5" s="12"/>
      <c r="E5" s="12"/>
      <c r="F5" s="12"/>
      <c r="G5" s="12"/>
      <c r="H5" s="12"/>
      <c r="I5" s="12"/>
      <c r="J5" s="12"/>
      <c r="K5" s="12"/>
    </row>
    <row r="6" spans="1:11" hidden="1" x14ac:dyDescent="0.3">
      <c r="A6" s="28" t="s">
        <v>81</v>
      </c>
      <c r="B6" s="12"/>
      <c r="C6" s="12"/>
      <c r="D6" s="12"/>
      <c r="E6" s="12"/>
      <c r="F6" s="12"/>
      <c r="G6" s="12"/>
      <c r="H6" s="12"/>
      <c r="I6" s="12"/>
      <c r="J6" s="12"/>
      <c r="K6" s="12"/>
    </row>
    <row r="7" spans="1:11" hidden="1" x14ac:dyDescent="0.3">
      <c r="A7" s="28" t="s">
        <v>78</v>
      </c>
      <c r="B7" s="12"/>
      <c r="C7" s="12"/>
      <c r="D7" s="12"/>
      <c r="E7" s="12"/>
      <c r="F7" s="12"/>
      <c r="G7" s="12"/>
      <c r="H7" s="12"/>
      <c r="I7" s="12"/>
      <c r="J7" s="12"/>
      <c r="K7" s="12"/>
    </row>
    <row r="8" spans="1:11" hidden="1" x14ac:dyDescent="0.3">
      <c r="A8" s="28" t="s">
        <v>79</v>
      </c>
      <c r="B8" s="12"/>
      <c r="C8" s="12"/>
      <c r="D8" s="12"/>
      <c r="E8" s="12"/>
      <c r="F8" s="12"/>
      <c r="G8" s="12"/>
      <c r="H8" s="12"/>
      <c r="I8" s="12"/>
      <c r="J8" s="12"/>
      <c r="K8" s="12"/>
    </row>
    <row r="9" spans="1:11" hidden="1" x14ac:dyDescent="0.3">
      <c r="A9" s="28" t="s">
        <v>82</v>
      </c>
      <c r="B9" s="10"/>
      <c r="C9" s="10"/>
      <c r="D9" s="10"/>
      <c r="E9" s="10"/>
      <c r="F9" s="10"/>
      <c r="G9" s="10"/>
      <c r="H9" s="10"/>
      <c r="I9" s="10"/>
      <c r="J9" s="10"/>
      <c r="K9" s="10"/>
    </row>
    <row r="10" spans="1:11" hidden="1" x14ac:dyDescent="0.3">
      <c r="A10" s="28" t="s">
        <v>81</v>
      </c>
      <c r="B10" s="13"/>
      <c r="C10" s="13"/>
      <c r="D10" s="13"/>
      <c r="E10" s="13"/>
      <c r="F10" s="13"/>
      <c r="G10" s="13"/>
      <c r="H10" s="13"/>
      <c r="I10" s="13"/>
      <c r="J10" s="13"/>
      <c r="K10" s="13"/>
    </row>
    <row r="11" spans="1:11" hidden="1" x14ac:dyDescent="0.3">
      <c r="A11" s="28" t="s">
        <v>78</v>
      </c>
      <c r="B11" s="15"/>
      <c r="C11" s="15"/>
      <c r="D11" s="15"/>
      <c r="E11" s="15"/>
      <c r="F11" s="15"/>
      <c r="G11" s="15"/>
      <c r="H11" s="15"/>
      <c r="I11" s="15"/>
      <c r="J11" s="15"/>
      <c r="K11" s="15"/>
    </row>
    <row r="12" spans="1:11" hidden="1" x14ac:dyDescent="0.3">
      <c r="A12" s="28" t="s">
        <v>79</v>
      </c>
      <c r="B12" s="14"/>
      <c r="C12" s="14"/>
      <c r="D12" s="14"/>
      <c r="E12" s="14"/>
      <c r="F12" s="14"/>
      <c r="G12" s="14"/>
      <c r="H12" s="14"/>
      <c r="I12" s="14"/>
      <c r="J12" s="14"/>
      <c r="K12" s="14"/>
    </row>
    <row r="13" spans="1:11" hidden="1" x14ac:dyDescent="0.3">
      <c r="A13" s="28" t="s">
        <v>83</v>
      </c>
      <c r="B13" s="15"/>
      <c r="C13" s="15"/>
      <c r="D13" s="15"/>
      <c r="E13" s="15"/>
      <c r="F13" s="15"/>
      <c r="G13" s="15"/>
      <c r="H13" s="15"/>
      <c r="I13" s="15"/>
      <c r="J13" s="15"/>
      <c r="K13" s="15"/>
    </row>
    <row r="14" spans="1:11" hidden="1" x14ac:dyDescent="0.3">
      <c r="A14" s="28" t="s">
        <v>81</v>
      </c>
      <c r="B14" s="18"/>
      <c r="C14" s="18"/>
      <c r="D14" s="18"/>
      <c r="E14" s="18"/>
      <c r="F14" s="18"/>
      <c r="G14" s="18"/>
      <c r="H14" s="18"/>
      <c r="I14" s="18"/>
      <c r="J14" s="18"/>
      <c r="K14" s="18"/>
    </row>
    <row r="15" spans="1:11" hidden="1" x14ac:dyDescent="0.3">
      <c r="A15" s="28" t="s">
        <v>78</v>
      </c>
      <c r="B15" s="18"/>
      <c r="C15" s="18"/>
      <c r="D15" s="18"/>
      <c r="E15" s="18"/>
      <c r="F15" s="18"/>
      <c r="G15" s="18"/>
      <c r="H15" s="18"/>
      <c r="I15" s="18"/>
      <c r="J15" s="18"/>
      <c r="K15" s="18"/>
    </row>
    <row r="16" spans="1:11" hidden="1" x14ac:dyDescent="0.3">
      <c r="A16" s="28" t="s">
        <v>79</v>
      </c>
      <c r="B16" s="14"/>
      <c r="C16" s="14"/>
      <c r="D16" s="14"/>
      <c r="E16" s="14"/>
      <c r="F16" s="14"/>
      <c r="G16" s="14"/>
      <c r="H16" s="14"/>
      <c r="I16" s="14"/>
      <c r="J16" s="14"/>
      <c r="K16" s="14"/>
    </row>
    <row r="17" spans="1:11" hidden="1" x14ac:dyDescent="0.3">
      <c r="A17" s="28" t="s">
        <v>84</v>
      </c>
      <c r="B17" s="13"/>
      <c r="C17" s="13"/>
      <c r="D17" s="13"/>
      <c r="E17" s="13"/>
      <c r="F17" s="13"/>
      <c r="G17" s="13"/>
      <c r="H17" s="13"/>
      <c r="I17" s="13"/>
      <c r="J17" s="13"/>
      <c r="K17" s="13"/>
    </row>
    <row r="18" spans="1:11" hidden="1" x14ac:dyDescent="0.3">
      <c r="A18" s="28" t="s">
        <v>81</v>
      </c>
      <c r="B18" s="18"/>
      <c r="C18" s="18"/>
      <c r="D18" s="18"/>
      <c r="E18" s="18"/>
      <c r="F18" s="18"/>
      <c r="G18" s="18"/>
      <c r="H18" s="18"/>
      <c r="I18" s="18"/>
      <c r="J18" s="18"/>
      <c r="K18" s="18"/>
    </row>
    <row r="19" spans="1:11" hidden="1" x14ac:dyDescent="0.3">
      <c r="A19" s="28" t="s">
        <v>78</v>
      </c>
      <c r="B19" s="15"/>
      <c r="C19" s="15"/>
      <c r="D19" s="15"/>
      <c r="E19" s="15"/>
      <c r="F19" s="15"/>
      <c r="G19" s="15"/>
      <c r="H19" s="15"/>
      <c r="I19" s="15"/>
      <c r="J19" s="15"/>
      <c r="K19" s="15"/>
    </row>
    <row r="20" spans="1:11" hidden="1" x14ac:dyDescent="0.3">
      <c r="A20" s="28" t="s">
        <v>79</v>
      </c>
      <c r="B20" s="18"/>
      <c r="C20" s="18"/>
      <c r="D20" s="18"/>
      <c r="E20" s="18"/>
      <c r="F20" s="18"/>
      <c r="G20" s="18"/>
      <c r="H20" s="18"/>
      <c r="I20" s="18"/>
      <c r="J20" s="18"/>
      <c r="K20" s="18"/>
    </row>
    <row r="21" spans="1:11" hidden="1" x14ac:dyDescent="0.3">
      <c r="A21" s="28" t="s">
        <v>85</v>
      </c>
      <c r="B21" s="18"/>
      <c r="C21" s="18"/>
      <c r="D21" s="18"/>
      <c r="E21" s="18"/>
      <c r="F21" s="18"/>
      <c r="G21" s="18"/>
      <c r="H21" s="18"/>
      <c r="I21" s="18"/>
      <c r="J21" s="18"/>
      <c r="K21" s="18"/>
    </row>
    <row r="22" spans="1:11" hidden="1" x14ac:dyDescent="0.3">
      <c r="A22" s="28" t="s">
        <v>81</v>
      </c>
      <c r="B22" s="18"/>
      <c r="C22" s="18"/>
      <c r="D22" s="18"/>
      <c r="E22" s="18"/>
      <c r="F22" s="18"/>
      <c r="G22" s="18"/>
      <c r="H22" s="18"/>
      <c r="I22" s="18"/>
      <c r="J22" s="18"/>
      <c r="K22" s="18"/>
    </row>
    <row r="23" spans="1:11" hidden="1" x14ac:dyDescent="0.3">
      <c r="A23" s="28" t="s">
        <v>78</v>
      </c>
      <c r="B23" s="18"/>
      <c r="C23" s="18"/>
      <c r="D23" s="18"/>
      <c r="E23" s="18"/>
      <c r="F23" s="18"/>
      <c r="G23" s="18"/>
      <c r="H23" s="18"/>
      <c r="I23" s="18"/>
      <c r="J23" s="18"/>
      <c r="K23" s="18"/>
    </row>
    <row r="24" spans="1:11" ht="16.5" hidden="1" customHeight="1" x14ac:dyDescent="0.3">
      <c r="A24" s="28" t="s">
        <v>79</v>
      </c>
      <c r="B24" s="18"/>
      <c r="C24" s="18"/>
      <c r="D24" s="18"/>
      <c r="E24" s="18"/>
      <c r="F24" s="18"/>
      <c r="G24" s="18"/>
      <c r="H24" s="18"/>
      <c r="I24" s="18"/>
      <c r="J24" s="18"/>
      <c r="K24" s="18"/>
    </row>
    <row r="25" spans="1:11" ht="28.5" x14ac:dyDescent="0.3">
      <c r="A25" s="91"/>
      <c r="B25" s="97" t="s">
        <v>86</v>
      </c>
      <c r="C25" s="97" t="s">
        <v>87</v>
      </c>
      <c r="D25" s="98">
        <v>-0.9</v>
      </c>
      <c r="E25" s="98">
        <v>-0.7</v>
      </c>
      <c r="F25" s="98">
        <v>-0.5</v>
      </c>
      <c r="G25" s="98">
        <v>-0.3</v>
      </c>
      <c r="H25" s="98">
        <v>0.3</v>
      </c>
      <c r="I25" s="98">
        <v>0.5</v>
      </c>
      <c r="J25" s="98">
        <v>0.7</v>
      </c>
      <c r="K25" s="98">
        <v>0.9</v>
      </c>
    </row>
    <row r="26" spans="1:11" x14ac:dyDescent="0.3">
      <c r="A26" s="51" t="s">
        <v>88</v>
      </c>
      <c r="B26" s="92">
        <v>3.4160665595452002</v>
      </c>
      <c r="C26" s="92">
        <v>3.4160665595452002</v>
      </c>
      <c r="D26" s="92"/>
      <c r="E26" s="92"/>
      <c r="F26" s="92"/>
      <c r="G26" s="92"/>
      <c r="H26" s="92"/>
      <c r="I26" s="92"/>
      <c r="J26" s="92"/>
      <c r="K26" s="92"/>
    </row>
    <row r="27" spans="1:11" x14ac:dyDescent="0.3">
      <c r="A27" s="51" t="s">
        <v>81</v>
      </c>
      <c r="B27" s="92">
        <v>2.9746574486763393</v>
      </c>
      <c r="C27" s="92">
        <v>2.9746574486763393</v>
      </c>
      <c r="D27" s="92"/>
      <c r="E27" s="92"/>
      <c r="F27" s="92"/>
      <c r="G27" s="92"/>
      <c r="H27" s="92"/>
      <c r="I27" s="92"/>
      <c r="J27" s="92"/>
      <c r="K27" s="92"/>
    </row>
    <row r="28" spans="1:11" x14ac:dyDescent="0.3">
      <c r="A28" s="51" t="s">
        <v>78</v>
      </c>
      <c r="B28" s="92">
        <v>0.89132478774394031</v>
      </c>
      <c r="C28" s="92">
        <v>0.89132478774394031</v>
      </c>
      <c r="D28" s="92">
        <v>0.89132478774394031</v>
      </c>
      <c r="E28" s="92">
        <v>0.89132478774394031</v>
      </c>
      <c r="F28" s="92">
        <v>0.89132478774394031</v>
      </c>
      <c r="G28" s="92">
        <v>0.89132478774394031</v>
      </c>
      <c r="H28" s="92">
        <v>0.89132478774394031</v>
      </c>
      <c r="I28" s="92">
        <v>0.89132478774394031</v>
      </c>
      <c r="J28" s="92">
        <v>0.89132478774394031</v>
      </c>
      <c r="K28" s="92">
        <v>0.89132478774394031</v>
      </c>
    </row>
    <row r="29" spans="1:11" x14ac:dyDescent="0.3">
      <c r="A29" s="93" t="s">
        <v>79</v>
      </c>
      <c r="B29" s="95">
        <v>0.2</v>
      </c>
      <c r="C29" s="95">
        <v>0.2</v>
      </c>
      <c r="D29" s="95">
        <v>0.2</v>
      </c>
      <c r="E29" s="95">
        <v>0.2</v>
      </c>
      <c r="F29" s="95">
        <v>0.2</v>
      </c>
      <c r="G29" s="95">
        <v>0.2</v>
      </c>
      <c r="H29" s="95">
        <v>0.2</v>
      </c>
      <c r="I29" s="95">
        <v>0.2</v>
      </c>
      <c r="J29" s="95">
        <v>0.2</v>
      </c>
      <c r="K29" s="95">
        <v>0.2</v>
      </c>
    </row>
    <row r="30" spans="1:11" x14ac:dyDescent="0.3">
      <c r="A30" s="93" t="s">
        <v>89</v>
      </c>
      <c r="B30" s="95">
        <v>0.7</v>
      </c>
      <c r="C30" s="95">
        <v>0.7</v>
      </c>
      <c r="D30" s="95">
        <v>0.7</v>
      </c>
      <c r="E30" s="95">
        <v>0.7</v>
      </c>
      <c r="F30" s="95">
        <v>0.7</v>
      </c>
      <c r="G30" s="95">
        <v>0.7</v>
      </c>
      <c r="H30" s="95">
        <v>0.7</v>
      </c>
      <c r="I30" s="95">
        <v>0.7</v>
      </c>
      <c r="J30" s="95">
        <v>0.7</v>
      </c>
      <c r="K30" s="95">
        <v>0.7</v>
      </c>
    </row>
    <row r="31" spans="1:11" x14ac:dyDescent="0.3">
      <c r="A31" s="93" t="s">
        <v>81</v>
      </c>
      <c r="B31" s="95">
        <v>1.7</v>
      </c>
      <c r="C31" s="95">
        <v>1.7</v>
      </c>
      <c r="D31" s="95">
        <v>1.7</v>
      </c>
      <c r="E31" s="95">
        <v>1.7</v>
      </c>
      <c r="F31" s="95">
        <v>1.7</v>
      </c>
      <c r="G31" s="95">
        <v>1.7</v>
      </c>
      <c r="H31" s="95">
        <v>1.7</v>
      </c>
      <c r="I31" s="95">
        <v>1.7</v>
      </c>
      <c r="J31" s="95">
        <v>1.7</v>
      </c>
      <c r="K31" s="95">
        <v>1.7</v>
      </c>
    </row>
    <row r="32" spans="1:11" x14ac:dyDescent="0.3">
      <c r="A32" s="93" t="s">
        <v>78</v>
      </c>
      <c r="B32" s="95">
        <v>3.8</v>
      </c>
      <c r="C32" s="95">
        <v>3.8</v>
      </c>
      <c r="D32" s="95">
        <v>3.8</v>
      </c>
      <c r="E32" s="95">
        <v>3.8</v>
      </c>
      <c r="F32" s="95">
        <v>3.8</v>
      </c>
      <c r="G32" s="95">
        <v>3.8</v>
      </c>
      <c r="H32" s="95">
        <v>3.8</v>
      </c>
      <c r="I32" s="95">
        <v>3.8</v>
      </c>
      <c r="J32" s="95">
        <v>3.8</v>
      </c>
      <c r="K32" s="95">
        <v>3.8</v>
      </c>
    </row>
    <row r="33" spans="1:16" x14ac:dyDescent="0.3">
      <c r="A33" s="93" t="s">
        <v>79</v>
      </c>
      <c r="B33" s="95">
        <v>7.5</v>
      </c>
      <c r="C33" s="95">
        <v>7.5</v>
      </c>
      <c r="D33" s="95">
        <v>7.5</v>
      </c>
      <c r="E33" s="95">
        <v>7.5</v>
      </c>
      <c r="F33" s="95">
        <v>7.5</v>
      </c>
      <c r="G33" s="95">
        <v>7.5</v>
      </c>
      <c r="H33" s="95">
        <v>7.5</v>
      </c>
      <c r="I33" s="95">
        <v>7.5</v>
      </c>
      <c r="J33" s="95">
        <v>7.5</v>
      </c>
      <c r="K33" s="95">
        <v>7.5</v>
      </c>
    </row>
    <row r="34" spans="1:16" x14ac:dyDescent="0.3">
      <c r="A34" s="93" t="s">
        <v>90</v>
      </c>
      <c r="B34" s="95">
        <v>8.1</v>
      </c>
      <c r="C34" s="95">
        <v>8.1</v>
      </c>
      <c r="D34" s="95">
        <v>8</v>
      </c>
      <c r="E34" s="95">
        <v>8</v>
      </c>
      <c r="F34" s="95">
        <v>8</v>
      </c>
      <c r="G34" s="95">
        <v>8</v>
      </c>
      <c r="H34" s="95">
        <v>8</v>
      </c>
      <c r="I34" s="95">
        <v>8</v>
      </c>
      <c r="J34" s="95">
        <v>8</v>
      </c>
      <c r="K34" s="95">
        <v>8</v>
      </c>
      <c r="P34" s="67"/>
    </row>
    <row r="35" spans="1:16" x14ac:dyDescent="0.3">
      <c r="A35" s="93" t="s">
        <v>81</v>
      </c>
      <c r="B35" s="95">
        <v>8.3000000000000007</v>
      </c>
      <c r="C35" s="95">
        <v>8.3000000000000007</v>
      </c>
      <c r="D35" s="95">
        <v>8.1</v>
      </c>
      <c r="E35" s="95">
        <v>8.1</v>
      </c>
      <c r="F35" s="95">
        <v>8.1</v>
      </c>
      <c r="G35" s="95">
        <v>8.1</v>
      </c>
      <c r="H35" s="95">
        <v>8.1</v>
      </c>
      <c r="I35" s="95">
        <v>8.1</v>
      </c>
      <c r="J35" s="95">
        <v>8.1</v>
      </c>
      <c r="K35" s="95">
        <v>8.1</v>
      </c>
    </row>
    <row r="36" spans="1:16" x14ac:dyDescent="0.3">
      <c r="A36" s="93" t="s">
        <v>78</v>
      </c>
      <c r="B36" s="95">
        <v>7.7</v>
      </c>
      <c r="C36" s="95">
        <v>7.7</v>
      </c>
      <c r="D36" s="95">
        <v>7.5</v>
      </c>
      <c r="E36" s="95">
        <v>7.5</v>
      </c>
      <c r="F36" s="95">
        <v>7.5</v>
      </c>
      <c r="G36" s="95">
        <v>7.5</v>
      </c>
      <c r="H36" s="95">
        <v>7.5</v>
      </c>
      <c r="I36" s="95">
        <v>7.5</v>
      </c>
      <c r="J36" s="95">
        <v>7.5</v>
      </c>
      <c r="K36" s="95">
        <v>7.5</v>
      </c>
    </row>
    <row r="37" spans="1:16" x14ac:dyDescent="0.3">
      <c r="A37" s="93" t="s">
        <v>79</v>
      </c>
      <c r="B37" s="95">
        <v>5.2</v>
      </c>
      <c r="C37" s="95">
        <v>5.2</v>
      </c>
      <c r="D37" s="95">
        <v>5.2</v>
      </c>
      <c r="E37" s="95">
        <v>5.2</v>
      </c>
      <c r="F37" s="95">
        <v>5.2</v>
      </c>
      <c r="G37" s="95">
        <v>5.2</v>
      </c>
      <c r="H37" s="95">
        <v>5.2</v>
      </c>
      <c r="I37" s="95">
        <v>5.2</v>
      </c>
      <c r="J37" s="95">
        <v>5.2</v>
      </c>
      <c r="K37" s="95">
        <v>5.2</v>
      </c>
    </row>
    <row r="38" spans="1:16" x14ac:dyDescent="0.3">
      <c r="A38" s="93" t="s">
        <v>91</v>
      </c>
      <c r="B38" s="95">
        <v>4.8394296884224133</v>
      </c>
      <c r="C38" s="95">
        <v>4.8394296884224133</v>
      </c>
      <c r="D38" s="95">
        <v>4.8</v>
      </c>
      <c r="E38" s="95">
        <v>4.8</v>
      </c>
      <c r="F38" s="95">
        <v>4.8</v>
      </c>
      <c r="G38" s="95">
        <v>4.8</v>
      </c>
      <c r="H38" s="95">
        <v>4.8</v>
      </c>
      <c r="I38" s="95">
        <v>4.8</v>
      </c>
      <c r="J38" s="95">
        <v>4.8</v>
      </c>
      <c r="K38" s="95">
        <v>4.8</v>
      </c>
    </row>
    <row r="39" spans="1:16" x14ac:dyDescent="0.3">
      <c r="A39" s="93" t="s">
        <v>81</v>
      </c>
      <c r="B39" s="95">
        <v>4.8050562563111612</v>
      </c>
      <c r="C39" s="95">
        <v>4.8050562563111612</v>
      </c>
      <c r="D39" s="95">
        <v>4.7</v>
      </c>
      <c r="E39" s="95">
        <v>4.7</v>
      </c>
      <c r="F39" s="95">
        <v>4.7</v>
      </c>
      <c r="G39" s="95">
        <v>4.7</v>
      </c>
      <c r="H39" s="95">
        <v>4.7</v>
      </c>
      <c r="I39" s="95">
        <v>4.7</v>
      </c>
      <c r="J39" s="95">
        <v>4.7</v>
      </c>
      <c r="K39" s="95">
        <v>4.7</v>
      </c>
    </row>
    <row r="40" spans="1:16" x14ac:dyDescent="0.3">
      <c r="A40" s="93" t="s">
        <v>78</v>
      </c>
      <c r="B40" s="95">
        <v>6.3371955907867346</v>
      </c>
      <c r="C40" s="95">
        <v>6.3371955907867346</v>
      </c>
      <c r="D40" s="95">
        <v>6.2</v>
      </c>
      <c r="E40" s="95">
        <v>6.2</v>
      </c>
      <c r="F40" s="95">
        <v>6.2</v>
      </c>
      <c r="G40" s="95">
        <v>6.2</v>
      </c>
      <c r="H40" s="95">
        <v>6.2</v>
      </c>
      <c r="I40" s="95">
        <v>6.2</v>
      </c>
      <c r="J40" s="95">
        <v>6.2</v>
      </c>
      <c r="K40" s="95">
        <v>6.2</v>
      </c>
    </row>
    <row r="41" spans="1:16" x14ac:dyDescent="0.3">
      <c r="A41" s="93" t="s">
        <v>79</v>
      </c>
      <c r="B41" s="95">
        <v>7.6302877536764271</v>
      </c>
      <c r="C41" s="95">
        <v>7.6302877536764271</v>
      </c>
      <c r="D41" s="95">
        <v>7.6</v>
      </c>
      <c r="E41" s="95">
        <v>7.6</v>
      </c>
      <c r="F41" s="95">
        <v>7.6</v>
      </c>
      <c r="G41" s="95">
        <v>7.6</v>
      </c>
      <c r="H41" s="95">
        <v>7.6</v>
      </c>
      <c r="I41" s="95">
        <v>7.6</v>
      </c>
      <c r="J41" s="95">
        <v>7.6</v>
      </c>
      <c r="K41" s="95">
        <v>7.6</v>
      </c>
    </row>
    <row r="42" spans="1:16" x14ac:dyDescent="0.3">
      <c r="A42" s="93" t="s">
        <v>92</v>
      </c>
      <c r="B42" s="95">
        <v>6.9631197231161366</v>
      </c>
      <c r="C42" s="95">
        <v>6.9631197231161366</v>
      </c>
      <c r="D42" s="95">
        <v>6.3</v>
      </c>
      <c r="E42" s="95">
        <v>6.5</v>
      </c>
      <c r="F42" s="95">
        <v>6.6</v>
      </c>
      <c r="G42" s="95">
        <v>6.7</v>
      </c>
      <c r="H42" s="95">
        <v>6.9</v>
      </c>
      <c r="I42" s="95">
        <v>7</v>
      </c>
      <c r="J42" s="95">
        <v>7</v>
      </c>
      <c r="K42" s="95">
        <v>7.1</v>
      </c>
    </row>
    <row r="43" spans="1:16" x14ac:dyDescent="0.3">
      <c r="A43" s="93" t="s">
        <v>81</v>
      </c>
      <c r="B43" s="96">
        <v>2.1796352687030236</v>
      </c>
      <c r="C43" s="96">
        <v>2.1796352687030236</v>
      </c>
      <c r="D43" s="96">
        <v>2.2000000000000002</v>
      </c>
      <c r="E43" s="96">
        <v>2.2000000000000002</v>
      </c>
      <c r="F43" s="96">
        <v>2.2000000000000002</v>
      </c>
      <c r="G43" s="96">
        <v>2.2000000000000002</v>
      </c>
      <c r="H43" s="96">
        <v>2.2000000000000002</v>
      </c>
      <c r="I43" s="96">
        <v>2.2000000000000002</v>
      </c>
      <c r="J43" s="96">
        <v>2.2000000000000002</v>
      </c>
      <c r="K43" s="96">
        <v>2.2000000000000002</v>
      </c>
    </row>
    <row r="44" spans="1:16" x14ac:dyDescent="0.3">
      <c r="A44" s="93" t="s">
        <v>78</v>
      </c>
      <c r="B44" s="95">
        <v>-2.6343601211301291</v>
      </c>
      <c r="C44" s="95">
        <v>-2.6343601211301291</v>
      </c>
      <c r="D44" s="95">
        <v>-2.8678739201036336</v>
      </c>
      <c r="E44" s="95">
        <v>-2.8678739201036336</v>
      </c>
      <c r="F44" s="95">
        <v>-2.8678739201036336</v>
      </c>
      <c r="G44" s="95">
        <v>-2.8678739201036336</v>
      </c>
      <c r="H44" s="95">
        <v>-2.8678739201036336</v>
      </c>
      <c r="I44" s="95">
        <v>-2.8678739201036336</v>
      </c>
      <c r="J44" s="95">
        <v>-2.8678739201036336</v>
      </c>
      <c r="K44" s="95">
        <v>-2.8678739201036336</v>
      </c>
    </row>
    <row r="45" spans="1:16" x14ac:dyDescent="0.3">
      <c r="A45" s="93" t="s">
        <v>79</v>
      </c>
      <c r="B45" s="95">
        <v>-7.3993502810758827</v>
      </c>
      <c r="C45" s="95">
        <v>-7.3993502810758827</v>
      </c>
      <c r="D45" s="95">
        <v>-7.3993502810758827</v>
      </c>
      <c r="E45" s="95">
        <v>-7.3993502810758827</v>
      </c>
      <c r="F45" s="95">
        <v>-7.3993502810758827</v>
      </c>
      <c r="G45" s="95">
        <v>-7.3993502810758827</v>
      </c>
      <c r="H45" s="95">
        <v>-7.3993502810758827</v>
      </c>
      <c r="I45" s="95">
        <v>-7.3993502810758827</v>
      </c>
      <c r="J45" s="95">
        <v>-7.3993502810758827</v>
      </c>
      <c r="K45" s="95">
        <v>-7.3993502810758827</v>
      </c>
    </row>
    <row r="46" spans="1:16" x14ac:dyDescent="0.3">
      <c r="A46" s="93" t="s">
        <v>93</v>
      </c>
      <c r="B46" s="95">
        <v>-8.7547717970519585</v>
      </c>
      <c r="C46" s="95">
        <v>-9.6020190894868733</v>
      </c>
      <c r="D46" s="95">
        <v>-9.2013318915484579</v>
      </c>
      <c r="E46" s="95">
        <v>-9.0361523313244643</v>
      </c>
      <c r="F46" s="95">
        <v>-8.9378885204182303</v>
      </c>
      <c r="G46" s="95">
        <v>-8.8593821654586034</v>
      </c>
      <c r="H46" s="95">
        <v>-8.6984541874398751</v>
      </c>
      <c r="I46" s="95">
        <v>-8.6561898276252016</v>
      </c>
      <c r="J46" s="95">
        <v>-8.6032889247232944</v>
      </c>
      <c r="K46" s="95">
        <v>-8.5143635330027578</v>
      </c>
    </row>
    <row r="47" spans="1:16" x14ac:dyDescent="0.3">
      <c r="A47" s="93" t="s">
        <v>81</v>
      </c>
      <c r="B47" s="96">
        <v>-3.7844710081529485</v>
      </c>
      <c r="C47" s="96">
        <v>-5.7716911126519932</v>
      </c>
      <c r="D47" s="96">
        <v>-4.9008712443941951</v>
      </c>
      <c r="E47" s="96">
        <v>-4.487922343834212</v>
      </c>
      <c r="F47" s="96">
        <v>-4.242262816568628</v>
      </c>
      <c r="G47" s="96">
        <v>-4.0459969291695597</v>
      </c>
      <c r="H47" s="96">
        <v>-3.6436769841227403</v>
      </c>
      <c r="I47" s="96">
        <v>-3.5380160845860562</v>
      </c>
      <c r="J47" s="96">
        <v>-3.405763827331286</v>
      </c>
      <c r="K47" s="96">
        <v>-3.1834503480299472</v>
      </c>
    </row>
    <row r="48" spans="1:16" x14ac:dyDescent="0.3">
      <c r="A48" s="93" t="s">
        <v>78</v>
      </c>
      <c r="B48" s="95">
        <v>0.34600469779680054</v>
      </c>
      <c r="C48" s="95">
        <v>-2.3892086366205376</v>
      </c>
      <c r="D48" s="95">
        <v>-1.6635157274374421</v>
      </c>
      <c r="E48" s="95">
        <v>-0.92020770642947225</v>
      </c>
      <c r="F48" s="95">
        <v>-0.47802055735142268</v>
      </c>
      <c r="G48" s="95">
        <v>-0.12474196003309901</v>
      </c>
      <c r="H48" s="95">
        <v>0.59943394105117509</v>
      </c>
      <c r="I48" s="95">
        <v>0.78962356021720659</v>
      </c>
      <c r="J48" s="95">
        <v>1.0276776232757943</v>
      </c>
      <c r="K48" s="95">
        <v>1.4278418860182032</v>
      </c>
    </row>
    <row r="49" spans="1:11" x14ac:dyDescent="0.3">
      <c r="A49" s="93" t="s">
        <v>79</v>
      </c>
      <c r="B49" s="95">
        <v>4.6316330265624401</v>
      </c>
      <c r="C49" s="95">
        <v>1.4328276270699831</v>
      </c>
      <c r="D49" s="95">
        <v>0.16603208159745986</v>
      </c>
      <c r="E49" s="95">
        <v>1.8178276838373928</v>
      </c>
      <c r="F49" s="95">
        <v>2.8004657928997219</v>
      </c>
      <c r="G49" s="95">
        <v>3.5855293424959997</v>
      </c>
      <c r="H49" s="95">
        <v>5.1948091226832727</v>
      </c>
      <c r="I49" s="95">
        <v>5.6174527208300082</v>
      </c>
      <c r="J49" s="95">
        <v>6.146461749849097</v>
      </c>
      <c r="K49" s="95">
        <v>7.035715667054447</v>
      </c>
    </row>
    <row r="50" spans="1:11" x14ac:dyDescent="0.3">
      <c r="A50" s="93" t="s">
        <v>94</v>
      </c>
      <c r="B50" s="95">
        <v>6.3081623129527316</v>
      </c>
      <c r="C50" s="95">
        <v>2.7480086549200848</v>
      </c>
      <c r="D50" s="95">
        <v>1.8486854060367521</v>
      </c>
      <c r="E50" s="95">
        <v>3.4982157680006378</v>
      </c>
      <c r="F50" s="95">
        <v>4.4795063063233371</v>
      </c>
      <c r="G50" s="95">
        <v>5.2634932350777932</v>
      </c>
      <c r="H50" s="95">
        <v>6.9906356998684647</v>
      </c>
      <c r="I50" s="95">
        <v>7.5028076650357631</v>
      </c>
      <c r="J50" s="95">
        <v>8.1438763933260319</v>
      </c>
      <c r="K50" s="95">
        <v>9.2215004915139733</v>
      </c>
    </row>
    <row r="51" spans="1:11" x14ac:dyDescent="0.3">
      <c r="A51" s="93" t="s">
        <v>81</v>
      </c>
      <c r="B51" s="96">
        <v>4.3600536840191921</v>
      </c>
      <c r="C51" s="96">
        <v>2.5108856512496232</v>
      </c>
      <c r="D51" s="96">
        <v>-9.3299184847786432E-2</v>
      </c>
      <c r="E51" s="96">
        <v>1.553965936840052</v>
      </c>
      <c r="F51" s="96">
        <v>2.533908904423122</v>
      </c>
      <c r="G51" s="96">
        <v>3.3168192123357554</v>
      </c>
      <c r="H51" s="96">
        <v>5.1618243617298258</v>
      </c>
      <c r="I51" s="96">
        <v>5.7635246939176872</v>
      </c>
      <c r="J51" s="96">
        <v>6.5166531214791359</v>
      </c>
      <c r="K51" s="96">
        <v>7.7826474006496689</v>
      </c>
    </row>
    <row r="52" spans="1:11" x14ac:dyDescent="0.3">
      <c r="A52" s="93" t="s">
        <v>78</v>
      </c>
      <c r="B52" s="96">
        <v>3.2959246862774023</v>
      </c>
      <c r="C52" s="96">
        <v>2.0622834169714395</v>
      </c>
      <c r="D52" s="96">
        <v>-1.1513041445405754</v>
      </c>
      <c r="E52" s="96">
        <v>0.49369573687121582</v>
      </c>
      <c r="F52" s="96">
        <v>1.4722911337146565</v>
      </c>
      <c r="G52" s="96">
        <v>2.2541248207854672</v>
      </c>
      <c r="H52" s="96">
        <v>4.2169926547829366</v>
      </c>
      <c r="I52" s="96">
        <v>4.9082213539913608</v>
      </c>
      <c r="J52" s="96">
        <v>5.7734094808239895</v>
      </c>
      <c r="K52" s="96">
        <v>7.227773940977114</v>
      </c>
    </row>
    <row r="53" spans="1:11" x14ac:dyDescent="0.3">
      <c r="A53" s="93" t="s">
        <v>79</v>
      </c>
      <c r="B53" s="95">
        <v>2.7762172902075548</v>
      </c>
      <c r="C53" s="95">
        <v>1.5319966527428903</v>
      </c>
      <c r="D53" s="95">
        <v>-1.664887502561422</v>
      </c>
      <c r="E53" s="95">
        <v>-2.2152861425678072E-2</v>
      </c>
      <c r="F53" s="95">
        <v>0.95509496467813348</v>
      </c>
      <c r="G53" s="95">
        <v>1.7358520309071215</v>
      </c>
      <c r="H53" s="95">
        <v>3.8165825495079879</v>
      </c>
      <c r="I53" s="95">
        <v>4.5973396157369759</v>
      </c>
      <c r="J53" s="95">
        <v>5.5745874418407872</v>
      </c>
      <c r="K53" s="95">
        <v>7.2173220829765032</v>
      </c>
    </row>
    <row r="54" spans="1:11" x14ac:dyDescent="0.3">
      <c r="A54" s="93" t="s">
        <v>95</v>
      </c>
      <c r="B54" s="95">
        <v>2.9166500800874076</v>
      </c>
      <c r="C54" s="95">
        <v>2.5081055487676736</v>
      </c>
      <c r="D54" s="95">
        <v>-1.5655760533553558</v>
      </c>
      <c r="E54" s="95">
        <v>9.2369093716830108E-2</v>
      </c>
      <c r="F54" s="95">
        <v>1.0786655108030843</v>
      </c>
      <c r="G54" s="95">
        <v>1.866651809126785</v>
      </c>
      <c r="H54" s="95">
        <v>3.9666483510480299</v>
      </c>
      <c r="I54" s="95">
        <v>4.7546346493717309</v>
      </c>
      <c r="J54" s="95">
        <v>5.7409310664579847</v>
      </c>
      <c r="K54" s="95">
        <v>7.3988762135301425</v>
      </c>
    </row>
    <row r="55" spans="1:11" x14ac:dyDescent="0.3">
      <c r="A55" s="93" t="s">
        <v>81</v>
      </c>
      <c r="B55" s="95">
        <v>3.2866892983814466</v>
      </c>
      <c r="C55" s="95">
        <v>2.4347025057647897</v>
      </c>
      <c r="D55" s="95">
        <v>-1.2366581757351032</v>
      </c>
      <c r="E55" s="95">
        <v>0.43649747727352461</v>
      </c>
      <c r="F55" s="95">
        <v>1.4318424853422214</v>
      </c>
      <c r="G55" s="95">
        <v>2.227058015760635</v>
      </c>
      <c r="H55" s="95">
        <v>4.3463205810022583</v>
      </c>
      <c r="I55" s="95">
        <v>5.1415361114206721</v>
      </c>
      <c r="J55" s="95">
        <v>6.1368811194893684</v>
      </c>
      <c r="K55" s="95">
        <v>7.810036772497968</v>
      </c>
    </row>
    <row r="56" spans="1:11" x14ac:dyDescent="0.3">
      <c r="A56" s="93" t="s">
        <v>78</v>
      </c>
      <c r="B56" s="95">
        <v>3.5965108373813308</v>
      </c>
      <c r="C56" s="95">
        <v>3.3127338331339047</v>
      </c>
      <c r="D56" s="95">
        <v>-0.96795797740900547</v>
      </c>
      <c r="E56" s="95">
        <v>0.72040818153606423</v>
      </c>
      <c r="F56" s="95">
        <v>1.7248017805872036</v>
      </c>
      <c r="G56" s="95">
        <v>2.5272465431003299</v>
      </c>
      <c r="H56" s="95">
        <v>4.6657751316623317</v>
      </c>
      <c r="I56" s="95">
        <v>5.4682198941754585</v>
      </c>
      <c r="J56" s="95">
        <v>6.4726134932265973</v>
      </c>
      <c r="K56" s="95">
        <v>8.1609796521716387</v>
      </c>
    </row>
    <row r="57" spans="1:11" x14ac:dyDescent="0.3">
      <c r="A57" s="93" t="s">
        <v>79</v>
      </c>
      <c r="B57" s="94">
        <v>3.8030911657188256</v>
      </c>
      <c r="C57" s="94">
        <v>4.2082234071020679</v>
      </c>
      <c r="D57" s="94">
        <v>-0.80249898974529721</v>
      </c>
      <c r="E57" s="94">
        <v>0.9010776751362144</v>
      </c>
      <c r="F57" s="94">
        <v>1.9145198651697963</v>
      </c>
      <c r="G57" s="94">
        <v>2.7241938597776354</v>
      </c>
      <c r="H57" s="94">
        <v>4.8819884716600157</v>
      </c>
      <c r="I57" s="94">
        <v>5.6916624662678545</v>
      </c>
      <c r="J57" s="94">
        <v>6.7051046563014367</v>
      </c>
      <c r="K57" s="94">
        <v>8.4086813211829181</v>
      </c>
    </row>
    <row r="58" spans="1:11" x14ac:dyDescent="0.3">
      <c r="A58" s="93" t="s">
        <v>96</v>
      </c>
      <c r="B58" s="52">
        <v>3.6</v>
      </c>
      <c r="C58" s="52"/>
      <c r="D58" s="52">
        <v>-1.0055901554641227</v>
      </c>
      <c r="E58" s="52">
        <v>0.69798650941738893</v>
      </c>
      <c r="F58" s="52">
        <v>1.7114286994509709</v>
      </c>
      <c r="G58" s="52">
        <v>2.5211026940588099</v>
      </c>
      <c r="H58" s="52">
        <v>4.6788973059411898</v>
      </c>
      <c r="I58" s="52">
        <v>5.4885713005490295</v>
      </c>
      <c r="J58" s="52">
        <v>6.5020134905826108</v>
      </c>
      <c r="K58" s="52">
        <v>8.2055901554640922</v>
      </c>
    </row>
    <row r="59" spans="1:11" x14ac:dyDescent="0.3">
      <c r="A59" s="93"/>
      <c r="B59" s="140"/>
      <c r="C59" s="140"/>
      <c r="D59" s="140"/>
      <c r="E59" s="140"/>
      <c r="F59" s="140"/>
      <c r="G59" s="140"/>
      <c r="H59" s="140"/>
      <c r="I59" s="140"/>
      <c r="J59" s="140"/>
      <c r="K59" s="140"/>
    </row>
  </sheetData>
  <hyperlinks>
    <hyperlink ref="A1" location="List!A1" display="List!A1" xr:uid="{00000000-0004-0000-0200-000000000000}"/>
  </hyperlinks>
  <pageMargins left="0.7" right="0.7" top="0.75" bottom="0.75"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64"/>
  <sheetViews>
    <sheetView zoomScale="85" zoomScaleNormal="85" workbookViewId="0"/>
  </sheetViews>
  <sheetFormatPr defaultColWidth="8.88671875" defaultRowHeight="13.5" x14ac:dyDescent="0.25"/>
  <cols>
    <col min="1" max="4" width="8.88671875" style="1"/>
    <col min="5" max="5" width="9.6640625" style="1" customWidth="1"/>
    <col min="6" max="16384" width="8.88671875" style="1"/>
  </cols>
  <sheetData>
    <row r="1" spans="1:17" ht="29.25" x14ac:dyDescent="0.3">
      <c r="A1" s="251" t="s">
        <v>385</v>
      </c>
      <c r="B1" s="135" t="s">
        <v>254</v>
      </c>
      <c r="C1" s="135" t="s">
        <v>255</v>
      </c>
      <c r="D1" s="156"/>
      <c r="E1" s="156"/>
      <c r="F1" s="156"/>
      <c r="G1" s="156"/>
      <c r="H1" s="156"/>
      <c r="I1" s="156"/>
      <c r="J1" s="156"/>
      <c r="K1" s="156"/>
      <c r="L1" s="156"/>
      <c r="M1" s="156"/>
      <c r="N1" s="156"/>
      <c r="O1" s="136"/>
      <c r="P1" s="136"/>
      <c r="Q1" s="136"/>
    </row>
    <row r="2" spans="1:17" ht="21.75" customHeight="1" x14ac:dyDescent="0.25">
      <c r="A2" s="135" t="s">
        <v>327</v>
      </c>
      <c r="B2" s="137">
        <v>-0.4</v>
      </c>
      <c r="C2" s="137">
        <v>4</v>
      </c>
      <c r="D2" s="156"/>
      <c r="E2" s="156"/>
      <c r="F2" s="156"/>
      <c r="G2" s="156"/>
      <c r="H2" s="156"/>
      <c r="I2" s="156"/>
      <c r="J2" s="156"/>
      <c r="K2" s="156"/>
      <c r="L2" s="156"/>
      <c r="M2" s="156"/>
      <c r="N2" s="156"/>
      <c r="O2" s="156"/>
      <c r="P2" s="156"/>
      <c r="Q2" s="156"/>
    </row>
    <row r="3" spans="1:17" ht="16.5" x14ac:dyDescent="0.3">
      <c r="A3" s="135" t="s">
        <v>311</v>
      </c>
      <c r="B3" s="137">
        <v>-1.7</v>
      </c>
      <c r="C3" s="137">
        <v>4</v>
      </c>
      <c r="D3" s="156"/>
      <c r="E3" s="156"/>
      <c r="F3" s="84"/>
      <c r="G3" s="156"/>
      <c r="H3" s="156"/>
      <c r="I3" s="156"/>
      <c r="J3" s="156"/>
      <c r="K3" s="156"/>
      <c r="L3" s="156"/>
      <c r="M3" s="156"/>
      <c r="N3" s="156"/>
      <c r="O3" s="156"/>
      <c r="P3" s="156"/>
      <c r="Q3" s="156"/>
    </row>
    <row r="4" spans="1:17" ht="14.25" x14ac:dyDescent="0.25">
      <c r="A4" s="135" t="s">
        <v>328</v>
      </c>
      <c r="B4" s="137">
        <v>-2</v>
      </c>
      <c r="C4" s="137">
        <v>4</v>
      </c>
      <c r="D4" s="156"/>
      <c r="E4" s="156"/>
      <c r="F4" s="156"/>
      <c r="G4" s="156"/>
      <c r="H4" s="156"/>
      <c r="I4" s="156"/>
      <c r="J4" s="156"/>
      <c r="K4" s="156"/>
      <c r="L4" s="156"/>
      <c r="M4" s="156"/>
      <c r="N4" s="156"/>
      <c r="O4" s="156"/>
      <c r="P4" s="156"/>
      <c r="Q4" s="156"/>
    </row>
    <row r="5" spans="1:17" ht="17.25" x14ac:dyDescent="0.3">
      <c r="A5" s="135" t="s">
        <v>312</v>
      </c>
      <c r="B5" s="137">
        <v>-1.9</v>
      </c>
      <c r="C5" s="137">
        <v>4</v>
      </c>
      <c r="D5" s="156"/>
      <c r="E5" s="156"/>
      <c r="F5" s="156"/>
      <c r="G5" s="156"/>
      <c r="H5" s="156"/>
      <c r="I5" s="156"/>
      <c r="J5" s="156"/>
      <c r="K5" s="156"/>
      <c r="L5" s="138"/>
      <c r="M5" s="156"/>
      <c r="N5" s="156"/>
      <c r="O5" s="156"/>
      <c r="P5" s="156"/>
      <c r="Q5" s="156"/>
    </row>
    <row r="6" spans="1:17" ht="14.25" x14ac:dyDescent="0.25">
      <c r="A6" s="135" t="s">
        <v>328</v>
      </c>
      <c r="B6" s="137">
        <v>-2.1</v>
      </c>
      <c r="C6" s="137">
        <v>4</v>
      </c>
      <c r="D6" s="156"/>
      <c r="E6" s="156"/>
      <c r="F6" s="156"/>
      <c r="G6" s="156"/>
      <c r="H6" s="156"/>
      <c r="I6" s="156"/>
      <c r="J6" s="156"/>
      <c r="K6" s="156"/>
      <c r="L6" s="156"/>
      <c r="M6" s="156"/>
      <c r="N6" s="156"/>
      <c r="O6" s="156"/>
      <c r="P6" s="156"/>
      <c r="Q6" s="156"/>
    </row>
    <row r="7" spans="1:17" ht="14.25" x14ac:dyDescent="0.25">
      <c r="A7" s="135" t="s">
        <v>329</v>
      </c>
      <c r="B7" s="137">
        <v>-1.1000000000000001</v>
      </c>
      <c r="C7" s="137">
        <v>4</v>
      </c>
      <c r="D7" s="156"/>
      <c r="E7" s="156"/>
      <c r="F7" s="156"/>
      <c r="G7" s="156"/>
      <c r="H7" s="156"/>
      <c r="I7" s="156"/>
      <c r="J7" s="156"/>
      <c r="K7" s="156"/>
      <c r="L7" s="156"/>
      <c r="M7" s="156"/>
      <c r="N7" s="156"/>
      <c r="O7" s="156"/>
      <c r="P7" s="156"/>
      <c r="Q7" s="156"/>
    </row>
    <row r="8" spans="1:17" ht="14.25" x14ac:dyDescent="0.25">
      <c r="A8" s="135" t="s">
        <v>329</v>
      </c>
      <c r="B8" s="137">
        <v>-1.3</v>
      </c>
      <c r="C8" s="137">
        <v>4</v>
      </c>
      <c r="D8" s="156"/>
      <c r="E8" s="156"/>
      <c r="F8" s="156"/>
      <c r="G8" s="156"/>
      <c r="H8" s="156"/>
      <c r="I8" s="156"/>
      <c r="J8" s="156"/>
      <c r="K8" s="156"/>
      <c r="L8" s="156"/>
      <c r="M8" s="156"/>
      <c r="N8" s="156"/>
      <c r="O8" s="156"/>
      <c r="P8" s="156"/>
      <c r="Q8" s="156"/>
    </row>
    <row r="9" spans="1:17" ht="14.25" x14ac:dyDescent="0.25">
      <c r="A9" s="135" t="s">
        <v>312</v>
      </c>
      <c r="B9" s="137">
        <v>-1.9</v>
      </c>
      <c r="C9" s="137">
        <v>4</v>
      </c>
      <c r="D9" s="156"/>
      <c r="E9" s="156"/>
      <c r="F9" s="156"/>
      <c r="G9" s="156"/>
      <c r="H9" s="156"/>
      <c r="I9" s="156"/>
      <c r="J9" s="156"/>
      <c r="K9" s="156"/>
      <c r="L9" s="156"/>
      <c r="M9" s="156"/>
      <c r="N9" s="156"/>
      <c r="O9" s="156"/>
      <c r="P9" s="156"/>
      <c r="Q9" s="156"/>
    </row>
    <row r="10" spans="1:17" ht="14.25" x14ac:dyDescent="0.25">
      <c r="A10" s="135" t="s">
        <v>313</v>
      </c>
      <c r="B10" s="137">
        <v>-1.9</v>
      </c>
      <c r="C10" s="137">
        <v>4</v>
      </c>
      <c r="D10" s="156"/>
      <c r="E10" s="156"/>
      <c r="F10" s="156"/>
      <c r="G10" s="156"/>
      <c r="H10" s="156"/>
      <c r="I10" s="156"/>
      <c r="J10" s="156"/>
      <c r="K10" s="156"/>
      <c r="L10" s="156"/>
      <c r="M10" s="156"/>
      <c r="N10" s="156"/>
      <c r="O10" s="156"/>
      <c r="P10" s="156"/>
      <c r="Q10" s="156"/>
    </row>
    <row r="11" spans="1:17" ht="14.25" x14ac:dyDescent="0.25">
      <c r="A11" s="135" t="s">
        <v>314</v>
      </c>
      <c r="B11" s="137">
        <v>-0.9</v>
      </c>
      <c r="C11" s="137">
        <v>4</v>
      </c>
      <c r="D11" s="156"/>
      <c r="E11" s="156"/>
      <c r="F11" s="156"/>
      <c r="G11" s="156"/>
      <c r="H11" s="156"/>
      <c r="I11" s="156"/>
      <c r="J11" s="156"/>
      <c r="K11" s="156"/>
      <c r="L11" s="156"/>
      <c r="M11" s="156"/>
      <c r="N11" s="156"/>
      <c r="O11" s="156"/>
      <c r="P11" s="156"/>
      <c r="Q11" s="156"/>
    </row>
    <row r="12" spans="1:17" ht="14.25" x14ac:dyDescent="0.25">
      <c r="A12" s="135" t="s">
        <v>315</v>
      </c>
      <c r="B12" s="137">
        <v>-0.6</v>
      </c>
      <c r="C12" s="137">
        <v>4</v>
      </c>
      <c r="D12" s="156"/>
      <c r="E12" s="156"/>
      <c r="F12" s="156"/>
      <c r="G12" s="156"/>
      <c r="H12" s="156"/>
      <c r="I12" s="156"/>
      <c r="J12" s="156"/>
      <c r="K12" s="156"/>
      <c r="L12" s="156"/>
      <c r="M12" s="156"/>
      <c r="N12" s="156"/>
      <c r="O12" s="156"/>
      <c r="P12" s="156"/>
      <c r="Q12" s="156"/>
    </row>
    <row r="13" spans="1:17" ht="14.25" x14ac:dyDescent="0.25">
      <c r="A13" s="135" t="s">
        <v>316</v>
      </c>
      <c r="B13" s="137">
        <v>-1.1000000000000001</v>
      </c>
      <c r="C13" s="137">
        <v>4</v>
      </c>
      <c r="D13" s="156"/>
      <c r="E13" s="156"/>
      <c r="F13" s="156"/>
      <c r="G13" s="156"/>
      <c r="H13" s="156"/>
      <c r="I13" s="156"/>
      <c r="J13" s="156"/>
      <c r="K13" s="156"/>
      <c r="L13" s="156"/>
      <c r="M13" s="156"/>
      <c r="N13" s="156"/>
      <c r="O13" s="156"/>
      <c r="P13" s="156"/>
      <c r="Q13" s="156"/>
    </row>
    <row r="14" spans="1:17" ht="14.25" x14ac:dyDescent="0.25">
      <c r="A14" s="135" t="s">
        <v>330</v>
      </c>
      <c r="B14" s="137">
        <v>-0.6</v>
      </c>
      <c r="C14" s="137">
        <v>4</v>
      </c>
      <c r="D14" s="156"/>
      <c r="E14" s="156"/>
      <c r="F14" s="156"/>
      <c r="G14" s="156"/>
      <c r="H14" s="156"/>
      <c r="I14" s="156"/>
      <c r="J14" s="156"/>
      <c r="K14" s="156"/>
      <c r="L14" s="156"/>
      <c r="M14" s="156"/>
      <c r="N14" s="156"/>
      <c r="O14" s="156"/>
      <c r="P14" s="156"/>
      <c r="Q14" s="156"/>
    </row>
    <row r="15" spans="1:17" ht="14.25" x14ac:dyDescent="0.25">
      <c r="A15" s="135" t="s">
        <v>311</v>
      </c>
      <c r="B15" s="137">
        <v>-0.2</v>
      </c>
      <c r="C15" s="137">
        <v>4</v>
      </c>
      <c r="D15" s="156"/>
      <c r="E15" s="156"/>
      <c r="F15" s="156"/>
      <c r="G15" s="156"/>
      <c r="H15" s="156"/>
      <c r="I15" s="156"/>
      <c r="J15" s="156"/>
      <c r="K15" s="156"/>
      <c r="L15" s="156"/>
      <c r="M15" s="156"/>
      <c r="N15" s="156"/>
      <c r="O15" s="156"/>
      <c r="P15" s="156"/>
      <c r="Q15" s="156"/>
    </row>
    <row r="16" spans="1:17" ht="14.25" x14ac:dyDescent="0.25">
      <c r="A16" s="135" t="s">
        <v>328</v>
      </c>
      <c r="B16" s="137">
        <v>-0.1</v>
      </c>
      <c r="C16" s="137">
        <v>4</v>
      </c>
      <c r="D16" s="156"/>
      <c r="E16" s="156"/>
      <c r="F16" s="156"/>
      <c r="G16" s="156"/>
      <c r="H16" s="156"/>
      <c r="I16" s="156"/>
      <c r="J16" s="156"/>
      <c r="K16" s="156"/>
      <c r="L16" s="156"/>
      <c r="M16" s="156"/>
      <c r="N16" s="156"/>
      <c r="O16" s="156"/>
      <c r="P16" s="156"/>
      <c r="Q16" s="156"/>
    </row>
    <row r="17" spans="1:17" ht="14.25" x14ac:dyDescent="0.25">
      <c r="A17" s="135" t="s">
        <v>312</v>
      </c>
      <c r="B17" s="137">
        <v>1.2</v>
      </c>
      <c r="C17" s="137">
        <v>4</v>
      </c>
      <c r="D17" s="156"/>
      <c r="E17" s="156"/>
      <c r="F17" s="156"/>
      <c r="G17" s="156"/>
      <c r="H17" s="156"/>
      <c r="I17" s="156"/>
      <c r="J17" s="156"/>
      <c r="K17" s="156"/>
      <c r="L17" s="156"/>
      <c r="M17" s="156"/>
      <c r="N17" s="156"/>
      <c r="O17" s="156"/>
      <c r="P17" s="156"/>
      <c r="Q17" s="156"/>
    </row>
    <row r="18" spans="1:17" ht="13.5" customHeight="1" x14ac:dyDescent="0.25">
      <c r="A18" s="135" t="s">
        <v>328</v>
      </c>
      <c r="B18" s="137">
        <v>1.6</v>
      </c>
      <c r="C18" s="137">
        <v>4</v>
      </c>
      <c r="D18" s="156"/>
      <c r="E18" s="213"/>
      <c r="F18" s="213"/>
      <c r="G18" s="213"/>
      <c r="K18" s="156"/>
      <c r="L18" s="156"/>
      <c r="M18" s="156"/>
      <c r="N18" s="156"/>
      <c r="O18" s="156"/>
      <c r="P18" s="156"/>
      <c r="Q18" s="156"/>
    </row>
    <row r="19" spans="1:17" ht="13.5" customHeight="1" x14ac:dyDescent="0.25">
      <c r="A19" s="135" t="s">
        <v>329</v>
      </c>
      <c r="B19" s="137">
        <v>1.1000000000000001</v>
      </c>
      <c r="C19" s="137">
        <v>4</v>
      </c>
      <c r="D19" s="156"/>
      <c r="E19" s="213"/>
      <c r="F19" s="213"/>
      <c r="G19" s="213"/>
      <c r="K19" s="156"/>
      <c r="L19" s="156"/>
      <c r="M19" s="156"/>
      <c r="N19" s="156"/>
      <c r="O19" s="156"/>
      <c r="P19" s="156"/>
      <c r="Q19" s="156"/>
    </row>
    <row r="20" spans="1:17" ht="13.5" customHeight="1" x14ac:dyDescent="0.25">
      <c r="A20" s="135" t="s">
        <v>329</v>
      </c>
      <c r="B20" s="137">
        <v>0.9</v>
      </c>
      <c r="C20" s="137">
        <v>4</v>
      </c>
      <c r="D20" s="156"/>
      <c r="E20" s="213"/>
      <c r="F20" s="213"/>
      <c r="G20" s="213"/>
      <c r="K20" s="156"/>
      <c r="L20" s="156"/>
      <c r="M20" s="156"/>
      <c r="N20" s="156"/>
      <c r="O20" s="156"/>
      <c r="P20" s="156"/>
      <c r="Q20" s="156"/>
    </row>
    <row r="21" spans="1:17" ht="14.25" x14ac:dyDescent="0.25">
      <c r="A21" s="135" t="s">
        <v>312</v>
      </c>
      <c r="B21" s="137">
        <v>0.9</v>
      </c>
      <c r="C21" s="137">
        <v>4</v>
      </c>
      <c r="D21" s="156"/>
      <c r="E21" s="156"/>
      <c r="F21" s="156"/>
      <c r="G21" s="156"/>
      <c r="H21" s="156"/>
      <c r="I21" s="156"/>
      <c r="J21" s="156"/>
      <c r="K21" s="156"/>
      <c r="L21" s="156"/>
      <c r="M21" s="156"/>
      <c r="N21" s="156"/>
      <c r="O21" s="156"/>
      <c r="P21" s="139"/>
      <c r="Q21" s="156"/>
    </row>
    <row r="22" spans="1:17" ht="14.25" x14ac:dyDescent="0.25">
      <c r="A22" s="135" t="s">
        <v>313</v>
      </c>
      <c r="B22" s="137">
        <v>1</v>
      </c>
      <c r="C22" s="137">
        <v>4</v>
      </c>
      <c r="D22" s="156"/>
      <c r="E22" s="156"/>
      <c r="F22" s="156"/>
      <c r="G22" s="156"/>
      <c r="H22" s="156"/>
      <c r="I22" s="156"/>
      <c r="J22" s="156"/>
      <c r="K22" s="156"/>
      <c r="L22" s="156"/>
      <c r="M22" s="156"/>
      <c r="N22" s="156"/>
      <c r="O22" s="156"/>
      <c r="P22" s="156"/>
      <c r="Q22" s="156"/>
    </row>
    <row r="23" spans="1:17" ht="14.25" x14ac:dyDescent="0.25">
      <c r="A23" s="135" t="s">
        <v>314</v>
      </c>
      <c r="B23" s="137">
        <v>1.2</v>
      </c>
      <c r="C23" s="137">
        <v>4</v>
      </c>
      <c r="D23" s="156"/>
      <c r="E23" s="156"/>
      <c r="F23" s="156"/>
      <c r="G23" s="156"/>
      <c r="H23" s="156"/>
      <c r="I23" s="156"/>
      <c r="J23" s="156"/>
      <c r="K23" s="156"/>
      <c r="L23" s="156"/>
      <c r="M23" s="156"/>
      <c r="N23" s="156"/>
      <c r="O23" s="156"/>
      <c r="P23" s="156"/>
      <c r="Q23" s="156"/>
    </row>
    <row r="24" spans="1:17" ht="14.25" x14ac:dyDescent="0.25">
      <c r="A24" s="135" t="s">
        <v>315</v>
      </c>
      <c r="B24" s="137">
        <v>2.2000000000000002</v>
      </c>
      <c r="C24" s="137">
        <v>4</v>
      </c>
      <c r="D24" s="156"/>
      <c r="E24" s="156"/>
      <c r="F24" s="156"/>
      <c r="G24" s="156"/>
      <c r="H24" s="156"/>
      <c r="I24" s="156"/>
      <c r="J24" s="156"/>
      <c r="K24" s="156"/>
      <c r="L24" s="156"/>
      <c r="M24" s="156"/>
      <c r="N24" s="156"/>
      <c r="O24" s="156"/>
      <c r="P24" s="156"/>
      <c r="Q24" s="156"/>
    </row>
    <row r="25" spans="1:17" ht="14.25" x14ac:dyDescent="0.25">
      <c r="A25" s="135" t="s">
        <v>316</v>
      </c>
      <c r="B25" s="137">
        <v>2.6</v>
      </c>
      <c r="C25" s="137">
        <v>4</v>
      </c>
      <c r="D25" s="156"/>
      <c r="E25" s="156"/>
      <c r="F25" s="156"/>
      <c r="G25" s="156"/>
      <c r="H25" s="156"/>
      <c r="I25" s="156"/>
      <c r="J25" s="156"/>
      <c r="K25" s="156"/>
      <c r="L25" s="156"/>
      <c r="M25" s="156"/>
      <c r="N25" s="156"/>
      <c r="O25" s="156"/>
      <c r="P25" s="156"/>
      <c r="Q25" s="156"/>
    </row>
    <row r="26" spans="1:17" ht="14.25" x14ac:dyDescent="0.25">
      <c r="A26" s="135" t="s">
        <v>331</v>
      </c>
      <c r="B26" s="156">
        <v>2.9</v>
      </c>
      <c r="C26" s="137">
        <v>4</v>
      </c>
      <c r="D26" s="156"/>
      <c r="E26" s="156"/>
      <c r="F26" s="156"/>
      <c r="G26" s="156"/>
      <c r="H26" s="156"/>
      <c r="I26" s="156"/>
      <c r="J26" s="156"/>
      <c r="K26" s="156"/>
      <c r="L26" s="156"/>
      <c r="M26" s="156"/>
      <c r="N26" s="156"/>
      <c r="O26" s="156"/>
      <c r="P26" s="156"/>
      <c r="Q26" s="156"/>
    </row>
    <row r="27" spans="1:17" ht="14.25" x14ac:dyDescent="0.25">
      <c r="A27" s="135" t="s">
        <v>311</v>
      </c>
      <c r="B27" s="156">
        <v>3.3</v>
      </c>
      <c r="C27" s="137">
        <v>4</v>
      </c>
      <c r="D27" s="156"/>
      <c r="E27" s="156"/>
      <c r="F27" s="156"/>
      <c r="G27" s="156"/>
      <c r="H27" s="156"/>
      <c r="I27" s="156"/>
      <c r="J27" s="156"/>
      <c r="K27" s="156"/>
      <c r="L27" s="156"/>
      <c r="M27" s="156"/>
      <c r="N27" s="156"/>
      <c r="O27" s="156"/>
      <c r="P27" s="156"/>
      <c r="Q27" s="156"/>
    </row>
    <row r="28" spans="1:17" ht="14.25" x14ac:dyDescent="0.25">
      <c r="A28" s="135" t="s">
        <v>328</v>
      </c>
      <c r="B28" s="156">
        <v>3.7</v>
      </c>
      <c r="C28" s="137">
        <v>4</v>
      </c>
      <c r="D28" s="156"/>
      <c r="E28" s="156"/>
      <c r="F28" s="156"/>
      <c r="G28" s="156"/>
      <c r="H28" s="156"/>
      <c r="I28" s="156"/>
      <c r="J28" s="156"/>
      <c r="K28" s="156"/>
      <c r="L28" s="156"/>
      <c r="M28" s="156"/>
      <c r="N28" s="156"/>
      <c r="O28" s="156"/>
      <c r="P28" s="156"/>
      <c r="Q28" s="156"/>
    </row>
    <row r="29" spans="1:17" ht="14.25" x14ac:dyDescent="0.25">
      <c r="A29" s="135" t="s">
        <v>312</v>
      </c>
      <c r="B29" s="156">
        <v>2.4</v>
      </c>
      <c r="C29" s="137">
        <v>4</v>
      </c>
      <c r="D29" s="156"/>
      <c r="E29" s="156"/>
      <c r="F29" s="156"/>
      <c r="G29" s="156"/>
      <c r="H29" s="156"/>
      <c r="I29" s="156"/>
      <c r="J29" s="156"/>
      <c r="K29" s="156"/>
      <c r="L29" s="156"/>
      <c r="M29" s="156"/>
      <c r="N29" s="156"/>
      <c r="O29" s="156"/>
      <c r="P29" s="156"/>
      <c r="Q29" s="156"/>
    </row>
    <row r="30" spans="1:17" ht="14.25" x14ac:dyDescent="0.25">
      <c r="A30" s="135" t="s">
        <v>328</v>
      </c>
      <c r="B30" s="156">
        <v>1.6</v>
      </c>
      <c r="C30" s="137">
        <v>4</v>
      </c>
      <c r="D30" s="156"/>
      <c r="E30" s="156"/>
      <c r="F30" s="156"/>
      <c r="G30" s="156"/>
      <c r="H30" s="156"/>
      <c r="I30" s="156"/>
      <c r="J30" s="156"/>
      <c r="K30" s="156"/>
      <c r="L30" s="156"/>
      <c r="M30" s="156"/>
      <c r="N30" s="156"/>
      <c r="O30" s="156"/>
      <c r="P30" s="156"/>
      <c r="Q30" s="156"/>
    </row>
    <row r="31" spans="1:17" ht="14.25" x14ac:dyDescent="0.25">
      <c r="A31" s="135" t="s">
        <v>329</v>
      </c>
      <c r="B31" s="156">
        <v>0.9</v>
      </c>
      <c r="C31" s="137">
        <v>4</v>
      </c>
      <c r="D31" s="156"/>
      <c r="E31" s="156"/>
      <c r="F31" s="156"/>
      <c r="G31" s="156"/>
      <c r="H31" s="156"/>
      <c r="I31" s="156"/>
      <c r="J31" s="156"/>
      <c r="K31" s="156"/>
      <c r="L31" s="156"/>
      <c r="M31" s="156"/>
      <c r="N31" s="156"/>
      <c r="O31" s="156"/>
      <c r="P31" s="156"/>
      <c r="Q31" s="156"/>
    </row>
    <row r="32" spans="1:17" ht="14.25" x14ac:dyDescent="0.25">
      <c r="A32" s="135" t="s">
        <v>329</v>
      </c>
      <c r="B32" s="156">
        <v>2.2999999999999998</v>
      </c>
      <c r="C32" s="137">
        <v>4</v>
      </c>
      <c r="D32" s="156"/>
      <c r="E32" s="156"/>
      <c r="F32" s="156"/>
      <c r="G32" s="156"/>
      <c r="H32" s="156"/>
      <c r="I32" s="156"/>
      <c r="J32" s="156"/>
      <c r="K32" s="156"/>
      <c r="L32" s="156"/>
      <c r="M32" s="156"/>
      <c r="N32" s="156"/>
      <c r="O32" s="156"/>
      <c r="P32" s="156"/>
      <c r="Q32" s="156"/>
    </row>
    <row r="33" spans="1:17" ht="14.25" x14ac:dyDescent="0.25">
      <c r="A33" s="135" t="s">
        <v>312</v>
      </c>
      <c r="B33" s="156">
        <v>3.3</v>
      </c>
      <c r="C33" s="137">
        <v>4</v>
      </c>
      <c r="D33" s="156"/>
      <c r="E33" s="156"/>
      <c r="F33" s="156"/>
      <c r="G33" s="156"/>
      <c r="H33" s="156"/>
      <c r="I33" s="156"/>
      <c r="J33" s="156"/>
      <c r="K33" s="156"/>
      <c r="L33" s="156"/>
      <c r="M33" s="156"/>
      <c r="N33" s="156"/>
      <c r="O33" s="156"/>
      <c r="P33" s="156"/>
      <c r="Q33" s="156"/>
    </row>
    <row r="34" spans="1:17" ht="14.25" x14ac:dyDescent="0.25">
      <c r="A34" s="135" t="s">
        <v>313</v>
      </c>
      <c r="B34" s="156">
        <v>3.5</v>
      </c>
      <c r="C34" s="137">
        <v>4</v>
      </c>
      <c r="D34" s="156"/>
      <c r="E34" s="156"/>
      <c r="F34" s="156"/>
      <c r="G34" s="156"/>
      <c r="H34" s="156"/>
      <c r="I34" s="156"/>
      <c r="J34" s="156"/>
      <c r="K34" s="156"/>
      <c r="L34" s="156"/>
      <c r="M34" s="156"/>
      <c r="N34" s="156"/>
      <c r="O34" s="156"/>
      <c r="P34" s="156"/>
      <c r="Q34" s="156"/>
    </row>
    <row r="35" spans="1:17" ht="14.25" x14ac:dyDescent="0.25">
      <c r="A35" s="135" t="s">
        <v>314</v>
      </c>
      <c r="B35" s="156">
        <v>2.8</v>
      </c>
      <c r="C35" s="137">
        <v>4</v>
      </c>
      <c r="D35" s="156"/>
      <c r="E35" s="156"/>
      <c r="F35" s="156"/>
      <c r="G35" s="156"/>
      <c r="H35" s="156"/>
      <c r="I35" s="156"/>
      <c r="J35" s="156"/>
      <c r="K35" s="156"/>
      <c r="L35" s="156"/>
      <c r="M35" s="156"/>
      <c r="N35" s="156"/>
      <c r="O35" s="156"/>
      <c r="P35" s="156"/>
      <c r="Q35" s="156"/>
    </row>
    <row r="36" spans="1:17" ht="14.25" x14ac:dyDescent="0.25">
      <c r="A36" s="135" t="s">
        <v>315</v>
      </c>
      <c r="B36" s="156">
        <v>1.8</v>
      </c>
      <c r="C36" s="137">
        <v>4</v>
      </c>
      <c r="D36" s="156"/>
      <c r="E36" s="156"/>
      <c r="F36" s="156"/>
      <c r="G36" s="156"/>
      <c r="H36" s="156"/>
      <c r="I36" s="156"/>
      <c r="J36" s="156"/>
      <c r="K36" s="156"/>
      <c r="L36" s="156"/>
      <c r="M36" s="156"/>
      <c r="N36" s="156"/>
      <c r="O36" s="156"/>
      <c r="P36" s="156"/>
      <c r="Q36" s="156"/>
    </row>
    <row r="37" spans="1:17" ht="14.25" x14ac:dyDescent="0.25">
      <c r="A37" s="135" t="s">
        <v>316</v>
      </c>
      <c r="B37" s="156">
        <v>1.8</v>
      </c>
      <c r="C37" s="137">
        <v>4</v>
      </c>
      <c r="D37" s="156"/>
      <c r="E37" s="156"/>
      <c r="F37" s="156"/>
      <c r="G37" s="156"/>
      <c r="H37" s="156"/>
      <c r="I37" s="156"/>
      <c r="J37" s="156"/>
      <c r="K37" s="156"/>
      <c r="L37" s="156"/>
      <c r="M37" s="156"/>
      <c r="N37" s="156"/>
      <c r="O37" s="156"/>
      <c r="P37" s="156"/>
      <c r="Q37" s="156"/>
    </row>
    <row r="38" spans="1:17" ht="14.25" x14ac:dyDescent="0.25">
      <c r="A38" s="135" t="s">
        <v>332</v>
      </c>
      <c r="B38" s="156">
        <v>0.8</v>
      </c>
      <c r="C38" s="137">
        <v>4</v>
      </c>
      <c r="D38" s="156"/>
      <c r="E38" s="156"/>
      <c r="F38" s="156"/>
      <c r="G38" s="156"/>
      <c r="H38" s="156"/>
      <c r="I38" s="156"/>
      <c r="J38" s="156"/>
      <c r="K38" s="156"/>
      <c r="L38" s="156"/>
      <c r="M38" s="156"/>
      <c r="N38" s="156"/>
      <c r="O38" s="156"/>
      <c r="P38" s="156"/>
      <c r="Q38" s="156"/>
    </row>
    <row r="39" spans="1:17" ht="14.25" x14ac:dyDescent="0.25">
      <c r="A39" s="135" t="s">
        <v>311</v>
      </c>
      <c r="B39" s="156">
        <v>1.9</v>
      </c>
      <c r="C39" s="137">
        <v>4</v>
      </c>
      <c r="D39" s="156"/>
      <c r="E39" s="156"/>
      <c r="F39" s="156"/>
      <c r="G39" s="156"/>
      <c r="H39" s="156"/>
      <c r="I39" s="156"/>
      <c r="J39" s="156"/>
      <c r="K39" s="156"/>
      <c r="L39" s="156"/>
      <c r="M39" s="156"/>
      <c r="N39" s="156"/>
      <c r="O39" s="156"/>
      <c r="P39" s="156"/>
      <c r="Q39" s="156"/>
    </row>
    <row r="40" spans="1:17" ht="14.25" x14ac:dyDescent="0.25">
      <c r="A40" s="135" t="s">
        <v>328</v>
      </c>
      <c r="B40" s="156">
        <v>1.9</v>
      </c>
      <c r="C40" s="137">
        <v>4</v>
      </c>
      <c r="D40" s="156"/>
      <c r="E40" s="156"/>
      <c r="F40" s="156"/>
      <c r="G40" s="156"/>
      <c r="H40" s="156"/>
      <c r="I40" s="156"/>
      <c r="J40" s="156"/>
      <c r="K40" s="156"/>
      <c r="L40" s="156"/>
      <c r="M40" s="156"/>
      <c r="N40" s="156"/>
      <c r="O40" s="156"/>
      <c r="P40" s="156"/>
      <c r="Q40" s="156"/>
    </row>
    <row r="41" spans="1:17" ht="14.25" x14ac:dyDescent="0.25">
      <c r="A41" s="135" t="s">
        <v>312</v>
      </c>
      <c r="B41" s="156">
        <v>2.2000000000000002</v>
      </c>
      <c r="C41" s="137">
        <v>4</v>
      </c>
      <c r="D41" s="156"/>
      <c r="E41" s="156"/>
      <c r="F41" s="156"/>
      <c r="G41" s="156"/>
      <c r="H41" s="156"/>
      <c r="I41" s="156"/>
      <c r="J41" s="156"/>
      <c r="K41" s="156"/>
      <c r="L41" s="156"/>
      <c r="M41" s="156"/>
      <c r="N41" s="156"/>
      <c r="O41" s="156"/>
      <c r="P41" s="156"/>
      <c r="Q41" s="156"/>
    </row>
    <row r="42" spans="1:17" ht="14.25" x14ac:dyDescent="0.25">
      <c r="A42" s="135" t="s">
        <v>328</v>
      </c>
      <c r="B42" s="156">
        <v>2.8</v>
      </c>
      <c r="C42" s="137">
        <v>4</v>
      </c>
      <c r="D42" s="156"/>
      <c r="E42" s="156"/>
      <c r="F42" s="156"/>
      <c r="G42" s="156"/>
      <c r="H42" s="156"/>
      <c r="I42" s="156"/>
      <c r="J42" s="156"/>
      <c r="K42" s="156"/>
      <c r="L42" s="156"/>
      <c r="M42" s="156"/>
      <c r="N42" s="156"/>
      <c r="O42" s="156"/>
      <c r="P42" s="156"/>
      <c r="Q42" s="156"/>
    </row>
    <row r="43" spans="1:17" ht="14.25" x14ac:dyDescent="0.25">
      <c r="A43" s="135" t="s">
        <v>329</v>
      </c>
      <c r="B43" s="156">
        <v>2.5</v>
      </c>
      <c r="C43" s="137">
        <v>4</v>
      </c>
      <c r="D43" s="156"/>
      <c r="E43" s="156"/>
      <c r="F43" s="156"/>
      <c r="G43" s="156"/>
      <c r="H43" s="156"/>
      <c r="I43" s="156"/>
      <c r="J43" s="156"/>
      <c r="K43" s="156"/>
      <c r="L43" s="156"/>
      <c r="M43" s="156"/>
      <c r="N43" s="156"/>
      <c r="O43" s="156"/>
      <c r="P43" s="156"/>
      <c r="Q43" s="156"/>
    </row>
    <row r="44" spans="1:17" ht="14.25" x14ac:dyDescent="0.25">
      <c r="A44" s="135" t="s">
        <v>329</v>
      </c>
      <c r="B44" s="156">
        <v>1.7</v>
      </c>
      <c r="C44" s="137">
        <v>4</v>
      </c>
      <c r="D44" s="156"/>
      <c r="E44" s="156"/>
      <c r="F44" s="156"/>
      <c r="G44" s="156"/>
      <c r="H44" s="156"/>
      <c r="I44" s="156"/>
      <c r="J44" s="156"/>
      <c r="K44" s="156"/>
      <c r="L44" s="156"/>
      <c r="M44" s="156"/>
      <c r="N44" s="156"/>
      <c r="O44" s="156"/>
      <c r="P44" s="156"/>
      <c r="Q44" s="156"/>
    </row>
    <row r="45" spans="1:17" ht="14.25" x14ac:dyDescent="0.25">
      <c r="A45" s="135" t="s">
        <v>312</v>
      </c>
      <c r="B45" s="156">
        <v>0.6</v>
      </c>
      <c r="C45" s="137">
        <v>4</v>
      </c>
      <c r="D45" s="156"/>
      <c r="E45" s="156"/>
      <c r="F45" s="156"/>
      <c r="G45" s="156"/>
      <c r="H45" s="156"/>
      <c r="I45" s="156"/>
      <c r="J45" s="156"/>
      <c r="K45" s="156"/>
      <c r="L45" s="156"/>
      <c r="M45" s="156"/>
      <c r="N45" s="156"/>
      <c r="O45" s="156"/>
      <c r="P45" s="156"/>
      <c r="Q45" s="156"/>
    </row>
    <row r="46" spans="1:17" ht="14.25" x14ac:dyDescent="0.25">
      <c r="A46" s="135" t="s">
        <v>313</v>
      </c>
      <c r="B46" s="156">
        <v>0.5</v>
      </c>
      <c r="C46" s="137">
        <v>4</v>
      </c>
      <c r="D46" s="156"/>
      <c r="E46" s="156"/>
      <c r="F46" s="156"/>
      <c r="G46" s="156"/>
      <c r="H46" s="156"/>
      <c r="I46" s="156"/>
      <c r="J46" s="156"/>
      <c r="K46" s="156"/>
      <c r="L46" s="156"/>
      <c r="M46" s="156"/>
      <c r="N46" s="156"/>
      <c r="O46" s="156"/>
      <c r="P46" s="156"/>
      <c r="Q46" s="156"/>
    </row>
    <row r="47" spans="1:17" ht="14.25" x14ac:dyDescent="0.25">
      <c r="A47" s="135" t="s">
        <v>314</v>
      </c>
      <c r="B47" s="156">
        <v>0.9</v>
      </c>
      <c r="C47" s="137">
        <v>4</v>
      </c>
      <c r="D47" s="156"/>
      <c r="E47" s="156"/>
      <c r="F47" s="156"/>
      <c r="G47" s="156"/>
      <c r="H47" s="156"/>
      <c r="I47" s="156"/>
      <c r="J47" s="156"/>
      <c r="K47" s="156"/>
      <c r="L47" s="156"/>
      <c r="M47" s="156"/>
      <c r="N47" s="156"/>
      <c r="O47" s="156"/>
      <c r="P47" s="156"/>
      <c r="Q47" s="156"/>
    </row>
    <row r="48" spans="1:17" ht="14.25" x14ac:dyDescent="0.25">
      <c r="A48" s="135" t="s">
        <v>315</v>
      </c>
      <c r="B48" s="156">
        <v>1</v>
      </c>
      <c r="C48" s="137">
        <v>4</v>
      </c>
      <c r="D48" s="156"/>
      <c r="E48" s="156"/>
      <c r="F48" s="156"/>
      <c r="G48" s="156"/>
      <c r="H48" s="156"/>
      <c r="I48" s="156"/>
      <c r="J48" s="156"/>
      <c r="K48" s="156"/>
      <c r="L48" s="156"/>
      <c r="M48" s="156"/>
      <c r="N48" s="156"/>
      <c r="O48" s="156"/>
      <c r="P48" s="156"/>
      <c r="Q48" s="156"/>
    </row>
    <row r="49" spans="1:17" ht="14.25" x14ac:dyDescent="0.25">
      <c r="A49" s="135" t="s">
        <v>316</v>
      </c>
      <c r="B49" s="156">
        <v>0.7</v>
      </c>
      <c r="C49" s="137">
        <v>4</v>
      </c>
      <c r="D49" s="156"/>
      <c r="E49" s="156"/>
      <c r="F49" s="156"/>
      <c r="G49" s="156"/>
      <c r="H49" s="156"/>
      <c r="I49" s="156"/>
      <c r="J49" s="156"/>
      <c r="K49" s="156"/>
      <c r="L49" s="156"/>
      <c r="M49" s="156"/>
      <c r="N49" s="156"/>
      <c r="O49" s="156"/>
      <c r="P49" s="156"/>
      <c r="Q49" s="156"/>
    </row>
    <row r="50" spans="1:17" ht="14.25" x14ac:dyDescent="0.25">
      <c r="A50" s="135" t="s">
        <v>333</v>
      </c>
      <c r="B50" s="156">
        <v>0.3</v>
      </c>
      <c r="C50" s="137">
        <v>4</v>
      </c>
      <c r="D50" s="156"/>
      <c r="E50" s="156"/>
      <c r="F50" s="156"/>
      <c r="G50" s="156"/>
      <c r="H50" s="156"/>
      <c r="I50" s="156"/>
      <c r="J50" s="156"/>
      <c r="K50" s="156"/>
      <c r="L50" s="156"/>
      <c r="M50" s="156"/>
      <c r="N50" s="156"/>
      <c r="O50" s="156"/>
      <c r="P50" s="156"/>
      <c r="Q50" s="156"/>
    </row>
    <row r="51" spans="1:17" ht="14.25" x14ac:dyDescent="0.25">
      <c r="A51" s="135" t="s">
        <v>311</v>
      </c>
      <c r="B51" s="156">
        <v>-0.5</v>
      </c>
      <c r="C51" s="137">
        <v>4</v>
      </c>
      <c r="D51" s="156"/>
      <c r="E51" s="156"/>
      <c r="F51" s="156"/>
      <c r="G51" s="156"/>
      <c r="H51" s="156"/>
      <c r="I51" s="156"/>
      <c r="J51" s="156"/>
      <c r="K51" s="156"/>
      <c r="L51" s="156"/>
      <c r="M51" s="156"/>
      <c r="N51" s="156"/>
      <c r="O51" s="156"/>
      <c r="P51" s="156"/>
      <c r="Q51" s="156"/>
    </row>
    <row r="52" spans="1:17" ht="14.25" x14ac:dyDescent="0.25">
      <c r="A52" s="135" t="s">
        <v>328</v>
      </c>
      <c r="B52" s="156">
        <v>-0.1</v>
      </c>
      <c r="C52" s="137">
        <v>4</v>
      </c>
      <c r="D52" s="156"/>
      <c r="E52" s="156"/>
      <c r="F52" s="156"/>
      <c r="G52" s="156"/>
      <c r="H52" s="156"/>
      <c r="I52" s="156"/>
      <c r="J52" s="156"/>
      <c r="K52" s="156"/>
      <c r="L52" s="156"/>
      <c r="M52" s="156"/>
      <c r="N52" s="156"/>
      <c r="O52" s="156"/>
      <c r="P52" s="156"/>
      <c r="Q52" s="156"/>
    </row>
    <row r="53" spans="1:17" ht="14.25" x14ac:dyDescent="0.25">
      <c r="A53" s="135" t="s">
        <v>312</v>
      </c>
      <c r="B53" s="156">
        <v>0.9</v>
      </c>
      <c r="C53" s="137">
        <v>4</v>
      </c>
      <c r="D53" s="156"/>
      <c r="E53" s="156"/>
      <c r="F53" s="156"/>
      <c r="G53" s="156"/>
      <c r="H53" s="156"/>
      <c r="I53" s="156"/>
      <c r="J53" s="156"/>
      <c r="K53" s="156"/>
      <c r="L53" s="156"/>
      <c r="M53" s="156"/>
      <c r="N53" s="156"/>
      <c r="O53" s="156"/>
      <c r="P53" s="156"/>
      <c r="Q53" s="156"/>
    </row>
    <row r="54" spans="1:17" ht="14.25" x14ac:dyDescent="0.25">
      <c r="A54" s="135" t="s">
        <v>328</v>
      </c>
      <c r="B54" s="156">
        <v>1.2</v>
      </c>
      <c r="C54" s="137">
        <v>4</v>
      </c>
      <c r="D54" s="156"/>
      <c r="E54" s="156"/>
      <c r="F54" s="156"/>
      <c r="G54" s="156"/>
      <c r="H54" s="156"/>
      <c r="I54" s="156"/>
      <c r="J54" s="156"/>
      <c r="K54" s="156"/>
      <c r="L54" s="156"/>
      <c r="M54" s="156"/>
      <c r="N54" s="156"/>
      <c r="O54" s="156"/>
      <c r="P54" s="156"/>
      <c r="Q54" s="156"/>
    </row>
    <row r="55" spans="1:17" ht="14.25" x14ac:dyDescent="0.25">
      <c r="A55" s="135" t="s">
        <v>329</v>
      </c>
      <c r="B55" s="156">
        <v>1.7</v>
      </c>
      <c r="C55" s="137">
        <v>4</v>
      </c>
      <c r="D55" s="156"/>
      <c r="E55" s="156"/>
      <c r="F55" s="156"/>
      <c r="G55" s="156"/>
      <c r="H55" s="156"/>
      <c r="I55" s="156"/>
      <c r="J55" s="156"/>
      <c r="K55" s="156"/>
      <c r="L55" s="156"/>
      <c r="M55" s="156"/>
      <c r="N55" s="156"/>
      <c r="O55" s="156"/>
      <c r="P55" s="156"/>
      <c r="Q55" s="156"/>
    </row>
    <row r="56" spans="1:17" ht="14.25" x14ac:dyDescent="0.25">
      <c r="A56" s="135" t="s">
        <v>329</v>
      </c>
      <c r="B56" s="156">
        <v>1.5</v>
      </c>
      <c r="C56" s="137">
        <v>4</v>
      </c>
      <c r="D56" s="156"/>
      <c r="E56" s="156"/>
      <c r="F56" s="156"/>
      <c r="G56" s="156"/>
      <c r="H56" s="156"/>
      <c r="I56" s="156"/>
      <c r="J56" s="156"/>
      <c r="K56" s="156"/>
      <c r="L56" s="156"/>
      <c r="M56" s="156"/>
      <c r="N56" s="156"/>
      <c r="O56" s="156"/>
      <c r="P56" s="156"/>
      <c r="Q56" s="156"/>
    </row>
    <row r="57" spans="1:17" ht="14.25" x14ac:dyDescent="0.25">
      <c r="A57" s="135" t="s">
        <v>312</v>
      </c>
      <c r="B57" s="156">
        <v>1.8</v>
      </c>
      <c r="C57" s="137">
        <v>4</v>
      </c>
      <c r="D57" s="156"/>
      <c r="E57" s="156"/>
      <c r="F57" s="156"/>
      <c r="G57" s="156"/>
      <c r="H57" s="156"/>
      <c r="I57" s="156"/>
      <c r="J57" s="156"/>
      <c r="K57" s="156"/>
      <c r="L57" s="156"/>
      <c r="M57" s="156"/>
      <c r="N57" s="156"/>
      <c r="O57" s="156"/>
      <c r="P57" s="156"/>
      <c r="Q57" s="156"/>
    </row>
    <row r="58" spans="1:17" ht="14.25" x14ac:dyDescent="0.25">
      <c r="A58" s="135" t="s">
        <v>313</v>
      </c>
      <c r="B58" s="156">
        <v>1.4</v>
      </c>
      <c r="C58" s="137">
        <v>4</v>
      </c>
      <c r="D58" s="156"/>
      <c r="E58" s="156"/>
      <c r="F58" s="156"/>
      <c r="G58" s="156"/>
      <c r="H58" s="156"/>
      <c r="I58" s="156"/>
      <c r="J58" s="156"/>
      <c r="K58" s="156"/>
      <c r="L58" s="156"/>
      <c r="M58" s="156"/>
      <c r="N58" s="156"/>
      <c r="O58" s="156"/>
      <c r="P58" s="156"/>
      <c r="Q58" s="156"/>
    </row>
    <row r="59" spans="1:17" ht="14.25" x14ac:dyDescent="0.25">
      <c r="A59" s="135" t="s">
        <v>314</v>
      </c>
      <c r="B59" s="156">
        <v>1.3</v>
      </c>
      <c r="C59" s="137">
        <v>4</v>
      </c>
      <c r="D59" s="156"/>
      <c r="E59" s="156"/>
      <c r="F59" s="156"/>
      <c r="G59" s="156"/>
      <c r="H59" s="156"/>
      <c r="I59" s="156"/>
      <c r="J59" s="156"/>
      <c r="K59" s="156"/>
      <c r="L59" s="156"/>
      <c r="M59" s="156"/>
      <c r="N59" s="156"/>
      <c r="O59" s="156"/>
      <c r="P59" s="156"/>
      <c r="Q59" s="156"/>
    </row>
    <row r="60" spans="1:17" ht="14.25" x14ac:dyDescent="0.25">
      <c r="A60" s="135" t="s">
        <v>315</v>
      </c>
      <c r="B60" s="156">
        <v>1.6</v>
      </c>
      <c r="C60" s="137">
        <v>4</v>
      </c>
      <c r="D60" s="156"/>
      <c r="E60" s="156"/>
      <c r="F60" s="156"/>
      <c r="G60" s="156"/>
      <c r="H60" s="156"/>
      <c r="I60" s="156"/>
      <c r="J60" s="156"/>
      <c r="K60" s="156"/>
      <c r="L60" s="156"/>
      <c r="M60" s="156"/>
      <c r="N60" s="156"/>
      <c r="O60" s="156"/>
      <c r="P60" s="156"/>
      <c r="Q60" s="156"/>
    </row>
    <row r="61" spans="1:17" ht="14.25" x14ac:dyDescent="0.25">
      <c r="A61" s="135" t="s">
        <v>316</v>
      </c>
      <c r="B61" s="156">
        <v>3.7</v>
      </c>
      <c r="C61" s="137">
        <v>4</v>
      </c>
      <c r="D61" s="156"/>
      <c r="E61" s="156"/>
      <c r="F61" s="156"/>
      <c r="G61" s="156"/>
      <c r="H61" s="156"/>
      <c r="I61" s="156"/>
      <c r="J61" s="156"/>
      <c r="K61" s="156"/>
      <c r="L61" s="156"/>
      <c r="M61" s="156"/>
      <c r="N61" s="156"/>
      <c r="O61" s="156"/>
      <c r="P61" s="156"/>
      <c r="Q61" s="156"/>
    </row>
    <row r="62" spans="1:17" ht="14.25" x14ac:dyDescent="0.25">
      <c r="A62" s="135" t="s">
        <v>334</v>
      </c>
      <c r="B62" s="1">
        <v>4.5999999999999996</v>
      </c>
      <c r="C62" s="137">
        <v>4</v>
      </c>
    </row>
    <row r="63" spans="1:17" ht="14.25" x14ac:dyDescent="0.25">
      <c r="A63" s="135" t="s">
        <v>311</v>
      </c>
      <c r="B63" s="1">
        <v>5.4</v>
      </c>
      <c r="C63" s="137">
        <v>4</v>
      </c>
    </row>
    <row r="64" spans="1:17" ht="14.25" x14ac:dyDescent="0.25">
      <c r="A64" s="135" t="s">
        <v>328</v>
      </c>
      <c r="B64" s="1">
        <v>5.8</v>
      </c>
      <c r="C64" s="137">
        <v>4</v>
      </c>
    </row>
  </sheetData>
  <mergeCells count="1">
    <mergeCell ref="E18:G20"/>
  </mergeCells>
  <hyperlinks>
    <hyperlink ref="A1" location="List!A1" display="List!A1" xr:uid="{8FC3F6E3-D715-411B-BABA-B1C26A6A6ED8}"/>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32"/>
  <sheetViews>
    <sheetView zoomScale="85" zoomScaleNormal="85" workbookViewId="0">
      <pane xSplit="1" ySplit="1" topLeftCell="D2" activePane="bottomRight" state="frozen"/>
      <selection pane="topRight" activeCell="AA62" sqref="AA62"/>
      <selection pane="bottomLeft" activeCell="AA62" sqref="AA62"/>
      <selection pane="bottomRight"/>
    </sheetView>
  </sheetViews>
  <sheetFormatPr defaultColWidth="8.88671875" defaultRowHeight="14.25" x14ac:dyDescent="0.25"/>
  <cols>
    <col min="1" max="1" width="23.109375" style="22" bestFit="1" customWidth="1"/>
    <col min="2" max="16384" width="8.88671875" style="22"/>
  </cols>
  <sheetData>
    <row r="1" spans="1:18" ht="15" x14ac:dyDescent="0.25">
      <c r="A1" s="251" t="s">
        <v>385</v>
      </c>
      <c r="B1" s="22" t="s">
        <v>100</v>
      </c>
      <c r="C1" s="22" t="s">
        <v>81</v>
      </c>
      <c r="D1" s="22" t="s">
        <v>78</v>
      </c>
      <c r="E1" s="22" t="s">
        <v>79</v>
      </c>
      <c r="F1" s="22" t="s">
        <v>101</v>
      </c>
      <c r="G1" s="22" t="s">
        <v>81</v>
      </c>
      <c r="H1" s="22" t="s">
        <v>78</v>
      </c>
      <c r="I1" s="22" t="s">
        <v>79</v>
      </c>
      <c r="J1" s="85" t="s">
        <v>102</v>
      </c>
      <c r="K1" s="85" t="s">
        <v>81</v>
      </c>
      <c r="L1" s="85" t="s">
        <v>78</v>
      </c>
      <c r="M1" s="85" t="s">
        <v>79</v>
      </c>
      <c r="N1" s="85" t="s">
        <v>103</v>
      </c>
      <c r="O1" s="85" t="s">
        <v>81</v>
      </c>
      <c r="P1" s="85" t="s">
        <v>78</v>
      </c>
      <c r="Q1" s="85" t="s">
        <v>79</v>
      </c>
      <c r="R1" s="85" t="s">
        <v>104</v>
      </c>
    </row>
    <row r="2" spans="1:18" x14ac:dyDescent="0.25">
      <c r="A2" s="22" t="s">
        <v>256</v>
      </c>
      <c r="B2" s="52">
        <v>5.5587642778320685</v>
      </c>
      <c r="C2" s="52">
        <v>2.3674496663436742</v>
      </c>
      <c r="D2" s="52">
        <v>4.6750390240283082</v>
      </c>
      <c r="E2" s="52">
        <v>6.1688884200858212</v>
      </c>
      <c r="F2" s="52">
        <v>9.4362590870751006</v>
      </c>
      <c r="G2" s="52">
        <v>5.2968209895528702</v>
      </c>
      <c r="H2" s="52">
        <v>-1.71428319894531</v>
      </c>
      <c r="I2" s="52">
        <v>-2.3932702253878517</v>
      </c>
      <c r="J2" s="161">
        <v>-4.9000000000000004</v>
      </c>
      <c r="K2" s="161">
        <v>-2.8</v>
      </c>
      <c r="L2" s="161">
        <v>1.6</v>
      </c>
      <c r="M2" s="161">
        <v>2.5</v>
      </c>
      <c r="N2" s="161">
        <v>-0.1</v>
      </c>
      <c r="O2" s="161">
        <v>-4.2</v>
      </c>
      <c r="P2" s="161">
        <v>-1.1000000000000001</v>
      </c>
      <c r="Q2" s="161">
        <v>-0.9</v>
      </c>
      <c r="R2" s="161">
        <v>4.9000000000000004</v>
      </c>
    </row>
    <row r="3" spans="1:18" x14ac:dyDescent="0.25">
      <c r="A3" s="22" t="s">
        <v>257</v>
      </c>
      <c r="B3" s="52">
        <v>2.8947820381905984</v>
      </c>
      <c r="C3" s="52">
        <v>1.5008760799882594</v>
      </c>
      <c r="D3" s="52">
        <v>3.9397759820917457</v>
      </c>
      <c r="E3" s="52">
        <v>6.187279358044691</v>
      </c>
      <c r="F3" s="52">
        <v>10.676015633855272</v>
      </c>
      <c r="G3" s="52">
        <v>4.0432649368704432</v>
      </c>
      <c r="H3" s="52">
        <v>-3.9600166772211054</v>
      </c>
      <c r="I3" s="52">
        <v>-3.7197846237419725</v>
      </c>
      <c r="J3" s="161">
        <v>-5.9</v>
      </c>
      <c r="K3" s="161">
        <v>-3.2</v>
      </c>
      <c r="L3" s="161">
        <v>2.7</v>
      </c>
      <c r="M3" s="161">
        <v>3.2</v>
      </c>
      <c r="N3" s="161">
        <v>0.6</v>
      </c>
      <c r="O3" s="161">
        <v>-2.7</v>
      </c>
      <c r="P3" s="161">
        <v>-1.4</v>
      </c>
      <c r="Q3" s="161">
        <v>-1.5</v>
      </c>
      <c r="R3" s="161">
        <v>3.2</v>
      </c>
    </row>
    <row r="4" spans="1:18" x14ac:dyDescent="0.25">
      <c r="A4" s="22" t="s">
        <v>258</v>
      </c>
      <c r="B4" s="52">
        <v>7.1028480655802184</v>
      </c>
      <c r="C4" s="52">
        <v>2.8253891781904628</v>
      </c>
      <c r="D4" s="52">
        <v>5.0501889287134958</v>
      </c>
      <c r="E4" s="52">
        <v>6.1233503086363044</v>
      </c>
      <c r="F4" s="52">
        <v>8.6981757339557078</v>
      </c>
      <c r="G4" s="52">
        <v>6.0358051245117395</v>
      </c>
      <c r="H4" s="52">
        <v>-0.36767843088098573</v>
      </c>
      <c r="I4" s="52">
        <v>-1.6728668056727258</v>
      </c>
      <c r="J4" s="161">
        <v>-4.3</v>
      </c>
      <c r="K4" s="161">
        <v>-2.6</v>
      </c>
      <c r="L4" s="161">
        <v>0.9</v>
      </c>
      <c r="M4" s="161">
        <v>2.1</v>
      </c>
      <c r="N4" s="161">
        <v>-0.6</v>
      </c>
      <c r="O4" s="161">
        <v>-5</v>
      </c>
      <c r="P4" s="161">
        <v>-1</v>
      </c>
      <c r="Q4" s="161">
        <v>-0.5</v>
      </c>
      <c r="R4" s="161">
        <v>6</v>
      </c>
    </row>
    <row r="5" spans="1:18" x14ac:dyDescent="0.25">
      <c r="A5" s="22" t="s">
        <v>259</v>
      </c>
      <c r="B5" s="52">
        <v>2.8947820381905984</v>
      </c>
      <c r="C5" s="52">
        <v>1.5008760799882594</v>
      </c>
      <c r="D5" s="52">
        <v>3.9397759820917457</v>
      </c>
      <c r="E5" s="52">
        <v>6.187279358044691</v>
      </c>
      <c r="F5" s="52">
        <v>10.676015633855272</v>
      </c>
      <c r="G5" s="52">
        <v>4.0432649368704432</v>
      </c>
      <c r="H5" s="52">
        <v>-3.9600166772211054</v>
      </c>
      <c r="I5" s="52">
        <v>-3.7197846237419725</v>
      </c>
      <c r="J5" s="161">
        <v>-5.9</v>
      </c>
      <c r="K5" s="161">
        <v>-3.2</v>
      </c>
      <c r="L5" s="161">
        <v>2.7</v>
      </c>
      <c r="M5" s="161">
        <v>3.2</v>
      </c>
      <c r="N5" s="161">
        <v>0.6</v>
      </c>
      <c r="O5" s="161">
        <v>-2.7</v>
      </c>
      <c r="P5" s="161">
        <v>-1.4</v>
      </c>
      <c r="Q5" s="161">
        <v>-1.5</v>
      </c>
      <c r="R5" s="161">
        <v>3.2</v>
      </c>
    </row>
    <row r="6" spans="1:18" x14ac:dyDescent="0.25">
      <c r="A6" s="22" t="s">
        <v>260</v>
      </c>
      <c r="B6" s="52">
        <v>10.355729078254242</v>
      </c>
      <c r="C6" s="52">
        <v>3.8337860301210327</v>
      </c>
      <c r="D6" s="52">
        <v>6.4553420409603461</v>
      </c>
      <c r="E6" s="52">
        <v>7.335183187885093</v>
      </c>
      <c r="F6" s="52">
        <v>9.7045402355432202</v>
      </c>
      <c r="G6" s="52">
        <v>8.2608589855065873</v>
      </c>
      <c r="H6" s="52">
        <v>1.1959771117019216</v>
      </c>
      <c r="I6" s="52">
        <v>-1.0206785187959611</v>
      </c>
      <c r="J6" s="161">
        <v>-4.5</v>
      </c>
      <c r="K6" s="161">
        <v>-2.9</v>
      </c>
      <c r="L6" s="161">
        <v>0.2</v>
      </c>
      <c r="M6" s="161">
        <v>2</v>
      </c>
      <c r="N6" s="161">
        <v>-1.2</v>
      </c>
      <c r="O6" s="161">
        <v>-7.2</v>
      </c>
      <c r="P6" s="161">
        <v>-1.2</v>
      </c>
      <c r="Q6" s="161">
        <v>-0.3</v>
      </c>
      <c r="R6" s="161">
        <v>8.5</v>
      </c>
    </row>
    <row r="32" spans="5:5" x14ac:dyDescent="0.25">
      <c r="E32" s="1"/>
    </row>
  </sheetData>
  <hyperlinks>
    <hyperlink ref="A1" location="List!A1" display="List!A1" xr:uid="{F27B0204-03AE-43AF-84F6-F5ED013948F2}"/>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R34"/>
  <sheetViews>
    <sheetView zoomScale="104" zoomScaleNormal="100" workbookViewId="0"/>
  </sheetViews>
  <sheetFormatPr defaultColWidth="8.88671875" defaultRowHeight="14.25" x14ac:dyDescent="0.25"/>
  <cols>
    <col min="1" max="1" width="8.88671875" style="22"/>
    <col min="2" max="2" width="8.109375" style="22" customWidth="1"/>
    <col min="3" max="16384" width="8.88671875" style="22"/>
  </cols>
  <sheetData>
    <row r="1" spans="1:18" ht="15" x14ac:dyDescent="0.25">
      <c r="A1" s="251" t="s">
        <v>385</v>
      </c>
      <c r="B1" s="22" t="s">
        <v>264</v>
      </c>
      <c r="C1" s="22" t="s">
        <v>261</v>
      </c>
      <c r="D1" s="22" t="s">
        <v>262</v>
      </c>
      <c r="E1" s="22" t="s">
        <v>263</v>
      </c>
    </row>
    <row r="2" spans="1:18" x14ac:dyDescent="0.25">
      <c r="A2" s="22" t="s">
        <v>100</v>
      </c>
      <c r="B2" s="25">
        <v>9.684258163781706E-2</v>
      </c>
      <c r="C2" s="25">
        <v>-4.1912472114929357E-2</v>
      </c>
      <c r="D2" s="25">
        <v>8.0929290280523924E-2</v>
      </c>
      <c r="E2" s="25">
        <v>8.0929290280523924E-2</v>
      </c>
      <c r="F2" s="25"/>
      <c r="J2" s="1"/>
      <c r="L2" s="39"/>
      <c r="M2" s="39"/>
      <c r="O2" s="1"/>
    </row>
    <row r="3" spans="1:18" x14ac:dyDescent="0.25">
      <c r="A3" s="22" t="s">
        <v>81</v>
      </c>
      <c r="B3" s="25">
        <v>0.12630491171678784</v>
      </c>
      <c r="C3" s="25">
        <v>0.14882957355312953</v>
      </c>
      <c r="D3" s="25">
        <v>0.12931235135384336</v>
      </c>
      <c r="E3" s="25">
        <v>0.12931235135384336</v>
      </c>
      <c r="F3" s="25"/>
      <c r="J3" s="1"/>
      <c r="L3" s="25"/>
      <c r="M3" s="25"/>
      <c r="O3" s="1"/>
    </row>
    <row r="4" spans="1:18" x14ac:dyDescent="0.25">
      <c r="A4" s="22" t="s">
        <v>78</v>
      </c>
      <c r="B4" s="25">
        <v>9.6260334133689576E-2</v>
      </c>
      <c r="C4" s="25">
        <v>6.4973533581466111E-2</v>
      </c>
      <c r="D4" s="25">
        <v>9.1444138691318524E-2</v>
      </c>
      <c r="E4" s="25">
        <v>9.1444138691318524E-2</v>
      </c>
      <c r="F4" s="25"/>
      <c r="M4" s="25"/>
      <c r="N4" s="25"/>
      <c r="O4" s="25"/>
    </row>
    <row r="5" spans="1:18" x14ac:dyDescent="0.25">
      <c r="A5" s="22" t="s">
        <v>79</v>
      </c>
      <c r="B5" s="25">
        <v>0.2228289228277518</v>
      </c>
      <c r="C5" s="25">
        <v>-1.2721252581995088E-2</v>
      </c>
      <c r="D5" s="25">
        <v>0.17722984127534658</v>
      </c>
      <c r="E5" s="25">
        <v>0.17722984127534658</v>
      </c>
      <c r="F5" s="25"/>
      <c r="J5" s="1"/>
      <c r="K5" s="1"/>
      <c r="L5" s="1"/>
      <c r="M5" s="25"/>
      <c r="N5" s="25"/>
      <c r="O5" s="25"/>
    </row>
    <row r="6" spans="1:18" x14ac:dyDescent="0.25">
      <c r="A6" s="22" t="s">
        <v>101</v>
      </c>
      <c r="B6" s="25">
        <v>5.8433926994705558E-2</v>
      </c>
      <c r="C6" s="25">
        <v>0.25217813246739706</v>
      </c>
      <c r="D6" s="25">
        <v>7.7716760607873331E-2</v>
      </c>
      <c r="E6" s="25">
        <v>7.7716760607873331E-2</v>
      </c>
      <c r="F6" s="25"/>
      <c r="M6" s="25"/>
      <c r="N6" s="25"/>
      <c r="O6" s="25"/>
    </row>
    <row r="7" spans="1:18" x14ac:dyDescent="0.25">
      <c r="A7" s="22" t="s">
        <v>81</v>
      </c>
      <c r="B7" s="25">
        <v>9.1953200941774893E-2</v>
      </c>
      <c r="C7" s="25">
        <v>0.14210536625954262</v>
      </c>
      <c r="D7" s="25">
        <v>9.868634198127299E-2</v>
      </c>
      <c r="E7" s="25">
        <v>9.868634198127299E-2</v>
      </c>
      <c r="F7" s="25"/>
      <c r="J7" s="25"/>
      <c r="K7" s="25"/>
      <c r="L7" s="39"/>
      <c r="M7" s="25"/>
      <c r="N7" s="25"/>
      <c r="O7" s="25"/>
      <c r="P7" s="25"/>
      <c r="Q7" s="25"/>
      <c r="R7" s="25"/>
    </row>
    <row r="8" spans="1:18" x14ac:dyDescent="0.25">
      <c r="A8" s="22" t="s">
        <v>78</v>
      </c>
      <c r="B8" s="25">
        <v>3.4913602719927467E-2</v>
      </c>
      <c r="C8" s="25">
        <v>0.13675962646719825</v>
      </c>
      <c r="D8" s="25">
        <v>5.0245560208075642E-2</v>
      </c>
      <c r="E8" s="25">
        <v>5.0245560208075642E-2</v>
      </c>
      <c r="F8" s="25"/>
      <c r="J8" s="25"/>
      <c r="K8" s="25"/>
      <c r="N8" s="25"/>
      <c r="O8" s="25"/>
      <c r="P8" s="25"/>
      <c r="Q8" s="25"/>
      <c r="R8" s="25"/>
    </row>
    <row r="9" spans="1:18" x14ac:dyDescent="0.25">
      <c r="A9" s="22" t="s">
        <v>79</v>
      </c>
      <c r="B9" s="25">
        <v>2.2953909331175453E-2</v>
      </c>
      <c r="C9" s="25">
        <v>0.25552693730829246</v>
      </c>
      <c r="D9" s="25">
        <v>6.2069684093722925E-2</v>
      </c>
      <c r="E9" s="25">
        <v>6.2069684093722925E-2</v>
      </c>
      <c r="F9" s="25"/>
      <c r="L9" s="1"/>
      <c r="M9" s="1"/>
      <c r="N9" s="25"/>
      <c r="O9" s="25"/>
      <c r="P9" s="25"/>
      <c r="Q9" s="25"/>
      <c r="R9" s="25"/>
    </row>
    <row r="10" spans="1:18" x14ac:dyDescent="0.25">
      <c r="A10" s="22" t="s">
        <v>102</v>
      </c>
      <c r="B10" s="25">
        <v>0.15096494958128034</v>
      </c>
      <c r="C10" s="25">
        <v>0.20884402044324887</v>
      </c>
      <c r="D10" s="25">
        <v>0.1586691026594543</v>
      </c>
      <c r="E10" s="25">
        <v>0.15762569677841934</v>
      </c>
      <c r="F10" s="25"/>
      <c r="J10" s="1"/>
      <c r="K10" s="1"/>
      <c r="O10" s="25"/>
      <c r="P10" s="25"/>
      <c r="Q10" s="25"/>
      <c r="R10" s="25"/>
    </row>
    <row r="11" spans="1:18" x14ac:dyDescent="0.25">
      <c r="A11" s="22" t="s">
        <v>81</v>
      </c>
      <c r="B11" s="25">
        <v>0.10935219082303832</v>
      </c>
      <c r="C11" s="25">
        <v>2.4502073790766445E-2</v>
      </c>
      <c r="D11" s="25">
        <v>9.8805166378606923E-2</v>
      </c>
      <c r="E11" s="25">
        <v>9.777515698349476E-2</v>
      </c>
      <c r="F11" s="25"/>
      <c r="O11" s="25"/>
      <c r="P11" s="25"/>
      <c r="Q11" s="25"/>
      <c r="R11" s="25"/>
    </row>
    <row r="12" spans="1:18" x14ac:dyDescent="0.25">
      <c r="A12" s="22" t="s">
        <v>78</v>
      </c>
      <c r="B12" s="25">
        <v>8.7341613120443362E-2</v>
      </c>
      <c r="C12" s="25">
        <v>-5.1395688764258408E-2</v>
      </c>
      <c r="D12" s="25">
        <v>6.6831035707677303E-2</v>
      </c>
      <c r="E12" s="25">
        <v>6.5722957380561289E-2</v>
      </c>
      <c r="F12" s="25"/>
      <c r="O12" s="25"/>
      <c r="P12" s="25"/>
      <c r="Q12" s="25"/>
      <c r="R12" s="25"/>
    </row>
    <row r="13" spans="1:18" x14ac:dyDescent="0.25">
      <c r="A13" s="22" t="s">
        <v>79</v>
      </c>
      <c r="B13" s="25">
        <v>0.12415267493704647</v>
      </c>
      <c r="C13" s="25">
        <v>-5.4877100260018213E-2</v>
      </c>
      <c r="D13" s="25">
        <v>9.2898922636062059E-2</v>
      </c>
      <c r="E13" s="25">
        <v>9.1584624553947863E-2</v>
      </c>
      <c r="O13" s="25"/>
      <c r="P13" s="25"/>
      <c r="Q13" s="25"/>
      <c r="R13" s="25"/>
    </row>
    <row r="14" spans="1:18" x14ac:dyDescent="0.25">
      <c r="A14" s="22" t="s">
        <v>103</v>
      </c>
      <c r="B14" s="25">
        <v>1.334081286332804E-2</v>
      </c>
      <c r="C14" s="25">
        <v>-0.15889792973765027</v>
      </c>
      <c r="D14" s="25">
        <v>-1.3050861558323372E-2</v>
      </c>
      <c r="E14" s="25">
        <v>-6.2009809700028914E-3</v>
      </c>
      <c r="O14" s="25"/>
      <c r="P14" s="25"/>
      <c r="Q14" s="25"/>
      <c r="R14" s="25"/>
    </row>
    <row r="15" spans="1:18" x14ac:dyDescent="0.25">
      <c r="A15" s="22" t="s">
        <v>81</v>
      </c>
      <c r="B15" s="25">
        <v>-0.19472710077766578</v>
      </c>
      <c r="C15" s="25">
        <v>-0.39131121464367796</v>
      </c>
      <c r="D15" s="25">
        <v>-0.22094146799998512</v>
      </c>
      <c r="E15" s="25">
        <v>-0.21917005156838534</v>
      </c>
      <c r="O15" s="25"/>
      <c r="P15" s="25"/>
      <c r="Q15" s="25"/>
      <c r="R15" s="25"/>
    </row>
    <row r="16" spans="1:18" x14ac:dyDescent="0.25">
      <c r="A16" s="22" t="s">
        <v>78</v>
      </c>
      <c r="B16" s="25">
        <v>-0.10180907000254408</v>
      </c>
      <c r="C16" s="25">
        <v>-0.13421947345090501</v>
      </c>
      <c r="D16" s="25">
        <v>-9.7401226038971916E-2</v>
      </c>
      <c r="E16" s="25">
        <v>-0.10615383789132413</v>
      </c>
      <c r="M16" s="25"/>
      <c r="N16" s="25"/>
      <c r="O16" s="25"/>
      <c r="P16" s="25"/>
      <c r="Q16" s="25"/>
      <c r="R16" s="25"/>
    </row>
    <row r="17" spans="1:16" x14ac:dyDescent="0.25">
      <c r="A17" s="22" t="s">
        <v>79</v>
      </c>
      <c r="B17" s="25">
        <v>-0.22442876313008583</v>
      </c>
      <c r="C17" s="25">
        <v>-1.5634735546055652E-2</v>
      </c>
      <c r="D17" s="25">
        <v>-0.19901175384817185</v>
      </c>
      <c r="E17" s="25">
        <v>-0.19192662845215402</v>
      </c>
    </row>
    <row r="18" spans="1:16" x14ac:dyDescent="0.25">
      <c r="A18" s="22" t="s">
        <v>104</v>
      </c>
      <c r="B18" s="25">
        <v>-2.852212943233141E-2</v>
      </c>
      <c r="C18" s="25">
        <v>-0.2430336234142409</v>
      </c>
      <c r="D18" s="25">
        <v>-8.3696411220019418E-2</v>
      </c>
      <c r="E18" s="25">
        <v>-4.9246321474759464E-2</v>
      </c>
    </row>
    <row r="20" spans="1:16" x14ac:dyDescent="0.25">
      <c r="B20" s="64"/>
      <c r="C20" s="64"/>
      <c r="D20" s="64"/>
      <c r="E20" s="63"/>
      <c r="F20" s="63"/>
      <c r="G20" s="63"/>
    </row>
    <row r="21" spans="1:16" x14ac:dyDescent="0.25">
      <c r="B21" s="64"/>
      <c r="C21" s="64"/>
      <c r="D21" s="64"/>
      <c r="E21" s="63"/>
      <c r="F21" s="63"/>
      <c r="G21" s="63"/>
    </row>
    <row r="23" spans="1:16" x14ac:dyDescent="0.25">
      <c r="B23" s="64"/>
      <c r="C23" s="64"/>
      <c r="D23" s="64"/>
      <c r="E23" s="63"/>
      <c r="F23" s="63"/>
      <c r="G23" s="63"/>
    </row>
    <row r="24" spans="1:16" x14ac:dyDescent="0.25">
      <c r="B24" s="52"/>
      <c r="C24" s="52"/>
      <c r="D24" s="52"/>
      <c r="E24" s="52"/>
      <c r="F24" s="52"/>
      <c r="G24" s="52"/>
      <c r="H24" s="52"/>
      <c r="I24" s="52"/>
      <c r="J24" s="52"/>
      <c r="K24" s="52"/>
      <c r="L24" s="52"/>
      <c r="M24" s="52"/>
      <c r="N24" s="52"/>
      <c r="O24" s="64"/>
      <c r="P24" s="64"/>
    </row>
    <row r="25" spans="1:16" x14ac:dyDescent="0.25">
      <c r="B25" s="52"/>
      <c r="C25" s="52"/>
      <c r="D25" s="52"/>
      <c r="E25" s="52"/>
      <c r="F25" s="52"/>
      <c r="G25" s="52"/>
      <c r="H25" s="24"/>
      <c r="I25" s="24"/>
      <c r="J25" s="24"/>
      <c r="K25" s="24"/>
      <c r="L25" s="24"/>
      <c r="M25" s="24"/>
      <c r="N25" s="24"/>
    </row>
    <row r="26" spans="1:16" x14ac:dyDescent="0.25">
      <c r="B26" s="52"/>
      <c r="C26" s="52"/>
      <c r="D26" s="52"/>
      <c r="E26" s="52"/>
      <c r="F26" s="52"/>
      <c r="G26" s="52"/>
      <c r="H26" s="24"/>
      <c r="I26" s="24"/>
      <c r="J26" s="24"/>
      <c r="K26" s="24"/>
      <c r="L26" s="24"/>
      <c r="M26" s="24"/>
      <c r="N26" s="24"/>
    </row>
    <row r="27" spans="1:16" x14ac:dyDescent="0.25">
      <c r="B27" s="64"/>
      <c r="C27" s="64"/>
      <c r="D27" s="64"/>
      <c r="E27" s="63"/>
      <c r="F27" s="63"/>
      <c r="G27" s="63"/>
    </row>
    <row r="28" spans="1:16" x14ac:dyDescent="0.25">
      <c r="B28" s="63"/>
      <c r="C28" s="52"/>
      <c r="D28" s="52"/>
      <c r="E28" s="52"/>
      <c r="F28" s="63"/>
      <c r="G28" s="63"/>
      <c r="H28" s="63"/>
      <c r="I28" s="63"/>
      <c r="J28" s="63"/>
      <c r="K28" s="63"/>
      <c r="L28" s="63"/>
      <c r="M28" s="63"/>
      <c r="N28" s="63"/>
    </row>
    <row r="29" spans="1:16" x14ac:dyDescent="0.25">
      <c r="B29" s="63"/>
      <c r="C29" s="52"/>
      <c r="D29" s="52"/>
      <c r="E29" s="52"/>
      <c r="F29" s="63"/>
      <c r="G29" s="63"/>
      <c r="H29" s="63"/>
      <c r="I29" s="63"/>
      <c r="J29" s="63"/>
      <c r="K29" s="63"/>
      <c r="L29" s="63"/>
      <c r="M29" s="63"/>
      <c r="N29" s="63"/>
    </row>
    <row r="30" spans="1:16" x14ac:dyDescent="0.25">
      <c r="B30" s="63"/>
      <c r="C30" s="52"/>
      <c r="D30" s="52"/>
      <c r="E30" s="52"/>
      <c r="F30" s="63"/>
      <c r="G30" s="63"/>
      <c r="H30" s="63"/>
      <c r="I30" s="63"/>
      <c r="J30" s="63"/>
      <c r="K30" s="63"/>
      <c r="L30" s="63"/>
      <c r="M30" s="63"/>
      <c r="N30" s="63"/>
    </row>
    <row r="31" spans="1:16" x14ac:dyDescent="0.25">
      <c r="B31" s="64"/>
      <c r="C31" s="52"/>
      <c r="D31" s="52"/>
      <c r="E31" s="52"/>
      <c r="F31" s="63"/>
      <c r="G31" s="63"/>
      <c r="H31" s="63"/>
      <c r="I31" s="63"/>
    </row>
    <row r="32" spans="1:16" x14ac:dyDescent="0.25">
      <c r="B32" s="64"/>
      <c r="C32" s="52"/>
      <c r="D32" s="52"/>
      <c r="E32" s="52"/>
      <c r="F32" s="63"/>
      <c r="G32" s="63"/>
      <c r="H32" s="63"/>
      <c r="I32" s="63"/>
    </row>
    <row r="33" spans="3:9" x14ac:dyDescent="0.25">
      <c r="C33" s="52"/>
      <c r="D33" s="52"/>
      <c r="E33" s="52"/>
      <c r="G33" s="63"/>
      <c r="H33" s="63"/>
      <c r="I33" s="63"/>
    </row>
    <row r="34" spans="3:9" x14ac:dyDescent="0.25">
      <c r="C34" s="52"/>
      <c r="D34" s="24"/>
      <c r="E34" s="24"/>
      <c r="G34" s="63"/>
      <c r="H34" s="63"/>
      <c r="I34" s="63"/>
    </row>
  </sheetData>
  <hyperlinks>
    <hyperlink ref="A1" location="List!A1" display="List!A1" xr:uid="{97FDA2C2-5D9A-4314-BDF9-B8DC6C7C07A9}"/>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6"/>
  <sheetViews>
    <sheetView workbookViewId="0"/>
  </sheetViews>
  <sheetFormatPr defaultColWidth="8.88671875" defaultRowHeight="16.5" x14ac:dyDescent="0.3"/>
  <sheetData>
    <row r="1" spans="1:18" x14ac:dyDescent="0.3">
      <c r="A1" s="251" t="s">
        <v>385</v>
      </c>
      <c r="B1" s="177" t="s">
        <v>100</v>
      </c>
      <c r="C1" s="177" t="s">
        <v>81</v>
      </c>
      <c r="D1" s="177" t="s">
        <v>78</v>
      </c>
      <c r="E1" s="177" t="s">
        <v>79</v>
      </c>
      <c r="F1" s="177" t="s">
        <v>101</v>
      </c>
      <c r="G1" s="177" t="s">
        <v>81</v>
      </c>
      <c r="H1" s="177" t="s">
        <v>78</v>
      </c>
      <c r="I1" s="177" t="s">
        <v>79</v>
      </c>
      <c r="J1" s="177" t="s">
        <v>102</v>
      </c>
      <c r="K1" s="177" t="s">
        <v>81</v>
      </c>
      <c r="L1" s="177" t="s">
        <v>78</v>
      </c>
      <c r="M1" s="177" t="s">
        <v>79</v>
      </c>
      <c r="N1" s="177" t="s">
        <v>103</v>
      </c>
      <c r="O1" s="177" t="s">
        <v>81</v>
      </c>
      <c r="P1" s="170" t="s">
        <v>78</v>
      </c>
      <c r="Q1" s="26" t="s">
        <v>79</v>
      </c>
      <c r="R1" s="26" t="s">
        <v>104</v>
      </c>
    </row>
    <row r="2" spans="1:18" x14ac:dyDescent="0.3">
      <c r="A2" s="207" t="s">
        <v>265</v>
      </c>
      <c r="B2" s="99">
        <v>-17.8</v>
      </c>
      <c r="C2" s="99">
        <v>-17.7</v>
      </c>
      <c r="D2" s="99">
        <v>-50.9</v>
      </c>
      <c r="E2" s="99">
        <v>-67.3</v>
      </c>
      <c r="F2" s="99">
        <v>-90.5</v>
      </c>
      <c r="G2" s="99">
        <v>-96.5</v>
      </c>
      <c r="H2" s="99">
        <v>-71.900000000000006</v>
      </c>
      <c r="I2" s="99">
        <v>-2.8</v>
      </c>
      <c r="J2" s="99">
        <v>-12.349051844305862</v>
      </c>
      <c r="K2" s="99">
        <v>20.42405882778236</v>
      </c>
      <c r="L2" s="99">
        <v>32.045164064896113</v>
      </c>
      <c r="M2" s="99">
        <v>-21.667846689561344</v>
      </c>
      <c r="N2" s="99">
        <v>30.884246993465609</v>
      </c>
      <c r="O2" s="99">
        <v>36.004745376049996</v>
      </c>
      <c r="P2" s="99">
        <v>-44.946648184705737</v>
      </c>
      <c r="Q2" s="149">
        <v>47.27969214257012</v>
      </c>
      <c r="R2" s="147">
        <v>22.781146523506138</v>
      </c>
    </row>
    <row r="3" spans="1:18" x14ac:dyDescent="0.3">
      <c r="A3" s="207" t="s">
        <v>266</v>
      </c>
      <c r="B3" s="99">
        <v>20.399999999999999</v>
      </c>
      <c r="C3" s="99">
        <v>16.7</v>
      </c>
      <c r="D3" s="99">
        <v>21.5</v>
      </c>
      <c r="E3" s="99">
        <v>18.399999999999999</v>
      </c>
      <c r="F3" s="99">
        <v>17.100000000000001</v>
      </c>
      <c r="G3" s="99">
        <v>2.5</v>
      </c>
      <c r="H3" s="99">
        <v>-0.7</v>
      </c>
      <c r="I3" s="99">
        <v>4.4000000000000004</v>
      </c>
      <c r="J3" s="99">
        <v>-3.8623144638741564</v>
      </c>
      <c r="K3" s="99">
        <v>15.215148856580285</v>
      </c>
      <c r="L3" s="99">
        <v>22.185396975049514</v>
      </c>
      <c r="M3" s="99">
        <v>26.547297265269208</v>
      </c>
      <c r="N3" s="99">
        <v>-2.3631485678317006</v>
      </c>
      <c r="O3" s="99">
        <v>-33.068812126430274</v>
      </c>
      <c r="P3" s="99">
        <v>-43.856111229724362</v>
      </c>
      <c r="Q3" s="149">
        <v>-39.058279176189401</v>
      </c>
      <c r="R3" s="147">
        <v>-21.93412284054692</v>
      </c>
    </row>
    <row r="4" spans="1:18" x14ac:dyDescent="0.3">
      <c r="A4" s="208" t="s">
        <v>267</v>
      </c>
      <c r="B4" s="99">
        <v>19.7</v>
      </c>
      <c r="C4" s="99">
        <v>16.899999999999999</v>
      </c>
      <c r="D4" s="99">
        <v>24.1</v>
      </c>
      <c r="E4" s="99">
        <v>33.9</v>
      </c>
      <c r="F4" s="99">
        <v>29.3</v>
      </c>
      <c r="G4" s="99">
        <v>20.7</v>
      </c>
      <c r="H4" s="99">
        <v>9.6</v>
      </c>
      <c r="I4" s="99">
        <v>2.5</v>
      </c>
      <c r="J4" s="99">
        <v>4.885936439356442E-2</v>
      </c>
      <c r="K4" s="99">
        <v>4.6014915669328644</v>
      </c>
      <c r="L4" s="99">
        <v>12.782216599571555</v>
      </c>
      <c r="M4" s="99">
        <v>24.054564285510537</v>
      </c>
      <c r="N4" s="99">
        <v>-9.6187754248240935</v>
      </c>
      <c r="O4" s="99">
        <v>-33.817446913565945</v>
      </c>
      <c r="P4" s="99">
        <v>-33.591476444531338</v>
      </c>
      <c r="Q4" s="149">
        <v>-41.358739326707209</v>
      </c>
      <c r="R4" s="147">
        <v>-21.711609803672843</v>
      </c>
    </row>
    <row r="5" spans="1:18" x14ac:dyDescent="0.3">
      <c r="A5" s="109"/>
      <c r="B5" s="109"/>
      <c r="C5" s="109"/>
      <c r="D5" s="109"/>
      <c r="E5" s="109"/>
      <c r="F5" s="109"/>
      <c r="G5" s="109"/>
      <c r="H5" s="109"/>
      <c r="I5" s="109"/>
      <c r="J5" s="109"/>
      <c r="K5" s="109"/>
      <c r="L5" s="109"/>
      <c r="M5" s="109"/>
      <c r="N5" s="109"/>
      <c r="O5" s="109"/>
      <c r="P5" s="109"/>
      <c r="Q5" s="109"/>
      <c r="R5" s="109"/>
    </row>
    <row r="6" spans="1:18" x14ac:dyDescent="0.3">
      <c r="A6" s="109"/>
      <c r="B6" s="109"/>
      <c r="C6" s="109"/>
      <c r="D6" s="109"/>
      <c r="E6" s="109"/>
      <c r="F6" s="109"/>
      <c r="G6" s="109"/>
      <c r="H6" s="109"/>
      <c r="I6" s="109"/>
      <c r="J6" s="109"/>
      <c r="K6" s="109"/>
      <c r="L6" s="109"/>
      <c r="M6" s="109"/>
      <c r="N6" s="109"/>
      <c r="O6" s="109"/>
      <c r="P6" s="109"/>
      <c r="Q6" s="109"/>
      <c r="R6" s="109"/>
    </row>
  </sheetData>
  <hyperlinks>
    <hyperlink ref="A1" location="List!A1" display="List!A1" xr:uid="{E9012CCA-6E0D-41BF-A6D6-5B6B76412524}"/>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V21"/>
  <sheetViews>
    <sheetView workbookViewId="0"/>
  </sheetViews>
  <sheetFormatPr defaultColWidth="8.88671875" defaultRowHeight="16.5" x14ac:dyDescent="0.3"/>
  <cols>
    <col min="1" max="1" width="20.33203125" style="2" customWidth="1"/>
    <col min="2" max="5" width="0" style="2" hidden="1" customWidth="1"/>
    <col min="6" max="16384" width="8.88671875" style="2"/>
  </cols>
  <sheetData>
    <row r="1" spans="1:22" x14ac:dyDescent="0.3">
      <c r="A1" s="251" t="s">
        <v>385</v>
      </c>
      <c r="B1" s="68" t="s">
        <v>99</v>
      </c>
      <c r="C1" s="68" t="s">
        <v>81</v>
      </c>
      <c r="D1" s="68" t="s">
        <v>78</v>
      </c>
      <c r="E1" s="68" t="s">
        <v>79</v>
      </c>
      <c r="F1" s="68" t="s">
        <v>100</v>
      </c>
      <c r="G1" s="68" t="s">
        <v>81</v>
      </c>
      <c r="H1" s="68" t="s">
        <v>78</v>
      </c>
      <c r="I1" s="68" t="s">
        <v>79</v>
      </c>
      <c r="J1" s="68" t="s">
        <v>101</v>
      </c>
      <c r="K1" s="68" t="s">
        <v>81</v>
      </c>
      <c r="L1" s="68" t="s">
        <v>78</v>
      </c>
      <c r="M1" s="68" t="s">
        <v>79</v>
      </c>
      <c r="N1" s="68" t="s">
        <v>102</v>
      </c>
      <c r="O1" s="68" t="s">
        <v>81</v>
      </c>
      <c r="P1" s="68" t="s">
        <v>78</v>
      </c>
      <c r="Q1" s="68" t="s">
        <v>79</v>
      </c>
      <c r="R1" s="68" t="s">
        <v>103</v>
      </c>
      <c r="S1" s="68" t="s">
        <v>81</v>
      </c>
      <c r="T1" s="86" t="s">
        <v>78</v>
      </c>
      <c r="U1" s="68" t="s">
        <v>79</v>
      </c>
      <c r="V1" s="68" t="s">
        <v>104</v>
      </c>
    </row>
    <row r="2" spans="1:22" x14ac:dyDescent="0.3">
      <c r="A2" s="68" t="s">
        <v>234</v>
      </c>
      <c r="B2" s="68">
        <v>0.7</v>
      </c>
      <c r="C2" s="68">
        <v>-0.1</v>
      </c>
      <c r="D2" s="68">
        <v>1.1000000000000001</v>
      </c>
      <c r="E2" s="68">
        <v>-0.7</v>
      </c>
      <c r="F2" s="112">
        <v>-0.355961945</v>
      </c>
      <c r="G2" s="112">
        <v>0.88924889900000004</v>
      </c>
      <c r="H2" s="112">
        <v>0.273045178</v>
      </c>
      <c r="I2" s="112">
        <v>-8.5650595100000004E-2</v>
      </c>
      <c r="J2" s="155">
        <v>-3.5023452699999999E-2</v>
      </c>
      <c r="K2" s="155">
        <v>0.184436343</v>
      </c>
      <c r="L2" s="155">
        <v>-0.99703620400000004</v>
      </c>
      <c r="M2" s="155">
        <v>-1.9721675400000001</v>
      </c>
      <c r="N2" s="155">
        <v>2.93135638</v>
      </c>
      <c r="O2" s="155">
        <v>-2.0724670600000001</v>
      </c>
      <c r="P2" s="155">
        <v>-0.54602522499999995</v>
      </c>
      <c r="Q2" s="155">
        <v>-9.6257206499999998E-2</v>
      </c>
      <c r="R2" s="43">
        <v>0.950336281</v>
      </c>
      <c r="S2" s="43">
        <v>0.74795075200000005</v>
      </c>
      <c r="T2" s="113">
        <v>-0.63128116899999998</v>
      </c>
      <c r="U2" s="113">
        <v>-0.411636793</v>
      </c>
      <c r="V2" s="52">
        <v>0.88336239900000002</v>
      </c>
    </row>
    <row r="3" spans="1:22" x14ac:dyDescent="0.3">
      <c r="A3" s="68" t="s">
        <v>268</v>
      </c>
      <c r="B3" s="68">
        <v>0.2</v>
      </c>
      <c r="C3" s="68">
        <v>2.2000000000000002</v>
      </c>
      <c r="D3" s="68">
        <v>-0.12</v>
      </c>
      <c r="E3" s="68">
        <v>0.3</v>
      </c>
      <c r="F3" s="112">
        <v>-1.68554363</v>
      </c>
      <c r="G3" s="112">
        <v>-0.64460600000000001</v>
      </c>
      <c r="H3" s="112">
        <v>-0.34260812600000001</v>
      </c>
      <c r="I3" s="112">
        <v>-0.599998963</v>
      </c>
      <c r="J3" s="155">
        <v>-1.66275548</v>
      </c>
      <c r="K3" s="155">
        <v>-0.62695711200000004</v>
      </c>
      <c r="L3" s="155">
        <v>0.19133486499999999</v>
      </c>
      <c r="M3" s="155">
        <v>2.3536231299999999</v>
      </c>
      <c r="N3" s="155">
        <v>-3.8934744399999999</v>
      </c>
      <c r="O3" s="155">
        <v>2.58570578E-2</v>
      </c>
      <c r="P3" s="155">
        <v>3.6378928199999998</v>
      </c>
      <c r="Q3" s="155">
        <v>1.58190875</v>
      </c>
      <c r="R3" s="43">
        <v>-1.43392659</v>
      </c>
      <c r="S3" s="43">
        <v>4.8727380299999998</v>
      </c>
      <c r="T3" s="113">
        <v>-7.8318836000000003E-2</v>
      </c>
      <c r="U3" s="113">
        <v>0.18668631499999999</v>
      </c>
      <c r="V3" s="52">
        <v>0.223621076</v>
      </c>
    </row>
    <row r="4" spans="1:22" x14ac:dyDescent="0.3">
      <c r="A4" s="68"/>
      <c r="B4" s="70"/>
      <c r="C4" s="70"/>
      <c r="D4" s="70"/>
      <c r="E4" s="70"/>
      <c r="F4" s="112"/>
      <c r="G4" s="112"/>
      <c r="H4" s="112"/>
      <c r="I4" s="112"/>
      <c r="J4" s="112"/>
      <c r="K4" s="112"/>
      <c r="L4" s="112"/>
      <c r="M4" s="112"/>
      <c r="N4" s="112"/>
      <c r="O4" s="112"/>
      <c r="P4" s="112"/>
      <c r="Q4" s="112"/>
      <c r="R4" s="52"/>
      <c r="S4" s="52"/>
      <c r="T4" s="52"/>
      <c r="U4" s="52"/>
    </row>
    <row r="21" spans="3:3" x14ac:dyDescent="0.3">
      <c r="C21" s="20"/>
    </row>
  </sheetData>
  <hyperlinks>
    <hyperlink ref="A1" location="List!A1" display="List!A1" xr:uid="{354E73FE-5B2C-403A-BC10-A5AF42A204C2}"/>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19"/>
  <sheetViews>
    <sheetView zoomScaleNormal="100" workbookViewId="0"/>
  </sheetViews>
  <sheetFormatPr defaultColWidth="8.88671875" defaultRowHeight="16.5" x14ac:dyDescent="0.3"/>
  <cols>
    <col min="1" max="1" width="29.33203125" style="20" customWidth="1"/>
    <col min="2" max="2" width="11.88671875" style="20" customWidth="1"/>
    <col min="3" max="3" width="8.88671875" style="20" customWidth="1"/>
    <col min="4" max="16384" width="8.88671875" style="20"/>
  </cols>
  <sheetData>
    <row r="1" spans="1:10" x14ac:dyDescent="0.3">
      <c r="A1" s="251" t="s">
        <v>385</v>
      </c>
      <c r="B1" s="22" t="s">
        <v>102</v>
      </c>
      <c r="C1" s="22" t="s">
        <v>81</v>
      </c>
      <c r="D1" s="22" t="s">
        <v>78</v>
      </c>
      <c r="E1" s="22" t="s">
        <v>79</v>
      </c>
      <c r="F1" s="22" t="s">
        <v>103</v>
      </c>
      <c r="G1" s="22" t="s">
        <v>120</v>
      </c>
      <c r="H1" s="22" t="s">
        <v>78</v>
      </c>
      <c r="I1" s="22" t="s">
        <v>79</v>
      </c>
      <c r="J1" s="22" t="s">
        <v>104</v>
      </c>
    </row>
    <row r="2" spans="1:10" x14ac:dyDescent="0.3">
      <c r="A2" s="48" t="s">
        <v>269</v>
      </c>
      <c r="B2" s="52">
        <v>330.9</v>
      </c>
      <c r="C2" s="52">
        <f>779.7-B2</f>
        <v>448.80000000000007</v>
      </c>
      <c r="D2" s="52">
        <f>1180.8-C2-B2</f>
        <v>401.09999999999991</v>
      </c>
      <c r="E2" s="52">
        <v>427.8</v>
      </c>
      <c r="F2" s="52">
        <f>381.9</f>
        <v>381.9</v>
      </c>
      <c r="G2" s="52">
        <f>735.7-F2</f>
        <v>353.80000000000007</v>
      </c>
      <c r="H2" s="52">
        <f>1106.3-G2-F2</f>
        <v>370.59999999999991</v>
      </c>
      <c r="I2" s="52">
        <v>502.2</v>
      </c>
      <c r="J2" s="52">
        <v>362.1</v>
      </c>
    </row>
    <row r="3" spans="1:10" x14ac:dyDescent="0.3">
      <c r="A3" s="48" t="s">
        <v>270</v>
      </c>
      <c r="B3" s="52">
        <v>290.5</v>
      </c>
      <c r="C3" s="52">
        <f>646.1-B3</f>
        <v>355.6</v>
      </c>
      <c r="D3" s="52">
        <f>1071.9-C3-B3</f>
        <v>425.80000000000007</v>
      </c>
      <c r="E3" s="52">
        <v>589</v>
      </c>
      <c r="F3" s="52">
        <v>335.6</v>
      </c>
      <c r="G3" s="52">
        <f>773.1-F3</f>
        <v>437.5</v>
      </c>
      <c r="H3" s="52">
        <f>1246.7-G3-F3</f>
        <v>473.6</v>
      </c>
      <c r="I3" s="52">
        <v>678</v>
      </c>
      <c r="J3" s="52">
        <v>412.7</v>
      </c>
    </row>
    <row r="4" spans="1:10" x14ac:dyDescent="0.3">
      <c r="A4" s="48" t="s">
        <v>271</v>
      </c>
      <c r="B4" s="52">
        <f t="shared" ref="B4:J4" si="0">B2-B3</f>
        <v>40.399999999999977</v>
      </c>
      <c r="C4" s="52">
        <f t="shared" si="0"/>
        <v>93.200000000000045</v>
      </c>
      <c r="D4" s="52">
        <f t="shared" si="0"/>
        <v>-24.700000000000159</v>
      </c>
      <c r="E4" s="52">
        <f t="shared" si="0"/>
        <v>-161.19999999999999</v>
      </c>
      <c r="F4" s="52">
        <f t="shared" si="0"/>
        <v>46.299999999999955</v>
      </c>
      <c r="G4" s="52">
        <f t="shared" si="0"/>
        <v>-83.699999999999932</v>
      </c>
      <c r="H4" s="52">
        <f t="shared" si="0"/>
        <v>-103.00000000000011</v>
      </c>
      <c r="I4" s="52">
        <f t="shared" si="0"/>
        <v>-175.8</v>
      </c>
      <c r="J4" s="52">
        <f t="shared" si="0"/>
        <v>-50.599999999999966</v>
      </c>
    </row>
    <row r="5" spans="1:10" x14ac:dyDescent="0.3">
      <c r="B5" s="67"/>
      <c r="C5" s="67"/>
      <c r="D5" s="67"/>
      <c r="E5" s="67"/>
      <c r="F5" s="67"/>
      <c r="G5" s="67"/>
    </row>
    <row r="19" spans="3:3" x14ac:dyDescent="0.3">
      <c r="C19" s="2"/>
    </row>
  </sheetData>
  <hyperlinks>
    <hyperlink ref="A1" location="List!A1" display="List!A1" xr:uid="{3119B94D-71D6-4C7B-94E4-9930113BFEE9}"/>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18"/>
  <sheetViews>
    <sheetView zoomScale="130" zoomScaleNormal="130" workbookViewId="0"/>
  </sheetViews>
  <sheetFormatPr defaultColWidth="8.88671875" defaultRowHeight="16.5" x14ac:dyDescent="0.3"/>
  <cols>
    <col min="1" max="1" width="26.33203125" style="2" customWidth="1"/>
    <col min="2" max="16384" width="8.88671875" style="2"/>
  </cols>
  <sheetData>
    <row r="1" spans="1:3" x14ac:dyDescent="0.3">
      <c r="A1" s="251" t="s">
        <v>385</v>
      </c>
      <c r="B1" s="33" t="s">
        <v>276</v>
      </c>
      <c r="C1" s="33" t="s">
        <v>275</v>
      </c>
    </row>
    <row r="2" spans="1:3" x14ac:dyDescent="0.3">
      <c r="A2" s="33" t="s">
        <v>272</v>
      </c>
      <c r="B2" s="100">
        <v>-36.4</v>
      </c>
      <c r="C2" s="100">
        <v>327.8</v>
      </c>
    </row>
    <row r="3" spans="1:3" x14ac:dyDescent="0.3">
      <c r="A3" s="33" t="s">
        <v>273</v>
      </c>
      <c r="B3" s="100">
        <v>40.799999999999997</v>
      </c>
      <c r="C3" s="100">
        <v>18.5</v>
      </c>
    </row>
    <row r="4" spans="1:3" x14ac:dyDescent="0.3">
      <c r="A4" s="33" t="s">
        <v>274</v>
      </c>
      <c r="B4" s="100">
        <v>-42.4</v>
      </c>
      <c r="C4" s="100">
        <v>-290.7</v>
      </c>
    </row>
    <row r="18" spans="9:9" x14ac:dyDescent="0.3">
      <c r="I18" s="20"/>
    </row>
  </sheetData>
  <phoneticPr fontId="143" type="noConversion"/>
  <hyperlinks>
    <hyperlink ref="A1" location="List!A1" display="List!A1" xr:uid="{0EF8E538-AE78-429B-92D4-9DA60FC125F6}"/>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32"/>
  <sheetViews>
    <sheetView zoomScale="109" zoomScaleNormal="85" workbookViewId="0"/>
  </sheetViews>
  <sheetFormatPr defaultColWidth="8.88671875" defaultRowHeight="14.25" x14ac:dyDescent="0.25"/>
  <cols>
    <col min="1" max="5" width="8.88671875" style="22"/>
    <col min="6" max="6" width="9.88671875" style="22" customWidth="1"/>
    <col min="7" max="7" width="10.33203125" style="22" customWidth="1"/>
    <col min="8" max="16384" width="8.88671875" style="22"/>
  </cols>
  <sheetData>
    <row r="1" spans="1:14" ht="15" x14ac:dyDescent="0.25">
      <c r="A1" s="251" t="s">
        <v>385</v>
      </c>
      <c r="B1" s="22" t="s">
        <v>277</v>
      </c>
      <c r="C1" s="22" t="s">
        <v>278</v>
      </c>
      <c r="D1" s="22" t="s">
        <v>279</v>
      </c>
      <c r="E1" s="22" t="s">
        <v>280</v>
      </c>
      <c r="F1" s="22" t="s">
        <v>281</v>
      </c>
      <c r="G1" s="22" t="s">
        <v>282</v>
      </c>
    </row>
    <row r="2" spans="1:14" x14ac:dyDescent="0.25">
      <c r="A2" s="22" t="s">
        <v>100</v>
      </c>
      <c r="B2" s="34">
        <v>0.12839770774795325</v>
      </c>
      <c r="C2" s="34">
        <v>-4.8966580168330866E-2</v>
      </c>
      <c r="D2" s="34">
        <v>-9.6242633502967301E-2</v>
      </c>
      <c r="E2" s="34">
        <v>6.7183219153435794E-2</v>
      </c>
      <c r="F2" s="34">
        <v>7.2291653784358534E-2</v>
      </c>
      <c r="G2" s="34">
        <v>7.229165378435852E-2</v>
      </c>
      <c r="J2" s="53"/>
    </row>
    <row r="3" spans="1:14" x14ac:dyDescent="0.25">
      <c r="A3" s="22" t="s">
        <v>81</v>
      </c>
      <c r="B3" s="34">
        <v>4.634175698770733E-2</v>
      </c>
      <c r="C3" s="34">
        <v>-5.0838350125996926E-2</v>
      </c>
      <c r="D3" s="34">
        <v>-0.1166450033631638</v>
      </c>
      <c r="E3" s="34">
        <v>0.13258600918992428</v>
      </c>
      <c r="F3" s="34">
        <v>6.6942437930590071E-2</v>
      </c>
      <c r="G3" s="34">
        <v>6.6942437930590015E-2</v>
      </c>
      <c r="J3" s="38"/>
    </row>
    <row r="4" spans="1:14" x14ac:dyDescent="0.25">
      <c r="A4" s="22" t="s">
        <v>78</v>
      </c>
      <c r="B4" s="34">
        <v>0.11804708450930775</v>
      </c>
      <c r="C4" s="34">
        <v>-0.13368221622625087</v>
      </c>
      <c r="D4" s="34">
        <v>8.1522972307270999E-2</v>
      </c>
      <c r="E4" s="34">
        <v>0.10797510530664624</v>
      </c>
      <c r="F4" s="34">
        <v>4.4478240742990005E-2</v>
      </c>
      <c r="G4" s="34">
        <v>4.4478240742990068E-2</v>
      </c>
      <c r="J4" s="38"/>
    </row>
    <row r="5" spans="1:14" x14ac:dyDescent="0.25">
      <c r="A5" s="22" t="s">
        <v>79</v>
      </c>
      <c r="B5" s="34">
        <v>0.16973808465446966</v>
      </c>
      <c r="C5" s="34">
        <v>6.9095462595243337E-2</v>
      </c>
      <c r="D5" s="34">
        <v>0.12367674115450371</v>
      </c>
      <c r="E5" s="34">
        <v>0.11010105913929408</v>
      </c>
      <c r="F5" s="34">
        <v>0.11375333959117273</v>
      </c>
      <c r="G5" s="34">
        <v>0.1137533395911727</v>
      </c>
      <c r="J5" s="38"/>
    </row>
    <row r="6" spans="1:14" x14ac:dyDescent="0.25">
      <c r="A6" s="22" t="s">
        <v>101</v>
      </c>
      <c r="B6" s="34">
        <v>7.664765689084789E-2</v>
      </c>
      <c r="C6" s="34">
        <v>1.6409946851915436E-2</v>
      </c>
      <c r="D6" s="34">
        <v>0.13432604285641075</v>
      </c>
      <c r="E6" s="34">
        <v>0.1144169159088841</v>
      </c>
      <c r="F6" s="34">
        <v>0.10228546671255589</v>
      </c>
      <c r="G6" s="34">
        <v>9.919840233482248E-2</v>
      </c>
      <c r="J6" s="38"/>
    </row>
    <row r="7" spans="1:14" x14ac:dyDescent="0.25">
      <c r="A7" s="22" t="s">
        <v>81</v>
      </c>
      <c r="B7" s="34">
        <v>7.9845292258440559E-2</v>
      </c>
      <c r="C7" s="34">
        <v>9.7288072632695732E-2</v>
      </c>
      <c r="D7" s="34">
        <v>5.9005536544750187E-2</v>
      </c>
      <c r="E7" s="34">
        <v>7.9380358367754131E-2</v>
      </c>
      <c r="F7" s="34">
        <v>7.546517914808093E-2</v>
      </c>
      <c r="G7" s="34">
        <v>7.3930273247839726E-2</v>
      </c>
      <c r="J7" s="38"/>
    </row>
    <row r="8" spans="1:14" x14ac:dyDescent="0.25">
      <c r="A8" s="22" t="s">
        <v>78</v>
      </c>
      <c r="B8" s="34">
        <v>3.8806764995171078E-2</v>
      </c>
      <c r="C8" s="34">
        <v>-9.225158235668203E-2</v>
      </c>
      <c r="D8" s="34">
        <v>-1.5317593911484977E-2</v>
      </c>
      <c r="E8" s="34">
        <v>7.4381345304877014E-2</v>
      </c>
      <c r="F8" s="34">
        <v>2.8415118230181502E-2</v>
      </c>
      <c r="G8" s="34">
        <v>2.8283338650311407E-2</v>
      </c>
      <c r="J8" s="38"/>
    </row>
    <row r="9" spans="1:14" x14ac:dyDescent="0.25">
      <c r="A9" s="22" t="s">
        <v>79</v>
      </c>
      <c r="B9" s="34">
        <v>1.4337195495207596E-2</v>
      </c>
      <c r="C9" s="34">
        <v>-0.11947235939951355</v>
      </c>
      <c r="D9" s="34">
        <v>-3.8407443503015767E-2</v>
      </c>
      <c r="E9" s="34">
        <v>9.9873242927743314E-2</v>
      </c>
      <c r="F9" s="34">
        <v>3.1100471777035121E-2</v>
      </c>
      <c r="G9" s="34">
        <v>3.2902572789460009E-2</v>
      </c>
    </row>
    <row r="10" spans="1:14" x14ac:dyDescent="0.25">
      <c r="A10" s="22" t="s">
        <v>102</v>
      </c>
      <c r="B10" s="34">
        <v>2.6668776924209395E-2</v>
      </c>
      <c r="C10" s="34">
        <v>-1.7874262852139253E-2</v>
      </c>
      <c r="D10" s="34">
        <v>0.11811992637329766</v>
      </c>
      <c r="E10" s="34">
        <v>0.11032298747064601</v>
      </c>
      <c r="F10" s="34">
        <v>7.4725453065693781E-2</v>
      </c>
      <c r="G10" s="34">
        <v>7.6047802338609929E-2</v>
      </c>
    </row>
    <row r="11" spans="1:14" x14ac:dyDescent="0.25">
      <c r="A11" s="22" t="s">
        <v>81</v>
      </c>
      <c r="B11" s="34">
        <v>0.12017602696642044</v>
      </c>
      <c r="C11" s="34">
        <v>-0.1181850630355126</v>
      </c>
      <c r="D11" s="34">
        <v>3.2402862890425863E-2</v>
      </c>
      <c r="E11" s="34">
        <v>9.8625829183945232E-2</v>
      </c>
      <c r="F11" s="34">
        <v>6.8935408234034989E-2</v>
      </c>
      <c r="G11" s="34">
        <v>7.0528842343613438E-2</v>
      </c>
      <c r="J11" s="53"/>
      <c r="K11" s="53"/>
      <c r="L11" s="53"/>
      <c r="M11" s="53"/>
      <c r="N11" s="53"/>
    </row>
    <row r="12" spans="1:14" x14ac:dyDescent="0.25">
      <c r="A12" s="22" t="s">
        <v>78</v>
      </c>
      <c r="B12" s="34">
        <v>0.145981957492789</v>
      </c>
      <c r="C12" s="34">
        <v>-3.7791194005548617E-2</v>
      </c>
      <c r="D12" s="34">
        <v>7.4025666810492788E-2</v>
      </c>
      <c r="E12" s="34">
        <v>0.1023453818221698</v>
      </c>
      <c r="F12" s="34">
        <v>8.2295685490677339E-2</v>
      </c>
      <c r="G12" s="34">
        <v>8.1409393278566278E-2</v>
      </c>
      <c r="J12" s="53"/>
      <c r="K12" s="53"/>
      <c r="L12" s="53"/>
      <c r="M12" s="53"/>
      <c r="N12" s="53"/>
    </row>
    <row r="13" spans="1:14" x14ac:dyDescent="0.25">
      <c r="A13" s="22" t="s">
        <v>79</v>
      </c>
      <c r="B13" s="25">
        <v>0.17053430649444665</v>
      </c>
      <c r="C13" s="25">
        <v>-6.2222920749700421E-2</v>
      </c>
      <c r="D13" s="25">
        <v>6.3947992726460831E-2</v>
      </c>
      <c r="E13" s="25">
        <v>9.2833484546701192E-2</v>
      </c>
      <c r="F13" s="34">
        <v>7.5953279380527094E-2</v>
      </c>
      <c r="G13" s="34">
        <v>7.5848598756942345E-2</v>
      </c>
      <c r="J13" s="53"/>
      <c r="K13" s="53"/>
      <c r="L13" s="53"/>
      <c r="M13" s="53"/>
      <c r="N13" s="53"/>
    </row>
    <row r="14" spans="1:14" x14ac:dyDescent="0.25">
      <c r="A14" s="22" t="s">
        <v>103</v>
      </c>
      <c r="B14" s="25">
        <v>2.4946165639588857E-2</v>
      </c>
      <c r="C14" s="25">
        <v>4.9360057896308263E-2</v>
      </c>
      <c r="D14" s="25">
        <v>-0.12169145192714879</v>
      </c>
      <c r="E14" s="25">
        <v>5.6622856417394021E-2</v>
      </c>
      <c r="F14" s="25">
        <v>4.3999999999999997E-2</v>
      </c>
      <c r="G14" s="25">
        <v>4.2239161787994278E-2</v>
      </c>
      <c r="N14" s="53"/>
    </row>
    <row r="15" spans="1:14" x14ac:dyDescent="0.25">
      <c r="A15" s="22" t="s">
        <v>120</v>
      </c>
      <c r="B15" s="25">
        <v>-5.5054945622796794E-2</v>
      </c>
      <c r="C15" s="25">
        <v>3.6260959874354626E-3</v>
      </c>
      <c r="D15" s="25">
        <v>-0.39552478420760495</v>
      </c>
      <c r="E15" s="25">
        <v>-0.14061964593765539</v>
      </c>
      <c r="F15" s="25">
        <v>-0.13400000000000001</v>
      </c>
      <c r="G15" s="25">
        <v>-0.13518767599253423</v>
      </c>
      <c r="N15" s="53"/>
    </row>
    <row r="16" spans="1:14" x14ac:dyDescent="0.25">
      <c r="A16" s="22" t="s">
        <v>78</v>
      </c>
      <c r="B16" s="25">
        <v>-2.5863643968696975E-2</v>
      </c>
      <c r="C16" s="25">
        <v>-3.6331829983578812E-2</v>
      </c>
      <c r="D16" s="25">
        <v>-6.7868736523559223E-2</v>
      </c>
      <c r="E16" s="25">
        <v>-0.11974869527486405</v>
      </c>
      <c r="F16" s="25">
        <v>-0.09</v>
      </c>
      <c r="G16" s="25">
        <v>-8.7223002805837099E-2</v>
      </c>
      <c r="N16" s="53"/>
    </row>
    <row r="17" spans="1:14" x14ac:dyDescent="0.25">
      <c r="A17" s="22" t="s">
        <v>79</v>
      </c>
      <c r="B17" s="25">
        <v>-7.8487477392791046E-3</v>
      </c>
      <c r="C17" s="25">
        <v>-8.6492727313154633E-2</v>
      </c>
      <c r="D17" s="25">
        <v>0.14234401105549138</v>
      </c>
      <c r="E17" s="25">
        <v>-0.14603136656797033</v>
      </c>
      <c r="F17" s="25">
        <v>-8.7638424941217888E-2</v>
      </c>
      <c r="G17" s="25">
        <v>-8.6556556762473494E-2</v>
      </c>
      <c r="N17" s="53"/>
    </row>
    <row r="18" spans="1:14" x14ac:dyDescent="0.25">
      <c r="A18" s="22" t="s">
        <v>104</v>
      </c>
      <c r="B18" s="25">
        <v>-3.6351127135297784E-2</v>
      </c>
      <c r="C18" s="25">
        <v>1.5337411183876241E-2</v>
      </c>
      <c r="D18" s="25">
        <v>3.8486309794385248E-2</v>
      </c>
      <c r="E18" s="25">
        <v>-3.9521466772184939E-2</v>
      </c>
      <c r="F18" s="25">
        <v>-6.8000000000000005E-2</v>
      </c>
      <c r="G18" s="25">
        <v>-3.3282135665815248E-2</v>
      </c>
      <c r="N18" s="53"/>
    </row>
    <row r="19" spans="1:14" x14ac:dyDescent="0.25">
      <c r="B19" s="63"/>
      <c r="C19" s="63"/>
      <c r="D19" s="63"/>
      <c r="E19" s="63"/>
      <c r="F19" s="63"/>
      <c r="G19" s="63"/>
      <c r="N19" s="53"/>
    </row>
    <row r="20" spans="1:14" ht="16.5" x14ac:dyDescent="0.3">
      <c r="B20" s="31"/>
      <c r="C20" s="31"/>
      <c r="D20" s="31"/>
      <c r="E20" s="31"/>
      <c r="F20" s="31"/>
      <c r="G20" s="31"/>
      <c r="H20" s="31"/>
      <c r="I20" s="63"/>
      <c r="J20" s="63"/>
      <c r="N20" s="53"/>
    </row>
    <row r="21" spans="1:14" ht="16.5" x14ac:dyDescent="0.3">
      <c r="B21" s="31"/>
      <c r="C21" s="31"/>
      <c r="D21" s="31"/>
      <c r="E21" s="31"/>
      <c r="F21" s="31"/>
      <c r="G21" s="31"/>
      <c r="H21" s="31"/>
      <c r="I21" s="63"/>
      <c r="J21" s="63"/>
      <c r="N21" s="53"/>
    </row>
    <row r="22" spans="1:14" x14ac:dyDescent="0.25">
      <c r="B22" s="76"/>
      <c r="C22" s="76"/>
      <c r="D22" s="76"/>
      <c r="E22" s="76"/>
      <c r="F22" s="53"/>
      <c r="G22" s="63"/>
      <c r="H22" s="63"/>
      <c r="I22" s="63"/>
      <c r="J22" s="63"/>
      <c r="N22" s="53"/>
    </row>
    <row r="23" spans="1:14" x14ac:dyDescent="0.25">
      <c r="B23" s="76"/>
      <c r="C23" s="76"/>
      <c r="D23" s="76"/>
      <c r="E23" s="76"/>
      <c r="F23" s="53"/>
      <c r="G23" s="63"/>
      <c r="H23" s="63"/>
      <c r="I23" s="63"/>
      <c r="J23" s="63"/>
    </row>
    <row r="24" spans="1:14" x14ac:dyDescent="0.25">
      <c r="B24" s="76"/>
      <c r="C24" s="76"/>
      <c r="D24" s="76"/>
      <c r="E24" s="76"/>
      <c r="F24" s="53"/>
      <c r="G24" s="63"/>
      <c r="H24" s="63"/>
      <c r="I24" s="63"/>
      <c r="J24" s="63"/>
    </row>
    <row r="25" spans="1:14" x14ac:dyDescent="0.25">
      <c r="B25" s="76"/>
      <c r="C25" s="76"/>
      <c r="D25" s="76"/>
      <c r="E25" s="76"/>
      <c r="F25" s="53"/>
      <c r="G25" s="63"/>
      <c r="H25" s="63"/>
      <c r="I25" s="63"/>
      <c r="J25" s="63"/>
    </row>
    <row r="26" spans="1:14" x14ac:dyDescent="0.25">
      <c r="B26" s="76"/>
      <c r="C26" s="76"/>
      <c r="D26" s="76"/>
      <c r="E26" s="76"/>
      <c r="F26" s="53"/>
      <c r="G26" s="63"/>
      <c r="H26" s="63"/>
      <c r="I26" s="63"/>
      <c r="J26" s="63"/>
    </row>
    <row r="27" spans="1:14" x14ac:dyDescent="0.25">
      <c r="B27" s="76"/>
      <c r="C27" s="76"/>
      <c r="D27" s="76"/>
      <c r="E27" s="76"/>
      <c r="F27" s="53"/>
      <c r="G27" s="63"/>
      <c r="H27" s="63"/>
      <c r="I27" s="63"/>
      <c r="J27" s="63"/>
    </row>
    <row r="28" spans="1:14" x14ac:dyDescent="0.25">
      <c r="B28" s="76"/>
      <c r="C28" s="76"/>
      <c r="D28" s="76"/>
      <c r="E28" s="76"/>
      <c r="G28" s="63"/>
      <c r="H28" s="63"/>
      <c r="I28" s="63"/>
      <c r="J28" s="63"/>
    </row>
    <row r="29" spans="1:14" x14ac:dyDescent="0.25">
      <c r="B29" s="76"/>
      <c r="C29" s="76"/>
      <c r="D29" s="76"/>
      <c r="E29" s="76"/>
      <c r="G29" s="63"/>
      <c r="H29" s="63"/>
      <c r="I29" s="63"/>
      <c r="J29" s="63"/>
    </row>
    <row r="30" spans="1:14" x14ac:dyDescent="0.25">
      <c r="B30" s="76"/>
      <c r="C30" s="76"/>
      <c r="D30" s="76"/>
      <c r="E30" s="76"/>
      <c r="G30" s="63"/>
      <c r="H30" s="63"/>
      <c r="I30" s="63"/>
      <c r="J30" s="63"/>
    </row>
    <row r="31" spans="1:14" x14ac:dyDescent="0.25">
      <c r="B31" s="76"/>
      <c r="C31" s="76"/>
      <c r="D31" s="76"/>
      <c r="E31" s="76"/>
      <c r="G31" s="63"/>
      <c r="H31" s="63"/>
      <c r="I31" s="63"/>
      <c r="J31" s="63"/>
    </row>
    <row r="32" spans="1:14" x14ac:dyDescent="0.25">
      <c r="B32" s="76"/>
      <c r="C32" s="76"/>
      <c r="D32" s="76"/>
      <c r="E32" s="76"/>
      <c r="G32" s="63"/>
      <c r="H32" s="63"/>
      <c r="I32" s="63"/>
      <c r="J32" s="63"/>
    </row>
  </sheetData>
  <hyperlinks>
    <hyperlink ref="A1" location="List!A1" display="List!A1" xr:uid="{405685FF-6050-46CE-958C-B9029F774E56}"/>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18"/>
  <sheetViews>
    <sheetView workbookViewId="0"/>
  </sheetViews>
  <sheetFormatPr defaultColWidth="8.88671875" defaultRowHeight="14.25" x14ac:dyDescent="0.25"/>
  <cols>
    <col min="1" max="16384" width="8.88671875" style="22"/>
  </cols>
  <sheetData>
    <row r="1" spans="1:9" ht="15" x14ac:dyDescent="0.25">
      <c r="A1" s="251" t="s">
        <v>385</v>
      </c>
      <c r="B1" s="22" t="s">
        <v>283</v>
      </c>
      <c r="C1" s="22" t="s">
        <v>284</v>
      </c>
    </row>
    <row r="2" spans="1:9" ht="16.5" x14ac:dyDescent="0.3">
      <c r="A2" s="22" t="s">
        <v>100</v>
      </c>
      <c r="B2" s="52">
        <v>2.9808167012552929</v>
      </c>
      <c r="C2" s="52">
        <v>2.9808167012552929</v>
      </c>
      <c r="F2" s="31"/>
      <c r="G2" s="31"/>
      <c r="I2" s="52"/>
    </row>
    <row r="3" spans="1:9" ht="16.5" x14ac:dyDescent="0.3">
      <c r="A3" s="22" t="s">
        <v>81</v>
      </c>
      <c r="B3" s="52">
        <v>3.3461867737359938</v>
      </c>
      <c r="C3" s="52">
        <v>3.3461867737359938</v>
      </c>
      <c r="F3" s="31"/>
      <c r="G3" s="31"/>
      <c r="I3" s="52"/>
    </row>
    <row r="4" spans="1:9" ht="16.5" x14ac:dyDescent="0.3">
      <c r="A4" s="22" t="s">
        <v>78</v>
      </c>
      <c r="B4" s="52">
        <v>3.4321536148097351</v>
      </c>
      <c r="C4" s="52">
        <v>3.4321536148097351</v>
      </c>
      <c r="F4" s="31"/>
      <c r="G4" s="31"/>
      <c r="I4" s="52"/>
    </row>
    <row r="5" spans="1:9" ht="16.5" x14ac:dyDescent="0.3">
      <c r="A5" s="22" t="s">
        <v>79</v>
      </c>
      <c r="B5" s="52">
        <v>6.1749025853675761</v>
      </c>
      <c r="C5" s="52">
        <v>6.1749025853675761</v>
      </c>
      <c r="F5" s="31"/>
      <c r="G5" s="31"/>
      <c r="I5" s="52"/>
    </row>
    <row r="6" spans="1:9" ht="16.5" x14ac:dyDescent="0.3">
      <c r="A6" s="22" t="s">
        <v>101</v>
      </c>
      <c r="B6" s="52">
        <v>5.0221094029557065</v>
      </c>
      <c r="C6" s="52">
        <v>5.0221094029557065</v>
      </c>
      <c r="F6" s="31"/>
      <c r="G6" s="31"/>
      <c r="I6" s="52"/>
    </row>
    <row r="7" spans="1:9" ht="16.5" x14ac:dyDescent="0.3">
      <c r="A7" s="22" t="s">
        <v>81</v>
      </c>
      <c r="B7" s="52">
        <v>4.9622860691974182</v>
      </c>
      <c r="C7" s="52">
        <v>4.9622860691974182</v>
      </c>
      <c r="F7" s="31"/>
      <c r="G7" s="31"/>
      <c r="I7" s="1"/>
    </row>
    <row r="8" spans="1:9" ht="16.5" x14ac:dyDescent="0.3">
      <c r="A8" s="22" t="s">
        <v>78</v>
      </c>
      <c r="B8" s="52">
        <v>2.7228988627880284</v>
      </c>
      <c r="C8" s="52">
        <v>2.7228988627880284</v>
      </c>
      <c r="F8" s="31"/>
      <c r="G8" s="31"/>
    </row>
    <row r="9" spans="1:9" ht="16.5" x14ac:dyDescent="0.3">
      <c r="A9" s="22" t="s">
        <v>79</v>
      </c>
      <c r="B9" s="52">
        <v>3.9</v>
      </c>
      <c r="C9" s="52">
        <v>3.9</v>
      </c>
      <c r="F9" s="31"/>
      <c r="G9" s="31"/>
    </row>
    <row r="10" spans="1:9" ht="16.5" x14ac:dyDescent="0.3">
      <c r="A10" s="22" t="s">
        <v>102</v>
      </c>
      <c r="B10" s="101">
        <v>3</v>
      </c>
      <c r="C10" s="101">
        <v>3</v>
      </c>
      <c r="F10" s="31"/>
      <c r="G10" s="31"/>
    </row>
    <row r="11" spans="1:9" ht="16.5" x14ac:dyDescent="0.3">
      <c r="A11" s="22" t="s">
        <v>81</v>
      </c>
      <c r="B11" s="101">
        <v>3.6</v>
      </c>
      <c r="C11" s="101">
        <v>3.6</v>
      </c>
      <c r="F11" s="31"/>
    </row>
    <row r="12" spans="1:9" ht="16.5" x14ac:dyDescent="0.3">
      <c r="A12" s="22" t="s">
        <v>78</v>
      </c>
      <c r="B12" s="101">
        <v>4.5</v>
      </c>
      <c r="C12" s="101">
        <v>4.5</v>
      </c>
      <c r="F12" s="31"/>
    </row>
    <row r="13" spans="1:9" x14ac:dyDescent="0.25">
      <c r="A13" s="22" t="s">
        <v>79</v>
      </c>
      <c r="B13" s="101">
        <v>3</v>
      </c>
      <c r="C13" s="101">
        <v>3</v>
      </c>
    </row>
    <row r="14" spans="1:9" x14ac:dyDescent="0.25">
      <c r="A14" s="85" t="s">
        <v>103</v>
      </c>
      <c r="B14" s="101">
        <v>7.7</v>
      </c>
      <c r="C14" s="101">
        <v>7.7</v>
      </c>
    </row>
    <row r="15" spans="1:9" x14ac:dyDescent="0.25">
      <c r="A15" s="85" t="s">
        <v>81</v>
      </c>
      <c r="B15" s="101">
        <v>0</v>
      </c>
      <c r="C15" s="101">
        <v>0</v>
      </c>
    </row>
    <row r="16" spans="1:9" x14ac:dyDescent="0.25">
      <c r="A16" s="85" t="s">
        <v>78</v>
      </c>
      <c r="B16" s="101">
        <v>2.1</v>
      </c>
      <c r="C16" s="101">
        <v>2.1</v>
      </c>
    </row>
    <row r="17" spans="1:3" x14ac:dyDescent="0.25">
      <c r="A17" s="22" t="s">
        <v>79</v>
      </c>
      <c r="B17" s="101">
        <v>2.7</v>
      </c>
      <c r="C17" s="101">
        <v>2.7</v>
      </c>
    </row>
    <row r="18" spans="1:3" x14ac:dyDescent="0.25">
      <c r="A18" s="85" t="s">
        <v>104</v>
      </c>
      <c r="B18" s="101">
        <v>1.7</v>
      </c>
      <c r="C18" s="101">
        <v>0</v>
      </c>
    </row>
  </sheetData>
  <hyperlinks>
    <hyperlink ref="A1" location="List!A1" display="List!A1" xr:uid="{F16A3A34-7979-42F7-92AF-FA9AD0078A60}"/>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31"/>
  <sheetViews>
    <sheetView workbookViewId="0"/>
  </sheetViews>
  <sheetFormatPr defaultColWidth="8.88671875" defaultRowHeight="14.25" x14ac:dyDescent="0.25"/>
  <cols>
    <col min="1" max="16384" width="8.88671875" style="22"/>
  </cols>
  <sheetData>
    <row r="1" spans="1:12" ht="15" x14ac:dyDescent="0.25">
      <c r="A1" s="251" t="s">
        <v>385</v>
      </c>
      <c r="B1" s="22" t="s">
        <v>287</v>
      </c>
      <c r="C1" s="22" t="s">
        <v>285</v>
      </c>
      <c r="D1" s="22" t="s">
        <v>286</v>
      </c>
    </row>
    <row r="2" spans="1:12" ht="16.5" x14ac:dyDescent="0.3">
      <c r="A2" s="22" t="s">
        <v>99</v>
      </c>
      <c r="B2" s="52"/>
      <c r="C2" s="52"/>
      <c r="D2" s="101">
        <v>-2.2999999999999998</v>
      </c>
      <c r="E2" s="31"/>
      <c r="J2" s="52"/>
      <c r="K2" s="52"/>
      <c r="L2" s="24"/>
    </row>
    <row r="3" spans="1:12" ht="16.5" x14ac:dyDescent="0.3">
      <c r="A3" s="22" t="s">
        <v>81</v>
      </c>
      <c r="B3" s="101">
        <v>5.6</v>
      </c>
      <c r="C3" s="101">
        <v>-9.6999999999999993</v>
      </c>
      <c r="D3" s="101">
        <v>-4.0999999999999996</v>
      </c>
      <c r="E3" s="31"/>
      <c r="J3" s="52"/>
      <c r="K3" s="52"/>
      <c r="L3" s="24"/>
    </row>
    <row r="4" spans="1:12" ht="16.5" x14ac:dyDescent="0.3">
      <c r="A4" s="22" t="s">
        <v>78</v>
      </c>
      <c r="B4" s="101">
        <v>3.6</v>
      </c>
      <c r="C4" s="101">
        <v>-7.7</v>
      </c>
      <c r="D4" s="101">
        <v>-4</v>
      </c>
      <c r="E4" s="31"/>
      <c r="J4" s="52"/>
      <c r="K4" s="52"/>
      <c r="L4" s="24"/>
    </row>
    <row r="5" spans="1:12" ht="16.5" x14ac:dyDescent="0.3">
      <c r="A5" s="22" t="s">
        <v>79</v>
      </c>
      <c r="B5" s="101">
        <v>4.4000000000000004</v>
      </c>
      <c r="C5" s="101">
        <v>-3</v>
      </c>
      <c r="D5" s="101">
        <v>1.4</v>
      </c>
      <c r="E5" s="31"/>
      <c r="J5" s="52"/>
      <c r="K5" s="52"/>
      <c r="L5" s="24"/>
    </row>
    <row r="6" spans="1:12" ht="16.5" x14ac:dyDescent="0.3">
      <c r="A6" s="22" t="s">
        <v>100</v>
      </c>
      <c r="B6" s="101">
        <v>3</v>
      </c>
      <c r="C6" s="101">
        <v>-7.2</v>
      </c>
      <c r="D6" s="101">
        <v>-4.2</v>
      </c>
      <c r="E6" s="31"/>
      <c r="J6" s="52"/>
      <c r="K6" s="52"/>
      <c r="L6" s="24"/>
    </row>
    <row r="7" spans="1:12" ht="16.5" x14ac:dyDescent="0.3">
      <c r="A7" s="22" t="s">
        <v>81</v>
      </c>
      <c r="B7" s="101">
        <v>3.3</v>
      </c>
      <c r="C7" s="101">
        <v>-2.8</v>
      </c>
      <c r="D7" s="101">
        <v>0.6</v>
      </c>
      <c r="E7" s="31"/>
      <c r="J7" s="52"/>
      <c r="K7" s="52"/>
      <c r="L7" s="24"/>
    </row>
    <row r="8" spans="1:12" ht="16.5" x14ac:dyDescent="0.3">
      <c r="A8" s="22" t="s">
        <v>78</v>
      </c>
      <c r="B8" s="101">
        <v>3.4</v>
      </c>
      <c r="C8" s="101">
        <v>-4.4000000000000004</v>
      </c>
      <c r="D8" s="101">
        <v>-0.9</v>
      </c>
      <c r="E8" s="31"/>
      <c r="J8" s="52"/>
      <c r="K8" s="52"/>
      <c r="L8" s="24"/>
    </row>
    <row r="9" spans="1:12" ht="16.5" x14ac:dyDescent="0.3">
      <c r="A9" s="22" t="s">
        <v>79</v>
      </c>
      <c r="B9" s="101">
        <v>6.2</v>
      </c>
      <c r="C9" s="101">
        <v>-10.8</v>
      </c>
      <c r="D9" s="101">
        <v>-4.5999999999999996</v>
      </c>
      <c r="E9" s="31"/>
      <c r="J9" s="52"/>
      <c r="K9" s="52"/>
      <c r="L9" s="24"/>
    </row>
    <row r="10" spans="1:12" ht="16.5" x14ac:dyDescent="0.3">
      <c r="A10" s="22" t="s">
        <v>101</v>
      </c>
      <c r="B10" s="101">
        <v>5</v>
      </c>
      <c r="C10" s="101">
        <v>-3</v>
      </c>
      <c r="D10" s="101">
        <v>2</v>
      </c>
      <c r="E10" s="31"/>
      <c r="J10" s="52"/>
      <c r="K10" s="52"/>
      <c r="L10" s="24"/>
    </row>
    <row r="11" spans="1:12" ht="16.5" x14ac:dyDescent="0.3">
      <c r="A11" s="22" t="s">
        <v>81</v>
      </c>
      <c r="B11" s="101">
        <v>5</v>
      </c>
      <c r="C11" s="101">
        <v>-7.6</v>
      </c>
      <c r="D11" s="101">
        <v>-2.6</v>
      </c>
      <c r="E11" s="31"/>
      <c r="J11" s="52"/>
      <c r="K11" s="52"/>
      <c r="L11" s="24"/>
    </row>
    <row r="12" spans="1:12" ht="16.5" x14ac:dyDescent="0.3">
      <c r="A12" s="22" t="s">
        <v>78</v>
      </c>
      <c r="B12" s="101">
        <v>2.7</v>
      </c>
      <c r="C12" s="101">
        <v>-1.9</v>
      </c>
      <c r="D12" s="101">
        <v>0.8</v>
      </c>
      <c r="E12" s="31"/>
      <c r="J12" s="52"/>
      <c r="K12" s="52"/>
      <c r="L12" s="24"/>
    </row>
    <row r="13" spans="1:12" ht="16.5" x14ac:dyDescent="0.3">
      <c r="A13" s="22" t="s">
        <v>79</v>
      </c>
      <c r="B13" s="101">
        <v>3.9</v>
      </c>
      <c r="C13" s="101">
        <v>-5.3</v>
      </c>
      <c r="D13" s="101">
        <v>-1.3</v>
      </c>
      <c r="E13" s="31"/>
      <c r="J13" s="52"/>
      <c r="K13" s="52"/>
      <c r="L13" s="24"/>
    </row>
    <row r="14" spans="1:12" ht="16.5" x14ac:dyDescent="0.3">
      <c r="A14" s="22" t="s">
        <v>102</v>
      </c>
      <c r="B14" s="101">
        <v>3</v>
      </c>
      <c r="C14" s="101">
        <v>-2.1</v>
      </c>
      <c r="D14" s="101">
        <v>0.9</v>
      </c>
      <c r="E14" s="31"/>
      <c r="J14" s="52"/>
      <c r="K14" s="52"/>
      <c r="L14" s="24"/>
    </row>
    <row r="15" spans="1:12" ht="16.5" x14ac:dyDescent="0.3">
      <c r="A15" s="22" t="s">
        <v>81</v>
      </c>
      <c r="B15" s="101">
        <v>3.6</v>
      </c>
      <c r="C15" s="101">
        <v>4.3</v>
      </c>
      <c r="D15" s="101">
        <v>7.9</v>
      </c>
      <c r="E15" s="31"/>
      <c r="K15" s="24"/>
      <c r="L15" s="24"/>
    </row>
    <row r="16" spans="1:12" ht="16.5" x14ac:dyDescent="0.3">
      <c r="A16" s="22" t="s">
        <v>78</v>
      </c>
      <c r="B16" s="101">
        <v>4.4000000000000004</v>
      </c>
      <c r="C16" s="101">
        <v>4</v>
      </c>
      <c r="D16" s="101">
        <v>8.4</v>
      </c>
      <c r="E16" s="31"/>
      <c r="K16" s="24"/>
      <c r="L16" s="24"/>
    </row>
    <row r="17" spans="1:5" ht="16.5" x14ac:dyDescent="0.3">
      <c r="A17" s="22" t="s">
        <v>79</v>
      </c>
      <c r="B17" s="101">
        <v>3</v>
      </c>
      <c r="C17" s="101">
        <v>5.2</v>
      </c>
      <c r="D17" s="101">
        <v>8.1999999999999993</v>
      </c>
      <c r="E17" s="31"/>
    </row>
    <row r="18" spans="1:5" x14ac:dyDescent="0.25">
      <c r="A18" s="22" t="s">
        <v>103</v>
      </c>
      <c r="B18" s="101">
        <v>7.7</v>
      </c>
      <c r="C18" s="101">
        <v>-2.6</v>
      </c>
      <c r="D18" s="101">
        <v>5.0999999999999996</v>
      </c>
    </row>
    <row r="19" spans="1:5" x14ac:dyDescent="0.25">
      <c r="A19" s="22" t="s">
        <v>81</v>
      </c>
      <c r="B19" s="101">
        <v>0</v>
      </c>
      <c r="C19" s="101">
        <v>11.5</v>
      </c>
      <c r="D19" s="101">
        <v>11.5</v>
      </c>
    </row>
    <row r="20" spans="1:5" x14ac:dyDescent="0.25">
      <c r="A20" s="22" t="s">
        <v>78</v>
      </c>
      <c r="B20" s="101">
        <v>2.1</v>
      </c>
      <c r="C20" s="101">
        <v>4.8</v>
      </c>
      <c r="D20" s="101">
        <v>6.9</v>
      </c>
    </row>
    <row r="21" spans="1:5" x14ac:dyDescent="0.25">
      <c r="A21" s="22" t="s">
        <v>79</v>
      </c>
      <c r="B21" s="101">
        <v>2.7</v>
      </c>
      <c r="C21" s="101">
        <v>10.199999999999999</v>
      </c>
      <c r="D21" s="101">
        <v>12.9</v>
      </c>
    </row>
    <row r="22" spans="1:5" ht="16.5" x14ac:dyDescent="0.3">
      <c r="A22" s="22" t="s">
        <v>104</v>
      </c>
      <c r="B22" s="1">
        <v>1.7</v>
      </c>
      <c r="C22" s="52">
        <v>5.7</v>
      </c>
      <c r="D22" s="193">
        <v>7.4</v>
      </c>
    </row>
    <row r="23" spans="1:5" ht="16.5" x14ac:dyDescent="0.3">
      <c r="D23" s="84"/>
    </row>
    <row r="24" spans="1:5" ht="16.5" x14ac:dyDescent="0.3">
      <c r="D24" s="84"/>
    </row>
    <row r="25" spans="1:5" ht="16.5" x14ac:dyDescent="0.3">
      <c r="D25" s="84"/>
    </row>
    <row r="26" spans="1:5" ht="16.5" x14ac:dyDescent="0.3">
      <c r="D26" s="84"/>
    </row>
    <row r="27" spans="1:5" ht="16.5" x14ac:dyDescent="0.3">
      <c r="D27" s="84"/>
    </row>
    <row r="28" spans="1:5" ht="16.5" x14ac:dyDescent="0.3">
      <c r="D28" s="84"/>
    </row>
    <row r="29" spans="1:5" ht="16.5" x14ac:dyDescent="0.3">
      <c r="D29" s="84"/>
    </row>
    <row r="30" spans="1:5" ht="16.5" x14ac:dyDescent="0.3">
      <c r="D30" s="84"/>
    </row>
    <row r="31" spans="1:5" ht="16.5" x14ac:dyDescent="0.3">
      <c r="D31" s="84"/>
    </row>
  </sheetData>
  <hyperlinks>
    <hyperlink ref="A1" location="List!A1" display="List!A1" xr:uid="{BC0B4AF0-E498-42A7-91BC-B4F9212D9F0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zoomScaleNormal="100" workbookViewId="0"/>
  </sheetViews>
  <sheetFormatPr defaultColWidth="8.88671875" defaultRowHeight="16.5" x14ac:dyDescent="0.3"/>
  <cols>
    <col min="1" max="1" width="8.88671875" style="6"/>
  </cols>
  <sheetData>
    <row r="1" spans="1:5" s="20" customFormat="1" x14ac:dyDescent="0.3">
      <c r="A1" s="72" t="s">
        <v>385</v>
      </c>
      <c r="B1" s="21" t="s">
        <v>165</v>
      </c>
      <c r="C1" s="21" t="s">
        <v>164</v>
      </c>
      <c r="D1" s="21" t="s">
        <v>163</v>
      </c>
    </row>
    <row r="2" spans="1:5" hidden="1" x14ac:dyDescent="0.3">
      <c r="A2" s="42" t="s">
        <v>97</v>
      </c>
      <c r="B2" s="52">
        <v>1.7005481899999999</v>
      </c>
      <c r="C2" s="52">
        <v>1.5069675600000001</v>
      </c>
      <c r="D2" s="52">
        <v>0.62630626499999997</v>
      </c>
      <c r="E2" s="67"/>
    </row>
    <row r="3" spans="1:5" hidden="1" x14ac:dyDescent="0.3">
      <c r="A3" s="42" t="s">
        <v>81</v>
      </c>
      <c r="B3" s="52">
        <v>2.63355483</v>
      </c>
      <c r="C3" s="52">
        <v>1.17314491</v>
      </c>
      <c r="D3" s="52">
        <v>1.2995946899999999</v>
      </c>
      <c r="E3" s="67"/>
    </row>
    <row r="4" spans="1:5" hidden="1" x14ac:dyDescent="0.3">
      <c r="A4" s="42" t="s">
        <v>78</v>
      </c>
      <c r="B4" s="52">
        <v>3.1354831600000002</v>
      </c>
      <c r="C4" s="52">
        <v>1.25143958</v>
      </c>
      <c r="D4" s="52">
        <v>0.84687099799999999</v>
      </c>
      <c r="E4" s="67"/>
    </row>
    <row r="5" spans="1:5" hidden="1" x14ac:dyDescent="0.3">
      <c r="A5" s="42" t="s">
        <v>79</v>
      </c>
      <c r="B5" s="52">
        <v>2.6633589500000001</v>
      </c>
      <c r="C5" s="52">
        <v>1.46574636</v>
      </c>
      <c r="D5" s="52">
        <v>0.214505161</v>
      </c>
      <c r="E5" s="67"/>
    </row>
    <row r="6" spans="1:5" hidden="1" x14ac:dyDescent="0.3">
      <c r="A6" s="42" t="s">
        <v>98</v>
      </c>
      <c r="B6" s="39">
        <v>3.90146872</v>
      </c>
      <c r="C6" s="39">
        <v>1.8210739300000001</v>
      </c>
      <c r="D6" s="39">
        <v>-1.1937758999999999</v>
      </c>
      <c r="E6" s="65"/>
    </row>
    <row r="7" spans="1:5" hidden="1" x14ac:dyDescent="0.3">
      <c r="A7" s="42" t="s">
        <v>81</v>
      </c>
      <c r="B7" s="39">
        <v>3.2951660299999999</v>
      </c>
      <c r="C7" s="39">
        <v>2.0373350000000001</v>
      </c>
      <c r="D7" s="39">
        <v>-2.8918179199999998</v>
      </c>
      <c r="E7" s="65"/>
    </row>
    <row r="8" spans="1:5" hidden="1" x14ac:dyDescent="0.3">
      <c r="A8" s="42" t="s">
        <v>78</v>
      </c>
      <c r="B8" s="39">
        <v>2.41157084</v>
      </c>
      <c r="C8" s="39">
        <v>2.0220781400000001</v>
      </c>
      <c r="D8" s="39">
        <v>-2.0018054599999999</v>
      </c>
      <c r="E8" s="65"/>
    </row>
    <row r="9" spans="1:5" hidden="1" x14ac:dyDescent="0.3">
      <c r="A9" s="42" t="s">
        <v>79</v>
      </c>
      <c r="B9" s="39">
        <v>1.88322301</v>
      </c>
      <c r="C9" s="39">
        <v>2.0295514899999998</v>
      </c>
      <c r="D9" s="39">
        <v>-1.7285061799999999</v>
      </c>
      <c r="E9" s="65"/>
    </row>
    <row r="10" spans="1:5" hidden="1" x14ac:dyDescent="0.3">
      <c r="A10" s="42" t="s">
        <v>99</v>
      </c>
      <c r="B10" s="39">
        <v>1.6030474400000001</v>
      </c>
      <c r="C10" s="39">
        <v>1.91060272</v>
      </c>
      <c r="D10" s="39">
        <v>1.5631104E-2</v>
      </c>
      <c r="E10" s="65"/>
    </row>
    <row r="11" spans="1:5" hidden="1" x14ac:dyDescent="0.3">
      <c r="A11" s="42" t="s">
        <v>81</v>
      </c>
      <c r="B11" s="39">
        <v>1.33372976</v>
      </c>
      <c r="C11" s="39">
        <v>1.7757022099999999</v>
      </c>
      <c r="D11" s="39">
        <v>0.44263654800000002</v>
      </c>
      <c r="E11" s="65"/>
    </row>
    <row r="12" spans="1:5" hidden="1" x14ac:dyDescent="0.3">
      <c r="A12" s="42" t="s">
        <v>78</v>
      </c>
      <c r="B12" s="39">
        <v>1.5449917099999999</v>
      </c>
      <c r="C12" s="39">
        <v>1.76055937</v>
      </c>
      <c r="D12" s="39">
        <v>-0.19327086900000001</v>
      </c>
      <c r="E12" s="65"/>
    </row>
    <row r="13" spans="1:5" hidden="1" x14ac:dyDescent="0.3">
      <c r="A13" s="42" t="s">
        <v>79</v>
      </c>
      <c r="B13" s="39">
        <v>2.0134927399999998</v>
      </c>
      <c r="C13" s="39">
        <v>2.0856643699999999</v>
      </c>
      <c r="D13" s="39">
        <v>0.573865395</v>
      </c>
      <c r="E13" s="65"/>
    </row>
    <row r="14" spans="1:5" x14ac:dyDescent="0.3">
      <c r="A14" s="42" t="s">
        <v>100</v>
      </c>
      <c r="B14" s="99">
        <v>2.0455549999999998</v>
      </c>
      <c r="C14" s="52">
        <v>2.1444879700000001</v>
      </c>
      <c r="D14" s="52">
        <v>1.47884697</v>
      </c>
      <c r="E14" s="65"/>
    </row>
    <row r="15" spans="1:5" x14ac:dyDescent="0.3">
      <c r="A15" s="42" t="s">
        <v>81</v>
      </c>
      <c r="B15" s="99">
        <v>2.1606390000000002</v>
      </c>
      <c r="C15" s="52">
        <v>2.5704407100000002</v>
      </c>
      <c r="D15" s="52">
        <v>2.2809787199999998</v>
      </c>
      <c r="E15" s="65"/>
    </row>
    <row r="16" spans="1:5" x14ac:dyDescent="0.3">
      <c r="A16" s="42" t="s">
        <v>78</v>
      </c>
      <c r="B16" s="99">
        <v>2.3433619999999999</v>
      </c>
      <c r="C16" s="52">
        <v>2.8919242299999999</v>
      </c>
      <c r="D16" s="52">
        <v>2.4340308899999998</v>
      </c>
      <c r="E16" s="65"/>
    </row>
    <row r="17" spans="1:5" x14ac:dyDescent="0.3">
      <c r="A17" s="42" t="s">
        <v>79</v>
      </c>
      <c r="B17" s="99">
        <v>2.6671490000000002</v>
      </c>
      <c r="C17" s="52">
        <v>2.9209364299999998</v>
      </c>
      <c r="D17" s="52">
        <v>1.10195262</v>
      </c>
      <c r="E17" s="65"/>
    </row>
    <row r="18" spans="1:5" x14ac:dyDescent="0.3">
      <c r="A18" s="42" t="s">
        <v>101</v>
      </c>
      <c r="B18" s="99">
        <v>3.0308169999999999</v>
      </c>
      <c r="C18" s="101">
        <v>2.522141</v>
      </c>
      <c r="D18" s="101">
        <v>2.6279859999999999</v>
      </c>
      <c r="E18" s="65"/>
    </row>
    <row r="19" spans="1:5" x14ac:dyDescent="0.3">
      <c r="A19" s="42" t="s">
        <v>81</v>
      </c>
      <c r="B19" s="99">
        <v>3.2709239999999999</v>
      </c>
      <c r="C19" s="101">
        <v>2.238067</v>
      </c>
      <c r="D19" s="101">
        <v>2.9183330000000001</v>
      </c>
      <c r="E19" s="65"/>
    </row>
    <row r="20" spans="1:5" x14ac:dyDescent="0.3">
      <c r="A20" s="42" t="s">
        <v>78</v>
      </c>
      <c r="B20" s="99">
        <v>3.0691670000000002</v>
      </c>
      <c r="C20" s="101">
        <v>1.579423</v>
      </c>
      <c r="D20" s="101">
        <v>2.572759</v>
      </c>
      <c r="E20" s="65"/>
    </row>
    <row r="21" spans="1:5" x14ac:dyDescent="0.3">
      <c r="A21" s="42" t="s">
        <v>79</v>
      </c>
      <c r="B21" s="99">
        <v>2.4454250000000002</v>
      </c>
      <c r="C21" s="101">
        <v>1.2111460000000001</v>
      </c>
      <c r="D21" s="101">
        <v>3.0056970000000001</v>
      </c>
      <c r="E21" s="65"/>
    </row>
    <row r="22" spans="1:5" x14ac:dyDescent="0.3">
      <c r="A22" s="42" t="s">
        <v>102</v>
      </c>
      <c r="B22" s="101">
        <v>2.2654540000000001</v>
      </c>
      <c r="C22" s="101">
        <v>1.5578399999999999</v>
      </c>
      <c r="D22" s="101">
        <v>1.374288</v>
      </c>
      <c r="E22" s="65"/>
    </row>
    <row r="23" spans="1:5" x14ac:dyDescent="0.3">
      <c r="A23" s="42" t="s">
        <v>81</v>
      </c>
      <c r="B23" s="101">
        <v>1.963076</v>
      </c>
      <c r="C23" s="101">
        <v>1.297455</v>
      </c>
      <c r="D23" s="101">
        <v>1.44286</v>
      </c>
      <c r="E23" s="65"/>
    </row>
    <row r="24" spans="1:5" x14ac:dyDescent="0.3">
      <c r="A24" s="42" t="s">
        <v>78</v>
      </c>
      <c r="B24" s="101">
        <v>2.0760010000000002</v>
      </c>
      <c r="C24" s="101">
        <v>1.3877809999999999</v>
      </c>
      <c r="D24" s="101">
        <v>2.5671580000000001</v>
      </c>
      <c r="E24" s="65"/>
    </row>
    <row r="25" spans="1:5" x14ac:dyDescent="0.3">
      <c r="A25" s="42" t="s">
        <v>79</v>
      </c>
      <c r="B25" s="101">
        <v>2.3392270000000002</v>
      </c>
      <c r="C25" s="101">
        <v>0.97750700000000001</v>
      </c>
      <c r="D25" s="101">
        <v>2.5826060000000002</v>
      </c>
      <c r="E25" s="65"/>
    </row>
    <row r="26" spans="1:5" x14ac:dyDescent="0.3">
      <c r="A26" s="42" t="s">
        <v>103</v>
      </c>
      <c r="B26" s="101">
        <v>0.31925599999999998</v>
      </c>
      <c r="C26" s="101">
        <v>-3.2854100000000002</v>
      </c>
      <c r="D26" s="101">
        <v>1.4912799999999999</v>
      </c>
      <c r="E26" s="65"/>
    </row>
    <row r="27" spans="1:5" x14ac:dyDescent="0.3">
      <c r="A27" s="42" t="s">
        <v>81</v>
      </c>
      <c r="B27" s="101">
        <v>-9.0328400000000002</v>
      </c>
      <c r="C27" s="101">
        <v>-14.6342</v>
      </c>
      <c r="D27" s="101">
        <v>-7.6332599999999999</v>
      </c>
      <c r="E27" s="65"/>
    </row>
    <row r="28" spans="1:5" x14ac:dyDescent="0.3">
      <c r="A28" s="42" t="s">
        <v>78</v>
      </c>
      <c r="B28" s="101">
        <v>-2.84823</v>
      </c>
      <c r="C28" s="101">
        <v>-4.1500000000000004</v>
      </c>
      <c r="D28" s="101">
        <v>-3.4745599999999999</v>
      </c>
      <c r="E28" s="65"/>
    </row>
    <row r="29" spans="1:5" x14ac:dyDescent="0.3">
      <c r="A29" s="42" t="s">
        <v>79</v>
      </c>
      <c r="B29" s="101">
        <v>-2.3870399999999998</v>
      </c>
      <c r="C29" s="101">
        <v>-4.89499</v>
      </c>
      <c r="D29" s="101">
        <v>-1.9302699999999999</v>
      </c>
      <c r="E29" s="65"/>
    </row>
    <row r="30" spans="1:5" x14ac:dyDescent="0.3">
      <c r="A30" s="42" t="s">
        <v>104</v>
      </c>
      <c r="B30" s="101">
        <v>0.40398099999999998</v>
      </c>
      <c r="C30" s="101">
        <v>-1.78749</v>
      </c>
      <c r="D30" s="101">
        <v>-0.88500999999999996</v>
      </c>
      <c r="E30" s="65"/>
    </row>
    <row r="31" spans="1:5" x14ac:dyDescent="0.3">
      <c r="A31" s="42" t="s">
        <v>81</v>
      </c>
      <c r="B31" s="101">
        <v>12.54522</v>
      </c>
      <c r="C31" s="101">
        <v>11.71795</v>
      </c>
      <c r="D31" s="101">
        <v>8.0919150000000002</v>
      </c>
      <c r="E31" s="65"/>
    </row>
    <row r="32" spans="1:5" x14ac:dyDescent="0.3">
      <c r="A32" s="42" t="s">
        <v>78</v>
      </c>
      <c r="B32" s="101">
        <v>6.150156</v>
      </c>
      <c r="C32" s="101">
        <v>2.1516310000000001</v>
      </c>
      <c r="D32" s="101">
        <v>3.232434</v>
      </c>
      <c r="E32" s="65"/>
    </row>
    <row r="33" spans="1:5" x14ac:dyDescent="0.3">
      <c r="A33" s="42" t="s">
        <v>79</v>
      </c>
      <c r="B33" s="101">
        <v>5.4673980000000002</v>
      </c>
      <c r="C33" s="101">
        <v>3.7863370000000001</v>
      </c>
      <c r="D33" s="101">
        <v>3.1487080000000001</v>
      </c>
      <c r="E33" s="65"/>
    </row>
    <row r="34" spans="1:5" x14ac:dyDescent="0.3">
      <c r="A34" s="42" t="s">
        <v>105</v>
      </c>
      <c r="B34" s="101">
        <v>4.2099029999999997</v>
      </c>
      <c r="C34" s="101">
        <v>5.1823119999999996</v>
      </c>
      <c r="D34" s="101">
        <v>3.0004550000000001</v>
      </c>
      <c r="E34" s="65"/>
    </row>
    <row r="35" spans="1:5" x14ac:dyDescent="0.3">
      <c r="A35" s="42" t="s">
        <v>81</v>
      </c>
      <c r="B35" s="101">
        <v>2.5515590000000001</v>
      </c>
      <c r="C35" s="101">
        <v>5.1927250000000003</v>
      </c>
      <c r="D35" s="101">
        <v>3.0099490000000002</v>
      </c>
      <c r="E35" s="65"/>
    </row>
    <row r="36" spans="1:5" x14ac:dyDescent="0.3">
      <c r="A36" s="42" t="s">
        <v>78</v>
      </c>
      <c r="B36" s="101">
        <v>1.9345319999999999</v>
      </c>
      <c r="C36" s="101">
        <v>2.7777270000000001</v>
      </c>
      <c r="D36" s="101">
        <v>2.5494309999999998</v>
      </c>
      <c r="E36" s="65"/>
    </row>
    <row r="37" spans="1:5" x14ac:dyDescent="0.3">
      <c r="A37" s="42" t="s">
        <v>79</v>
      </c>
      <c r="B37" s="101">
        <v>2.1367889999999998</v>
      </c>
      <c r="C37" s="101">
        <v>2.339575</v>
      </c>
      <c r="D37" s="101">
        <v>1.726539</v>
      </c>
      <c r="E37" s="67"/>
    </row>
    <row r="38" spans="1:5" x14ac:dyDescent="0.3">
      <c r="A38" s="42" t="s">
        <v>106</v>
      </c>
      <c r="B38" s="101">
        <v>2.1585369999999999</v>
      </c>
      <c r="C38" s="101">
        <v>2.0805600000000002</v>
      </c>
      <c r="D38" s="101">
        <v>1.3652960000000001</v>
      </c>
      <c r="E38" s="67"/>
    </row>
    <row r="39" spans="1:5" x14ac:dyDescent="0.3">
      <c r="A39" s="42" t="s">
        <v>81</v>
      </c>
      <c r="B39" s="101">
        <v>2.0585870000000002</v>
      </c>
      <c r="C39" s="101">
        <v>1.9509810000000001</v>
      </c>
      <c r="D39" s="101">
        <v>1.2788900000000001</v>
      </c>
      <c r="E39" s="67"/>
    </row>
    <row r="40" spans="1:5" x14ac:dyDescent="0.3">
      <c r="A40" s="42" t="s">
        <v>78</v>
      </c>
      <c r="B40" s="101">
        <v>1.626514</v>
      </c>
      <c r="C40" s="101">
        <v>1.864975</v>
      </c>
      <c r="D40" s="101">
        <v>1.3865860000000001</v>
      </c>
      <c r="E40" s="67"/>
    </row>
    <row r="41" spans="1:5" x14ac:dyDescent="0.3">
      <c r="A41" s="42" t="s">
        <v>79</v>
      </c>
      <c r="B41" s="101">
        <v>1.3625240000000001</v>
      </c>
      <c r="C41" s="101">
        <v>1.7925500000000001</v>
      </c>
      <c r="D41" s="101">
        <v>1.619324</v>
      </c>
      <c r="E41" s="67"/>
    </row>
  </sheetData>
  <hyperlinks>
    <hyperlink ref="A1" location="List!A1" display="List!A1" xr:uid="{00000000-0004-0000-0300-000000000000}"/>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226"/>
  <sheetViews>
    <sheetView zoomScaleNormal="100" workbookViewId="0"/>
  </sheetViews>
  <sheetFormatPr defaultColWidth="8.88671875" defaultRowHeight="16.5" x14ac:dyDescent="0.3"/>
  <cols>
    <col min="1" max="1" width="11.33203125" style="20" bestFit="1" customWidth="1"/>
    <col min="2" max="3" width="8.88671875" style="20"/>
    <col min="4" max="4" width="0" style="20" hidden="1" customWidth="1"/>
    <col min="5" max="16384" width="8.88671875" style="20"/>
  </cols>
  <sheetData>
    <row r="1" spans="1:7" x14ac:dyDescent="0.3">
      <c r="A1" s="251" t="s">
        <v>385</v>
      </c>
      <c r="B1" s="131" t="s">
        <v>288</v>
      </c>
      <c r="C1" s="131" t="s">
        <v>289</v>
      </c>
      <c r="D1" s="131" t="s">
        <v>132</v>
      </c>
      <c r="E1" s="131" t="s">
        <v>290</v>
      </c>
      <c r="F1" s="131" t="s">
        <v>291</v>
      </c>
      <c r="G1" s="131" t="s">
        <v>292</v>
      </c>
    </row>
    <row r="2" spans="1:7" x14ac:dyDescent="0.3">
      <c r="A2" s="87">
        <v>42746</v>
      </c>
      <c r="B2" s="88"/>
      <c r="C2" s="132">
        <v>5.9596689160691687</v>
      </c>
      <c r="D2" s="132"/>
      <c r="E2" s="88">
        <v>6.25</v>
      </c>
      <c r="F2" s="133">
        <v>4.75</v>
      </c>
      <c r="G2" s="133">
        <v>7.75</v>
      </c>
    </row>
    <row r="3" spans="1:7" x14ac:dyDescent="0.3">
      <c r="A3" s="87">
        <v>42753</v>
      </c>
      <c r="B3" s="88"/>
      <c r="C3" s="132">
        <v>5.9889129642749754</v>
      </c>
      <c r="D3" s="132"/>
      <c r="E3" s="88">
        <v>6.25</v>
      </c>
      <c r="F3" s="133">
        <v>4.75</v>
      </c>
      <c r="G3" s="133">
        <v>7.75</v>
      </c>
    </row>
    <row r="4" spans="1:7" x14ac:dyDescent="0.3">
      <c r="A4" s="87">
        <v>42760</v>
      </c>
      <c r="B4" s="88">
        <v>6.2901999999999996</v>
      </c>
      <c r="C4" s="132">
        <v>6.2032623493730519</v>
      </c>
      <c r="D4" s="132"/>
      <c r="E4" s="88">
        <v>6.25</v>
      </c>
      <c r="F4" s="133">
        <v>4.75</v>
      </c>
      <c r="G4" s="133">
        <v>7.75</v>
      </c>
    </row>
    <row r="5" spans="1:7" x14ac:dyDescent="0.3">
      <c r="A5" s="87">
        <v>42767</v>
      </c>
      <c r="B5" s="88">
        <v>6.3182</v>
      </c>
      <c r="C5" s="132">
        <v>6.2051500307809997</v>
      </c>
      <c r="D5" s="132"/>
      <c r="E5" s="88">
        <v>6.25</v>
      </c>
      <c r="F5" s="133">
        <v>4.75</v>
      </c>
      <c r="G5" s="133">
        <v>7.75</v>
      </c>
    </row>
    <row r="6" spans="1:7" x14ac:dyDescent="0.3">
      <c r="A6" s="87">
        <v>42774</v>
      </c>
      <c r="B6" s="88"/>
      <c r="C6" s="132">
        <v>6.23</v>
      </c>
      <c r="D6" s="132"/>
      <c r="E6" s="88">
        <v>6.25</v>
      </c>
      <c r="F6" s="133">
        <v>4.75</v>
      </c>
      <c r="G6" s="133">
        <v>7.75</v>
      </c>
    </row>
    <row r="7" spans="1:7" x14ac:dyDescent="0.3">
      <c r="A7" s="87">
        <v>42781</v>
      </c>
      <c r="B7" s="88">
        <v>6.0892999999999997</v>
      </c>
      <c r="C7" s="132">
        <v>6.0102644753384808</v>
      </c>
      <c r="D7" s="132"/>
      <c r="E7" s="88">
        <v>6</v>
      </c>
      <c r="F7" s="133">
        <v>4.5</v>
      </c>
      <c r="G7" s="133">
        <v>7.5</v>
      </c>
    </row>
    <row r="8" spans="1:7" x14ac:dyDescent="0.3">
      <c r="A8" s="87">
        <v>42788</v>
      </c>
      <c r="B8" s="88">
        <v>6.0994000000000002</v>
      </c>
      <c r="C8" s="132">
        <v>6.0323513318576367</v>
      </c>
      <c r="D8" s="132"/>
      <c r="E8" s="88">
        <v>6</v>
      </c>
      <c r="F8" s="133">
        <v>4.5</v>
      </c>
      <c r="G8" s="133">
        <v>7.5</v>
      </c>
    </row>
    <row r="9" spans="1:7" x14ac:dyDescent="0.3">
      <c r="A9" s="87">
        <v>42795</v>
      </c>
      <c r="B9" s="88">
        <v>6.0571999999999999</v>
      </c>
      <c r="C9" s="132">
        <v>6.0374430500501646</v>
      </c>
      <c r="D9" s="132"/>
      <c r="E9" s="88">
        <v>6</v>
      </c>
      <c r="F9" s="133">
        <v>4.5</v>
      </c>
      <c r="G9" s="133">
        <v>7.5</v>
      </c>
    </row>
    <row r="10" spans="1:7" x14ac:dyDescent="0.3">
      <c r="A10" s="87">
        <v>42803</v>
      </c>
      <c r="B10" s="88"/>
      <c r="C10" s="132">
        <v>6.0205572915955949</v>
      </c>
      <c r="D10" s="132"/>
      <c r="E10" s="88">
        <v>6</v>
      </c>
      <c r="F10" s="133">
        <v>4.5</v>
      </c>
      <c r="G10" s="133">
        <v>7.5</v>
      </c>
    </row>
    <row r="11" spans="1:7" x14ac:dyDescent="0.3">
      <c r="A11" s="87">
        <v>42809</v>
      </c>
      <c r="B11" s="88">
        <v>6.0473999999999997</v>
      </c>
      <c r="C11" s="132">
        <v>5.950039091712557</v>
      </c>
      <c r="D11" s="132"/>
      <c r="E11" s="88">
        <v>6</v>
      </c>
      <c r="F11" s="133">
        <v>4.5</v>
      </c>
      <c r="G11" s="133">
        <v>7.5</v>
      </c>
    </row>
    <row r="12" spans="1:7" x14ac:dyDescent="0.3">
      <c r="A12" s="87">
        <v>42816</v>
      </c>
      <c r="B12" s="88">
        <v>6.1036000000000001</v>
      </c>
      <c r="C12" s="132">
        <v>6.0578014215399145</v>
      </c>
      <c r="D12" s="132"/>
      <c r="E12" s="88">
        <v>6</v>
      </c>
      <c r="F12" s="133">
        <v>4.5</v>
      </c>
      <c r="G12" s="133">
        <v>7.5</v>
      </c>
    </row>
    <row r="13" spans="1:7" x14ac:dyDescent="0.3">
      <c r="A13" s="87">
        <v>42823</v>
      </c>
      <c r="B13" s="88">
        <v>6.1547999999999998</v>
      </c>
      <c r="C13" s="132">
        <v>6.0581107877178653</v>
      </c>
      <c r="D13" s="132"/>
      <c r="E13" s="88">
        <v>6</v>
      </c>
      <c r="F13" s="133">
        <v>4.5</v>
      </c>
      <c r="G13" s="133">
        <v>7.5</v>
      </c>
    </row>
    <row r="14" spans="1:7" x14ac:dyDescent="0.3">
      <c r="A14" s="87">
        <v>42830</v>
      </c>
      <c r="B14" s="88">
        <v>6.1231999999999998</v>
      </c>
      <c r="C14" s="132">
        <v>6.0791317020426385</v>
      </c>
      <c r="D14" s="132"/>
      <c r="E14" s="88">
        <v>6</v>
      </c>
      <c r="F14" s="133">
        <v>4.5</v>
      </c>
      <c r="G14" s="133">
        <v>7.5</v>
      </c>
    </row>
    <row r="15" spans="1:7" x14ac:dyDescent="0.3">
      <c r="A15" s="87">
        <v>42837</v>
      </c>
      <c r="B15" s="88">
        <v>6.15</v>
      </c>
      <c r="C15" s="132">
        <v>6.05</v>
      </c>
      <c r="D15" s="132"/>
      <c r="E15" s="88">
        <v>6</v>
      </c>
      <c r="F15" s="133">
        <v>4.5</v>
      </c>
      <c r="G15" s="133">
        <v>7.5</v>
      </c>
    </row>
    <row r="16" spans="1:7" x14ac:dyDescent="0.3">
      <c r="A16" s="87">
        <v>42844</v>
      </c>
      <c r="B16" s="88">
        <v>6.1228999999999996</v>
      </c>
      <c r="C16" s="132">
        <v>6.0321002862215138</v>
      </c>
      <c r="D16" s="132"/>
      <c r="E16" s="88">
        <v>6</v>
      </c>
      <c r="F16" s="133">
        <v>4.5</v>
      </c>
      <c r="G16" s="133">
        <v>7.5</v>
      </c>
    </row>
    <row r="17" spans="1:7" x14ac:dyDescent="0.3">
      <c r="A17" s="87">
        <v>42851</v>
      </c>
      <c r="B17" s="88">
        <v>6.0957999999999997</v>
      </c>
      <c r="C17" s="132">
        <v>6.0066171310312324</v>
      </c>
      <c r="D17" s="132"/>
      <c r="E17" s="88">
        <v>6</v>
      </c>
      <c r="F17" s="133">
        <v>4.5</v>
      </c>
      <c r="G17" s="133">
        <v>7.5</v>
      </c>
    </row>
    <row r="18" spans="1:7" x14ac:dyDescent="0.3">
      <c r="A18" s="87">
        <v>42858</v>
      </c>
      <c r="B18" s="88">
        <v>6.1369999999999996</v>
      </c>
      <c r="C18" s="132">
        <v>5.9973996065825457</v>
      </c>
      <c r="D18" s="132"/>
      <c r="E18" s="88">
        <v>6</v>
      </c>
      <c r="F18" s="133">
        <v>4.5</v>
      </c>
      <c r="G18" s="133">
        <v>7.5</v>
      </c>
    </row>
    <row r="19" spans="1:7" x14ac:dyDescent="0.3">
      <c r="A19" s="87">
        <v>42865</v>
      </c>
      <c r="B19" s="88"/>
      <c r="C19" s="132">
        <v>5.8215825058102686</v>
      </c>
      <c r="D19" s="132"/>
      <c r="E19" s="88">
        <v>6</v>
      </c>
      <c r="F19" s="133">
        <v>4.5</v>
      </c>
      <c r="G19" s="133">
        <v>7.5</v>
      </c>
    </row>
    <row r="20" spans="1:7" x14ac:dyDescent="0.3">
      <c r="A20" s="87">
        <v>42872</v>
      </c>
      <c r="B20" s="88"/>
      <c r="C20" s="132">
        <v>5.921652791330164</v>
      </c>
      <c r="D20" s="132"/>
      <c r="E20" s="88">
        <v>6</v>
      </c>
      <c r="F20" s="133">
        <v>4.5</v>
      </c>
      <c r="G20" s="133">
        <v>7.5</v>
      </c>
    </row>
    <row r="21" spans="1:7" x14ac:dyDescent="0.3">
      <c r="A21" s="87">
        <v>42879</v>
      </c>
      <c r="B21" s="88"/>
      <c r="C21" s="132">
        <v>5.9599285745974004</v>
      </c>
      <c r="D21" s="132"/>
      <c r="E21" s="88">
        <v>6</v>
      </c>
      <c r="F21" s="133">
        <v>4.5</v>
      </c>
      <c r="G21" s="133">
        <v>7.5</v>
      </c>
    </row>
    <row r="22" spans="1:7" x14ac:dyDescent="0.3">
      <c r="A22" s="87">
        <v>42886</v>
      </c>
      <c r="B22" s="88"/>
      <c r="C22" s="132">
        <v>5.6825393610413464</v>
      </c>
      <c r="D22" s="132"/>
      <c r="E22" s="88">
        <v>6</v>
      </c>
      <c r="F22" s="133">
        <v>4.5</v>
      </c>
      <c r="G22" s="133">
        <v>7.5</v>
      </c>
    </row>
    <row r="23" spans="1:7" x14ac:dyDescent="0.3">
      <c r="A23" s="87">
        <v>42893</v>
      </c>
      <c r="B23" s="88"/>
      <c r="C23" s="132">
        <v>5.5825809738900514</v>
      </c>
      <c r="D23" s="132"/>
      <c r="E23" s="88">
        <v>6</v>
      </c>
      <c r="F23" s="133">
        <v>4.5</v>
      </c>
      <c r="G23" s="133">
        <v>7.5</v>
      </c>
    </row>
    <row r="24" spans="1:7" x14ac:dyDescent="0.3">
      <c r="A24" s="87">
        <v>42900</v>
      </c>
      <c r="B24" s="88"/>
      <c r="C24" s="132">
        <v>5.5893664874551972</v>
      </c>
      <c r="D24" s="132"/>
      <c r="E24" s="88">
        <v>6</v>
      </c>
      <c r="F24" s="133">
        <v>4.5</v>
      </c>
      <c r="G24" s="133">
        <v>7.5</v>
      </c>
    </row>
    <row r="25" spans="1:7" x14ac:dyDescent="0.3">
      <c r="A25" s="87">
        <v>42907</v>
      </c>
      <c r="B25" s="88">
        <v>6.0250000000000004</v>
      </c>
      <c r="C25" s="132">
        <v>5.648756308175396</v>
      </c>
      <c r="D25" s="132"/>
      <c r="E25" s="88">
        <v>6</v>
      </c>
      <c r="F25" s="133">
        <v>4.5</v>
      </c>
      <c r="G25" s="133">
        <v>7.5</v>
      </c>
    </row>
    <row r="26" spans="1:7" x14ac:dyDescent="0.3">
      <c r="A26" s="87">
        <v>42914</v>
      </c>
      <c r="B26" s="88">
        <v>6.0038</v>
      </c>
      <c r="C26" s="132">
        <v>5.7324251734390481</v>
      </c>
      <c r="D26" s="132"/>
      <c r="E26" s="88">
        <v>6</v>
      </c>
      <c r="F26" s="133">
        <v>4.5</v>
      </c>
      <c r="G26" s="133">
        <v>7.5</v>
      </c>
    </row>
    <row r="27" spans="1:7" x14ac:dyDescent="0.3">
      <c r="A27" s="87">
        <v>42921</v>
      </c>
      <c r="B27" s="88"/>
      <c r="C27" s="132">
        <v>5.6591731711520943</v>
      </c>
      <c r="D27" s="132"/>
      <c r="E27" s="88">
        <v>6</v>
      </c>
      <c r="F27" s="133">
        <v>4.5</v>
      </c>
      <c r="G27" s="133">
        <v>7.5</v>
      </c>
    </row>
    <row r="28" spans="1:7" x14ac:dyDescent="0.3">
      <c r="A28" s="87">
        <v>42928</v>
      </c>
      <c r="B28" s="88"/>
      <c r="C28" s="132">
        <v>5.7363224503409427</v>
      </c>
      <c r="D28" s="132"/>
      <c r="E28" s="88">
        <v>6</v>
      </c>
      <c r="F28" s="133">
        <v>4.5</v>
      </c>
      <c r="G28" s="133">
        <v>7.5</v>
      </c>
    </row>
    <row r="29" spans="1:7" x14ac:dyDescent="0.3">
      <c r="A29" s="87">
        <v>42935</v>
      </c>
      <c r="B29" s="88"/>
      <c r="C29" s="132">
        <v>5.6222268338503207</v>
      </c>
      <c r="D29" s="132"/>
      <c r="E29" s="88">
        <v>6</v>
      </c>
      <c r="F29" s="133">
        <v>4.5</v>
      </c>
      <c r="G29" s="133">
        <v>7.5</v>
      </c>
    </row>
    <row r="30" spans="1:7" x14ac:dyDescent="0.3">
      <c r="A30" s="87">
        <v>42942</v>
      </c>
      <c r="B30" s="88"/>
      <c r="C30" s="132">
        <v>5.4184975890733753</v>
      </c>
      <c r="D30" s="132"/>
      <c r="E30" s="88">
        <v>6</v>
      </c>
      <c r="F30" s="133">
        <v>4.5</v>
      </c>
      <c r="G30" s="133">
        <v>7.5</v>
      </c>
    </row>
    <row r="31" spans="1:7" x14ac:dyDescent="0.3">
      <c r="A31" s="87">
        <v>42949</v>
      </c>
      <c r="B31" s="88"/>
      <c r="C31" s="132">
        <v>5.1593812313060816</v>
      </c>
      <c r="D31" s="132"/>
      <c r="E31" s="88">
        <v>6</v>
      </c>
      <c r="F31" s="133">
        <v>4.5</v>
      </c>
      <c r="G31" s="133">
        <v>7.5</v>
      </c>
    </row>
    <row r="32" spans="1:7" x14ac:dyDescent="0.3">
      <c r="A32" s="87">
        <v>42956</v>
      </c>
      <c r="B32" s="88"/>
      <c r="C32" s="132">
        <v>5.1214706025979106</v>
      </c>
      <c r="D32" s="132"/>
      <c r="E32" s="88">
        <v>6</v>
      </c>
      <c r="F32" s="133">
        <v>4.5</v>
      </c>
      <c r="G32" s="133">
        <v>7.5</v>
      </c>
    </row>
    <row r="33" spans="1:7" x14ac:dyDescent="0.3">
      <c r="A33" s="87">
        <v>42963</v>
      </c>
      <c r="B33" s="88"/>
      <c r="C33" s="132">
        <v>5.35</v>
      </c>
      <c r="D33" s="132"/>
      <c r="E33" s="88">
        <v>6</v>
      </c>
      <c r="F33" s="133">
        <v>4.5</v>
      </c>
      <c r="G33" s="133">
        <v>7.5</v>
      </c>
    </row>
    <row r="34" spans="1:7" x14ac:dyDescent="0.3">
      <c r="A34" s="87">
        <v>42970</v>
      </c>
      <c r="B34" s="88"/>
      <c r="C34" s="132">
        <v>5.32</v>
      </c>
      <c r="D34" s="132"/>
      <c r="E34" s="88">
        <v>6</v>
      </c>
      <c r="F34" s="133">
        <v>4.5</v>
      </c>
      <c r="G34" s="133">
        <v>7.5</v>
      </c>
    </row>
    <row r="35" spans="1:7" x14ac:dyDescent="0.3">
      <c r="A35" s="87">
        <v>42977</v>
      </c>
      <c r="B35" s="88"/>
      <c r="C35" s="132">
        <v>5.15</v>
      </c>
      <c r="D35" s="132"/>
      <c r="E35" s="88">
        <v>6</v>
      </c>
      <c r="F35" s="133">
        <v>4.5</v>
      </c>
      <c r="G35" s="133">
        <v>7.5</v>
      </c>
    </row>
    <row r="36" spans="1:7" x14ac:dyDescent="0.3">
      <c r="A36" s="87">
        <v>42984</v>
      </c>
      <c r="B36" s="88"/>
      <c r="C36" s="132">
        <v>5.0138238524684935</v>
      </c>
      <c r="D36" s="132"/>
      <c r="E36" s="88">
        <v>6</v>
      </c>
      <c r="F36" s="133">
        <v>4.5</v>
      </c>
      <c r="G36" s="133">
        <v>7.5</v>
      </c>
    </row>
    <row r="37" spans="1:7" x14ac:dyDescent="0.3">
      <c r="A37" s="87">
        <v>42991</v>
      </c>
      <c r="B37" s="88"/>
      <c r="C37" s="132">
        <v>5.1504264894280993</v>
      </c>
      <c r="D37" s="132"/>
      <c r="E37" s="88">
        <v>6</v>
      </c>
      <c r="F37" s="133">
        <v>4.5</v>
      </c>
      <c r="G37" s="133">
        <v>7.5</v>
      </c>
    </row>
    <row r="38" spans="1:7" x14ac:dyDescent="0.3">
      <c r="A38" s="87">
        <v>42998</v>
      </c>
      <c r="B38" s="88"/>
      <c r="C38" s="132">
        <v>5.1483917927491119</v>
      </c>
      <c r="D38" s="132"/>
      <c r="E38" s="88">
        <v>6</v>
      </c>
      <c r="F38" s="133">
        <v>4.5</v>
      </c>
      <c r="G38" s="133">
        <v>7.5</v>
      </c>
    </row>
    <row r="39" spans="1:7" x14ac:dyDescent="0.3">
      <c r="A39" s="87">
        <v>43005</v>
      </c>
      <c r="B39" s="88">
        <v>6.06</v>
      </c>
      <c r="C39" s="132">
        <v>5.3033478016209967</v>
      </c>
      <c r="D39" s="132"/>
      <c r="E39" s="88">
        <v>6</v>
      </c>
      <c r="F39" s="133">
        <v>4.5</v>
      </c>
      <c r="G39" s="133">
        <v>7.5</v>
      </c>
    </row>
    <row r="40" spans="1:7" x14ac:dyDescent="0.3">
      <c r="A40" s="87">
        <v>43012</v>
      </c>
      <c r="B40" s="88"/>
      <c r="C40" s="132">
        <v>5.5327476295087159</v>
      </c>
      <c r="D40" s="132"/>
      <c r="E40" s="88">
        <v>6</v>
      </c>
      <c r="F40" s="133">
        <v>4.5</v>
      </c>
      <c r="G40" s="133">
        <v>7.5</v>
      </c>
    </row>
    <row r="41" spans="1:7" x14ac:dyDescent="0.3">
      <c r="A41" s="87">
        <v>43019</v>
      </c>
      <c r="B41" s="88"/>
      <c r="C41" s="132">
        <v>5.6196299863289711</v>
      </c>
      <c r="D41" s="132"/>
      <c r="E41" s="88">
        <v>6</v>
      </c>
      <c r="F41" s="133">
        <v>4.5</v>
      </c>
      <c r="G41" s="133">
        <v>7.5</v>
      </c>
    </row>
    <row r="42" spans="1:7" x14ac:dyDescent="0.3">
      <c r="A42" s="87">
        <v>43026</v>
      </c>
      <c r="B42" s="88"/>
      <c r="C42" s="132">
        <v>5.8051203582290327</v>
      </c>
      <c r="D42" s="132"/>
      <c r="E42" s="88">
        <v>6</v>
      </c>
      <c r="F42" s="133">
        <v>4.5</v>
      </c>
      <c r="G42" s="133">
        <v>7.5</v>
      </c>
    </row>
    <row r="43" spans="1:7" x14ac:dyDescent="0.3">
      <c r="A43" s="87">
        <v>43033</v>
      </c>
      <c r="B43" s="88">
        <v>6.0339999999999998</v>
      </c>
      <c r="C43" s="132">
        <v>5.8392499217170517</v>
      </c>
      <c r="D43" s="132"/>
      <c r="E43" s="88">
        <v>6</v>
      </c>
      <c r="F43" s="133">
        <v>4.5</v>
      </c>
      <c r="G43" s="133">
        <v>7.5</v>
      </c>
    </row>
    <row r="44" spans="1:7" x14ac:dyDescent="0.3">
      <c r="A44" s="87">
        <v>43040</v>
      </c>
      <c r="B44" s="88"/>
      <c r="C44" s="132">
        <v>5.7981012605695126</v>
      </c>
      <c r="D44" s="132"/>
      <c r="E44" s="88">
        <v>6</v>
      </c>
      <c r="F44" s="133">
        <v>4.5</v>
      </c>
      <c r="G44" s="133">
        <v>7.5</v>
      </c>
    </row>
    <row r="45" spans="1:7" x14ac:dyDescent="0.3">
      <c r="A45" s="87">
        <v>43047</v>
      </c>
      <c r="B45" s="88"/>
      <c r="C45" s="132">
        <v>5.7309841211589809</v>
      </c>
      <c r="D45" s="132"/>
      <c r="E45" s="88">
        <v>6</v>
      </c>
      <c r="F45" s="133">
        <v>4.5</v>
      </c>
      <c r="G45" s="133">
        <v>7.5</v>
      </c>
    </row>
    <row r="46" spans="1:7" x14ac:dyDescent="0.3">
      <c r="A46" s="87">
        <v>43054</v>
      </c>
      <c r="B46" s="88"/>
      <c r="C46" s="132">
        <v>5.7680539294035764</v>
      </c>
      <c r="D46" s="132"/>
      <c r="E46" s="88">
        <v>6</v>
      </c>
      <c r="F46" s="133">
        <v>4.5</v>
      </c>
      <c r="G46" s="133">
        <v>7.5</v>
      </c>
    </row>
    <row r="47" spans="1:7" x14ac:dyDescent="0.3">
      <c r="A47" s="87">
        <v>43061</v>
      </c>
      <c r="B47" s="88">
        <v>6.0890000000000004</v>
      </c>
      <c r="C47" s="132">
        <v>5.9224645906709288</v>
      </c>
      <c r="D47" s="132"/>
      <c r="E47" s="88">
        <v>6</v>
      </c>
      <c r="F47" s="133">
        <v>4.5</v>
      </c>
      <c r="G47" s="133">
        <v>7.5</v>
      </c>
    </row>
    <row r="48" spans="1:7" x14ac:dyDescent="0.3">
      <c r="A48" s="87">
        <v>43068</v>
      </c>
      <c r="B48" s="88">
        <v>6.1220999999999997</v>
      </c>
      <c r="C48" s="132">
        <v>6.0148700927824228</v>
      </c>
      <c r="D48" s="132"/>
      <c r="E48" s="88">
        <v>6</v>
      </c>
      <c r="F48" s="133">
        <v>4.5</v>
      </c>
      <c r="G48" s="133">
        <v>7.5</v>
      </c>
    </row>
    <row r="49" spans="1:7" x14ac:dyDescent="0.3">
      <c r="A49" s="87">
        <v>43075</v>
      </c>
      <c r="B49" s="88">
        <v>6.2652000000000001</v>
      </c>
      <c r="C49" s="132">
        <v>6.0653071273234582</v>
      </c>
      <c r="D49" s="132"/>
      <c r="E49" s="88">
        <v>6</v>
      </c>
      <c r="F49" s="133">
        <v>4.5</v>
      </c>
      <c r="G49" s="133">
        <v>7.5</v>
      </c>
    </row>
    <row r="50" spans="1:7" x14ac:dyDescent="0.3">
      <c r="A50" s="87">
        <v>43082</v>
      </c>
      <c r="B50" s="88">
        <v>6.3860000000000001</v>
      </c>
      <c r="C50" s="132">
        <v>6.2127851509905749</v>
      </c>
      <c r="D50" s="132"/>
      <c r="E50" s="88">
        <v>6</v>
      </c>
      <c r="F50" s="133">
        <v>4.5</v>
      </c>
      <c r="G50" s="133">
        <v>7.5</v>
      </c>
    </row>
    <row r="51" spans="1:7" x14ac:dyDescent="0.3">
      <c r="A51" s="87">
        <v>43089</v>
      </c>
      <c r="B51" s="88">
        <v>6.4134000000000002</v>
      </c>
      <c r="C51" s="132">
        <v>6.2651924841720819</v>
      </c>
      <c r="D51" s="132"/>
      <c r="E51" s="88">
        <v>6</v>
      </c>
      <c r="F51" s="133">
        <v>4.5</v>
      </c>
      <c r="G51" s="133">
        <v>7.5</v>
      </c>
    </row>
    <row r="52" spans="1:7" x14ac:dyDescent="0.3">
      <c r="A52" s="87">
        <v>43096</v>
      </c>
      <c r="B52" s="88">
        <v>6</v>
      </c>
      <c r="C52" s="132">
        <v>5.9856117145876686</v>
      </c>
      <c r="D52" s="132"/>
      <c r="E52" s="88">
        <v>6</v>
      </c>
      <c r="F52" s="133">
        <v>4.5</v>
      </c>
      <c r="G52" s="133">
        <v>7.5</v>
      </c>
    </row>
    <row r="53" spans="1:7" x14ac:dyDescent="0.3">
      <c r="A53" s="87">
        <v>43110</v>
      </c>
      <c r="B53" s="88">
        <v>6.22</v>
      </c>
      <c r="C53" s="132">
        <v>6.0539318271516995</v>
      </c>
      <c r="D53" s="132"/>
      <c r="E53" s="88">
        <v>6</v>
      </c>
      <c r="F53" s="133">
        <v>4.5</v>
      </c>
      <c r="G53" s="133">
        <v>7.5</v>
      </c>
    </row>
    <row r="54" spans="1:7" x14ac:dyDescent="0.3">
      <c r="A54" s="87">
        <v>43117</v>
      </c>
      <c r="B54" s="88"/>
      <c r="C54" s="132">
        <v>5.9768534270388853</v>
      </c>
      <c r="D54" s="132"/>
      <c r="E54" s="88">
        <v>6</v>
      </c>
      <c r="F54" s="133">
        <v>4.5</v>
      </c>
      <c r="G54" s="133">
        <v>7.5</v>
      </c>
    </row>
    <row r="55" spans="1:7" x14ac:dyDescent="0.3">
      <c r="A55" s="87">
        <v>43124</v>
      </c>
      <c r="B55" s="88">
        <v>6.3964999999999996</v>
      </c>
      <c r="C55" s="132">
        <v>5.9801343580372981</v>
      </c>
      <c r="D55" s="132"/>
      <c r="E55" s="88">
        <v>6</v>
      </c>
      <c r="F55" s="133">
        <v>4.5</v>
      </c>
      <c r="G55" s="133">
        <v>7.5</v>
      </c>
    </row>
    <row r="56" spans="1:7" x14ac:dyDescent="0.3">
      <c r="A56" s="87">
        <v>43131</v>
      </c>
      <c r="B56" s="88">
        <v>6.4024000000000001</v>
      </c>
      <c r="C56" s="132">
        <v>6.1</v>
      </c>
      <c r="D56" s="132"/>
      <c r="E56" s="88">
        <v>6</v>
      </c>
      <c r="F56" s="133">
        <v>4.5</v>
      </c>
      <c r="G56" s="133">
        <v>7.5</v>
      </c>
    </row>
    <row r="57" spans="1:7" x14ac:dyDescent="0.3">
      <c r="A57" s="87">
        <v>43138</v>
      </c>
      <c r="B57" s="88"/>
      <c r="C57" s="132">
        <v>5.4880153899549891</v>
      </c>
      <c r="D57" s="132"/>
      <c r="E57" s="88">
        <v>6</v>
      </c>
      <c r="F57" s="133">
        <v>4.5</v>
      </c>
      <c r="G57" s="133">
        <v>7.5</v>
      </c>
    </row>
    <row r="58" spans="1:7" x14ac:dyDescent="0.3">
      <c r="A58" s="87">
        <v>43145</v>
      </c>
      <c r="B58" s="88"/>
      <c r="C58" s="132">
        <v>5.9317163527745986</v>
      </c>
      <c r="D58" s="132"/>
      <c r="E58" s="88">
        <v>6</v>
      </c>
      <c r="F58" s="133">
        <v>4.5</v>
      </c>
      <c r="G58" s="133">
        <v>7.5</v>
      </c>
    </row>
    <row r="59" spans="1:7" x14ac:dyDescent="0.3">
      <c r="A59" s="87">
        <v>43152</v>
      </c>
      <c r="B59" s="88"/>
      <c r="C59" s="132">
        <v>6.0052236806857753</v>
      </c>
      <c r="D59" s="132"/>
      <c r="E59" s="88">
        <v>6</v>
      </c>
      <c r="F59" s="133">
        <v>4.5</v>
      </c>
      <c r="G59" s="133">
        <v>7.5</v>
      </c>
    </row>
    <row r="60" spans="1:7" x14ac:dyDescent="0.3">
      <c r="A60" s="87">
        <v>43159</v>
      </c>
      <c r="B60" s="88"/>
      <c r="C60" s="132">
        <v>5.9854191980558928</v>
      </c>
      <c r="D60" s="132"/>
      <c r="E60" s="88">
        <v>6</v>
      </c>
      <c r="F60" s="133">
        <v>4.5</v>
      </c>
      <c r="G60" s="133">
        <v>7.5</v>
      </c>
    </row>
    <row r="61" spans="1:7" x14ac:dyDescent="0.3">
      <c r="A61" s="87">
        <v>43166</v>
      </c>
      <c r="B61" s="88"/>
      <c r="C61" s="132">
        <v>6</v>
      </c>
      <c r="D61" s="132"/>
      <c r="E61" s="88">
        <v>6</v>
      </c>
      <c r="F61" s="133">
        <v>4.5</v>
      </c>
      <c r="G61" s="133">
        <v>7.5</v>
      </c>
    </row>
    <row r="62" spans="1:7" x14ac:dyDescent="0.3">
      <c r="A62" s="87">
        <v>43173</v>
      </c>
      <c r="B62" s="88"/>
      <c r="C62" s="132">
        <v>6</v>
      </c>
      <c r="D62" s="132"/>
      <c r="E62" s="88">
        <v>6</v>
      </c>
      <c r="F62" s="133">
        <v>4.5</v>
      </c>
      <c r="G62" s="133">
        <v>7.5</v>
      </c>
    </row>
    <row r="63" spans="1:7" x14ac:dyDescent="0.3">
      <c r="A63" s="87">
        <v>43180</v>
      </c>
      <c r="B63" s="88"/>
      <c r="C63" s="132">
        <v>6</v>
      </c>
      <c r="D63" s="132"/>
      <c r="E63" s="88">
        <v>6</v>
      </c>
      <c r="F63" s="133">
        <v>4.5</v>
      </c>
      <c r="G63" s="133">
        <v>7.5</v>
      </c>
    </row>
    <row r="64" spans="1:7" x14ac:dyDescent="0.3">
      <c r="A64" s="87">
        <v>43187</v>
      </c>
      <c r="B64" s="88">
        <v>6.02</v>
      </c>
      <c r="C64" s="132">
        <v>6</v>
      </c>
      <c r="D64" s="132"/>
      <c r="E64" s="88">
        <v>6</v>
      </c>
      <c r="F64" s="133">
        <v>4.5</v>
      </c>
      <c r="G64" s="133">
        <v>7.5</v>
      </c>
    </row>
    <row r="65" spans="1:7" x14ac:dyDescent="0.3">
      <c r="A65" s="87">
        <v>43194</v>
      </c>
      <c r="B65" s="88"/>
      <c r="C65" s="132">
        <v>5.9931242274412853</v>
      </c>
      <c r="D65" s="132"/>
      <c r="E65" s="88">
        <v>6</v>
      </c>
      <c r="F65" s="133">
        <v>4.5</v>
      </c>
      <c r="G65" s="133">
        <v>7.5</v>
      </c>
    </row>
    <row r="66" spans="1:7" x14ac:dyDescent="0.3">
      <c r="A66" s="87">
        <v>43201</v>
      </c>
      <c r="B66" s="88"/>
      <c r="C66" s="132">
        <v>5.7975766215253026</v>
      </c>
      <c r="D66" s="132"/>
      <c r="E66" s="88">
        <v>6</v>
      </c>
      <c r="F66" s="133">
        <v>4.5</v>
      </c>
      <c r="G66" s="133">
        <v>7.5</v>
      </c>
    </row>
    <row r="67" spans="1:7" x14ac:dyDescent="0.3">
      <c r="A67" s="87">
        <v>43208</v>
      </c>
      <c r="B67" s="88">
        <v>6.02</v>
      </c>
      <c r="C67" s="132">
        <v>5.9846561584600364</v>
      </c>
      <c r="D67" s="132"/>
      <c r="E67" s="88">
        <v>6</v>
      </c>
      <c r="F67" s="133">
        <v>4.5</v>
      </c>
      <c r="G67" s="133">
        <v>7.5</v>
      </c>
    </row>
    <row r="68" spans="1:7" x14ac:dyDescent="0.3">
      <c r="A68" s="87">
        <v>43215</v>
      </c>
      <c r="B68" s="88">
        <v>6.2953999999999999</v>
      </c>
      <c r="C68" s="132">
        <v>5.97</v>
      </c>
      <c r="D68" s="132"/>
      <c r="E68" s="88">
        <v>6</v>
      </c>
      <c r="F68" s="133">
        <v>4.5</v>
      </c>
      <c r="G68" s="133">
        <v>7.5</v>
      </c>
    </row>
    <row r="69" spans="1:7" x14ac:dyDescent="0.3">
      <c r="A69" s="87">
        <v>43222</v>
      </c>
      <c r="B69" s="88">
        <v>6.72</v>
      </c>
      <c r="C69" s="132">
        <v>6.22</v>
      </c>
      <c r="D69" s="132"/>
      <c r="E69" s="88">
        <v>6</v>
      </c>
      <c r="F69" s="133">
        <v>4.5</v>
      </c>
      <c r="G69" s="133">
        <v>7.5</v>
      </c>
    </row>
    <row r="70" spans="1:7" x14ac:dyDescent="0.3">
      <c r="A70" s="87">
        <v>43230</v>
      </c>
      <c r="B70" s="88">
        <v>6.74</v>
      </c>
      <c r="C70" s="132">
        <v>6.3575452500803253</v>
      </c>
      <c r="D70" s="132"/>
      <c r="E70" s="88">
        <v>6</v>
      </c>
      <c r="F70" s="133">
        <v>4.5</v>
      </c>
      <c r="G70" s="133">
        <v>7.5</v>
      </c>
    </row>
    <row r="71" spans="1:7" x14ac:dyDescent="0.3">
      <c r="A71" s="87">
        <v>43236</v>
      </c>
      <c r="B71" s="88">
        <v>6.3329000000000004</v>
      </c>
      <c r="C71" s="132">
        <v>6.2369926199261991</v>
      </c>
      <c r="D71" s="132"/>
      <c r="E71" s="88">
        <v>6</v>
      </c>
      <c r="F71" s="133">
        <v>4.5</v>
      </c>
      <c r="G71" s="133">
        <v>7.5</v>
      </c>
    </row>
    <row r="72" spans="1:7" x14ac:dyDescent="0.3">
      <c r="A72" s="87">
        <v>43242</v>
      </c>
      <c r="B72" s="88">
        <v>6.0762</v>
      </c>
      <c r="C72" s="132">
        <v>6.1466738732745716</v>
      </c>
      <c r="D72" s="132"/>
      <c r="E72" s="88">
        <v>6</v>
      </c>
      <c r="F72" s="133">
        <v>4.5</v>
      </c>
      <c r="G72" s="133">
        <v>7.5</v>
      </c>
    </row>
    <row r="73" spans="1:7" x14ac:dyDescent="0.3">
      <c r="A73" s="87">
        <v>43249</v>
      </c>
      <c r="B73" s="88">
        <v>6.0975999999999999</v>
      </c>
      <c r="C73" s="132">
        <v>6.1141669406092483</v>
      </c>
      <c r="D73" s="132"/>
      <c r="E73" s="88">
        <v>6</v>
      </c>
      <c r="F73" s="133">
        <v>4.5</v>
      </c>
      <c r="G73" s="133">
        <v>7.5</v>
      </c>
    </row>
    <row r="74" spans="1:7" x14ac:dyDescent="0.3">
      <c r="A74" s="87">
        <v>43257</v>
      </c>
      <c r="B74" s="88">
        <v>6.03</v>
      </c>
      <c r="C74" s="132">
        <v>6.0287004181979471</v>
      </c>
      <c r="D74" s="132"/>
      <c r="E74" s="88">
        <v>6</v>
      </c>
      <c r="F74" s="133">
        <v>4.5</v>
      </c>
      <c r="G74" s="133">
        <v>7.5</v>
      </c>
    </row>
    <row r="75" spans="1:7" x14ac:dyDescent="0.3">
      <c r="A75" s="87">
        <v>43264</v>
      </c>
      <c r="B75" s="88">
        <v>6.1089000000000002</v>
      </c>
      <c r="C75" s="132">
        <v>6.0660363946545353</v>
      </c>
      <c r="D75" s="132"/>
      <c r="E75" s="88">
        <v>6</v>
      </c>
      <c r="F75" s="133">
        <v>4.5</v>
      </c>
      <c r="G75" s="133">
        <v>7.5</v>
      </c>
    </row>
    <row r="76" spans="1:7" x14ac:dyDescent="0.3">
      <c r="A76" s="87">
        <v>43271</v>
      </c>
      <c r="B76" s="88">
        <v>6.2840999999999996</v>
      </c>
      <c r="C76" s="132">
        <v>6.1178801386825157</v>
      </c>
      <c r="D76" s="132"/>
      <c r="E76" s="88">
        <v>6</v>
      </c>
      <c r="F76" s="133">
        <v>4.5</v>
      </c>
      <c r="G76" s="133">
        <v>7.5</v>
      </c>
    </row>
    <row r="77" spans="1:7" x14ac:dyDescent="0.3">
      <c r="A77" s="87">
        <v>43278</v>
      </c>
      <c r="B77" s="88">
        <v>6.3470000000000004</v>
      </c>
      <c r="C77" s="132">
        <v>6.1842472118959106</v>
      </c>
      <c r="D77" s="132"/>
      <c r="E77" s="88">
        <v>6</v>
      </c>
      <c r="F77" s="133">
        <v>4.5</v>
      </c>
      <c r="G77" s="133">
        <v>7.5</v>
      </c>
    </row>
    <row r="78" spans="1:7" x14ac:dyDescent="0.3">
      <c r="A78" s="87">
        <v>43285</v>
      </c>
      <c r="B78" s="88">
        <v>6.32</v>
      </c>
      <c r="C78" s="132">
        <v>6.1740266811870406</v>
      </c>
      <c r="D78" s="132"/>
      <c r="E78" s="88">
        <v>6</v>
      </c>
      <c r="F78" s="133">
        <v>4.5</v>
      </c>
      <c r="G78" s="133">
        <v>7.5</v>
      </c>
    </row>
    <row r="79" spans="1:7" x14ac:dyDescent="0.3">
      <c r="A79" s="87">
        <v>43292</v>
      </c>
      <c r="B79" s="88">
        <v>6.2958999999999996</v>
      </c>
      <c r="C79" s="132">
        <v>6.2080984409356565</v>
      </c>
      <c r="D79" s="132"/>
      <c r="E79" s="88">
        <v>6</v>
      </c>
      <c r="F79" s="133">
        <v>4.5</v>
      </c>
      <c r="G79" s="133">
        <v>7.5</v>
      </c>
    </row>
    <row r="80" spans="1:7" x14ac:dyDescent="0.3">
      <c r="A80" s="87">
        <v>43299</v>
      </c>
      <c r="B80" s="88">
        <v>6.3375000000000004</v>
      </c>
      <c r="C80" s="132">
        <v>6.2756697085663822</v>
      </c>
      <c r="D80" s="132"/>
      <c r="E80" s="88">
        <v>6</v>
      </c>
      <c r="F80" s="133">
        <v>4.5</v>
      </c>
      <c r="G80" s="133">
        <v>7.5</v>
      </c>
    </row>
    <row r="81" spans="1:7" x14ac:dyDescent="0.3">
      <c r="A81" s="87">
        <v>43306</v>
      </c>
      <c r="B81" s="88">
        <v>6.3617999999999997</v>
      </c>
      <c r="C81" s="132">
        <v>6.225542168674699</v>
      </c>
      <c r="D81" s="132"/>
      <c r="E81" s="88">
        <v>6</v>
      </c>
      <c r="F81" s="133">
        <v>4.5</v>
      </c>
      <c r="G81" s="133">
        <v>7.5</v>
      </c>
    </row>
    <row r="82" spans="1:7" x14ac:dyDescent="0.3">
      <c r="A82" s="87">
        <v>43313</v>
      </c>
      <c r="B82" s="88">
        <v>6.2065000000000001</v>
      </c>
      <c r="C82" s="132">
        <v>6.2175656984785617</v>
      </c>
      <c r="D82" s="132"/>
      <c r="E82" s="88">
        <v>6</v>
      </c>
      <c r="F82" s="133">
        <v>4.5</v>
      </c>
      <c r="G82" s="133">
        <v>7.5</v>
      </c>
    </row>
    <row r="83" spans="1:7" x14ac:dyDescent="0.3">
      <c r="A83" s="87">
        <v>43320</v>
      </c>
      <c r="B83" s="88">
        <v>6.1406000000000001</v>
      </c>
      <c r="C83" s="132">
        <v>6.1192982456140355</v>
      </c>
      <c r="D83" s="132"/>
      <c r="E83" s="88">
        <v>6</v>
      </c>
      <c r="F83" s="133">
        <v>4.5</v>
      </c>
      <c r="G83" s="133">
        <v>7.5</v>
      </c>
    </row>
    <row r="84" spans="1:7" x14ac:dyDescent="0.3">
      <c r="A84" s="87">
        <v>43327</v>
      </c>
      <c r="B84" s="88">
        <v>6.23</v>
      </c>
      <c r="C84" s="132">
        <v>6.1504322003178764</v>
      </c>
      <c r="D84" s="132"/>
      <c r="E84" s="88">
        <v>6</v>
      </c>
      <c r="F84" s="133">
        <v>4.5</v>
      </c>
      <c r="G84" s="133">
        <v>7.5</v>
      </c>
    </row>
    <row r="85" spans="1:7" x14ac:dyDescent="0.3">
      <c r="A85" s="87">
        <v>43334</v>
      </c>
      <c r="B85" s="88">
        <v>6.1238999999999999</v>
      </c>
      <c r="C85" s="132">
        <v>6.1831895635915526</v>
      </c>
      <c r="D85" s="132"/>
      <c r="E85" s="88">
        <v>6</v>
      </c>
      <c r="F85" s="133">
        <v>4.5</v>
      </c>
      <c r="G85" s="133">
        <v>7.5</v>
      </c>
    </row>
    <row r="86" spans="1:7" x14ac:dyDescent="0.3">
      <c r="A86" s="87">
        <v>43341</v>
      </c>
      <c r="B86" s="88">
        <v>6.13</v>
      </c>
      <c r="C86" s="132">
        <v>6.15</v>
      </c>
      <c r="D86" s="132"/>
      <c r="E86" s="88">
        <v>6</v>
      </c>
      <c r="F86" s="133">
        <v>4.5</v>
      </c>
      <c r="G86" s="133">
        <v>7.5</v>
      </c>
    </row>
    <row r="87" spans="1:7" x14ac:dyDescent="0.3">
      <c r="A87" s="87">
        <v>43348</v>
      </c>
      <c r="B87" s="88">
        <v>6.09</v>
      </c>
      <c r="C87" s="132">
        <v>6.14</v>
      </c>
      <c r="D87" s="132"/>
      <c r="E87" s="88">
        <v>6</v>
      </c>
      <c r="F87" s="133">
        <v>4.5</v>
      </c>
      <c r="G87" s="133">
        <v>7.5</v>
      </c>
    </row>
    <row r="88" spans="1:7" x14ac:dyDescent="0.3">
      <c r="A88" s="87">
        <v>43355</v>
      </c>
      <c r="B88" s="88">
        <v>6.0777099999999997</v>
      </c>
      <c r="C88" s="132">
        <v>6.15</v>
      </c>
      <c r="D88" s="132"/>
      <c r="E88" s="88">
        <v>6</v>
      </c>
      <c r="F88" s="133">
        <v>4.5</v>
      </c>
      <c r="G88" s="133">
        <v>7.5</v>
      </c>
    </row>
    <row r="89" spans="1:7" x14ac:dyDescent="0.3">
      <c r="A89" s="87">
        <v>43362</v>
      </c>
      <c r="B89" s="88">
        <v>6.0891000000000002</v>
      </c>
      <c r="C89" s="132">
        <v>6.1407030284880024</v>
      </c>
      <c r="D89" s="132"/>
      <c r="E89" s="88">
        <v>6</v>
      </c>
      <c r="F89" s="133">
        <v>4.5</v>
      </c>
      <c r="G89" s="133">
        <v>7.5</v>
      </c>
    </row>
    <row r="90" spans="1:7" x14ac:dyDescent="0.3">
      <c r="A90" s="87">
        <v>43369</v>
      </c>
      <c r="B90" s="88">
        <v>6.1158000000000001</v>
      </c>
      <c r="C90" s="132">
        <v>6.1345191248229183</v>
      </c>
      <c r="D90" s="132"/>
      <c r="E90" s="88">
        <v>6</v>
      </c>
      <c r="F90" s="133">
        <v>4.5</v>
      </c>
      <c r="G90" s="133">
        <v>7.5</v>
      </c>
    </row>
    <row r="91" spans="1:7" x14ac:dyDescent="0.3">
      <c r="A91" s="87">
        <v>43376</v>
      </c>
      <c r="B91" s="88">
        <v>6.07</v>
      </c>
      <c r="C91" s="132">
        <v>6.0758602711157454</v>
      </c>
      <c r="D91" s="132"/>
      <c r="E91" s="88">
        <v>6</v>
      </c>
      <c r="F91" s="133">
        <v>4.5</v>
      </c>
      <c r="G91" s="133">
        <v>7.5</v>
      </c>
    </row>
    <row r="92" spans="1:7" x14ac:dyDescent="0.3">
      <c r="A92" s="87">
        <v>43383</v>
      </c>
      <c r="B92" s="88">
        <v>6.0991</v>
      </c>
      <c r="C92" s="132">
        <v>6.0638725605454971</v>
      </c>
      <c r="D92" s="132"/>
      <c r="E92" s="88">
        <v>6</v>
      </c>
      <c r="F92" s="133">
        <v>4.5</v>
      </c>
      <c r="G92" s="133">
        <v>7.5</v>
      </c>
    </row>
    <row r="93" spans="1:7" x14ac:dyDescent="0.3">
      <c r="A93" s="87">
        <v>43390</v>
      </c>
      <c r="B93" s="88">
        <v>6.1059000000000001</v>
      </c>
      <c r="C93" s="132">
        <v>6.1192257855523158</v>
      </c>
      <c r="D93" s="132"/>
      <c r="E93" s="88">
        <v>6</v>
      </c>
      <c r="F93" s="133">
        <v>4.5</v>
      </c>
      <c r="G93" s="133">
        <v>7.5</v>
      </c>
    </row>
    <row r="94" spans="1:7" x14ac:dyDescent="0.3">
      <c r="A94" s="87">
        <v>43397</v>
      </c>
      <c r="B94" s="88">
        <v>6.1375999999999999</v>
      </c>
      <c r="C94" s="132">
        <v>6.13</v>
      </c>
      <c r="D94" s="132"/>
      <c r="E94" s="88">
        <v>6</v>
      </c>
      <c r="F94" s="133">
        <v>4.5</v>
      </c>
      <c r="G94" s="133">
        <v>7.5</v>
      </c>
    </row>
    <row r="95" spans="1:7" x14ac:dyDescent="0.3">
      <c r="A95" s="87">
        <v>43404</v>
      </c>
      <c r="B95" s="88">
        <v>6.1649000000000003</v>
      </c>
      <c r="C95" s="132">
        <v>6.1475630252100837</v>
      </c>
      <c r="D95" s="132"/>
      <c r="E95" s="88">
        <v>6</v>
      </c>
      <c r="F95" s="133">
        <v>4.5</v>
      </c>
      <c r="G95" s="133">
        <v>7.5</v>
      </c>
    </row>
    <row r="96" spans="1:7" x14ac:dyDescent="0.3">
      <c r="A96" s="87">
        <v>43411</v>
      </c>
      <c r="B96" s="88">
        <v>6.1645000000000003</v>
      </c>
      <c r="C96" s="132">
        <v>6.1538277511961725</v>
      </c>
      <c r="D96" s="132"/>
      <c r="E96" s="88">
        <v>6</v>
      </c>
      <c r="F96" s="133">
        <v>4.5</v>
      </c>
      <c r="G96" s="133">
        <v>7.5</v>
      </c>
    </row>
    <row r="97" spans="1:7" x14ac:dyDescent="0.3">
      <c r="A97" s="87">
        <v>43418</v>
      </c>
      <c r="B97" s="88">
        <v>6.1894999999999998</v>
      </c>
      <c r="C97" s="132">
        <v>6.1533333333333333</v>
      </c>
      <c r="D97" s="132"/>
      <c r="E97" s="88">
        <v>6</v>
      </c>
      <c r="F97" s="133">
        <v>4.5</v>
      </c>
      <c r="G97" s="133">
        <v>7.5</v>
      </c>
    </row>
    <row r="98" spans="1:7" x14ac:dyDescent="0.3">
      <c r="A98" s="87">
        <v>43425</v>
      </c>
      <c r="B98" s="88">
        <v>6.1772</v>
      </c>
      <c r="C98" s="132">
        <v>6.1698630136986301</v>
      </c>
      <c r="D98" s="132"/>
      <c r="E98" s="88">
        <v>6</v>
      </c>
      <c r="F98" s="133">
        <v>4.5</v>
      </c>
      <c r="G98" s="133">
        <v>7.5</v>
      </c>
    </row>
    <row r="99" spans="1:7" x14ac:dyDescent="0.3">
      <c r="A99" s="87">
        <v>43432</v>
      </c>
      <c r="B99" s="88">
        <v>6.1957000000000004</v>
      </c>
      <c r="C99" s="132">
        <v>6.2091416813639038</v>
      </c>
      <c r="D99" s="132"/>
      <c r="E99" s="88">
        <v>6</v>
      </c>
      <c r="F99" s="133">
        <v>4.5</v>
      </c>
      <c r="G99" s="133">
        <v>7.5</v>
      </c>
    </row>
    <row r="100" spans="1:7" x14ac:dyDescent="0.3">
      <c r="A100" s="87">
        <v>43439</v>
      </c>
      <c r="B100" s="88">
        <v>6.2080000000000002</v>
      </c>
      <c r="C100" s="132">
        <v>6.1951086956521735</v>
      </c>
      <c r="D100" s="132"/>
      <c r="E100" s="88">
        <v>6</v>
      </c>
      <c r="F100" s="133">
        <v>4.5</v>
      </c>
      <c r="G100" s="133">
        <v>7.5</v>
      </c>
    </row>
    <row r="101" spans="1:7" x14ac:dyDescent="0.3">
      <c r="A101" s="87">
        <v>43446</v>
      </c>
      <c r="B101" s="88">
        <v>6.1848000000000001</v>
      </c>
      <c r="C101" s="132">
        <v>6.233770992366412</v>
      </c>
      <c r="D101" s="132"/>
      <c r="E101" s="88">
        <v>6</v>
      </c>
      <c r="F101" s="133">
        <v>4.5</v>
      </c>
      <c r="G101" s="133">
        <v>7.5</v>
      </c>
    </row>
    <row r="102" spans="1:7" x14ac:dyDescent="0.3">
      <c r="A102" s="87">
        <v>43453</v>
      </c>
      <c r="B102" s="88">
        <v>6.2054999999999998</v>
      </c>
      <c r="C102" s="132">
        <v>6.2431917211328978</v>
      </c>
      <c r="D102" s="132"/>
      <c r="E102" s="88">
        <v>6</v>
      </c>
      <c r="F102" s="133">
        <v>4.5</v>
      </c>
      <c r="G102" s="133">
        <v>7.5</v>
      </c>
    </row>
    <row r="103" spans="1:7" x14ac:dyDescent="0.3">
      <c r="A103" s="87">
        <v>43460</v>
      </c>
      <c r="B103" s="88">
        <v>6.19</v>
      </c>
      <c r="C103" s="132">
        <v>6.2190794096978212</v>
      </c>
      <c r="D103" s="132"/>
      <c r="E103" s="88">
        <v>6</v>
      </c>
      <c r="F103" s="133">
        <v>4.5</v>
      </c>
      <c r="G103" s="133">
        <v>7.5</v>
      </c>
    </row>
    <row r="104" spans="1:7" x14ac:dyDescent="0.3">
      <c r="A104" s="87">
        <v>43474</v>
      </c>
      <c r="B104" s="88">
        <v>6.1890000000000001</v>
      </c>
      <c r="C104" s="132">
        <v>6.18</v>
      </c>
      <c r="D104" s="132"/>
      <c r="E104" s="88">
        <v>6</v>
      </c>
      <c r="F104" s="133">
        <v>4.5</v>
      </c>
      <c r="G104" s="133">
        <v>7.5</v>
      </c>
    </row>
    <row r="105" spans="1:7" x14ac:dyDescent="0.3">
      <c r="A105" s="87">
        <v>43481</v>
      </c>
      <c r="B105" s="88">
        <v>6.1487999999999996</v>
      </c>
      <c r="C105" s="132">
        <v>6.1661837151388781</v>
      </c>
      <c r="D105" s="132"/>
      <c r="E105" s="88">
        <v>6</v>
      </c>
      <c r="F105" s="133">
        <v>4.5</v>
      </c>
      <c r="G105" s="133">
        <v>7.5</v>
      </c>
    </row>
    <row r="106" spans="1:7" x14ac:dyDescent="0.3">
      <c r="A106" s="87">
        <v>43488</v>
      </c>
      <c r="B106" s="88">
        <v>6.1308999999999996</v>
      </c>
      <c r="C106" s="132">
        <v>6.1546624389659828</v>
      </c>
      <c r="D106" s="132"/>
      <c r="E106" s="88">
        <v>6</v>
      </c>
      <c r="F106" s="133">
        <v>4.5</v>
      </c>
      <c r="G106" s="133">
        <v>7.5</v>
      </c>
    </row>
    <row r="107" spans="1:7" x14ac:dyDescent="0.3">
      <c r="A107" s="87">
        <v>43495</v>
      </c>
      <c r="B107" s="88">
        <v>5.8731999999999998</v>
      </c>
      <c r="C107" s="132">
        <v>6.05</v>
      </c>
      <c r="D107" s="132"/>
      <c r="E107" s="88">
        <v>5.75</v>
      </c>
      <c r="F107" s="133">
        <v>4.25</v>
      </c>
      <c r="G107" s="133">
        <v>7.25</v>
      </c>
    </row>
    <row r="108" spans="1:7" x14ac:dyDescent="0.3">
      <c r="A108" s="87">
        <v>43502</v>
      </c>
      <c r="B108" s="88">
        <v>5.8270999999999997</v>
      </c>
      <c r="C108" s="132">
        <v>5.8128192290592038</v>
      </c>
      <c r="D108" s="132"/>
      <c r="E108" s="88">
        <v>5.75</v>
      </c>
      <c r="F108" s="133">
        <v>4.25</v>
      </c>
      <c r="G108" s="133">
        <v>7.25</v>
      </c>
    </row>
    <row r="109" spans="1:7" x14ac:dyDescent="0.3">
      <c r="A109" s="87">
        <v>43509</v>
      </c>
      <c r="B109" s="88">
        <v>5.8521999999999998</v>
      </c>
      <c r="C109" s="132">
        <v>5.7245196060798778</v>
      </c>
      <c r="D109" s="132"/>
      <c r="E109" s="88">
        <v>5.75</v>
      </c>
      <c r="F109" s="133">
        <v>4.25</v>
      </c>
      <c r="G109" s="133">
        <v>7.25</v>
      </c>
    </row>
    <row r="110" spans="1:7" x14ac:dyDescent="0.3">
      <c r="A110" s="87">
        <v>43516</v>
      </c>
      <c r="B110" s="88">
        <v>5.8295000000000003</v>
      </c>
      <c r="C110" s="132">
        <v>5.8182928327098447</v>
      </c>
      <c r="D110" s="132"/>
      <c r="E110" s="88">
        <v>5.75</v>
      </c>
      <c r="F110" s="133">
        <v>4.25</v>
      </c>
      <c r="G110" s="133">
        <v>7.25</v>
      </c>
    </row>
    <row r="111" spans="1:7" x14ac:dyDescent="0.3">
      <c r="A111" s="87">
        <v>43523</v>
      </c>
      <c r="B111" s="88">
        <v>5.8215000000000003</v>
      </c>
      <c r="C111" s="132">
        <v>5.8258644487620828</v>
      </c>
      <c r="D111" s="132"/>
      <c r="E111" s="88">
        <v>5.75</v>
      </c>
      <c r="F111" s="133">
        <v>4.25</v>
      </c>
      <c r="G111" s="133">
        <v>7.25</v>
      </c>
    </row>
    <row r="112" spans="1:7" x14ac:dyDescent="0.3">
      <c r="A112" s="87">
        <v>43530</v>
      </c>
      <c r="B112" s="88">
        <v>5.8072999999999997</v>
      </c>
      <c r="C112" s="132">
        <v>5.7906085945487487</v>
      </c>
      <c r="D112" s="132"/>
      <c r="E112" s="88">
        <v>5.75</v>
      </c>
      <c r="F112" s="133">
        <v>4.25</v>
      </c>
      <c r="G112" s="133">
        <v>7.25</v>
      </c>
    </row>
    <row r="113" spans="1:7" x14ac:dyDescent="0.3">
      <c r="A113" s="87">
        <v>43537</v>
      </c>
      <c r="B113" s="88">
        <v>5.8365</v>
      </c>
      <c r="C113" s="132">
        <v>5.7622013095987645</v>
      </c>
      <c r="D113" s="132"/>
      <c r="E113" s="88">
        <v>5.75</v>
      </c>
      <c r="F113" s="133">
        <v>4.25</v>
      </c>
      <c r="G113" s="133">
        <v>7.25</v>
      </c>
    </row>
    <row r="114" spans="1:7" x14ac:dyDescent="0.3">
      <c r="A114" s="87">
        <v>43544</v>
      </c>
      <c r="B114" s="88">
        <v>5.8543000000000003</v>
      </c>
      <c r="C114" s="132">
        <v>5.84</v>
      </c>
      <c r="D114" s="132"/>
      <c r="E114" s="88">
        <v>5.75</v>
      </c>
      <c r="F114" s="133">
        <v>4.25</v>
      </c>
      <c r="G114" s="133">
        <v>7.25</v>
      </c>
    </row>
    <row r="115" spans="1:7" x14ac:dyDescent="0.3">
      <c r="A115" s="87">
        <v>43551</v>
      </c>
      <c r="B115" s="88">
        <v>5.9100999999999999</v>
      </c>
      <c r="C115" s="132">
        <v>5.9402980046405487</v>
      </c>
      <c r="D115" s="132"/>
      <c r="E115" s="88">
        <v>5.75</v>
      </c>
      <c r="F115" s="133">
        <v>4.25</v>
      </c>
      <c r="G115" s="133">
        <v>7.25</v>
      </c>
    </row>
    <row r="116" spans="1:7" x14ac:dyDescent="0.3">
      <c r="A116" s="87">
        <v>43558</v>
      </c>
      <c r="B116" s="88">
        <v>5.8362999999999996</v>
      </c>
      <c r="C116" s="132">
        <v>5.9202920516783912</v>
      </c>
      <c r="D116" s="132"/>
      <c r="E116" s="88">
        <v>5.75</v>
      </c>
      <c r="F116" s="133">
        <v>4.25</v>
      </c>
      <c r="G116" s="133">
        <v>7.25</v>
      </c>
    </row>
    <row r="117" spans="1:7" x14ac:dyDescent="0.3">
      <c r="A117" s="87">
        <v>43565</v>
      </c>
      <c r="B117" s="88">
        <v>5.8845000000000001</v>
      </c>
      <c r="C117" s="132">
        <v>5.8915724039079738</v>
      </c>
      <c r="D117" s="132"/>
      <c r="E117" s="88">
        <v>5.75</v>
      </c>
      <c r="F117" s="133">
        <v>4.25</v>
      </c>
      <c r="G117" s="133">
        <v>7.25</v>
      </c>
    </row>
    <row r="118" spans="1:7" x14ac:dyDescent="0.3">
      <c r="A118" s="87">
        <v>43572</v>
      </c>
      <c r="B118" s="88">
        <v>5.9</v>
      </c>
      <c r="C118" s="132">
        <v>5.99</v>
      </c>
      <c r="D118" s="132"/>
      <c r="E118" s="88">
        <v>5.75</v>
      </c>
      <c r="F118" s="133">
        <v>4.25</v>
      </c>
      <c r="G118" s="133">
        <v>7.25</v>
      </c>
    </row>
    <row r="119" spans="1:7" x14ac:dyDescent="0.3">
      <c r="A119" s="87">
        <v>43579</v>
      </c>
      <c r="B119" s="88">
        <v>5.8917999999999999</v>
      </c>
      <c r="C119" s="132">
        <v>5.9893093531815866</v>
      </c>
      <c r="D119" s="132"/>
      <c r="E119" s="88">
        <v>5.75</v>
      </c>
      <c r="F119" s="133">
        <v>4.25</v>
      </c>
      <c r="G119" s="133">
        <v>7.25</v>
      </c>
    </row>
    <row r="120" spans="1:7" x14ac:dyDescent="0.3">
      <c r="A120" s="87">
        <v>43586</v>
      </c>
      <c r="B120" s="88">
        <v>5.8655999999999997</v>
      </c>
      <c r="C120" s="132">
        <v>5.8999571916138267</v>
      </c>
      <c r="D120" s="132"/>
      <c r="E120" s="88">
        <v>5.75</v>
      </c>
      <c r="F120" s="133">
        <v>4.25</v>
      </c>
      <c r="G120" s="133">
        <v>7.25</v>
      </c>
    </row>
    <row r="121" spans="1:7" x14ac:dyDescent="0.3">
      <c r="A121" s="87">
        <v>43593</v>
      </c>
      <c r="B121" s="88">
        <v>5.83</v>
      </c>
      <c r="C121" s="132">
        <v>5.86</v>
      </c>
      <c r="D121" s="132"/>
      <c r="E121" s="88">
        <v>5.75</v>
      </c>
      <c r="F121" s="133">
        <v>4.25</v>
      </c>
      <c r="G121" s="133">
        <v>7.25</v>
      </c>
    </row>
    <row r="122" spans="1:7" x14ac:dyDescent="0.3">
      <c r="A122" s="87">
        <v>43600</v>
      </c>
      <c r="B122" s="88">
        <v>5.8545999999999996</v>
      </c>
      <c r="C122" s="132">
        <v>5.75</v>
      </c>
      <c r="D122" s="132"/>
      <c r="E122" s="88">
        <v>5.75</v>
      </c>
      <c r="F122" s="133">
        <v>4.25</v>
      </c>
      <c r="G122" s="133">
        <v>7.25</v>
      </c>
    </row>
    <row r="123" spans="1:7" x14ac:dyDescent="0.3">
      <c r="A123" s="87">
        <v>43607</v>
      </c>
      <c r="B123" s="88">
        <v>5.8369999999999997</v>
      </c>
      <c r="C123" s="132">
        <v>5.8449213239207376</v>
      </c>
      <c r="D123" s="132"/>
      <c r="E123" s="88">
        <v>5.75</v>
      </c>
      <c r="F123" s="133">
        <v>4.25</v>
      </c>
      <c r="G123" s="133">
        <v>7.25</v>
      </c>
    </row>
    <row r="124" spans="1:7" x14ac:dyDescent="0.3">
      <c r="A124" s="87">
        <v>43614</v>
      </c>
      <c r="B124" s="88">
        <v>5.8221999999999996</v>
      </c>
      <c r="C124" s="132">
        <v>5.8203349747512965</v>
      </c>
      <c r="D124" s="132"/>
      <c r="E124" s="88">
        <v>5.75</v>
      </c>
      <c r="F124" s="133">
        <v>4.25</v>
      </c>
      <c r="G124" s="133">
        <v>7.25</v>
      </c>
    </row>
    <row r="125" spans="1:7" x14ac:dyDescent="0.3">
      <c r="A125" s="87">
        <v>43621</v>
      </c>
      <c r="B125" s="88">
        <v>5.8293999999999997</v>
      </c>
      <c r="C125" s="132">
        <v>5.84</v>
      </c>
      <c r="D125" s="132"/>
      <c r="E125" s="88">
        <v>5.75</v>
      </c>
      <c r="F125" s="133">
        <v>4.25</v>
      </c>
      <c r="G125" s="133">
        <v>7.25</v>
      </c>
    </row>
    <row r="126" spans="1:7" x14ac:dyDescent="0.3">
      <c r="A126" s="87">
        <v>43628</v>
      </c>
      <c r="B126" s="88">
        <v>5.8301999999999996</v>
      </c>
      <c r="C126" s="132">
        <v>5.8146849424778315</v>
      </c>
      <c r="D126" s="132"/>
      <c r="E126" s="88">
        <v>5.75</v>
      </c>
      <c r="F126" s="133">
        <v>4.25</v>
      </c>
      <c r="G126" s="133">
        <v>7.25</v>
      </c>
    </row>
    <row r="127" spans="1:7" x14ac:dyDescent="0.3">
      <c r="A127" s="87">
        <v>43635</v>
      </c>
      <c r="B127" s="88">
        <v>5.82</v>
      </c>
      <c r="C127" s="132">
        <v>5.807754884596033</v>
      </c>
      <c r="D127" s="132"/>
      <c r="E127" s="88">
        <v>5.75</v>
      </c>
      <c r="F127" s="133">
        <v>4.25</v>
      </c>
      <c r="G127" s="133">
        <v>7.25</v>
      </c>
    </row>
    <row r="128" spans="1:7" x14ac:dyDescent="0.3">
      <c r="A128" s="87">
        <v>43642</v>
      </c>
      <c r="B128" s="88">
        <v>5.8746</v>
      </c>
      <c r="C128" s="132">
        <v>5.9012247558221507</v>
      </c>
      <c r="D128" s="132"/>
      <c r="E128" s="88">
        <v>5.75</v>
      </c>
      <c r="F128" s="133">
        <v>4.25</v>
      </c>
      <c r="G128" s="133">
        <v>7.25</v>
      </c>
    </row>
    <row r="129" spans="1:7" x14ac:dyDescent="0.3">
      <c r="A129" s="87">
        <v>43649</v>
      </c>
      <c r="B129" s="88">
        <v>5.8163999999999998</v>
      </c>
      <c r="C129" s="132">
        <v>5.84</v>
      </c>
      <c r="D129" s="132"/>
      <c r="E129" s="88">
        <v>5.75</v>
      </c>
      <c r="F129" s="133">
        <v>4.25</v>
      </c>
      <c r="G129" s="133">
        <v>7.25</v>
      </c>
    </row>
    <row r="130" spans="1:7" x14ac:dyDescent="0.3">
      <c r="A130" s="87">
        <v>43656</v>
      </c>
      <c r="B130" s="88">
        <v>5.8456000000000001</v>
      </c>
      <c r="C130" s="132">
        <v>5.7454281083844663</v>
      </c>
      <c r="D130" s="132"/>
      <c r="E130" s="88">
        <v>5.75</v>
      </c>
      <c r="F130" s="133">
        <v>4.25</v>
      </c>
      <c r="G130" s="133">
        <v>7.25</v>
      </c>
    </row>
    <row r="131" spans="1:7" x14ac:dyDescent="0.3">
      <c r="A131" s="87">
        <v>43663</v>
      </c>
      <c r="B131" s="88">
        <v>5.8647</v>
      </c>
      <c r="C131" s="132">
        <v>5.8554104516965362</v>
      </c>
      <c r="D131" s="132"/>
      <c r="E131" s="88">
        <v>5.75</v>
      </c>
      <c r="F131" s="133">
        <v>4.25</v>
      </c>
      <c r="G131" s="133">
        <v>7.25</v>
      </c>
    </row>
    <row r="132" spans="1:7" x14ac:dyDescent="0.3">
      <c r="A132" s="87">
        <v>43670</v>
      </c>
      <c r="B132" s="88">
        <v>5.84</v>
      </c>
      <c r="C132" s="132">
        <v>5.8201493911435902</v>
      </c>
      <c r="D132" s="132"/>
      <c r="E132" s="88">
        <v>5.75</v>
      </c>
      <c r="F132" s="133">
        <v>4.25</v>
      </c>
      <c r="G132" s="133">
        <v>7.25</v>
      </c>
    </row>
    <row r="133" spans="1:7" x14ac:dyDescent="0.3">
      <c r="A133" s="87">
        <v>43677</v>
      </c>
      <c r="B133" s="88">
        <v>5.8512000000000004</v>
      </c>
      <c r="C133" s="132">
        <v>5.8090873400077303</v>
      </c>
      <c r="D133" s="132"/>
      <c r="E133" s="88">
        <v>5.75</v>
      </c>
      <c r="F133" s="133">
        <v>4.25</v>
      </c>
      <c r="G133" s="133">
        <v>7.25</v>
      </c>
    </row>
    <row r="134" spans="1:7" x14ac:dyDescent="0.3">
      <c r="A134" s="87">
        <v>43684</v>
      </c>
      <c r="B134" s="88">
        <v>5.8356000000000003</v>
      </c>
      <c r="C134" s="132">
        <v>5.8227331556615054</v>
      </c>
      <c r="D134" s="132"/>
      <c r="E134" s="88">
        <v>5.75</v>
      </c>
      <c r="F134" s="133">
        <v>4.25</v>
      </c>
      <c r="G134" s="133">
        <v>7.25</v>
      </c>
    </row>
    <row r="135" spans="1:7" x14ac:dyDescent="0.3">
      <c r="A135" s="87">
        <v>43691</v>
      </c>
      <c r="B135" s="88">
        <v>5.84</v>
      </c>
      <c r="C135" s="132">
        <v>5.82</v>
      </c>
      <c r="D135" s="132"/>
      <c r="E135" s="88">
        <v>5.75</v>
      </c>
      <c r="F135" s="133">
        <v>4.25</v>
      </c>
      <c r="G135" s="133">
        <v>7.25</v>
      </c>
    </row>
    <row r="136" spans="1:7" x14ac:dyDescent="0.3">
      <c r="A136" s="87">
        <v>43698</v>
      </c>
      <c r="B136" s="88">
        <v>5.85</v>
      </c>
      <c r="C136" s="132">
        <v>5.83</v>
      </c>
      <c r="D136" s="132"/>
      <c r="E136" s="88">
        <v>5.75</v>
      </c>
      <c r="F136" s="133">
        <v>4.25</v>
      </c>
      <c r="G136" s="133">
        <v>7.25</v>
      </c>
    </row>
    <row r="137" spans="1:7" x14ac:dyDescent="0.3">
      <c r="A137" s="87">
        <v>43705</v>
      </c>
      <c r="B137" s="88">
        <v>5.8471000000000002</v>
      </c>
      <c r="C137" s="132">
        <v>5.8418996547308115</v>
      </c>
      <c r="D137" s="132"/>
      <c r="E137" s="88">
        <v>5.75</v>
      </c>
      <c r="F137" s="133">
        <v>4.25</v>
      </c>
      <c r="G137" s="133">
        <v>7.25</v>
      </c>
    </row>
    <row r="138" spans="1:7" x14ac:dyDescent="0.3">
      <c r="A138" s="87">
        <v>43712</v>
      </c>
      <c r="B138" s="88">
        <v>5.8448000000000002</v>
      </c>
      <c r="C138" s="132">
        <v>5.8407804821314304</v>
      </c>
      <c r="D138" s="132"/>
      <c r="E138" s="88">
        <v>5.75</v>
      </c>
      <c r="F138" s="133">
        <v>4.25</v>
      </c>
      <c r="G138" s="133">
        <v>7.25</v>
      </c>
    </row>
    <row r="139" spans="1:7" x14ac:dyDescent="0.3">
      <c r="A139" s="87">
        <v>43719</v>
      </c>
      <c r="B139" s="88">
        <v>5.6417999999999999</v>
      </c>
      <c r="C139" s="132">
        <v>5.6670726230894246</v>
      </c>
      <c r="D139" s="132"/>
      <c r="E139" s="88">
        <v>5.5</v>
      </c>
      <c r="F139" s="133">
        <v>4</v>
      </c>
      <c r="G139" s="133">
        <v>7</v>
      </c>
    </row>
    <row r="140" spans="1:7" x14ac:dyDescent="0.3">
      <c r="A140" s="87">
        <v>43726</v>
      </c>
      <c r="B140" s="88">
        <v>5.6178999999999997</v>
      </c>
      <c r="C140" s="132">
        <v>5.6117567330943636</v>
      </c>
      <c r="D140" s="132"/>
      <c r="E140" s="88">
        <v>5.5</v>
      </c>
      <c r="F140" s="133">
        <v>4</v>
      </c>
      <c r="G140" s="133">
        <v>7</v>
      </c>
    </row>
    <row r="141" spans="1:7" x14ac:dyDescent="0.3">
      <c r="A141" s="87">
        <v>43733</v>
      </c>
      <c r="B141" s="88">
        <v>5.6574999999999998</v>
      </c>
      <c r="C141" s="132">
        <v>5.6205719446555644</v>
      </c>
      <c r="D141" s="132"/>
      <c r="E141" s="88">
        <v>5.5</v>
      </c>
      <c r="F141" s="133">
        <v>4</v>
      </c>
      <c r="G141" s="133">
        <v>7</v>
      </c>
    </row>
    <row r="142" spans="1:7" x14ac:dyDescent="0.3">
      <c r="A142" s="87">
        <v>43740</v>
      </c>
      <c r="B142" s="88">
        <v>5.6417000000000002</v>
      </c>
      <c r="C142" s="132">
        <v>5.5941583899577267</v>
      </c>
      <c r="D142" s="132"/>
      <c r="E142" s="88">
        <v>5.5</v>
      </c>
      <c r="F142" s="133">
        <v>4</v>
      </c>
      <c r="G142" s="133">
        <v>7</v>
      </c>
    </row>
    <row r="143" spans="1:7" x14ac:dyDescent="0.3">
      <c r="A143" s="87">
        <v>43747</v>
      </c>
      <c r="B143" s="88">
        <v>5.6257000000000001</v>
      </c>
      <c r="C143" s="132">
        <v>5.5793678099980566</v>
      </c>
      <c r="D143" s="132"/>
      <c r="E143" s="88">
        <v>5.5</v>
      </c>
      <c r="F143" s="133">
        <v>4</v>
      </c>
      <c r="G143" s="133">
        <v>7</v>
      </c>
    </row>
    <row r="144" spans="1:7" x14ac:dyDescent="0.3">
      <c r="A144" s="87">
        <v>43754</v>
      </c>
      <c r="B144" s="88">
        <v>5.5979000000000001</v>
      </c>
      <c r="C144" s="132">
        <v>5.596229629404248</v>
      </c>
      <c r="D144" s="132"/>
      <c r="E144" s="88">
        <v>5.5</v>
      </c>
      <c r="F144" s="133">
        <v>4</v>
      </c>
      <c r="G144" s="133">
        <v>7</v>
      </c>
    </row>
    <row r="145" spans="1:7" x14ac:dyDescent="0.3">
      <c r="A145" s="87">
        <v>43761</v>
      </c>
      <c r="B145" s="88">
        <v>5.6109</v>
      </c>
      <c r="C145" s="132">
        <v>5.5950981689261852</v>
      </c>
      <c r="D145" s="132"/>
      <c r="E145" s="88">
        <v>5.5</v>
      </c>
      <c r="F145" s="133">
        <v>4</v>
      </c>
      <c r="G145" s="133">
        <v>7</v>
      </c>
    </row>
    <row r="146" spans="1:7" x14ac:dyDescent="0.3">
      <c r="A146" s="87">
        <v>43768</v>
      </c>
      <c r="B146" s="88">
        <v>5.6036999999999999</v>
      </c>
      <c r="C146" s="132">
        <v>5.5953969121890248</v>
      </c>
      <c r="D146" s="132"/>
      <c r="E146" s="88">
        <v>5.5</v>
      </c>
      <c r="F146" s="133">
        <v>4</v>
      </c>
      <c r="G146" s="133">
        <v>7</v>
      </c>
    </row>
    <row r="147" spans="1:7" x14ac:dyDescent="0.3">
      <c r="A147" s="87">
        <v>43775</v>
      </c>
      <c r="B147" s="88">
        <v>5.5660999999999996</v>
      </c>
      <c r="C147" s="132">
        <v>5.537875519210302</v>
      </c>
      <c r="D147" s="132"/>
      <c r="E147" s="88">
        <v>5.5</v>
      </c>
      <c r="F147" s="133">
        <v>4</v>
      </c>
      <c r="G147" s="133">
        <v>7</v>
      </c>
    </row>
    <row r="148" spans="1:7" x14ac:dyDescent="0.3">
      <c r="A148" s="87">
        <v>43782</v>
      </c>
      <c r="B148" s="88">
        <v>5.58</v>
      </c>
      <c r="C148" s="132">
        <v>5.4195369096192447</v>
      </c>
      <c r="D148" s="132"/>
      <c r="E148" s="88">
        <v>5.5</v>
      </c>
      <c r="F148" s="133">
        <v>4</v>
      </c>
      <c r="G148" s="133">
        <v>7</v>
      </c>
    </row>
    <row r="149" spans="1:7" x14ac:dyDescent="0.3">
      <c r="A149" s="87">
        <v>43789</v>
      </c>
      <c r="B149" s="88">
        <v>5.5776000000000003</v>
      </c>
      <c r="C149" s="132">
        <v>5.5471635190014927</v>
      </c>
      <c r="D149" s="132"/>
      <c r="E149" s="88">
        <v>5.5</v>
      </c>
      <c r="F149" s="133">
        <v>4</v>
      </c>
      <c r="G149" s="133">
        <v>7</v>
      </c>
    </row>
    <row r="150" spans="1:7" x14ac:dyDescent="0.3">
      <c r="A150" s="87">
        <v>43796</v>
      </c>
      <c r="B150" s="88">
        <v>5.6077000000000004</v>
      </c>
      <c r="C150" s="132">
        <v>5.5571906945800453</v>
      </c>
      <c r="D150" s="132"/>
      <c r="E150" s="88">
        <v>5.5</v>
      </c>
      <c r="F150" s="133">
        <v>4</v>
      </c>
      <c r="G150" s="133">
        <v>7</v>
      </c>
    </row>
    <row r="151" spans="1:7" x14ac:dyDescent="0.3">
      <c r="A151" s="87">
        <v>43803</v>
      </c>
      <c r="B151" s="88">
        <v>5.6371000000000002</v>
      </c>
      <c r="C151" s="132">
        <v>5.5506721155914978</v>
      </c>
      <c r="D151" s="132"/>
      <c r="E151" s="88">
        <v>5.5</v>
      </c>
      <c r="F151" s="133">
        <v>4</v>
      </c>
      <c r="G151" s="133">
        <v>7</v>
      </c>
    </row>
    <row r="152" spans="1:7" x14ac:dyDescent="0.3">
      <c r="A152" s="87">
        <v>43810</v>
      </c>
      <c r="B152" s="88">
        <v>5.6555999999999997</v>
      </c>
      <c r="C152" s="132">
        <v>5.55</v>
      </c>
      <c r="D152" s="132"/>
      <c r="E152" s="88">
        <v>5.5</v>
      </c>
      <c r="F152" s="133">
        <v>4</v>
      </c>
      <c r="G152" s="133">
        <v>7</v>
      </c>
    </row>
    <row r="153" spans="1:7" x14ac:dyDescent="0.3">
      <c r="A153" s="87">
        <v>43817</v>
      </c>
      <c r="B153" s="88">
        <v>5.6614000000000004</v>
      </c>
      <c r="C153" s="132">
        <v>5.5962933720911927</v>
      </c>
      <c r="D153" s="132"/>
      <c r="E153" s="88">
        <v>5.5</v>
      </c>
      <c r="F153" s="133">
        <v>4</v>
      </c>
      <c r="G153" s="133">
        <v>7</v>
      </c>
    </row>
    <row r="154" spans="1:7" x14ac:dyDescent="0.3">
      <c r="A154" s="87">
        <v>43824</v>
      </c>
      <c r="B154" s="88">
        <v>5.6547000000000001</v>
      </c>
      <c r="C154" s="132">
        <v>5.57</v>
      </c>
      <c r="D154" s="132"/>
      <c r="E154" s="88">
        <v>5.5</v>
      </c>
      <c r="F154" s="133">
        <v>4</v>
      </c>
      <c r="G154" s="133">
        <v>7</v>
      </c>
    </row>
    <row r="155" spans="1:7" x14ac:dyDescent="0.3">
      <c r="A155" s="87">
        <v>43829</v>
      </c>
      <c r="B155" s="88">
        <v>5.6988000000000003</v>
      </c>
      <c r="C155" s="132">
        <v>5.5328100542664567</v>
      </c>
      <c r="D155" s="132"/>
      <c r="E155" s="88">
        <v>5.5</v>
      </c>
      <c r="F155" s="133">
        <v>4</v>
      </c>
      <c r="G155" s="133">
        <v>7</v>
      </c>
    </row>
    <row r="156" spans="1:7" x14ac:dyDescent="0.3">
      <c r="A156" s="87">
        <v>43838</v>
      </c>
      <c r="B156" s="88">
        <v>5.6435000000000004</v>
      </c>
      <c r="C156" s="132">
        <v>5.475380695768516</v>
      </c>
      <c r="D156" s="132"/>
      <c r="E156" s="88">
        <v>5.5</v>
      </c>
      <c r="F156" s="133">
        <v>4</v>
      </c>
      <c r="G156" s="133">
        <v>7</v>
      </c>
    </row>
    <row r="157" spans="1:7" x14ac:dyDescent="0.3">
      <c r="A157" s="87">
        <v>43845</v>
      </c>
      <c r="B157" s="88">
        <v>5.6520000000000001</v>
      </c>
      <c r="C157" s="132">
        <v>5.5751006793786813</v>
      </c>
      <c r="D157" s="132"/>
      <c r="E157" s="88">
        <v>5.5</v>
      </c>
      <c r="F157" s="133">
        <v>4</v>
      </c>
      <c r="G157" s="133">
        <v>7</v>
      </c>
    </row>
    <row r="158" spans="1:7" x14ac:dyDescent="0.3">
      <c r="A158" s="87">
        <v>43852</v>
      </c>
      <c r="B158" s="88">
        <v>5.6627999999999998</v>
      </c>
      <c r="C158" s="132">
        <v>5.5676166111481358</v>
      </c>
      <c r="D158" s="132"/>
      <c r="E158" s="88">
        <v>5.5</v>
      </c>
      <c r="F158" s="133">
        <v>4</v>
      </c>
      <c r="G158" s="133">
        <v>7</v>
      </c>
    </row>
    <row r="159" spans="1:7" x14ac:dyDescent="0.3">
      <c r="A159" s="87">
        <v>43859</v>
      </c>
      <c r="B159" s="88">
        <v>5.6718000000000002</v>
      </c>
      <c r="C159" s="132">
        <v>5.6065227271971851</v>
      </c>
      <c r="D159" s="132"/>
      <c r="E159" s="88">
        <v>5.5</v>
      </c>
      <c r="F159" s="133">
        <v>4</v>
      </c>
      <c r="G159" s="133">
        <v>7</v>
      </c>
    </row>
    <row r="160" spans="1:7" x14ac:dyDescent="0.3">
      <c r="A160" s="87">
        <v>43866</v>
      </c>
      <c r="B160" s="88">
        <v>5.6215000000000002</v>
      </c>
      <c r="C160" s="132">
        <v>5.577755403542179</v>
      </c>
      <c r="D160" s="132"/>
      <c r="E160" s="88">
        <v>5.5</v>
      </c>
      <c r="F160" s="133">
        <v>4</v>
      </c>
      <c r="G160" s="133">
        <v>7</v>
      </c>
    </row>
    <row r="161" spans="1:7" x14ac:dyDescent="0.3">
      <c r="A161" s="87">
        <v>43873</v>
      </c>
      <c r="B161" s="88">
        <v>5.6394000000000002</v>
      </c>
      <c r="C161" s="132">
        <v>5.4766489324738332</v>
      </c>
      <c r="D161" s="132"/>
      <c r="E161" s="88">
        <v>5.5</v>
      </c>
      <c r="F161" s="133">
        <v>4</v>
      </c>
      <c r="G161" s="133">
        <v>7</v>
      </c>
    </row>
    <row r="162" spans="1:7" x14ac:dyDescent="0.3">
      <c r="A162" s="87">
        <v>43880</v>
      </c>
      <c r="B162" s="88">
        <v>5.6044</v>
      </c>
      <c r="C162" s="132">
        <v>5.5722343346760672</v>
      </c>
      <c r="D162" s="132"/>
      <c r="E162" s="88">
        <v>5.5</v>
      </c>
      <c r="F162" s="133">
        <v>4</v>
      </c>
      <c r="G162" s="133">
        <v>7</v>
      </c>
    </row>
    <row r="163" spans="1:7" x14ac:dyDescent="0.3">
      <c r="A163" s="87">
        <v>43887</v>
      </c>
      <c r="B163" s="88">
        <v>5.6044</v>
      </c>
      <c r="C163" s="132">
        <v>5.56</v>
      </c>
      <c r="D163" s="132"/>
      <c r="E163" s="88">
        <v>5.5</v>
      </c>
      <c r="F163" s="133">
        <v>4</v>
      </c>
      <c r="G163" s="133">
        <v>7</v>
      </c>
    </row>
    <row r="164" spans="1:7" x14ac:dyDescent="0.3">
      <c r="A164" s="87">
        <v>43894</v>
      </c>
      <c r="B164" s="88">
        <v>5.5686999999999998</v>
      </c>
      <c r="C164" s="132">
        <v>5.5258448851085307</v>
      </c>
      <c r="D164" s="132"/>
      <c r="E164" s="88">
        <v>5.5</v>
      </c>
      <c r="F164" s="133">
        <v>4</v>
      </c>
      <c r="G164" s="133">
        <v>7</v>
      </c>
    </row>
    <row r="165" spans="1:7" x14ac:dyDescent="0.3">
      <c r="A165" s="87">
        <v>43901</v>
      </c>
      <c r="B165" s="88">
        <v>5.5808999999999997</v>
      </c>
      <c r="C165" s="132">
        <v>5.4546563657904565</v>
      </c>
      <c r="D165" s="132"/>
      <c r="E165" s="88">
        <v>5.5</v>
      </c>
      <c r="F165" s="133">
        <v>4</v>
      </c>
      <c r="G165" s="133">
        <v>7</v>
      </c>
    </row>
    <row r="166" spans="1:7" x14ac:dyDescent="0.3">
      <c r="A166" s="87">
        <v>43908</v>
      </c>
      <c r="B166" s="88">
        <v>5.4010999999999996</v>
      </c>
      <c r="C166" s="132">
        <v>5.25</v>
      </c>
      <c r="D166" s="132"/>
      <c r="E166" s="88">
        <v>5.25</v>
      </c>
      <c r="F166" s="133">
        <v>3.75</v>
      </c>
      <c r="G166" s="133">
        <v>6.75</v>
      </c>
    </row>
    <row r="167" spans="1:7" x14ac:dyDescent="0.3">
      <c r="A167" s="87">
        <v>43915</v>
      </c>
      <c r="B167" s="88">
        <v>5.42</v>
      </c>
      <c r="C167" s="132">
        <v>5.3948897220931826</v>
      </c>
      <c r="D167" s="132"/>
      <c r="E167" s="88">
        <v>5.25</v>
      </c>
      <c r="F167" s="133">
        <v>3.75</v>
      </c>
      <c r="G167" s="133">
        <v>6.75</v>
      </c>
    </row>
    <row r="168" spans="1:7" x14ac:dyDescent="0.3">
      <c r="A168" s="87">
        <v>43922</v>
      </c>
      <c r="B168" s="88">
        <v>5.4532999999999996</v>
      </c>
      <c r="C168" s="132">
        <v>5.3144781144181197</v>
      </c>
      <c r="D168" s="132"/>
      <c r="E168" s="88">
        <v>5.25</v>
      </c>
      <c r="F168" s="133">
        <v>3.75</v>
      </c>
      <c r="G168" s="133">
        <v>6.75</v>
      </c>
    </row>
    <row r="169" spans="1:7" x14ac:dyDescent="0.3">
      <c r="A169" s="87">
        <v>43929</v>
      </c>
      <c r="B169" s="88">
        <v>5.3922999999999996</v>
      </c>
      <c r="C169" s="132">
        <v>5.2881424284647833</v>
      </c>
      <c r="D169" s="132"/>
      <c r="E169" s="88">
        <v>5.25</v>
      </c>
      <c r="F169" s="133">
        <v>3.75</v>
      </c>
      <c r="G169" s="133">
        <v>6.75</v>
      </c>
    </row>
    <row r="170" spans="1:7" x14ac:dyDescent="0.3">
      <c r="A170" s="87">
        <v>43936</v>
      </c>
      <c r="B170" s="88">
        <v>5.4227999999999996</v>
      </c>
      <c r="C170" s="132">
        <v>5.2678692632695965</v>
      </c>
      <c r="D170" s="132"/>
      <c r="E170" s="88">
        <v>5.25</v>
      </c>
      <c r="F170" s="133">
        <v>3.75</v>
      </c>
      <c r="G170" s="133">
        <v>6.75</v>
      </c>
    </row>
    <row r="171" spans="1:7" x14ac:dyDescent="0.3">
      <c r="A171" s="87">
        <v>43943</v>
      </c>
      <c r="B171" s="88">
        <v>5.4207999999999998</v>
      </c>
      <c r="C171" s="132">
        <v>5.3433022070178104</v>
      </c>
      <c r="D171" s="132"/>
      <c r="E171" s="88">
        <v>5.25</v>
      </c>
      <c r="F171" s="133">
        <v>3.75</v>
      </c>
      <c r="G171" s="133">
        <v>6.75</v>
      </c>
    </row>
    <row r="172" spans="1:7" x14ac:dyDescent="0.3">
      <c r="A172" s="87">
        <v>43950</v>
      </c>
      <c r="B172" s="88">
        <v>5.18</v>
      </c>
      <c r="C172" s="132">
        <v>5.1371072181305157</v>
      </c>
      <c r="D172" s="132"/>
      <c r="E172" s="88">
        <v>5</v>
      </c>
      <c r="F172" s="133">
        <v>3.5</v>
      </c>
      <c r="G172" s="133">
        <v>6.5</v>
      </c>
    </row>
    <row r="173" spans="1:7" x14ac:dyDescent="0.3">
      <c r="A173" s="87">
        <v>43957</v>
      </c>
      <c r="B173" s="88">
        <v>5.1624999999999996</v>
      </c>
      <c r="C173" s="132">
        <v>5.08457449190856</v>
      </c>
      <c r="D173" s="132"/>
      <c r="E173" s="88">
        <v>5</v>
      </c>
      <c r="F173" s="133">
        <v>3.5</v>
      </c>
      <c r="G173" s="133">
        <v>6.5</v>
      </c>
    </row>
    <row r="174" spans="1:7" x14ac:dyDescent="0.3">
      <c r="A174" s="87">
        <v>43964</v>
      </c>
      <c r="B174" s="88">
        <v>5.1741999999999999</v>
      </c>
      <c r="C174" s="132">
        <v>5.0263901494140155</v>
      </c>
      <c r="D174" s="132"/>
      <c r="E174" s="88">
        <v>5</v>
      </c>
      <c r="F174" s="133">
        <v>3.5</v>
      </c>
      <c r="G174" s="133">
        <v>6.5</v>
      </c>
    </row>
    <row r="175" spans="1:7" x14ac:dyDescent="0.3">
      <c r="A175" s="87">
        <v>43971</v>
      </c>
      <c r="B175" s="88">
        <v>5.2241</v>
      </c>
      <c r="C175" s="132">
        <v>5.1752846097997471</v>
      </c>
      <c r="D175" s="132"/>
      <c r="E175" s="88">
        <v>5</v>
      </c>
      <c r="F175" s="133">
        <v>3.5</v>
      </c>
      <c r="G175" s="133">
        <v>6.5</v>
      </c>
    </row>
    <row r="176" spans="1:7" x14ac:dyDescent="0.3">
      <c r="A176" s="87">
        <v>43978</v>
      </c>
      <c r="B176" s="88">
        <v>5.2241</v>
      </c>
      <c r="C176" s="132">
        <v>5.1752846097997471</v>
      </c>
      <c r="D176" s="132"/>
      <c r="E176" s="88">
        <v>5</v>
      </c>
      <c r="F176" s="133">
        <v>3.5</v>
      </c>
      <c r="G176" s="133">
        <v>6.5</v>
      </c>
    </row>
    <row r="177" spans="1:7" x14ac:dyDescent="0.3">
      <c r="A177" s="87">
        <v>43985</v>
      </c>
      <c r="B177" s="88">
        <v>5.1571999999999996</v>
      </c>
      <c r="C177" s="132">
        <v>5.1486587382478968</v>
      </c>
      <c r="D177" s="132"/>
      <c r="E177" s="88">
        <v>5</v>
      </c>
      <c r="F177" s="133">
        <v>3.5</v>
      </c>
      <c r="G177" s="133">
        <v>6.5</v>
      </c>
    </row>
    <row r="178" spans="1:7" x14ac:dyDescent="0.3">
      <c r="A178" s="87">
        <v>43992</v>
      </c>
      <c r="B178" s="88">
        <v>5.1391</v>
      </c>
      <c r="C178" s="132">
        <v>5.09</v>
      </c>
      <c r="D178" s="132"/>
      <c r="E178" s="88">
        <v>5</v>
      </c>
      <c r="F178" s="133">
        <v>3.5</v>
      </c>
      <c r="G178" s="133">
        <v>6.5</v>
      </c>
    </row>
    <row r="179" spans="1:7" x14ac:dyDescent="0.3">
      <c r="A179" s="87">
        <v>43999</v>
      </c>
      <c r="B179" s="88">
        <v>4.6524000000000001</v>
      </c>
      <c r="C179" s="132">
        <v>4.6524903459415725</v>
      </c>
      <c r="D179" s="132"/>
      <c r="E179" s="88">
        <v>4.5</v>
      </c>
      <c r="F179" s="133">
        <v>3</v>
      </c>
      <c r="G179" s="133">
        <v>6</v>
      </c>
    </row>
    <row r="180" spans="1:7" x14ac:dyDescent="0.3">
      <c r="A180" s="87">
        <v>44006</v>
      </c>
      <c r="B180" s="88">
        <v>4.6763000000000003</v>
      </c>
      <c r="C180" s="132">
        <v>4.6218349115572446</v>
      </c>
      <c r="D180" s="132"/>
      <c r="E180" s="88">
        <v>4.5</v>
      </c>
      <c r="F180" s="133">
        <v>3</v>
      </c>
      <c r="G180" s="133">
        <v>6</v>
      </c>
    </row>
    <row r="181" spans="1:7" x14ac:dyDescent="0.3">
      <c r="A181" s="87">
        <v>44013</v>
      </c>
      <c r="B181" s="88">
        <v>4.6083999999999996</v>
      </c>
      <c r="C181" s="132">
        <v>4.6302491198938878</v>
      </c>
      <c r="D181" s="132"/>
      <c r="E181" s="88">
        <v>4.5</v>
      </c>
      <c r="F181" s="133">
        <v>3</v>
      </c>
      <c r="G181" s="133">
        <v>6</v>
      </c>
    </row>
    <row r="182" spans="1:7" x14ac:dyDescent="0.3">
      <c r="A182" s="87">
        <v>44020</v>
      </c>
      <c r="B182" s="88">
        <v>4.5579999999999998</v>
      </c>
      <c r="C182" s="132">
        <v>4.5136174886469149</v>
      </c>
      <c r="D182" s="132"/>
      <c r="E182" s="88">
        <v>4.5</v>
      </c>
      <c r="F182" s="133">
        <v>3</v>
      </c>
      <c r="G182" s="133">
        <v>6</v>
      </c>
    </row>
    <row r="183" spans="1:7" x14ac:dyDescent="0.3">
      <c r="A183" s="87">
        <v>44027</v>
      </c>
      <c r="B183" s="88">
        <v>4.6585999999999999</v>
      </c>
      <c r="C183" s="132">
        <v>4.403913758973399</v>
      </c>
      <c r="D183" s="132"/>
      <c r="E183" s="88">
        <v>4.5</v>
      </c>
      <c r="F183" s="133">
        <v>3</v>
      </c>
      <c r="G183" s="133">
        <v>6</v>
      </c>
    </row>
    <row r="184" spans="1:7" x14ac:dyDescent="0.3">
      <c r="A184" s="87">
        <v>44034</v>
      </c>
      <c r="B184" s="88">
        <v>4.6186999999999996</v>
      </c>
      <c r="C184" s="132">
        <v>4.6428864085541788</v>
      </c>
      <c r="D184" s="132"/>
      <c r="E184" s="88">
        <v>4.5</v>
      </c>
      <c r="F184" s="133">
        <v>3</v>
      </c>
      <c r="G184" s="133">
        <v>6</v>
      </c>
    </row>
    <row r="185" spans="1:7" x14ac:dyDescent="0.3">
      <c r="A185" s="87">
        <v>44041</v>
      </c>
      <c r="B185" s="88">
        <v>4.5968</v>
      </c>
      <c r="C185" s="132">
        <v>4.6185148060946712</v>
      </c>
      <c r="D185" s="132"/>
      <c r="E185" s="88">
        <v>4.5</v>
      </c>
      <c r="F185" s="133">
        <v>3</v>
      </c>
      <c r="G185" s="133">
        <v>6</v>
      </c>
    </row>
    <row r="186" spans="1:7" x14ac:dyDescent="0.3">
      <c r="A186" s="87">
        <v>44048</v>
      </c>
      <c r="B186" s="88">
        <v>4.5843999999999996</v>
      </c>
      <c r="C186" s="132">
        <v>4.5627335724088001</v>
      </c>
      <c r="D186" s="132"/>
      <c r="E186" s="88">
        <v>4.5</v>
      </c>
      <c r="F186" s="133">
        <v>3</v>
      </c>
      <c r="G186" s="133">
        <v>6</v>
      </c>
    </row>
    <row r="187" spans="1:7" x14ac:dyDescent="0.3">
      <c r="A187" s="87">
        <v>44055</v>
      </c>
      <c r="B187" s="88">
        <v>4.6215999999999999</v>
      </c>
      <c r="C187" s="132">
        <v>4.6003259326497306</v>
      </c>
      <c r="D187" s="132"/>
      <c r="E187" s="88">
        <v>4.5</v>
      </c>
      <c r="F187" s="133">
        <v>3</v>
      </c>
      <c r="G187" s="133">
        <v>6</v>
      </c>
    </row>
    <row r="188" spans="1:7" x14ac:dyDescent="0.3">
      <c r="A188" s="87">
        <v>44062</v>
      </c>
      <c r="B188" s="88">
        <v>4.5945</v>
      </c>
      <c r="C188" s="132">
        <v>4.6190329096674008</v>
      </c>
      <c r="D188" s="132"/>
      <c r="E188" s="88">
        <v>4.5</v>
      </c>
      <c r="F188" s="133">
        <v>3</v>
      </c>
      <c r="G188" s="133">
        <v>6</v>
      </c>
    </row>
    <row r="189" spans="1:7" x14ac:dyDescent="0.3">
      <c r="A189" s="87">
        <v>44069</v>
      </c>
      <c r="B189" s="88">
        <v>4.5896999999999997</v>
      </c>
      <c r="C189" s="132">
        <v>4.612938509941598</v>
      </c>
      <c r="D189" s="132"/>
      <c r="E189" s="88">
        <v>4.5</v>
      </c>
      <c r="F189" s="133">
        <v>3</v>
      </c>
      <c r="G189" s="133">
        <v>6</v>
      </c>
    </row>
    <row r="190" spans="1:7" x14ac:dyDescent="0.3">
      <c r="A190" s="87">
        <v>44076</v>
      </c>
      <c r="B190" s="88">
        <v>4.5949999999999998</v>
      </c>
      <c r="C190" s="132">
        <v>4.5688688602141587</v>
      </c>
      <c r="D190" s="132"/>
      <c r="E190" s="88">
        <v>4.5</v>
      </c>
      <c r="F190" s="133">
        <v>3</v>
      </c>
      <c r="G190" s="133">
        <v>6</v>
      </c>
    </row>
    <row r="191" spans="1:7" x14ac:dyDescent="0.3">
      <c r="A191" s="87">
        <v>44083</v>
      </c>
      <c r="B191" s="88">
        <v>4.5728999999999997</v>
      </c>
      <c r="C191" s="132">
        <v>4.5664460066339183</v>
      </c>
      <c r="D191" s="132"/>
      <c r="E191" s="88">
        <v>4.5</v>
      </c>
      <c r="F191" s="133">
        <v>3</v>
      </c>
      <c r="G191" s="133">
        <v>6</v>
      </c>
    </row>
    <row r="192" spans="1:7" x14ac:dyDescent="0.3">
      <c r="A192" s="87">
        <v>44090</v>
      </c>
      <c r="B192" s="88">
        <v>4.3284000000000002</v>
      </c>
      <c r="C192" s="132">
        <v>4.2097593573002516</v>
      </c>
      <c r="D192" s="132"/>
      <c r="E192" s="88">
        <v>4.25</v>
      </c>
      <c r="F192" s="133">
        <v>2.75</v>
      </c>
      <c r="G192" s="133">
        <v>5.75</v>
      </c>
    </row>
    <row r="193" spans="1:7" x14ac:dyDescent="0.3">
      <c r="A193" s="87">
        <v>44097</v>
      </c>
      <c r="B193" s="88">
        <v>4.3257000000000003</v>
      </c>
      <c r="C193" s="132">
        <v>4.3616011093810059</v>
      </c>
      <c r="D193" s="132"/>
      <c r="E193" s="88">
        <v>4.25</v>
      </c>
      <c r="F193" s="133">
        <v>2.75</v>
      </c>
      <c r="G193" s="133">
        <v>5.75</v>
      </c>
    </row>
    <row r="194" spans="1:7" x14ac:dyDescent="0.3">
      <c r="A194" s="87">
        <v>44104</v>
      </c>
      <c r="B194" s="88">
        <v>4.3662999999999998</v>
      </c>
      <c r="C194" s="132">
        <v>4.2911489061419577</v>
      </c>
      <c r="D194" s="132"/>
      <c r="E194" s="88">
        <v>4.25</v>
      </c>
      <c r="F194" s="133">
        <v>2.75</v>
      </c>
      <c r="G194" s="133">
        <v>5.75</v>
      </c>
    </row>
    <row r="195" spans="1:7" x14ac:dyDescent="0.3">
      <c r="A195" s="87">
        <v>44111</v>
      </c>
      <c r="B195" s="88">
        <v>4.3277000000000001</v>
      </c>
      <c r="C195" s="132">
        <v>4.3247328941561722</v>
      </c>
      <c r="D195" s="132"/>
      <c r="E195" s="88">
        <v>4.25</v>
      </c>
      <c r="F195" s="133">
        <v>2.75</v>
      </c>
      <c r="G195" s="133">
        <v>5.75</v>
      </c>
    </row>
    <row r="196" spans="1:7" x14ac:dyDescent="0.3">
      <c r="A196" s="87">
        <v>44118</v>
      </c>
      <c r="B196" s="88">
        <v>4.3193000000000001</v>
      </c>
      <c r="C196" s="132">
        <v>4.0809621390872879</v>
      </c>
      <c r="D196" s="132"/>
      <c r="E196" s="88">
        <v>4.25</v>
      </c>
      <c r="F196" s="133">
        <v>2.75</v>
      </c>
      <c r="G196" s="133">
        <v>5.75</v>
      </c>
    </row>
    <row r="197" spans="1:7" x14ac:dyDescent="0.3">
      <c r="A197" s="87">
        <v>44125</v>
      </c>
      <c r="B197" s="88">
        <v>4.3094999999999999</v>
      </c>
      <c r="C197" s="132">
        <v>4.3561106393289535</v>
      </c>
      <c r="D197" s="132"/>
      <c r="E197" s="88">
        <v>4.25</v>
      </c>
      <c r="F197" s="133">
        <v>2.75</v>
      </c>
      <c r="G197" s="133">
        <v>5.75</v>
      </c>
    </row>
    <row r="198" spans="1:7" x14ac:dyDescent="0.3">
      <c r="A198" s="87">
        <v>44132</v>
      </c>
      <c r="B198" s="88">
        <v>4.3129</v>
      </c>
      <c r="C198" s="132">
        <v>4.3346487573917605</v>
      </c>
      <c r="D198" s="132"/>
      <c r="E198" s="88">
        <v>4.25</v>
      </c>
      <c r="F198" s="133">
        <v>2.75</v>
      </c>
      <c r="G198" s="133">
        <v>5.75</v>
      </c>
    </row>
    <row r="199" spans="1:7" x14ac:dyDescent="0.3">
      <c r="A199" s="87">
        <v>44139</v>
      </c>
      <c r="B199" s="88">
        <v>4.3018000000000001</v>
      </c>
      <c r="C199" s="132">
        <v>4.3892896849110263</v>
      </c>
      <c r="D199" s="132"/>
      <c r="E199" s="88">
        <v>4.25</v>
      </c>
      <c r="F199" s="133">
        <v>2.75</v>
      </c>
      <c r="G199" s="133">
        <v>5.75</v>
      </c>
    </row>
    <row r="200" spans="1:7" x14ac:dyDescent="0.3">
      <c r="A200" s="87">
        <v>44146</v>
      </c>
      <c r="B200" s="88">
        <v>4.3018000000000001</v>
      </c>
      <c r="C200" s="132">
        <v>4.2164521830903956</v>
      </c>
      <c r="D200" s="132"/>
      <c r="E200" s="88">
        <v>4.25</v>
      </c>
      <c r="F200" s="133">
        <v>2.75</v>
      </c>
      <c r="G200" s="133">
        <v>5.75</v>
      </c>
    </row>
    <row r="201" spans="1:7" x14ac:dyDescent="0.3">
      <c r="A201" s="87">
        <v>44153</v>
      </c>
      <c r="B201" s="88">
        <v>4.3010000000000002</v>
      </c>
      <c r="C201" s="132">
        <v>4.326621475367463</v>
      </c>
      <c r="D201" s="132"/>
      <c r="E201" s="88">
        <v>4.25</v>
      </c>
      <c r="F201" s="133">
        <v>2.75</v>
      </c>
      <c r="G201" s="133">
        <v>5.75</v>
      </c>
    </row>
    <row r="202" spans="1:7" x14ac:dyDescent="0.3">
      <c r="A202" s="87">
        <v>44160</v>
      </c>
      <c r="B202" s="88">
        <v>4.3207000000000004</v>
      </c>
      <c r="C202" s="132">
        <v>4.3229679215176722</v>
      </c>
      <c r="D202" s="132"/>
      <c r="E202" s="88">
        <v>4.25</v>
      </c>
      <c r="F202" s="133">
        <v>2.75</v>
      </c>
      <c r="G202" s="133">
        <v>5.75</v>
      </c>
    </row>
    <row r="203" spans="1:7" x14ac:dyDescent="0.3">
      <c r="A203" s="87">
        <v>44167</v>
      </c>
      <c r="B203" s="88">
        <v>4.2930000000000001</v>
      </c>
      <c r="C203" s="132">
        <v>4.316035286591716</v>
      </c>
      <c r="D203" s="132"/>
      <c r="E203" s="88">
        <v>4.25</v>
      </c>
      <c r="F203" s="133">
        <v>2.75</v>
      </c>
      <c r="G203" s="133">
        <v>5.75</v>
      </c>
    </row>
    <row r="204" spans="1:7" x14ac:dyDescent="0.3">
      <c r="A204" s="87">
        <v>44174</v>
      </c>
      <c r="B204" s="88">
        <v>4.306</v>
      </c>
      <c r="C204" s="132">
        <v>4.28</v>
      </c>
      <c r="D204" s="132"/>
      <c r="E204" s="88">
        <v>4.25</v>
      </c>
      <c r="F204" s="133">
        <v>2.75</v>
      </c>
      <c r="G204" s="133">
        <v>5.75</v>
      </c>
    </row>
    <row r="205" spans="1:7" x14ac:dyDescent="0.3">
      <c r="A205" s="87">
        <v>44181</v>
      </c>
      <c r="B205" s="88">
        <v>5.4139999999999997</v>
      </c>
      <c r="C205" s="132">
        <v>5.4410350043820106</v>
      </c>
      <c r="D205" s="132"/>
      <c r="E205" s="88">
        <v>5.25</v>
      </c>
      <c r="F205" s="133">
        <v>3.75</v>
      </c>
      <c r="G205" s="133">
        <v>6.75</v>
      </c>
    </row>
    <row r="206" spans="1:7" x14ac:dyDescent="0.3">
      <c r="A206" s="87">
        <v>44188</v>
      </c>
      <c r="B206" s="88">
        <v>5.4524999999999997</v>
      </c>
      <c r="C206" s="132">
        <v>5.4671620190968238</v>
      </c>
      <c r="D206" s="132"/>
      <c r="E206" s="88">
        <v>5.25</v>
      </c>
      <c r="F206" s="133">
        <v>3.75</v>
      </c>
      <c r="G206" s="133">
        <v>6.75</v>
      </c>
    </row>
    <row r="207" spans="1:7" x14ac:dyDescent="0.3">
      <c r="A207" s="87">
        <v>44195</v>
      </c>
      <c r="B207" s="88">
        <v>5.5835999999999997</v>
      </c>
      <c r="C207" s="132">
        <v>5.549497161661411</v>
      </c>
      <c r="D207" s="132"/>
      <c r="E207" s="88">
        <v>5.25</v>
      </c>
      <c r="F207" s="133">
        <v>3.75</v>
      </c>
      <c r="G207" s="133">
        <v>6.75</v>
      </c>
    </row>
    <row r="208" spans="1:7" x14ac:dyDescent="0.3">
      <c r="A208" s="87">
        <v>44204</v>
      </c>
      <c r="B208" s="88">
        <v>5.4767000000000001</v>
      </c>
      <c r="C208" s="132">
        <v>5.4168161801892802</v>
      </c>
      <c r="D208" s="132"/>
      <c r="E208" s="88">
        <v>5.25</v>
      </c>
      <c r="F208" s="133">
        <v>3.75</v>
      </c>
      <c r="G208" s="133">
        <v>6.75</v>
      </c>
    </row>
    <row r="209" spans="1:7" x14ac:dyDescent="0.3">
      <c r="A209" s="87">
        <v>44209</v>
      </c>
      <c r="B209" s="88">
        <v>5.5444000000000004</v>
      </c>
      <c r="C209" s="132">
        <v>5.5594589038551812</v>
      </c>
      <c r="D209" s="132"/>
      <c r="E209" s="88">
        <v>5.25</v>
      </c>
      <c r="F209" s="133">
        <v>3.75</v>
      </c>
      <c r="G209" s="133">
        <v>6.75</v>
      </c>
    </row>
    <row r="210" spans="1:7" x14ac:dyDescent="0.3">
      <c r="A210" s="87">
        <v>44216</v>
      </c>
      <c r="B210" s="88">
        <v>5.4527999999999999</v>
      </c>
      <c r="C210" s="132">
        <v>5.4916286861656474</v>
      </c>
      <c r="D210" s="132"/>
      <c r="E210" s="88">
        <v>5.25</v>
      </c>
      <c r="F210" s="133">
        <v>3.75</v>
      </c>
      <c r="G210" s="133">
        <v>6.75</v>
      </c>
    </row>
    <row r="211" spans="1:7" x14ac:dyDescent="0.3">
      <c r="A211" s="87">
        <v>44223</v>
      </c>
      <c r="B211" s="88">
        <v>5.3888999999999996</v>
      </c>
      <c r="C211" s="132">
        <v>5.368214101429845</v>
      </c>
      <c r="D211" s="132"/>
      <c r="E211" s="88">
        <v>5.25</v>
      </c>
      <c r="F211" s="133">
        <v>3.75</v>
      </c>
      <c r="G211" s="133">
        <v>6.75</v>
      </c>
    </row>
    <row r="212" spans="1:7" x14ac:dyDescent="0.3">
      <c r="A212" s="87">
        <v>44230</v>
      </c>
      <c r="B212" s="88">
        <v>5.6105999999999998</v>
      </c>
      <c r="C212" s="132">
        <v>5.6158036259752953</v>
      </c>
      <c r="D212" s="132"/>
      <c r="E212" s="88">
        <v>5.5</v>
      </c>
      <c r="F212" s="133">
        <v>4</v>
      </c>
      <c r="G212" s="133">
        <v>7</v>
      </c>
    </row>
    <row r="213" spans="1:7" x14ac:dyDescent="0.3">
      <c r="A213" s="87">
        <v>44237</v>
      </c>
      <c r="B213" s="88">
        <v>5.609</v>
      </c>
      <c r="C213" s="132">
        <v>5.5132378866191143</v>
      </c>
      <c r="D213" s="132"/>
      <c r="E213" s="88">
        <v>5.5</v>
      </c>
      <c r="F213" s="133">
        <v>4</v>
      </c>
      <c r="G213" s="133">
        <v>7</v>
      </c>
    </row>
    <row r="214" spans="1:7" x14ac:dyDescent="0.3">
      <c r="A214" s="87">
        <v>44244</v>
      </c>
      <c r="B214" s="88">
        <v>5.6058000000000003</v>
      </c>
      <c r="C214" s="132">
        <v>5.6715907371046876</v>
      </c>
      <c r="D214" s="132"/>
      <c r="E214" s="88">
        <v>5.5</v>
      </c>
      <c r="F214" s="133">
        <v>4</v>
      </c>
      <c r="G214" s="133">
        <v>7</v>
      </c>
    </row>
    <row r="215" spans="1:7" x14ac:dyDescent="0.3">
      <c r="A215" s="87">
        <v>44251</v>
      </c>
      <c r="B215" s="88">
        <v>5.6135000000000002</v>
      </c>
      <c r="C215" s="132">
        <v>5.6136056903557252</v>
      </c>
      <c r="D215" s="132"/>
      <c r="E215" s="88">
        <v>5.5</v>
      </c>
      <c r="F215" s="133">
        <v>4</v>
      </c>
      <c r="G215" s="133">
        <v>7</v>
      </c>
    </row>
    <row r="216" spans="1:7" x14ac:dyDescent="0.3">
      <c r="A216" s="87">
        <v>44258</v>
      </c>
      <c r="B216" s="88">
        <v>5.6035000000000004</v>
      </c>
      <c r="C216" s="132">
        <v>5.6286686784298743</v>
      </c>
      <c r="D216" s="132"/>
      <c r="E216" s="88">
        <v>5.5</v>
      </c>
      <c r="F216" s="133">
        <v>4</v>
      </c>
      <c r="G216" s="133">
        <v>7</v>
      </c>
    </row>
    <row r="217" spans="1:7" x14ac:dyDescent="0.3">
      <c r="A217" s="87">
        <v>44265</v>
      </c>
      <c r="B217" s="88">
        <v>5.6120999999999999</v>
      </c>
      <c r="C217" s="132">
        <v>5.618704581948581</v>
      </c>
      <c r="D217" s="132"/>
      <c r="E217" s="88">
        <v>5.5</v>
      </c>
      <c r="F217" s="133">
        <v>4</v>
      </c>
      <c r="G217" s="133">
        <v>7</v>
      </c>
    </row>
    <row r="218" spans="1:7" x14ac:dyDescent="0.3">
      <c r="A218" s="87">
        <v>44272</v>
      </c>
      <c r="B218" s="88">
        <v>5.6254999999999997</v>
      </c>
      <c r="C218" s="132">
        <v>5.4232775375525293</v>
      </c>
      <c r="D218" s="132"/>
      <c r="E218" s="88">
        <v>5.5</v>
      </c>
      <c r="F218" s="133">
        <v>4</v>
      </c>
      <c r="G218" s="133">
        <v>7</v>
      </c>
    </row>
    <row r="219" spans="1:7" x14ac:dyDescent="0.3">
      <c r="A219" s="87">
        <v>44279</v>
      </c>
      <c r="B219" s="88">
        <v>5.5968999999999998</v>
      </c>
      <c r="C219" s="132">
        <v>5.6791322403481566</v>
      </c>
      <c r="D219" s="132"/>
      <c r="E219" s="88">
        <v>5.5</v>
      </c>
      <c r="F219" s="133">
        <v>4</v>
      </c>
      <c r="G219" s="133">
        <v>7</v>
      </c>
    </row>
    <row r="220" spans="1:7" x14ac:dyDescent="0.3">
      <c r="A220" s="87">
        <v>44286</v>
      </c>
      <c r="B220" s="88">
        <v>5.6435724770642199</v>
      </c>
      <c r="C220" s="132">
        <v>5.6726330602870814</v>
      </c>
      <c r="D220" s="132"/>
      <c r="E220" s="88">
        <v>5.5</v>
      </c>
      <c r="F220" s="133">
        <v>4</v>
      </c>
      <c r="G220" s="133">
        <v>7</v>
      </c>
    </row>
    <row r="221" spans="1:7" hidden="1" x14ac:dyDescent="0.3">
      <c r="A221" s="87"/>
      <c r="B221" s="88"/>
      <c r="C221" s="132"/>
      <c r="D221" s="132"/>
      <c r="E221" s="88"/>
      <c r="F221" s="133"/>
      <c r="G221" s="133"/>
    </row>
    <row r="222" spans="1:7" hidden="1" x14ac:dyDescent="0.3">
      <c r="A222" s="87"/>
      <c r="B222" s="88"/>
      <c r="C222" s="132"/>
      <c r="D222" s="132"/>
      <c r="E222" s="88"/>
      <c r="F222" s="133"/>
      <c r="G222" s="133"/>
    </row>
    <row r="223" spans="1:7" hidden="1" x14ac:dyDescent="0.3">
      <c r="A223" s="87"/>
      <c r="B223" s="88"/>
      <c r="C223" s="132"/>
      <c r="D223" s="132"/>
      <c r="E223" s="88"/>
      <c r="F223" s="133"/>
      <c r="G223" s="133"/>
    </row>
    <row r="224" spans="1:7" hidden="1" x14ac:dyDescent="0.3">
      <c r="A224" s="87"/>
      <c r="B224" s="88"/>
      <c r="C224" s="132"/>
      <c r="D224" s="132"/>
      <c r="E224" s="88"/>
      <c r="F224" s="133"/>
      <c r="G224" s="133"/>
    </row>
    <row r="225" spans="1:7" hidden="1" x14ac:dyDescent="0.3">
      <c r="A225" s="87"/>
      <c r="B225" s="88"/>
      <c r="C225" s="132"/>
      <c r="D225" s="132"/>
      <c r="E225" s="88"/>
      <c r="F225" s="133"/>
      <c r="G225" s="133"/>
    </row>
    <row r="226" spans="1:7" x14ac:dyDescent="0.3">
      <c r="A226" s="87"/>
      <c r="B226" s="88"/>
      <c r="C226" s="132"/>
      <c r="D226" s="132"/>
      <c r="E226" s="88"/>
      <c r="F226" s="133"/>
      <c r="G226" s="133"/>
    </row>
  </sheetData>
  <hyperlinks>
    <hyperlink ref="A1" location="List!A1" display="List!A1" xr:uid="{0634F788-C842-4F61-B28C-2AC8B6A18044}"/>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309"/>
  <sheetViews>
    <sheetView zoomScale="110" zoomScaleNormal="110" workbookViewId="0"/>
  </sheetViews>
  <sheetFormatPr defaultColWidth="8.88671875" defaultRowHeight="16.5" x14ac:dyDescent="0.3"/>
  <cols>
    <col min="1" max="1" width="9.44140625" style="20" bestFit="1" customWidth="1"/>
    <col min="2" max="2" width="9" style="67" bestFit="1" customWidth="1"/>
    <col min="3" max="16384" width="8.88671875" style="67"/>
  </cols>
  <sheetData>
    <row r="1" spans="1:2" x14ac:dyDescent="0.3">
      <c r="A1" s="251" t="s">
        <v>385</v>
      </c>
      <c r="B1" s="114" t="s">
        <v>133</v>
      </c>
    </row>
    <row r="2" spans="1:2" x14ac:dyDescent="0.3">
      <c r="A2" s="115">
        <v>43838</v>
      </c>
      <c r="B2" s="118">
        <v>479.76</v>
      </c>
    </row>
    <row r="3" spans="1:2" x14ac:dyDescent="0.3">
      <c r="A3" s="115">
        <v>43839</v>
      </c>
      <c r="B3" s="118">
        <v>479.62</v>
      </c>
    </row>
    <row r="4" spans="1:2" x14ac:dyDescent="0.3">
      <c r="A4" s="115">
        <v>43840</v>
      </c>
      <c r="B4" s="118">
        <v>479.26</v>
      </c>
    </row>
    <row r="5" spans="1:2" x14ac:dyDescent="0.3">
      <c r="A5" s="115">
        <v>43843</v>
      </c>
      <c r="B5" s="118">
        <v>479.36</v>
      </c>
    </row>
    <row r="6" spans="1:2" x14ac:dyDescent="0.3">
      <c r="A6" s="115">
        <v>43844</v>
      </c>
      <c r="B6" s="118">
        <v>479.39</v>
      </c>
    </row>
    <row r="7" spans="1:2" x14ac:dyDescent="0.3">
      <c r="A7" s="115">
        <v>43845</v>
      </c>
      <c r="B7" s="118">
        <v>479.63</v>
      </c>
    </row>
    <row r="8" spans="1:2" x14ac:dyDescent="0.3">
      <c r="A8" s="115">
        <v>43846</v>
      </c>
      <c r="B8" s="118">
        <v>479.76</v>
      </c>
    </row>
    <row r="9" spans="1:2" x14ac:dyDescent="0.3">
      <c r="A9" s="115">
        <v>43847</v>
      </c>
      <c r="B9" s="118">
        <v>479.61</v>
      </c>
    </row>
    <row r="10" spans="1:2" x14ac:dyDescent="0.3">
      <c r="A10" s="115">
        <v>43850</v>
      </c>
      <c r="B10" s="118">
        <v>479.34</v>
      </c>
    </row>
    <row r="11" spans="1:2" x14ac:dyDescent="0.3">
      <c r="A11" s="115">
        <v>43851</v>
      </c>
      <c r="B11" s="118">
        <v>479.33</v>
      </c>
    </row>
    <row r="12" spans="1:2" x14ac:dyDescent="0.3">
      <c r="A12" s="115">
        <v>43852</v>
      </c>
      <c r="B12" s="118">
        <v>478.9</v>
      </c>
    </row>
    <row r="13" spans="1:2" x14ac:dyDescent="0.3">
      <c r="A13" s="115">
        <v>43853</v>
      </c>
      <c r="B13" s="118">
        <v>478.73</v>
      </c>
    </row>
    <row r="14" spans="1:2" x14ac:dyDescent="0.3">
      <c r="A14" s="115">
        <v>43854</v>
      </c>
      <c r="B14" s="118">
        <v>478.87</v>
      </c>
    </row>
    <row r="15" spans="1:2" x14ac:dyDescent="0.3">
      <c r="A15" s="115">
        <v>43859</v>
      </c>
      <c r="B15" s="118">
        <v>478.58</v>
      </c>
    </row>
    <row r="16" spans="1:2" x14ac:dyDescent="0.3">
      <c r="A16" s="115">
        <v>43860</v>
      </c>
      <c r="B16" s="118">
        <v>478.69</v>
      </c>
    </row>
    <row r="17" spans="1:2" x14ac:dyDescent="0.3">
      <c r="A17" s="115">
        <v>43861</v>
      </c>
      <c r="B17" s="118">
        <v>478.6</v>
      </c>
    </row>
    <row r="18" spans="1:2" x14ac:dyDescent="0.3">
      <c r="A18" s="115">
        <v>43862</v>
      </c>
      <c r="B18" s="118">
        <v>478.76</v>
      </c>
    </row>
    <row r="19" spans="1:2" x14ac:dyDescent="0.3">
      <c r="A19" s="115">
        <v>43864</v>
      </c>
      <c r="B19" s="118">
        <v>478.85</v>
      </c>
    </row>
    <row r="20" spans="1:2" x14ac:dyDescent="0.3">
      <c r="A20" s="115">
        <v>43865</v>
      </c>
      <c r="B20" s="118">
        <v>478.8</v>
      </c>
    </row>
    <row r="21" spans="1:2" x14ac:dyDescent="0.3">
      <c r="A21" s="115">
        <v>43866</v>
      </c>
      <c r="B21" s="118">
        <v>478.72</v>
      </c>
    </row>
    <row r="22" spans="1:2" x14ac:dyDescent="0.3">
      <c r="A22" s="115">
        <v>43867</v>
      </c>
      <c r="B22" s="118">
        <v>478.85</v>
      </c>
    </row>
    <row r="23" spans="1:2" x14ac:dyDescent="0.3">
      <c r="A23" s="115">
        <v>43868</v>
      </c>
      <c r="B23" s="118">
        <v>478.47</v>
      </c>
    </row>
    <row r="24" spans="1:2" x14ac:dyDescent="0.3">
      <c r="A24" s="115">
        <v>43871</v>
      </c>
      <c r="B24" s="118">
        <v>478.98</v>
      </c>
    </row>
    <row r="25" spans="1:2" x14ac:dyDescent="0.3">
      <c r="A25" s="115">
        <v>43872</v>
      </c>
      <c r="B25" s="118">
        <v>479.05</v>
      </c>
    </row>
    <row r="26" spans="1:2" x14ac:dyDescent="0.3">
      <c r="A26" s="115">
        <v>43873</v>
      </c>
      <c r="B26" s="118">
        <v>479.29</v>
      </c>
    </row>
    <row r="27" spans="1:2" x14ac:dyDescent="0.3">
      <c r="A27" s="115">
        <v>43874</v>
      </c>
      <c r="B27" s="118">
        <v>479.11</v>
      </c>
    </row>
    <row r="28" spans="1:2" x14ac:dyDescent="0.3">
      <c r="A28" s="115">
        <v>43875</v>
      </c>
      <c r="B28" s="118">
        <v>479.05</v>
      </c>
    </row>
    <row r="29" spans="1:2" x14ac:dyDescent="0.3">
      <c r="A29" s="115">
        <v>43878</v>
      </c>
      <c r="B29" s="118">
        <v>479.05</v>
      </c>
    </row>
    <row r="30" spans="1:2" x14ac:dyDescent="0.3">
      <c r="A30" s="115">
        <v>43879</v>
      </c>
      <c r="B30" s="118">
        <v>478.95</v>
      </c>
    </row>
    <row r="31" spans="1:2" x14ac:dyDescent="0.3">
      <c r="A31" s="115">
        <v>43880</v>
      </c>
      <c r="B31" s="118">
        <v>478.63</v>
      </c>
    </row>
    <row r="32" spans="1:2" x14ac:dyDescent="0.3">
      <c r="A32" s="115">
        <v>43881</v>
      </c>
      <c r="B32" s="118">
        <v>478.37</v>
      </c>
    </row>
    <row r="33" spans="1:2" x14ac:dyDescent="0.3">
      <c r="A33" s="115">
        <v>43882</v>
      </c>
      <c r="B33" s="118">
        <v>478.35</v>
      </c>
    </row>
    <row r="34" spans="1:2" x14ac:dyDescent="0.3">
      <c r="A34" s="115">
        <v>43885</v>
      </c>
      <c r="B34" s="118">
        <v>478.42</v>
      </c>
    </row>
    <row r="35" spans="1:2" x14ac:dyDescent="0.3">
      <c r="A35" s="115">
        <v>43886</v>
      </c>
      <c r="B35" s="118">
        <v>478.33</v>
      </c>
    </row>
    <row r="36" spans="1:2" x14ac:dyDescent="0.3">
      <c r="A36" s="115">
        <v>43887</v>
      </c>
      <c r="B36" s="118">
        <v>478.39</v>
      </c>
    </row>
    <row r="37" spans="1:2" x14ac:dyDescent="0.3">
      <c r="A37" s="115">
        <v>43888</v>
      </c>
      <c r="B37" s="118">
        <v>478.49</v>
      </c>
    </row>
    <row r="38" spans="1:2" x14ac:dyDescent="0.3">
      <c r="A38" s="115">
        <v>43889</v>
      </c>
      <c r="B38" s="118">
        <v>478.6</v>
      </c>
    </row>
    <row r="39" spans="1:2" x14ac:dyDescent="0.3">
      <c r="A39" s="115">
        <v>43892</v>
      </c>
      <c r="B39" s="118">
        <v>478.8</v>
      </c>
    </row>
    <row r="40" spans="1:2" x14ac:dyDescent="0.3">
      <c r="A40" s="115">
        <v>43893</v>
      </c>
      <c r="B40" s="118">
        <v>478.87</v>
      </c>
    </row>
    <row r="41" spans="1:2" x14ac:dyDescent="0.3">
      <c r="A41" s="115">
        <v>43894</v>
      </c>
      <c r="B41" s="118">
        <v>479.12</v>
      </c>
    </row>
    <row r="42" spans="1:2" x14ac:dyDescent="0.3">
      <c r="A42" s="115">
        <v>43895</v>
      </c>
      <c r="B42" s="118">
        <v>479.6</v>
      </c>
    </row>
    <row r="43" spans="1:2" x14ac:dyDescent="0.3">
      <c r="A43" s="115">
        <v>43896</v>
      </c>
      <c r="B43" s="118">
        <v>479.82</v>
      </c>
    </row>
    <row r="44" spans="1:2" x14ac:dyDescent="0.3">
      <c r="A44" s="115">
        <v>43899</v>
      </c>
      <c r="B44" s="118">
        <v>480.48</v>
      </c>
    </row>
    <row r="45" spans="1:2" x14ac:dyDescent="0.3">
      <c r="A45" s="115">
        <v>43900</v>
      </c>
      <c r="B45" s="118">
        <v>482.09</v>
      </c>
    </row>
    <row r="46" spans="1:2" x14ac:dyDescent="0.3">
      <c r="A46" s="115">
        <v>43901</v>
      </c>
      <c r="B46" s="118">
        <v>483.03</v>
      </c>
    </row>
    <row r="47" spans="1:2" x14ac:dyDescent="0.3">
      <c r="A47" s="115">
        <v>43902</v>
      </c>
      <c r="B47" s="118">
        <v>484.33</v>
      </c>
    </row>
    <row r="48" spans="1:2" x14ac:dyDescent="0.3">
      <c r="A48" s="115">
        <v>43903</v>
      </c>
      <c r="B48" s="118">
        <v>487.85</v>
      </c>
    </row>
    <row r="49" spans="1:2" x14ac:dyDescent="0.3">
      <c r="A49" s="115">
        <v>43906</v>
      </c>
      <c r="B49" s="118">
        <v>489.8</v>
      </c>
    </row>
    <row r="50" spans="1:2" x14ac:dyDescent="0.3">
      <c r="A50" s="115">
        <v>43907</v>
      </c>
      <c r="B50" s="118">
        <v>490.76</v>
      </c>
    </row>
    <row r="51" spans="1:2" x14ac:dyDescent="0.3">
      <c r="A51" s="115">
        <v>43908</v>
      </c>
      <c r="B51" s="118">
        <v>490.53</v>
      </c>
    </row>
    <row r="52" spans="1:2" x14ac:dyDescent="0.3">
      <c r="A52" s="115">
        <v>43909</v>
      </c>
      <c r="B52" s="118">
        <v>492.22</v>
      </c>
    </row>
    <row r="53" spans="1:2" x14ac:dyDescent="0.3">
      <c r="A53" s="115">
        <v>43910</v>
      </c>
      <c r="B53" s="118">
        <v>493.58</v>
      </c>
    </row>
    <row r="54" spans="1:2" x14ac:dyDescent="0.3">
      <c r="A54" s="115">
        <v>43913</v>
      </c>
      <c r="B54" s="118">
        <v>495.01</v>
      </c>
    </row>
    <row r="55" spans="1:2" x14ac:dyDescent="0.3">
      <c r="A55" s="115">
        <v>43914</v>
      </c>
      <c r="B55" s="118">
        <v>495.43</v>
      </c>
    </row>
    <row r="56" spans="1:2" x14ac:dyDescent="0.3">
      <c r="A56" s="115">
        <v>43915</v>
      </c>
      <c r="B56" s="118">
        <v>495.93</v>
      </c>
    </row>
    <row r="57" spans="1:2" x14ac:dyDescent="0.3">
      <c r="A57" s="115">
        <v>43916</v>
      </c>
      <c r="B57" s="118">
        <v>497.24</v>
      </c>
    </row>
    <row r="58" spans="1:2" x14ac:dyDescent="0.3">
      <c r="A58" s="115">
        <v>43917</v>
      </c>
      <c r="B58" s="118">
        <v>498.43</v>
      </c>
    </row>
    <row r="59" spans="1:2" x14ac:dyDescent="0.3">
      <c r="A59" s="115">
        <v>43920</v>
      </c>
      <c r="B59" s="118">
        <v>500.8</v>
      </c>
    </row>
    <row r="60" spans="1:2" x14ac:dyDescent="0.3">
      <c r="A60" s="115">
        <v>43921</v>
      </c>
      <c r="B60" s="118">
        <v>504.47</v>
      </c>
    </row>
    <row r="61" spans="1:2" x14ac:dyDescent="0.3">
      <c r="A61" s="116">
        <v>43922</v>
      </c>
      <c r="B61" s="178">
        <v>504.96</v>
      </c>
    </row>
    <row r="62" spans="1:2" x14ac:dyDescent="0.3">
      <c r="A62" s="116">
        <v>43923</v>
      </c>
      <c r="B62" s="178">
        <v>504.5</v>
      </c>
    </row>
    <row r="63" spans="1:2" x14ac:dyDescent="0.3">
      <c r="A63" s="116">
        <v>43924</v>
      </c>
      <c r="B63" s="178">
        <v>502.97</v>
      </c>
    </row>
    <row r="64" spans="1:2" x14ac:dyDescent="0.3">
      <c r="A64" s="116">
        <v>43927</v>
      </c>
      <c r="B64" s="178">
        <v>501.55</v>
      </c>
    </row>
    <row r="65" spans="1:2" x14ac:dyDescent="0.3">
      <c r="A65" s="116">
        <v>43928</v>
      </c>
      <c r="B65" s="178">
        <v>499.37</v>
      </c>
    </row>
    <row r="66" spans="1:2" x14ac:dyDescent="0.3">
      <c r="A66" s="116">
        <v>43929</v>
      </c>
      <c r="B66" s="178">
        <v>496.58</v>
      </c>
    </row>
    <row r="67" spans="1:2" x14ac:dyDescent="0.3">
      <c r="A67" s="116">
        <v>43930</v>
      </c>
      <c r="B67" s="178">
        <v>493.1</v>
      </c>
    </row>
    <row r="68" spans="1:2" x14ac:dyDescent="0.3">
      <c r="A68" s="116">
        <v>43931</v>
      </c>
      <c r="B68" s="178">
        <v>491.18</v>
      </c>
    </row>
    <row r="69" spans="1:2" x14ac:dyDescent="0.3">
      <c r="A69" s="116">
        <v>43934</v>
      </c>
      <c r="B69" s="178">
        <v>486.53</v>
      </c>
    </row>
    <row r="70" spans="1:2" x14ac:dyDescent="0.3">
      <c r="A70" s="116">
        <v>43935</v>
      </c>
      <c r="B70" s="178">
        <v>485.52</v>
      </c>
    </row>
    <row r="71" spans="1:2" x14ac:dyDescent="0.3">
      <c r="A71" s="116">
        <v>43936</v>
      </c>
      <c r="B71" s="178">
        <v>486.12</v>
      </c>
    </row>
    <row r="72" spans="1:2" x14ac:dyDescent="0.3">
      <c r="A72" s="116">
        <v>43937</v>
      </c>
      <c r="B72" s="178">
        <v>484.57</v>
      </c>
    </row>
    <row r="73" spans="1:2" x14ac:dyDescent="0.3">
      <c r="A73" s="116">
        <v>43938</v>
      </c>
      <c r="B73" s="178">
        <v>483.96</v>
      </c>
    </row>
    <row r="74" spans="1:2" x14ac:dyDescent="0.3">
      <c r="A74" s="116">
        <v>43941</v>
      </c>
      <c r="B74" s="178">
        <v>482.52</v>
      </c>
    </row>
    <row r="75" spans="1:2" x14ac:dyDescent="0.3">
      <c r="A75" s="116">
        <v>43942</v>
      </c>
      <c r="B75" s="178">
        <v>480.87</v>
      </c>
    </row>
    <row r="76" spans="1:2" x14ac:dyDescent="0.3">
      <c r="A76" s="116">
        <v>43943</v>
      </c>
      <c r="B76" s="178">
        <v>479.81</v>
      </c>
    </row>
    <row r="77" spans="1:2" x14ac:dyDescent="0.3">
      <c r="A77" s="116">
        <v>43944</v>
      </c>
      <c r="B77" s="178">
        <v>479.67</v>
      </c>
    </row>
    <row r="78" spans="1:2" x14ac:dyDescent="0.3">
      <c r="A78" s="116">
        <v>43948</v>
      </c>
      <c r="B78" s="178">
        <v>479.58</v>
      </c>
    </row>
    <row r="79" spans="1:2" x14ac:dyDescent="0.3">
      <c r="A79" s="116">
        <v>43949</v>
      </c>
      <c r="B79" s="178">
        <v>479.63</v>
      </c>
    </row>
    <row r="80" spans="1:2" x14ac:dyDescent="0.3">
      <c r="A80" s="116">
        <v>43950</v>
      </c>
      <c r="B80" s="178">
        <v>479.52</v>
      </c>
    </row>
    <row r="81" spans="1:2" x14ac:dyDescent="0.3">
      <c r="A81" s="116">
        <v>43951</v>
      </c>
      <c r="B81" s="178">
        <v>479.28</v>
      </c>
    </row>
    <row r="82" spans="1:2" x14ac:dyDescent="0.3">
      <c r="A82" s="116">
        <v>43955</v>
      </c>
      <c r="B82" s="178">
        <v>480</v>
      </c>
    </row>
    <row r="83" spans="1:2" x14ac:dyDescent="0.3">
      <c r="A83" s="116">
        <v>43956</v>
      </c>
      <c r="B83" s="178">
        <v>480.67</v>
      </c>
    </row>
    <row r="84" spans="1:2" x14ac:dyDescent="0.3">
      <c r="A84" s="116">
        <v>43957</v>
      </c>
      <c r="B84" s="178">
        <v>481.97</v>
      </c>
    </row>
    <row r="85" spans="1:2" x14ac:dyDescent="0.3">
      <c r="A85" s="116">
        <v>43958</v>
      </c>
      <c r="B85" s="178">
        <v>483.14</v>
      </c>
    </row>
    <row r="86" spans="1:2" x14ac:dyDescent="0.3">
      <c r="A86" s="116">
        <v>43959</v>
      </c>
      <c r="B86" s="178">
        <v>484.11</v>
      </c>
    </row>
    <row r="87" spans="1:2" x14ac:dyDescent="0.3">
      <c r="A87" s="116">
        <v>43962</v>
      </c>
      <c r="B87" s="178">
        <v>486.02</v>
      </c>
    </row>
    <row r="88" spans="1:2" x14ac:dyDescent="0.3">
      <c r="A88" s="116">
        <v>43963</v>
      </c>
      <c r="B88" s="178">
        <v>487.15</v>
      </c>
    </row>
    <row r="89" spans="1:2" x14ac:dyDescent="0.3">
      <c r="A89" s="116">
        <v>43964</v>
      </c>
      <c r="B89" s="178">
        <v>487.66</v>
      </c>
    </row>
    <row r="90" spans="1:2" x14ac:dyDescent="0.3">
      <c r="A90" s="116">
        <v>43965</v>
      </c>
      <c r="B90" s="178">
        <v>488.9</v>
      </c>
    </row>
    <row r="91" spans="1:2" x14ac:dyDescent="0.3">
      <c r="A91" s="116">
        <v>43966</v>
      </c>
      <c r="B91" s="178">
        <v>487.89</v>
      </c>
    </row>
    <row r="92" spans="1:2" x14ac:dyDescent="0.3">
      <c r="A92" s="116">
        <v>43969</v>
      </c>
      <c r="B92" s="178">
        <v>485.88</v>
      </c>
    </row>
    <row r="93" spans="1:2" x14ac:dyDescent="0.3">
      <c r="A93" s="116">
        <v>43970</v>
      </c>
      <c r="B93" s="178">
        <v>484.65</v>
      </c>
    </row>
    <row r="94" spans="1:2" x14ac:dyDescent="0.3">
      <c r="A94" s="116">
        <v>43971</v>
      </c>
      <c r="B94" s="178">
        <v>483.63</v>
      </c>
    </row>
    <row r="95" spans="1:2" x14ac:dyDescent="0.3">
      <c r="A95" s="116">
        <v>43972</v>
      </c>
      <c r="B95" s="178">
        <v>481.68</v>
      </c>
    </row>
    <row r="96" spans="1:2" x14ac:dyDescent="0.3">
      <c r="A96" s="116">
        <v>43973</v>
      </c>
      <c r="B96" s="178">
        <v>481.99</v>
      </c>
    </row>
    <row r="97" spans="1:2" x14ac:dyDescent="0.3">
      <c r="A97" s="116">
        <v>43974</v>
      </c>
      <c r="B97" s="178">
        <v>482.24</v>
      </c>
    </row>
    <row r="98" spans="1:2" x14ac:dyDescent="0.3">
      <c r="A98" s="116">
        <v>43976</v>
      </c>
      <c r="B98" s="178">
        <v>483</v>
      </c>
    </row>
    <row r="99" spans="1:2" x14ac:dyDescent="0.3">
      <c r="A99" s="116">
        <v>43977</v>
      </c>
      <c r="B99" s="178">
        <v>483.82</v>
      </c>
    </row>
    <row r="100" spans="1:2" x14ac:dyDescent="0.3">
      <c r="A100" s="116">
        <v>43978</v>
      </c>
      <c r="B100" s="178">
        <v>483.91</v>
      </c>
    </row>
    <row r="101" spans="1:2" x14ac:dyDescent="0.3">
      <c r="A101" s="116">
        <v>43983</v>
      </c>
      <c r="B101" s="178">
        <v>483.02</v>
      </c>
    </row>
    <row r="102" spans="1:2" x14ac:dyDescent="0.3">
      <c r="A102" s="116">
        <v>43984</v>
      </c>
      <c r="B102" s="178">
        <v>482.49</v>
      </c>
    </row>
    <row r="103" spans="1:2" x14ac:dyDescent="0.3">
      <c r="A103" s="116">
        <v>43985</v>
      </c>
      <c r="B103" s="178">
        <v>482.38</v>
      </c>
    </row>
    <row r="104" spans="1:2" x14ac:dyDescent="0.3">
      <c r="A104" s="116">
        <v>43986</v>
      </c>
      <c r="B104" s="178">
        <v>482.11</v>
      </c>
    </row>
    <row r="105" spans="1:2" x14ac:dyDescent="0.3">
      <c r="A105" s="116">
        <v>43987</v>
      </c>
      <c r="B105" s="178">
        <v>481.74</v>
      </c>
    </row>
    <row r="106" spans="1:2" x14ac:dyDescent="0.3">
      <c r="A106" s="116">
        <v>43990</v>
      </c>
      <c r="B106" s="178">
        <v>481.42</v>
      </c>
    </row>
    <row r="107" spans="1:2" x14ac:dyDescent="0.3">
      <c r="A107" s="116">
        <v>43991</v>
      </c>
      <c r="B107" s="178">
        <v>481.23</v>
      </c>
    </row>
    <row r="108" spans="1:2" x14ac:dyDescent="0.3">
      <c r="A108" s="116">
        <v>43992</v>
      </c>
      <c r="B108" s="178">
        <v>481.03</v>
      </c>
    </row>
    <row r="109" spans="1:2" x14ac:dyDescent="0.3">
      <c r="A109" s="116">
        <v>43993</v>
      </c>
      <c r="B109" s="178">
        <v>481.61</v>
      </c>
    </row>
    <row r="110" spans="1:2" x14ac:dyDescent="0.3">
      <c r="A110" s="116">
        <v>43994</v>
      </c>
      <c r="B110" s="178">
        <v>481.79</v>
      </c>
    </row>
    <row r="111" spans="1:2" x14ac:dyDescent="0.3">
      <c r="A111" s="116">
        <v>43997</v>
      </c>
      <c r="B111" s="178">
        <v>481.41</v>
      </c>
    </row>
    <row r="112" spans="1:2" x14ac:dyDescent="0.3">
      <c r="A112" s="116">
        <v>43998</v>
      </c>
      <c r="B112" s="178">
        <v>481.27</v>
      </c>
    </row>
    <row r="113" spans="1:2" x14ac:dyDescent="0.3">
      <c r="A113" s="116">
        <v>43999</v>
      </c>
      <c r="B113" s="178">
        <v>480.33</v>
      </c>
    </row>
    <row r="114" spans="1:2" x14ac:dyDescent="0.3">
      <c r="A114" s="116">
        <v>44000</v>
      </c>
      <c r="B114" s="178">
        <v>479.93</v>
      </c>
    </row>
    <row r="115" spans="1:2" x14ac:dyDescent="0.3">
      <c r="A115" s="116">
        <v>44001</v>
      </c>
      <c r="B115" s="178">
        <v>479.67</v>
      </c>
    </row>
    <row r="116" spans="1:2" x14ac:dyDescent="0.3">
      <c r="A116" s="116">
        <v>44004</v>
      </c>
      <c r="B116" s="178">
        <v>478.99</v>
      </c>
    </row>
    <row r="117" spans="1:2" x14ac:dyDescent="0.3">
      <c r="A117" s="116">
        <v>44005</v>
      </c>
      <c r="B117" s="178">
        <v>479.43</v>
      </c>
    </row>
    <row r="118" spans="1:2" x14ac:dyDescent="0.3">
      <c r="A118" s="116">
        <v>44006</v>
      </c>
      <c r="B118" s="178">
        <v>480.08</v>
      </c>
    </row>
    <row r="119" spans="1:2" x14ac:dyDescent="0.3">
      <c r="A119" s="116">
        <v>44007</v>
      </c>
      <c r="B119" s="178">
        <v>481.3</v>
      </c>
    </row>
    <row r="120" spans="1:2" x14ac:dyDescent="0.3">
      <c r="A120" s="116">
        <v>44008</v>
      </c>
      <c r="B120" s="178">
        <v>481.94</v>
      </c>
    </row>
    <row r="121" spans="1:2" x14ac:dyDescent="0.3">
      <c r="A121" s="116">
        <v>44011</v>
      </c>
      <c r="B121" s="178">
        <v>482.44</v>
      </c>
    </row>
    <row r="122" spans="1:2" x14ac:dyDescent="0.3">
      <c r="A122" s="117">
        <v>44012</v>
      </c>
      <c r="B122" s="179">
        <v>482.36</v>
      </c>
    </row>
    <row r="123" spans="1:2" x14ac:dyDescent="0.3">
      <c r="A123" s="116">
        <v>44013</v>
      </c>
      <c r="B123" s="178">
        <v>482.52</v>
      </c>
    </row>
    <row r="124" spans="1:2" x14ac:dyDescent="0.3">
      <c r="A124" s="116">
        <v>44014</v>
      </c>
      <c r="B124" s="178">
        <v>483.36</v>
      </c>
    </row>
    <row r="125" spans="1:2" x14ac:dyDescent="0.3">
      <c r="A125" s="116">
        <v>44015</v>
      </c>
      <c r="B125" s="178">
        <v>483.84</v>
      </c>
    </row>
    <row r="126" spans="1:2" x14ac:dyDescent="0.3">
      <c r="A126" s="116">
        <v>44018</v>
      </c>
      <c r="B126" s="178">
        <v>484.35</v>
      </c>
    </row>
    <row r="127" spans="1:2" x14ac:dyDescent="0.3">
      <c r="A127" s="116">
        <v>44019</v>
      </c>
      <c r="B127" s="178">
        <v>485.12</v>
      </c>
    </row>
    <row r="128" spans="1:2" x14ac:dyDescent="0.3">
      <c r="A128" s="116">
        <v>44020</v>
      </c>
      <c r="B128" s="178">
        <v>485.74</v>
      </c>
    </row>
    <row r="129" spans="1:2" x14ac:dyDescent="0.3">
      <c r="A129" s="116">
        <v>44021</v>
      </c>
      <c r="B129" s="178">
        <v>486.6</v>
      </c>
    </row>
    <row r="130" spans="1:2" x14ac:dyDescent="0.3">
      <c r="A130" s="116">
        <v>44022</v>
      </c>
      <c r="B130" s="178">
        <v>486.73</v>
      </c>
    </row>
    <row r="131" spans="1:2" x14ac:dyDescent="0.3">
      <c r="A131" s="116">
        <v>44025</v>
      </c>
      <c r="B131" s="178">
        <v>486.54</v>
      </c>
    </row>
    <row r="132" spans="1:2" x14ac:dyDescent="0.3">
      <c r="A132" s="116">
        <v>44026</v>
      </c>
      <c r="B132" s="178">
        <v>485.62</v>
      </c>
    </row>
    <row r="133" spans="1:2" x14ac:dyDescent="0.3">
      <c r="A133" s="116">
        <v>44027</v>
      </c>
      <c r="B133" s="178">
        <v>484.5</v>
      </c>
    </row>
    <row r="134" spans="1:2" x14ac:dyDescent="0.3">
      <c r="A134" s="116">
        <v>44028</v>
      </c>
      <c r="B134" s="178">
        <v>483.64</v>
      </c>
    </row>
    <row r="135" spans="1:2" x14ac:dyDescent="0.3">
      <c r="A135" s="116">
        <v>44029</v>
      </c>
      <c r="B135" s="178">
        <v>482.62</v>
      </c>
    </row>
    <row r="136" spans="1:2" x14ac:dyDescent="0.3">
      <c r="A136" s="116">
        <v>44032</v>
      </c>
      <c r="B136" s="178">
        <v>482.81</v>
      </c>
    </row>
    <row r="137" spans="1:2" x14ac:dyDescent="0.3">
      <c r="A137" s="116">
        <v>44033</v>
      </c>
      <c r="B137" s="178">
        <v>483.7</v>
      </c>
    </row>
    <row r="138" spans="1:2" x14ac:dyDescent="0.3">
      <c r="A138" s="116">
        <v>44034</v>
      </c>
      <c r="B138" s="178">
        <v>484.16</v>
      </c>
    </row>
    <row r="139" spans="1:2" x14ac:dyDescent="0.3">
      <c r="A139" s="116">
        <v>44035</v>
      </c>
      <c r="B139" s="178">
        <v>485.19</v>
      </c>
    </row>
    <row r="140" spans="1:2" x14ac:dyDescent="0.3">
      <c r="A140" s="116">
        <v>44036</v>
      </c>
      <c r="B140" s="178">
        <v>485.29</v>
      </c>
    </row>
    <row r="141" spans="1:2" x14ac:dyDescent="0.3">
      <c r="A141" s="116">
        <v>44039</v>
      </c>
      <c r="B141" s="178">
        <v>484.97</v>
      </c>
    </row>
    <row r="142" spans="1:2" x14ac:dyDescent="0.3">
      <c r="A142" s="116">
        <v>44040</v>
      </c>
      <c r="B142" s="178">
        <v>484.64</v>
      </c>
    </row>
    <row r="143" spans="1:2" x14ac:dyDescent="0.3">
      <c r="A143" s="116">
        <v>44041</v>
      </c>
      <c r="B143" s="178">
        <v>484.42</v>
      </c>
    </row>
    <row r="144" spans="1:2" x14ac:dyDescent="0.3">
      <c r="A144" s="116">
        <v>44042</v>
      </c>
      <c r="B144" s="178">
        <v>485.16</v>
      </c>
    </row>
    <row r="145" spans="1:2" x14ac:dyDescent="0.3">
      <c r="A145" s="116">
        <v>44043</v>
      </c>
      <c r="B145" s="178">
        <v>485.33</v>
      </c>
    </row>
    <row r="146" spans="1:2" x14ac:dyDescent="0.3">
      <c r="A146" s="116">
        <v>44046</v>
      </c>
      <c r="B146" s="178">
        <v>485.83</v>
      </c>
    </row>
    <row r="147" spans="1:2" x14ac:dyDescent="0.3">
      <c r="A147" s="116">
        <v>44047</v>
      </c>
      <c r="B147" s="178">
        <v>485.66</v>
      </c>
    </row>
    <row r="148" spans="1:2" x14ac:dyDescent="0.3">
      <c r="A148" s="116">
        <v>44048</v>
      </c>
      <c r="B148" s="178">
        <v>485.52</v>
      </c>
    </row>
    <row r="149" spans="1:2" x14ac:dyDescent="0.3">
      <c r="A149" s="116">
        <v>44049</v>
      </c>
      <c r="B149" s="178">
        <v>485.18</v>
      </c>
    </row>
    <row r="150" spans="1:2" x14ac:dyDescent="0.3">
      <c r="A150" s="116">
        <v>44050</v>
      </c>
      <c r="B150" s="178">
        <v>485</v>
      </c>
    </row>
    <row r="151" spans="1:2" x14ac:dyDescent="0.3">
      <c r="A151" s="116">
        <v>44053</v>
      </c>
      <c r="B151" s="178">
        <v>485.23</v>
      </c>
    </row>
    <row r="152" spans="1:2" x14ac:dyDescent="0.3">
      <c r="A152" s="116">
        <v>44054</v>
      </c>
      <c r="B152" s="178">
        <v>485.32</v>
      </c>
    </row>
    <row r="153" spans="1:2" x14ac:dyDescent="0.3">
      <c r="A153" s="116">
        <v>44055</v>
      </c>
      <c r="B153" s="178">
        <v>485</v>
      </c>
    </row>
    <row r="154" spans="1:2" x14ac:dyDescent="0.3">
      <c r="A154" s="116">
        <v>44056</v>
      </c>
      <c r="B154" s="178">
        <v>485.17</v>
      </c>
    </row>
    <row r="155" spans="1:2" x14ac:dyDescent="0.3">
      <c r="A155" s="116">
        <v>44057</v>
      </c>
      <c r="B155" s="178">
        <v>484.83</v>
      </c>
    </row>
    <row r="156" spans="1:2" x14ac:dyDescent="0.3">
      <c r="A156" s="116">
        <v>44060</v>
      </c>
      <c r="B156" s="178">
        <v>484.65</v>
      </c>
    </row>
    <row r="157" spans="1:2" x14ac:dyDescent="0.3">
      <c r="A157" s="116">
        <v>44061</v>
      </c>
      <c r="B157" s="178">
        <v>484.21</v>
      </c>
    </row>
    <row r="158" spans="1:2" x14ac:dyDescent="0.3">
      <c r="A158" s="116">
        <v>44062</v>
      </c>
      <c r="B158" s="178">
        <v>484.3</v>
      </c>
    </row>
    <row r="159" spans="1:2" x14ac:dyDescent="0.3">
      <c r="A159" s="116">
        <v>44063</v>
      </c>
      <c r="B159" s="178">
        <v>484.72</v>
      </c>
    </row>
    <row r="160" spans="1:2" x14ac:dyDescent="0.3">
      <c r="A160" s="116">
        <v>44064</v>
      </c>
      <c r="B160" s="178">
        <v>485.05</v>
      </c>
    </row>
    <row r="161" spans="1:2" x14ac:dyDescent="0.3">
      <c r="A161" s="116">
        <v>44067</v>
      </c>
      <c r="B161" s="178">
        <v>485.25</v>
      </c>
    </row>
    <row r="162" spans="1:2" x14ac:dyDescent="0.3">
      <c r="A162" s="116">
        <v>44068</v>
      </c>
      <c r="B162" s="178">
        <v>485.71</v>
      </c>
    </row>
    <row r="163" spans="1:2" x14ac:dyDescent="0.3">
      <c r="A163" s="116">
        <v>44069</v>
      </c>
      <c r="B163" s="178">
        <v>487.17</v>
      </c>
    </row>
    <row r="164" spans="1:2" x14ac:dyDescent="0.3">
      <c r="A164" s="116">
        <v>44070</v>
      </c>
      <c r="B164" s="178">
        <v>487.03</v>
      </c>
    </row>
    <row r="165" spans="1:2" x14ac:dyDescent="0.3">
      <c r="A165" s="116">
        <v>44071</v>
      </c>
      <c r="B165" s="178">
        <v>487.24</v>
      </c>
    </row>
    <row r="166" spans="1:2" x14ac:dyDescent="0.3">
      <c r="A166" s="116">
        <v>44074</v>
      </c>
      <c r="B166" s="178">
        <v>487.2</v>
      </c>
    </row>
    <row r="167" spans="1:2" x14ac:dyDescent="0.3">
      <c r="A167" s="116">
        <v>44075</v>
      </c>
      <c r="B167" s="178">
        <v>486.86</v>
      </c>
    </row>
    <row r="168" spans="1:2" x14ac:dyDescent="0.3">
      <c r="A168" s="116">
        <v>44076</v>
      </c>
      <c r="B168" s="178">
        <v>487.29</v>
      </c>
    </row>
    <row r="169" spans="1:2" x14ac:dyDescent="0.3">
      <c r="A169" s="116">
        <v>44077</v>
      </c>
      <c r="B169" s="178">
        <v>487.48</v>
      </c>
    </row>
    <row r="170" spans="1:2" x14ac:dyDescent="0.3">
      <c r="A170" s="116">
        <v>44078</v>
      </c>
      <c r="B170" s="178">
        <v>488</v>
      </c>
    </row>
    <row r="171" spans="1:2" x14ac:dyDescent="0.3">
      <c r="A171" s="116">
        <v>44081</v>
      </c>
      <c r="B171" s="178">
        <v>488.12</v>
      </c>
    </row>
    <row r="172" spans="1:2" x14ac:dyDescent="0.3">
      <c r="A172" s="116">
        <v>44082</v>
      </c>
      <c r="B172" s="178">
        <v>488.57</v>
      </c>
    </row>
    <row r="173" spans="1:2" x14ac:dyDescent="0.3">
      <c r="A173" s="116">
        <v>44083</v>
      </c>
      <c r="B173" s="178">
        <v>488.81</v>
      </c>
    </row>
    <row r="174" spans="1:2" x14ac:dyDescent="0.3">
      <c r="A174" s="116">
        <v>44084</v>
      </c>
      <c r="B174" s="178">
        <v>488.33</v>
      </c>
    </row>
    <row r="175" spans="1:2" x14ac:dyDescent="0.3">
      <c r="A175" s="116">
        <v>44085</v>
      </c>
      <c r="B175" s="178">
        <v>487.67</v>
      </c>
    </row>
    <row r="176" spans="1:2" x14ac:dyDescent="0.3">
      <c r="A176" s="116">
        <v>44088</v>
      </c>
      <c r="B176" s="178">
        <v>486.37</v>
      </c>
    </row>
    <row r="177" spans="1:2" x14ac:dyDescent="0.3">
      <c r="A177" s="116">
        <v>44089</v>
      </c>
      <c r="B177" s="178">
        <v>485.31</v>
      </c>
    </row>
    <row r="178" spans="1:2" x14ac:dyDescent="0.3">
      <c r="A178" s="116">
        <v>44090</v>
      </c>
      <c r="B178" s="178">
        <v>484.93</v>
      </c>
    </row>
    <row r="179" spans="1:2" x14ac:dyDescent="0.3">
      <c r="A179" s="116">
        <v>44091</v>
      </c>
      <c r="B179" s="178">
        <v>484.4</v>
      </c>
    </row>
    <row r="180" spans="1:2" x14ac:dyDescent="0.3">
      <c r="A180" s="116">
        <v>44092</v>
      </c>
      <c r="B180" s="178">
        <v>485.26</v>
      </c>
    </row>
    <row r="181" spans="1:2" x14ac:dyDescent="0.3">
      <c r="A181" s="116">
        <v>44096</v>
      </c>
      <c r="B181" s="178">
        <v>485.29</v>
      </c>
    </row>
    <row r="182" spans="1:2" x14ac:dyDescent="0.3">
      <c r="A182" s="116">
        <v>44097</v>
      </c>
      <c r="B182" s="178">
        <v>485.42</v>
      </c>
    </row>
    <row r="183" spans="1:2" x14ac:dyDescent="0.3">
      <c r="A183" s="116">
        <v>44098</v>
      </c>
      <c r="B183" s="178">
        <v>485.32</v>
      </c>
    </row>
    <row r="184" spans="1:2" x14ac:dyDescent="0.3">
      <c r="A184" s="117">
        <v>44099</v>
      </c>
      <c r="B184" s="179">
        <v>485.27</v>
      </c>
    </row>
    <row r="185" spans="1:2" x14ac:dyDescent="0.3">
      <c r="A185" s="117">
        <v>44102</v>
      </c>
      <c r="B185" s="179">
        <v>485.66</v>
      </c>
    </row>
    <row r="186" spans="1:2" x14ac:dyDescent="0.3">
      <c r="A186" s="117">
        <v>44103</v>
      </c>
      <c r="B186" s="179">
        <v>487.62</v>
      </c>
    </row>
    <row r="187" spans="1:2" x14ac:dyDescent="0.3">
      <c r="A187" s="117">
        <v>44104</v>
      </c>
      <c r="B187" s="179">
        <v>488.41</v>
      </c>
    </row>
    <row r="188" spans="1:2" x14ac:dyDescent="0.3">
      <c r="A188" s="117">
        <v>44105</v>
      </c>
      <c r="B188" s="179">
        <v>488.58</v>
      </c>
    </row>
    <row r="189" spans="1:2" x14ac:dyDescent="0.3">
      <c r="A189" s="117">
        <v>44106</v>
      </c>
      <c r="B189" s="179">
        <v>488.6</v>
      </c>
    </row>
    <row r="190" spans="1:2" x14ac:dyDescent="0.3">
      <c r="A190" s="117">
        <v>44109</v>
      </c>
      <c r="B190" s="179">
        <v>488.59</v>
      </c>
    </row>
    <row r="191" spans="1:2" x14ac:dyDescent="0.3">
      <c r="A191" s="117">
        <v>44110</v>
      </c>
      <c r="B191" s="179">
        <v>490.14</v>
      </c>
    </row>
    <row r="192" spans="1:2" x14ac:dyDescent="0.3">
      <c r="A192" s="117">
        <v>44111</v>
      </c>
      <c r="B192" s="179">
        <v>490.17</v>
      </c>
    </row>
    <row r="193" spans="1:2" x14ac:dyDescent="0.3">
      <c r="A193" s="117">
        <v>44112</v>
      </c>
      <c r="B193" s="179">
        <v>491.15</v>
      </c>
    </row>
    <row r="194" spans="1:2" x14ac:dyDescent="0.3">
      <c r="A194" s="117">
        <v>44113</v>
      </c>
      <c r="B194" s="179">
        <v>490.95</v>
      </c>
    </row>
    <row r="195" spans="1:2" x14ac:dyDescent="0.3">
      <c r="A195" s="117">
        <v>44116</v>
      </c>
      <c r="B195" s="179">
        <v>489.65</v>
      </c>
    </row>
    <row r="196" spans="1:2" x14ac:dyDescent="0.3">
      <c r="A196" s="117">
        <v>44117</v>
      </c>
      <c r="B196" s="179">
        <v>490.99</v>
      </c>
    </row>
    <row r="197" spans="1:2" x14ac:dyDescent="0.3">
      <c r="A197" s="117">
        <v>44118</v>
      </c>
      <c r="B197" s="179">
        <v>491.34</v>
      </c>
    </row>
    <row r="198" spans="1:2" x14ac:dyDescent="0.3">
      <c r="A198" s="117">
        <v>44119</v>
      </c>
      <c r="B198" s="179">
        <v>491.68</v>
      </c>
    </row>
    <row r="199" spans="1:2" x14ac:dyDescent="0.3">
      <c r="A199" s="117">
        <v>44120</v>
      </c>
      <c r="B199" s="179">
        <v>492.15</v>
      </c>
    </row>
    <row r="200" spans="1:2" x14ac:dyDescent="0.3">
      <c r="A200" s="117">
        <v>44123</v>
      </c>
      <c r="B200" s="179">
        <v>492.4</v>
      </c>
    </row>
    <row r="201" spans="1:2" x14ac:dyDescent="0.3">
      <c r="A201" s="117">
        <v>44124</v>
      </c>
      <c r="B201" s="179">
        <v>493.33</v>
      </c>
    </row>
    <row r="202" spans="1:2" x14ac:dyDescent="0.3">
      <c r="A202" s="117">
        <v>44125</v>
      </c>
      <c r="B202" s="179">
        <v>494.37</v>
      </c>
    </row>
    <row r="203" spans="1:2" x14ac:dyDescent="0.3">
      <c r="A203" s="117">
        <v>44126</v>
      </c>
      <c r="B203" s="179">
        <v>494.31</v>
      </c>
    </row>
    <row r="204" spans="1:2" x14ac:dyDescent="0.3">
      <c r="A204" s="117">
        <v>44127</v>
      </c>
      <c r="B204" s="179">
        <v>494.01</v>
      </c>
    </row>
    <row r="205" spans="1:2" x14ac:dyDescent="0.3">
      <c r="A205" s="117">
        <v>44130</v>
      </c>
      <c r="B205" s="179">
        <v>493.24</v>
      </c>
    </row>
    <row r="206" spans="1:2" x14ac:dyDescent="0.3">
      <c r="A206" s="117">
        <v>44131</v>
      </c>
      <c r="B206" s="179">
        <v>493.18</v>
      </c>
    </row>
    <row r="207" spans="1:2" x14ac:dyDescent="0.3">
      <c r="A207" s="117">
        <v>44132</v>
      </c>
      <c r="B207" s="179">
        <v>492.71</v>
      </c>
    </row>
    <row r="208" spans="1:2" x14ac:dyDescent="0.3">
      <c r="A208" s="117">
        <v>44133</v>
      </c>
      <c r="B208" s="179">
        <v>493.15</v>
      </c>
    </row>
    <row r="209" spans="1:2" x14ac:dyDescent="0.3">
      <c r="A209" s="117">
        <v>44134</v>
      </c>
      <c r="B209" s="179">
        <v>493.6</v>
      </c>
    </row>
    <row r="210" spans="1:2" x14ac:dyDescent="0.3">
      <c r="A210" s="117">
        <v>44137</v>
      </c>
      <c r="B210" s="179">
        <v>493.76</v>
      </c>
    </row>
    <row r="211" spans="1:2" x14ac:dyDescent="0.3">
      <c r="A211" s="117">
        <v>44138</v>
      </c>
      <c r="B211" s="179">
        <v>493.66</v>
      </c>
    </row>
    <row r="212" spans="1:2" x14ac:dyDescent="0.3">
      <c r="A212" s="117">
        <v>44139</v>
      </c>
      <c r="B212" s="179">
        <v>493.5</v>
      </c>
    </row>
    <row r="213" spans="1:2" x14ac:dyDescent="0.3">
      <c r="A213" s="117">
        <v>44140</v>
      </c>
      <c r="B213" s="179">
        <v>493.87</v>
      </c>
    </row>
    <row r="214" spans="1:2" x14ac:dyDescent="0.3">
      <c r="A214" s="117">
        <v>44141</v>
      </c>
      <c r="B214" s="179">
        <v>493.74</v>
      </c>
    </row>
    <row r="215" spans="1:2" x14ac:dyDescent="0.3">
      <c r="A215" s="117">
        <v>44144</v>
      </c>
      <c r="B215" s="179">
        <v>493.75</v>
      </c>
    </row>
    <row r="216" spans="1:2" x14ac:dyDescent="0.3">
      <c r="A216" s="117">
        <v>44145</v>
      </c>
      <c r="B216" s="179">
        <v>494.13</v>
      </c>
    </row>
    <row r="217" spans="1:2" x14ac:dyDescent="0.3">
      <c r="A217" s="117">
        <v>44146</v>
      </c>
      <c r="B217" s="179">
        <v>494.76</v>
      </c>
    </row>
    <row r="218" spans="1:2" x14ac:dyDescent="0.3">
      <c r="A218" s="117">
        <v>44147</v>
      </c>
      <c r="B218" s="179">
        <v>495.58</v>
      </c>
    </row>
    <row r="219" spans="1:2" x14ac:dyDescent="0.3">
      <c r="A219" s="117">
        <v>44148</v>
      </c>
      <c r="B219" s="179">
        <v>495.94</v>
      </c>
    </row>
    <row r="220" spans="1:2" x14ac:dyDescent="0.3">
      <c r="A220" s="117">
        <v>44151</v>
      </c>
      <c r="B220" s="179">
        <v>497.14</v>
      </c>
    </row>
    <row r="221" spans="1:2" x14ac:dyDescent="0.3">
      <c r="A221" s="117">
        <v>44152</v>
      </c>
      <c r="B221" s="179">
        <v>497.38</v>
      </c>
    </row>
    <row r="222" spans="1:2" x14ac:dyDescent="0.3">
      <c r="A222" s="117">
        <v>44153</v>
      </c>
      <c r="B222" s="179">
        <v>498.8</v>
      </c>
    </row>
    <row r="223" spans="1:2" x14ac:dyDescent="0.3">
      <c r="A223" s="117">
        <v>44154</v>
      </c>
      <c r="B223" s="179">
        <v>500.82</v>
      </c>
    </row>
    <row r="224" spans="1:2" x14ac:dyDescent="0.3">
      <c r="A224" s="117">
        <v>44155</v>
      </c>
      <c r="B224" s="179">
        <v>503.22</v>
      </c>
    </row>
    <row r="225" spans="1:2" x14ac:dyDescent="0.3">
      <c r="A225" s="117">
        <v>44158</v>
      </c>
      <c r="B225" s="179">
        <v>505.32</v>
      </c>
    </row>
    <row r="226" spans="1:2" x14ac:dyDescent="0.3">
      <c r="A226" s="117">
        <v>44159</v>
      </c>
      <c r="B226" s="179">
        <v>512.30999999999995</v>
      </c>
    </row>
    <row r="227" spans="1:2" x14ac:dyDescent="0.3">
      <c r="A227" s="117">
        <v>44160</v>
      </c>
      <c r="B227" s="179">
        <v>511.69</v>
      </c>
    </row>
    <row r="228" spans="1:2" x14ac:dyDescent="0.3">
      <c r="A228" s="117">
        <v>44161</v>
      </c>
      <c r="B228" s="179">
        <v>508.12</v>
      </c>
    </row>
    <row r="229" spans="1:2" x14ac:dyDescent="0.3">
      <c r="A229" s="117">
        <v>44162</v>
      </c>
      <c r="B229" s="179">
        <v>508.21</v>
      </c>
    </row>
    <row r="230" spans="1:2" x14ac:dyDescent="0.3">
      <c r="A230" s="117">
        <v>44165</v>
      </c>
      <c r="B230" s="179">
        <v>506.4</v>
      </c>
    </row>
    <row r="231" spans="1:2" x14ac:dyDescent="0.3">
      <c r="A231" s="117">
        <v>44166</v>
      </c>
      <c r="B231" s="179">
        <v>506.98</v>
      </c>
    </row>
    <row r="232" spans="1:2" x14ac:dyDescent="0.3">
      <c r="A232" s="117">
        <v>44167</v>
      </c>
      <c r="B232" s="179">
        <v>509.14</v>
      </c>
    </row>
    <row r="233" spans="1:2" x14ac:dyDescent="0.3">
      <c r="A233" s="117">
        <v>44168</v>
      </c>
      <c r="B233" s="179">
        <v>510</v>
      </c>
    </row>
    <row r="234" spans="1:2" x14ac:dyDescent="0.3">
      <c r="A234" s="117">
        <v>44169</v>
      </c>
      <c r="B234" s="179">
        <v>511.25</v>
      </c>
    </row>
    <row r="235" spans="1:2" x14ac:dyDescent="0.3">
      <c r="A235" s="117">
        <v>44172</v>
      </c>
      <c r="B235" s="179">
        <v>512.54</v>
      </c>
    </row>
    <row r="236" spans="1:2" x14ac:dyDescent="0.3">
      <c r="A236" s="117">
        <v>44173</v>
      </c>
      <c r="B236" s="179">
        <v>514.13</v>
      </c>
    </row>
    <row r="237" spans="1:2" x14ac:dyDescent="0.3">
      <c r="A237" s="117">
        <v>44174</v>
      </c>
      <c r="B237" s="179">
        <v>515.48</v>
      </c>
    </row>
    <row r="238" spans="1:2" x14ac:dyDescent="0.3">
      <c r="A238" s="117">
        <v>44175</v>
      </c>
      <c r="B238" s="179">
        <v>518.77</v>
      </c>
    </row>
    <row r="239" spans="1:2" x14ac:dyDescent="0.3">
      <c r="A239" s="117">
        <v>44176</v>
      </c>
      <c r="B239" s="179">
        <v>520.62</v>
      </c>
    </row>
    <row r="240" spans="1:2" x14ac:dyDescent="0.3">
      <c r="A240" s="117">
        <v>44179</v>
      </c>
      <c r="B240" s="179">
        <v>522.46</v>
      </c>
    </row>
    <row r="241" spans="1:2" x14ac:dyDescent="0.3">
      <c r="A241" s="117">
        <v>44180</v>
      </c>
      <c r="B241" s="179">
        <v>525.09</v>
      </c>
    </row>
    <row r="242" spans="1:2" x14ac:dyDescent="0.3">
      <c r="A242" s="117">
        <v>44181</v>
      </c>
      <c r="B242" s="179">
        <v>524.9</v>
      </c>
    </row>
    <row r="243" spans="1:2" x14ac:dyDescent="0.3">
      <c r="A243" s="117">
        <v>44182</v>
      </c>
      <c r="B243" s="179">
        <v>523.41999999999996</v>
      </c>
    </row>
    <row r="244" spans="1:2" x14ac:dyDescent="0.3">
      <c r="A244" s="117">
        <v>44183</v>
      </c>
      <c r="B244" s="179">
        <v>522.23</v>
      </c>
    </row>
    <row r="245" spans="1:2" x14ac:dyDescent="0.3">
      <c r="A245" s="117">
        <v>44186</v>
      </c>
      <c r="B245" s="179">
        <v>521.66</v>
      </c>
    </row>
    <row r="246" spans="1:2" x14ac:dyDescent="0.3">
      <c r="A246" s="117">
        <v>44187</v>
      </c>
      <c r="B246" s="179">
        <v>521.97</v>
      </c>
    </row>
    <row r="247" spans="1:2" x14ac:dyDescent="0.3">
      <c r="A247" s="117">
        <v>44188</v>
      </c>
      <c r="B247" s="179">
        <v>522.21</v>
      </c>
    </row>
    <row r="248" spans="1:2" x14ac:dyDescent="0.3">
      <c r="A248" s="117">
        <v>44189</v>
      </c>
      <c r="B248" s="179">
        <v>522.48</v>
      </c>
    </row>
    <row r="249" spans="1:2" x14ac:dyDescent="0.3">
      <c r="A249" s="117">
        <v>44190</v>
      </c>
      <c r="B249" s="179">
        <v>522.57000000000005</v>
      </c>
    </row>
    <row r="250" spans="1:2" x14ac:dyDescent="0.3">
      <c r="A250" s="117">
        <v>44193</v>
      </c>
      <c r="B250" s="179">
        <v>523.25</v>
      </c>
    </row>
    <row r="251" spans="1:2" x14ac:dyDescent="0.3">
      <c r="A251" s="117">
        <v>44194</v>
      </c>
      <c r="B251" s="179">
        <v>522.29999999999995</v>
      </c>
    </row>
    <row r="252" spans="1:2" x14ac:dyDescent="0.3">
      <c r="A252" s="117">
        <v>44195</v>
      </c>
      <c r="B252" s="179">
        <v>522.59</v>
      </c>
    </row>
    <row r="253" spans="1:2" x14ac:dyDescent="0.3">
      <c r="A253" s="115">
        <v>44204</v>
      </c>
      <c r="B253" s="179">
        <v>522.79</v>
      </c>
    </row>
    <row r="254" spans="1:2" x14ac:dyDescent="0.3">
      <c r="A254" s="115">
        <v>44207</v>
      </c>
      <c r="B254" s="179">
        <v>523.76</v>
      </c>
    </row>
    <row r="255" spans="1:2" x14ac:dyDescent="0.3">
      <c r="A255" s="115">
        <v>44208</v>
      </c>
      <c r="B255" s="179">
        <v>525.44000000000005</v>
      </c>
    </row>
    <row r="256" spans="1:2" x14ac:dyDescent="0.3">
      <c r="A256" s="115">
        <v>44209</v>
      </c>
      <c r="B256" s="179">
        <v>526.89</v>
      </c>
    </row>
    <row r="257" spans="1:2" x14ac:dyDescent="0.3">
      <c r="A257" s="115">
        <v>44210</v>
      </c>
      <c r="B257" s="179">
        <v>525.45000000000005</v>
      </c>
    </row>
    <row r="258" spans="1:2" x14ac:dyDescent="0.3">
      <c r="A258" s="115">
        <v>44211</v>
      </c>
      <c r="B258" s="179">
        <v>522.53</v>
      </c>
    </row>
    <row r="259" spans="1:2" x14ac:dyDescent="0.3">
      <c r="A259" s="115">
        <v>44214</v>
      </c>
      <c r="B259" s="179">
        <v>522.19000000000005</v>
      </c>
    </row>
    <row r="260" spans="1:2" x14ac:dyDescent="0.3">
      <c r="A260" s="115">
        <v>44215</v>
      </c>
      <c r="B260" s="179">
        <v>519.30999999999995</v>
      </c>
    </row>
    <row r="261" spans="1:2" x14ac:dyDescent="0.3">
      <c r="A261" s="115">
        <v>44216</v>
      </c>
      <c r="B261" s="179">
        <v>519.19000000000005</v>
      </c>
    </row>
    <row r="262" spans="1:2" x14ac:dyDescent="0.3">
      <c r="A262" s="115">
        <v>44217</v>
      </c>
      <c r="B262" s="179">
        <v>518.89</v>
      </c>
    </row>
    <row r="263" spans="1:2" x14ac:dyDescent="0.3">
      <c r="A263" s="115">
        <v>44218</v>
      </c>
      <c r="B263" s="179">
        <v>518.44000000000005</v>
      </c>
    </row>
    <row r="264" spans="1:2" x14ac:dyDescent="0.3">
      <c r="A264" s="115">
        <v>44221</v>
      </c>
      <c r="B264" s="179">
        <v>518.36</v>
      </c>
    </row>
    <row r="265" spans="1:2" x14ac:dyDescent="0.3">
      <c r="A265" s="115">
        <v>44222</v>
      </c>
      <c r="B265" s="179">
        <v>518.26</v>
      </c>
    </row>
    <row r="266" spans="1:2" x14ac:dyDescent="0.3">
      <c r="A266" s="115">
        <v>44223</v>
      </c>
      <c r="B266" s="179">
        <v>518.16</v>
      </c>
    </row>
    <row r="267" spans="1:2" x14ac:dyDescent="0.3">
      <c r="A267" s="115">
        <v>44225</v>
      </c>
      <c r="B267" s="179">
        <v>518.27</v>
      </c>
    </row>
    <row r="268" spans="1:2" x14ac:dyDescent="0.3">
      <c r="A268" s="115">
        <v>44228</v>
      </c>
      <c r="B268" s="179">
        <v>518.88</v>
      </c>
    </row>
    <row r="269" spans="1:2" x14ac:dyDescent="0.3">
      <c r="A269" s="115">
        <v>44229</v>
      </c>
      <c r="B269" s="179">
        <v>519.20000000000005</v>
      </c>
    </row>
    <row r="270" spans="1:2" x14ac:dyDescent="0.3">
      <c r="A270" s="115">
        <v>44230</v>
      </c>
      <c r="B270" s="179">
        <v>520.15</v>
      </c>
    </row>
    <row r="271" spans="1:2" x14ac:dyDescent="0.3">
      <c r="A271" s="115">
        <v>44231</v>
      </c>
      <c r="B271" s="179">
        <v>520.6</v>
      </c>
    </row>
    <row r="272" spans="1:2" x14ac:dyDescent="0.3">
      <c r="A272" s="115">
        <v>44232</v>
      </c>
      <c r="B272" s="179">
        <v>521.13</v>
      </c>
    </row>
    <row r="273" spans="1:2" x14ac:dyDescent="0.3">
      <c r="A273" s="115">
        <v>44235</v>
      </c>
      <c r="B273" s="179">
        <v>521.79999999999995</v>
      </c>
    </row>
    <row r="274" spans="1:2" x14ac:dyDescent="0.3">
      <c r="A274" s="115">
        <v>44236</v>
      </c>
      <c r="B274" s="179">
        <v>522.6</v>
      </c>
    </row>
    <row r="275" spans="1:2" x14ac:dyDescent="0.3">
      <c r="A275" s="115">
        <v>44237</v>
      </c>
      <c r="B275" s="179">
        <v>523.13</v>
      </c>
    </row>
    <row r="276" spans="1:2" x14ac:dyDescent="0.3">
      <c r="A276" s="115">
        <v>44238</v>
      </c>
      <c r="B276" s="179">
        <v>524.07000000000005</v>
      </c>
    </row>
    <row r="277" spans="1:2" x14ac:dyDescent="0.3">
      <c r="A277" s="115">
        <v>44239</v>
      </c>
      <c r="B277" s="179">
        <v>524.28</v>
      </c>
    </row>
    <row r="278" spans="1:2" x14ac:dyDescent="0.3">
      <c r="A278" s="115">
        <v>44242</v>
      </c>
      <c r="B278" s="179">
        <v>524.6</v>
      </c>
    </row>
    <row r="279" spans="1:2" x14ac:dyDescent="0.3">
      <c r="A279" s="115">
        <v>44243</v>
      </c>
      <c r="B279" s="179">
        <v>524.91999999999996</v>
      </c>
    </row>
    <row r="280" spans="1:2" x14ac:dyDescent="0.3">
      <c r="A280" s="115">
        <v>44244</v>
      </c>
      <c r="B280" s="179">
        <v>524.33000000000004</v>
      </c>
    </row>
    <row r="281" spans="1:2" x14ac:dyDescent="0.3">
      <c r="A281" s="115">
        <v>44245</v>
      </c>
      <c r="B281" s="179">
        <v>524.34</v>
      </c>
    </row>
    <row r="282" spans="1:2" x14ac:dyDescent="0.3">
      <c r="A282" s="115">
        <v>44246</v>
      </c>
      <c r="B282" s="179">
        <v>524.48</v>
      </c>
    </row>
    <row r="283" spans="1:2" x14ac:dyDescent="0.3">
      <c r="A283" s="115">
        <v>44249</v>
      </c>
      <c r="B283" s="179">
        <v>525.1</v>
      </c>
    </row>
    <row r="284" spans="1:2" x14ac:dyDescent="0.3">
      <c r="A284" s="115">
        <v>44250</v>
      </c>
      <c r="B284" s="179">
        <v>525.76</v>
      </c>
    </row>
    <row r="285" spans="1:2" x14ac:dyDescent="0.3">
      <c r="A285" s="115">
        <v>44251</v>
      </c>
      <c r="B285" s="179">
        <v>526.45000000000005</v>
      </c>
    </row>
    <row r="286" spans="1:2" x14ac:dyDescent="0.3">
      <c r="A286" s="115">
        <v>44252</v>
      </c>
      <c r="B286" s="179">
        <v>526.97</v>
      </c>
    </row>
    <row r="287" spans="1:2" x14ac:dyDescent="0.3">
      <c r="A287" s="115">
        <v>44253</v>
      </c>
      <c r="B287" s="179">
        <v>527.96</v>
      </c>
    </row>
    <row r="288" spans="1:2" x14ac:dyDescent="0.3">
      <c r="A288" s="115">
        <v>44256</v>
      </c>
      <c r="B288" s="179">
        <v>528.37</v>
      </c>
    </row>
    <row r="289" spans="1:2" x14ac:dyDescent="0.3">
      <c r="A289" s="115">
        <v>44257</v>
      </c>
      <c r="B289" s="179">
        <v>527.36</v>
      </c>
    </row>
    <row r="290" spans="1:2" x14ac:dyDescent="0.3">
      <c r="A290" s="115">
        <v>44258</v>
      </c>
      <c r="B290" s="179">
        <v>525.99</v>
      </c>
    </row>
    <row r="291" spans="1:2" x14ac:dyDescent="0.3">
      <c r="A291" s="115">
        <v>44259</v>
      </c>
      <c r="B291" s="179">
        <v>524.98</v>
      </c>
    </row>
    <row r="292" spans="1:2" x14ac:dyDescent="0.3">
      <c r="A292" s="115">
        <v>44260</v>
      </c>
      <c r="B292" s="179">
        <v>525.46</v>
      </c>
    </row>
    <row r="293" spans="1:2" x14ac:dyDescent="0.3">
      <c r="A293" s="115">
        <v>44264</v>
      </c>
      <c r="B293" s="179">
        <v>525.29</v>
      </c>
    </row>
    <row r="294" spans="1:2" x14ac:dyDescent="0.3">
      <c r="A294" s="115">
        <v>44265</v>
      </c>
      <c r="B294" s="179">
        <v>525.92999999999995</v>
      </c>
    </row>
    <row r="295" spans="1:2" x14ac:dyDescent="0.3">
      <c r="A295" s="115">
        <v>44266</v>
      </c>
      <c r="B295" s="179">
        <v>526.38</v>
      </c>
    </row>
    <row r="296" spans="1:2" x14ac:dyDescent="0.3">
      <c r="A296" s="115">
        <v>44267</v>
      </c>
      <c r="B296" s="179">
        <v>526.88</v>
      </c>
    </row>
    <row r="297" spans="1:2" x14ac:dyDescent="0.3">
      <c r="A297" s="115">
        <v>44270</v>
      </c>
      <c r="B297" s="179">
        <v>527.04999999999995</v>
      </c>
    </row>
    <row r="298" spans="1:2" x14ac:dyDescent="0.3">
      <c r="A298" s="115">
        <v>44271</v>
      </c>
      <c r="B298" s="179">
        <v>527.69000000000005</v>
      </c>
    </row>
    <row r="299" spans="1:2" x14ac:dyDescent="0.3">
      <c r="A299" s="115">
        <v>44272</v>
      </c>
      <c r="B299" s="179">
        <v>527.69000000000005</v>
      </c>
    </row>
    <row r="300" spans="1:2" x14ac:dyDescent="0.3">
      <c r="A300" s="115">
        <v>44273</v>
      </c>
      <c r="B300" s="179">
        <v>527.41999999999996</v>
      </c>
    </row>
    <row r="301" spans="1:2" x14ac:dyDescent="0.3">
      <c r="A301" s="115">
        <v>44274</v>
      </c>
      <c r="B301" s="179">
        <v>527.87</v>
      </c>
    </row>
    <row r="302" spans="1:2" x14ac:dyDescent="0.3">
      <c r="A302" s="115">
        <v>44277</v>
      </c>
      <c r="B302" s="179">
        <v>527.76</v>
      </c>
    </row>
    <row r="303" spans="1:2" x14ac:dyDescent="0.3">
      <c r="A303" s="115">
        <v>44278</v>
      </c>
      <c r="B303" s="179">
        <v>528.12</v>
      </c>
    </row>
    <row r="304" spans="1:2" x14ac:dyDescent="0.3">
      <c r="A304" s="115">
        <v>44279</v>
      </c>
      <c r="B304" s="179">
        <v>528.32000000000005</v>
      </c>
    </row>
    <row r="305" spans="1:2" x14ac:dyDescent="0.3">
      <c r="A305" s="115">
        <v>44280</v>
      </c>
      <c r="B305" s="179">
        <v>528.67999999999995</v>
      </c>
    </row>
    <row r="306" spans="1:2" x14ac:dyDescent="0.3">
      <c r="A306" s="115">
        <v>44281</v>
      </c>
      <c r="B306" s="179">
        <v>529.49</v>
      </c>
    </row>
    <row r="307" spans="1:2" x14ac:dyDescent="0.3">
      <c r="A307" s="115">
        <v>44284</v>
      </c>
      <c r="B307" s="179">
        <v>530.08000000000004</v>
      </c>
    </row>
    <row r="308" spans="1:2" x14ac:dyDescent="0.3">
      <c r="A308" s="115">
        <v>44285</v>
      </c>
      <c r="B308" s="179">
        <v>530.70000000000005</v>
      </c>
    </row>
    <row r="309" spans="1:2" x14ac:dyDescent="0.3">
      <c r="A309" s="153">
        <v>44286</v>
      </c>
      <c r="B309" s="179">
        <v>531.16999999999996</v>
      </c>
    </row>
  </sheetData>
  <hyperlinks>
    <hyperlink ref="A1" location="List!A1" display="List!A1" xr:uid="{18471E13-C63A-4D54-A420-FDF49F64BC27}"/>
  </hyperlinks>
  <pageMargins left="0.7" right="0.7" top="0.75" bottom="0.75" header="0.3" footer="0.3"/>
  <drawing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112"/>
  <sheetViews>
    <sheetView zoomScale="115" zoomScaleNormal="115" workbookViewId="0"/>
  </sheetViews>
  <sheetFormatPr defaultColWidth="8.88671875" defaultRowHeight="13.5" x14ac:dyDescent="0.25"/>
  <cols>
    <col min="1" max="1" width="8.88671875" style="1"/>
    <col min="2" max="2" width="10.88671875" style="1" customWidth="1"/>
    <col min="3" max="16384" width="8.88671875" style="1"/>
  </cols>
  <sheetData>
    <row r="1" spans="1:10" ht="15" x14ac:dyDescent="0.25">
      <c r="A1" s="251" t="s">
        <v>385</v>
      </c>
      <c r="B1" s="77" t="s">
        <v>293</v>
      </c>
      <c r="C1" s="77" t="s">
        <v>294</v>
      </c>
      <c r="D1" s="77" t="s">
        <v>295</v>
      </c>
      <c r="E1" s="77" t="s">
        <v>296</v>
      </c>
      <c r="F1" s="77" t="s">
        <v>297</v>
      </c>
      <c r="G1" s="77" t="s">
        <v>298</v>
      </c>
      <c r="H1" s="77" t="s">
        <v>299</v>
      </c>
      <c r="I1" s="77" t="s">
        <v>300</v>
      </c>
      <c r="J1" s="77" t="s">
        <v>301</v>
      </c>
    </row>
    <row r="2" spans="1:10" hidden="1" x14ac:dyDescent="0.25">
      <c r="A2" s="128" t="s">
        <v>134</v>
      </c>
      <c r="B2" s="129">
        <v>-4705.6427595650002</v>
      </c>
      <c r="C2" s="129">
        <v>0</v>
      </c>
      <c r="D2" s="129">
        <v>0</v>
      </c>
      <c r="E2" s="129">
        <v>0</v>
      </c>
      <c r="F2" s="129">
        <v>26474.270072425003</v>
      </c>
      <c r="G2" s="129">
        <v>4476.2160000000003</v>
      </c>
      <c r="H2" s="129">
        <v>1520.6335000000001</v>
      </c>
      <c r="I2" s="129">
        <v>0</v>
      </c>
      <c r="J2" s="130">
        <v>21768.627312860001</v>
      </c>
    </row>
    <row r="3" spans="1:10" hidden="1" x14ac:dyDescent="0.25">
      <c r="A3" s="128" t="s">
        <v>122</v>
      </c>
      <c r="B3" s="129">
        <v>-9182.2066094238089</v>
      </c>
      <c r="C3" s="129">
        <v>0</v>
      </c>
      <c r="D3" s="129">
        <v>0</v>
      </c>
      <c r="E3" s="129">
        <v>0</v>
      </c>
      <c r="F3" s="129">
        <v>13423.414761904762</v>
      </c>
      <c r="G3" s="129">
        <v>1520.8166666666666</v>
      </c>
      <c r="H3" s="129">
        <v>1520.8166666666666</v>
      </c>
      <c r="I3" s="129">
        <v>0</v>
      </c>
      <c r="J3" s="130">
        <v>4241.2081524809528</v>
      </c>
    </row>
    <row r="4" spans="1:10" hidden="1" x14ac:dyDescent="0.25">
      <c r="A4" s="128" t="s">
        <v>123</v>
      </c>
      <c r="B4" s="129">
        <v>-18097.776207577273</v>
      </c>
      <c r="C4" s="129">
        <v>-13519.878169818185</v>
      </c>
      <c r="D4" s="129">
        <v>-4918.6180357045459</v>
      </c>
      <c r="E4" s="129">
        <v>0</v>
      </c>
      <c r="F4" s="129">
        <v>9027.6072727272713</v>
      </c>
      <c r="G4" s="129">
        <v>1520.0081818181818</v>
      </c>
      <c r="H4" s="129">
        <v>1520.0081818181818</v>
      </c>
      <c r="I4" s="129">
        <v>0</v>
      </c>
      <c r="J4" s="130">
        <v>-9070.1689348500022</v>
      </c>
    </row>
    <row r="5" spans="1:10" hidden="1" x14ac:dyDescent="0.25">
      <c r="A5" s="128" t="s">
        <v>124</v>
      </c>
      <c r="B5" s="129">
        <v>-14813.282183794998</v>
      </c>
      <c r="C5" s="129">
        <v>-11015.263399639998</v>
      </c>
      <c r="D5" s="129">
        <v>-3003.0097930750003</v>
      </c>
      <c r="E5" s="129">
        <v>0</v>
      </c>
      <c r="F5" s="129">
        <v>14121.626</v>
      </c>
      <c r="G5" s="129">
        <v>3110.643</v>
      </c>
      <c r="H5" s="129">
        <v>1522.5255000000002</v>
      </c>
      <c r="I5" s="129">
        <v>0</v>
      </c>
      <c r="J5" s="130">
        <v>-691.65618379499756</v>
      </c>
    </row>
    <row r="6" spans="1:10" hidden="1" x14ac:dyDescent="0.25">
      <c r="A6" s="128" t="s">
        <v>123</v>
      </c>
      <c r="B6" s="129">
        <v>-12315.675233989999</v>
      </c>
      <c r="C6" s="129">
        <v>-7004.9498241600004</v>
      </c>
      <c r="D6" s="129">
        <v>-2001.635261315</v>
      </c>
      <c r="E6" s="129">
        <v>0</v>
      </c>
      <c r="F6" s="129">
        <v>16781.850754904997</v>
      </c>
      <c r="G6" s="129">
        <v>3619.6895000000004</v>
      </c>
      <c r="H6" s="129">
        <v>1519.9040000000002</v>
      </c>
      <c r="I6" s="129">
        <v>0</v>
      </c>
      <c r="J6" s="130">
        <v>4466.1755209149978</v>
      </c>
    </row>
    <row r="7" spans="1:10" hidden="1" x14ac:dyDescent="0.25">
      <c r="A7" s="128" t="s">
        <v>125</v>
      </c>
      <c r="B7" s="129">
        <v>-12996.826626927272</v>
      </c>
      <c r="C7" s="129">
        <v>-6823.23621460909</v>
      </c>
      <c r="D7" s="129">
        <v>0</v>
      </c>
      <c r="E7" s="129">
        <v>0</v>
      </c>
      <c r="F7" s="129">
        <v>22681.010454545452</v>
      </c>
      <c r="G7" s="129">
        <v>7666.0190909090907</v>
      </c>
      <c r="H7" s="129">
        <v>1516.8304545454548</v>
      </c>
      <c r="I7" s="129">
        <v>0</v>
      </c>
      <c r="J7" s="130">
        <v>9684.1838276181807</v>
      </c>
    </row>
    <row r="8" spans="1:10" hidden="1" x14ac:dyDescent="0.25">
      <c r="A8" s="128" t="s">
        <v>125</v>
      </c>
      <c r="B8" s="129">
        <v>-12553.596492838094</v>
      </c>
      <c r="C8" s="129">
        <v>-8105.3090871666664</v>
      </c>
      <c r="D8" s="129">
        <v>-8105.3090871666664</v>
      </c>
      <c r="E8" s="129">
        <v>0</v>
      </c>
      <c r="F8" s="129">
        <v>35138.778761904759</v>
      </c>
      <c r="G8" s="129">
        <v>2655.1116190476187</v>
      </c>
      <c r="H8" s="129">
        <v>1518.297619047619</v>
      </c>
      <c r="I8" s="129">
        <v>0</v>
      </c>
      <c r="J8" s="130">
        <v>22585.182269066667</v>
      </c>
    </row>
    <row r="9" spans="1:10" hidden="1" x14ac:dyDescent="0.25">
      <c r="A9" s="128" t="s">
        <v>126</v>
      </c>
      <c r="B9" s="129">
        <v>-12686.267309378261</v>
      </c>
      <c r="C9" s="129">
        <v>-11053.413276356521</v>
      </c>
      <c r="D9" s="129">
        <v>-8704.5631694434778</v>
      </c>
      <c r="E9" s="129">
        <v>0</v>
      </c>
      <c r="F9" s="129">
        <v>33584.53086956522</v>
      </c>
      <c r="G9" s="129">
        <v>1839.6417391304349</v>
      </c>
      <c r="H9" s="129">
        <v>1518.3130434782611</v>
      </c>
      <c r="I9" s="129">
        <v>0</v>
      </c>
      <c r="J9" s="130">
        <v>20898.263560186959</v>
      </c>
    </row>
    <row r="10" spans="1:10" hidden="1" x14ac:dyDescent="0.25">
      <c r="A10" s="128" t="s">
        <v>127</v>
      </c>
      <c r="B10" s="129">
        <v>-12506.063772268422</v>
      </c>
      <c r="C10" s="129">
        <v>-11071.622623289473</v>
      </c>
      <c r="D10" s="129">
        <v>-4746.0222062736848</v>
      </c>
      <c r="E10" s="129">
        <v>0</v>
      </c>
      <c r="F10" s="129">
        <v>45417.134561403509</v>
      </c>
      <c r="G10" s="129">
        <v>1652.0625438596489</v>
      </c>
      <c r="H10" s="129">
        <v>1518.3142105263157</v>
      </c>
      <c r="I10" s="129">
        <v>0</v>
      </c>
      <c r="J10" s="130">
        <v>32911.07078913509</v>
      </c>
    </row>
    <row r="11" spans="1:10" hidden="1" x14ac:dyDescent="0.25">
      <c r="A11" s="128" t="s">
        <v>125</v>
      </c>
      <c r="B11" s="129">
        <v>-17980.465976834785</v>
      </c>
      <c r="C11" s="129">
        <v>-15762.711165713044</v>
      </c>
      <c r="D11" s="129">
        <v>-3656.9537548130434</v>
      </c>
      <c r="E11" s="129">
        <v>0</v>
      </c>
      <c r="F11" s="129">
        <v>43056.85391304348</v>
      </c>
      <c r="G11" s="129">
        <v>1519.9860869565218</v>
      </c>
      <c r="H11" s="129">
        <v>1519.9860869565218</v>
      </c>
      <c r="I11" s="129">
        <v>0</v>
      </c>
      <c r="J11" s="130">
        <v>25076.387936208695</v>
      </c>
    </row>
    <row r="12" spans="1:10" hidden="1" x14ac:dyDescent="0.25">
      <c r="A12" s="128" t="s">
        <v>128</v>
      </c>
      <c r="B12" s="129">
        <v>-12015.172749786365</v>
      </c>
      <c r="C12" s="129">
        <v>-10376.262479045457</v>
      </c>
      <c r="D12" s="129">
        <v>-2729.5521958954546</v>
      </c>
      <c r="E12" s="129">
        <v>0</v>
      </c>
      <c r="F12" s="129">
        <v>48316.649545454551</v>
      </c>
      <c r="G12" s="129">
        <v>1751.1995454545458</v>
      </c>
      <c r="H12" s="129">
        <v>1518.8536363636367</v>
      </c>
      <c r="I12" s="129">
        <v>0</v>
      </c>
      <c r="J12" s="130">
        <v>36301.47679566819</v>
      </c>
    </row>
    <row r="13" spans="1:10" hidden="1" x14ac:dyDescent="0.25">
      <c r="A13" s="128" t="s">
        <v>129</v>
      </c>
      <c r="B13" s="129">
        <v>-10192.104331291303</v>
      </c>
      <c r="C13" s="129">
        <v>-6795.4630269434774</v>
      </c>
      <c r="D13" s="129">
        <v>-6795.4630269434774</v>
      </c>
      <c r="E13" s="129">
        <v>0</v>
      </c>
      <c r="F13" s="129">
        <v>65563.768427004354</v>
      </c>
      <c r="G13" s="129">
        <v>1540.0594632737645</v>
      </c>
      <c r="H13" s="129">
        <v>1517.3790284911559</v>
      </c>
      <c r="I13" s="129">
        <v>0</v>
      </c>
      <c r="J13" s="130">
        <v>55371.664095713051</v>
      </c>
    </row>
    <row r="14" spans="1:10" hidden="1" x14ac:dyDescent="0.25">
      <c r="A14" s="128" t="s">
        <v>135</v>
      </c>
      <c r="B14" s="129">
        <v>-12450.912999826316</v>
      </c>
      <c r="C14" s="129">
        <v>-5271.2129290999992</v>
      </c>
      <c r="D14" s="129">
        <v>-5271.2129290999992</v>
      </c>
      <c r="E14" s="129">
        <v>0</v>
      </c>
      <c r="F14" s="129">
        <v>72136.961042805269</v>
      </c>
      <c r="G14" s="129">
        <v>1518.5373771754923</v>
      </c>
      <c r="H14" s="129">
        <v>1518.5373771754923</v>
      </c>
      <c r="I14" s="129">
        <v>0</v>
      </c>
      <c r="J14" s="130">
        <v>59686.048042978953</v>
      </c>
    </row>
    <row r="15" spans="1:10" hidden="1" x14ac:dyDescent="0.25">
      <c r="A15" s="128" t="s">
        <v>122</v>
      </c>
      <c r="B15" s="129">
        <v>-9391.5593396666663</v>
      </c>
      <c r="C15" s="129">
        <v>-7822.2323011809513</v>
      </c>
      <c r="D15" s="129">
        <v>-6202.6570558190469</v>
      </c>
      <c r="E15" s="129">
        <v>0</v>
      </c>
      <c r="F15" s="129">
        <v>68517.011999999973</v>
      </c>
      <c r="G15" s="129">
        <v>1517.8457142857144</v>
      </c>
      <c r="H15" s="129">
        <v>1517.8457142857144</v>
      </c>
      <c r="I15" s="129">
        <v>0</v>
      </c>
      <c r="J15" s="130">
        <v>59125.452660333307</v>
      </c>
    </row>
    <row r="16" spans="1:10" hidden="1" x14ac:dyDescent="0.25">
      <c r="A16" s="128" t="s">
        <v>123</v>
      </c>
      <c r="B16" s="129">
        <v>-8232.354967477273</v>
      </c>
      <c r="C16" s="129">
        <v>-5259.0983049590905</v>
      </c>
      <c r="D16" s="129">
        <v>-3185.6938978636363</v>
      </c>
      <c r="E16" s="129">
        <v>0</v>
      </c>
      <c r="F16" s="129">
        <v>57817.033902445459</v>
      </c>
      <c r="G16" s="129">
        <v>1560.1684963545454</v>
      </c>
      <c r="H16" s="129">
        <v>1517.2318278999999</v>
      </c>
      <c r="I16" s="129">
        <v>0</v>
      </c>
      <c r="J16" s="130">
        <v>49584.678934968186</v>
      </c>
    </row>
    <row r="17" spans="1:10" hidden="1" x14ac:dyDescent="0.25">
      <c r="A17" s="128" t="s">
        <v>124</v>
      </c>
      <c r="B17" s="129">
        <v>-4694.5724174636362</v>
      </c>
      <c r="C17" s="129">
        <v>-1545.9446154636362</v>
      </c>
      <c r="D17" s="129">
        <v>0</v>
      </c>
      <c r="E17" s="129">
        <v>0</v>
      </c>
      <c r="F17" s="129">
        <v>73305.500107213651</v>
      </c>
      <c r="G17" s="129">
        <v>1969.3195750318187</v>
      </c>
      <c r="H17" s="129">
        <v>1519.5051319409095</v>
      </c>
      <c r="I17" s="129">
        <v>0</v>
      </c>
      <c r="J17" s="130">
        <v>68610.927689750009</v>
      </c>
    </row>
    <row r="18" spans="1:10" hidden="1" x14ac:dyDescent="0.25">
      <c r="A18" s="128" t="s">
        <v>123</v>
      </c>
      <c r="B18" s="129">
        <v>-4358.2759931599994</v>
      </c>
      <c r="C18" s="129">
        <v>0</v>
      </c>
      <c r="D18" s="129">
        <v>0</v>
      </c>
      <c r="E18" s="129">
        <v>0</v>
      </c>
      <c r="F18" s="129">
        <v>76126.852107750005</v>
      </c>
      <c r="G18" s="129">
        <v>1517.5086210500001</v>
      </c>
      <c r="H18" s="129">
        <v>1517.4307710500002</v>
      </c>
      <c r="I18" s="129">
        <v>0</v>
      </c>
      <c r="J18" s="130">
        <v>71768.576114590003</v>
      </c>
    </row>
    <row r="19" spans="1:10" hidden="1" x14ac:dyDescent="0.25">
      <c r="A19" s="128" t="s">
        <v>125</v>
      </c>
      <c r="B19" s="129">
        <v>-5288.2334994090907</v>
      </c>
      <c r="C19" s="129">
        <v>-3428.8115193363637</v>
      </c>
      <c r="D19" s="129">
        <v>-2064.7380448636363</v>
      </c>
      <c r="E19" s="129">
        <v>0</v>
      </c>
      <c r="F19" s="129">
        <v>71645.378585681799</v>
      </c>
      <c r="G19" s="129">
        <v>2940.1072621363633</v>
      </c>
      <c r="H19" s="129">
        <v>1516.725255454545</v>
      </c>
      <c r="I19" s="129">
        <v>0</v>
      </c>
      <c r="J19" s="130">
        <v>66357.145086272707</v>
      </c>
    </row>
    <row r="20" spans="1:10" hidden="1" x14ac:dyDescent="0.25">
      <c r="A20" s="128" t="s">
        <v>125</v>
      </c>
      <c r="B20" s="129">
        <v>-3286.9488792045454</v>
      </c>
      <c r="C20" s="129">
        <v>0</v>
      </c>
      <c r="D20" s="129">
        <v>0</v>
      </c>
      <c r="E20" s="129">
        <v>0</v>
      </c>
      <c r="F20" s="129">
        <v>87072.829809727278</v>
      </c>
      <c r="G20" s="129">
        <v>1758.062622636364</v>
      </c>
      <c r="H20" s="129">
        <v>1518.1266500000004</v>
      </c>
      <c r="I20" s="129">
        <v>0</v>
      </c>
      <c r="J20" s="130">
        <v>83785.880930522733</v>
      </c>
    </row>
    <row r="21" spans="1:10" hidden="1" x14ac:dyDescent="0.25">
      <c r="A21" s="128" t="s">
        <v>126</v>
      </c>
      <c r="B21" s="129">
        <v>-674.03365098260861</v>
      </c>
      <c r="C21" s="129">
        <v>0</v>
      </c>
      <c r="D21" s="129">
        <v>0</v>
      </c>
      <c r="E21" s="129">
        <v>0</v>
      </c>
      <c r="F21" s="129">
        <v>88357.643639000002</v>
      </c>
      <c r="G21" s="129">
        <v>1517.0149255217393</v>
      </c>
      <c r="H21" s="129">
        <v>1517.0149255217393</v>
      </c>
      <c r="I21" s="129">
        <v>0</v>
      </c>
      <c r="J21" s="130">
        <v>87683.609988017386</v>
      </c>
    </row>
    <row r="22" spans="1:10" hidden="1" x14ac:dyDescent="0.25">
      <c r="A22" s="128" t="s">
        <v>127</v>
      </c>
      <c r="B22" s="129">
        <v>-4215.0939334571431</v>
      </c>
      <c r="C22" s="129">
        <v>0</v>
      </c>
      <c r="D22" s="129">
        <v>0</v>
      </c>
      <c r="E22" s="129">
        <v>0</v>
      </c>
      <c r="F22" s="129">
        <v>89955.562352571433</v>
      </c>
      <c r="G22" s="129">
        <v>1516.1016568571431</v>
      </c>
      <c r="H22" s="129">
        <v>1516.1016568571431</v>
      </c>
      <c r="I22" s="129">
        <v>0</v>
      </c>
      <c r="J22" s="130">
        <v>85740.468419114288</v>
      </c>
    </row>
    <row r="23" spans="1:10" hidden="1" x14ac:dyDescent="0.25">
      <c r="A23" s="128" t="s">
        <v>125</v>
      </c>
      <c r="B23" s="129">
        <v>-2598.3243001869564</v>
      </c>
      <c r="C23" s="129">
        <v>0</v>
      </c>
      <c r="D23" s="129">
        <v>0</v>
      </c>
      <c r="E23" s="129">
        <v>0</v>
      </c>
      <c r="F23" s="129">
        <v>89307.987342869557</v>
      </c>
      <c r="G23" s="129">
        <v>1539.5854593043478</v>
      </c>
      <c r="H23" s="129">
        <v>1517.8463288695652</v>
      </c>
      <c r="I23" s="129">
        <v>0</v>
      </c>
      <c r="J23" s="130">
        <v>86709.663042682601</v>
      </c>
    </row>
    <row r="24" spans="1:10" hidden="1" x14ac:dyDescent="0.25">
      <c r="A24" s="128" t="s">
        <v>128</v>
      </c>
      <c r="B24" s="129">
        <v>-8633.5775840636361</v>
      </c>
      <c r="C24" s="129">
        <v>0</v>
      </c>
      <c r="D24" s="129">
        <v>0</v>
      </c>
      <c r="E24" s="129">
        <v>0</v>
      </c>
      <c r="F24" s="129">
        <v>69580.369636954551</v>
      </c>
      <c r="G24" s="129">
        <v>1516.9430468636363</v>
      </c>
      <c r="H24" s="129">
        <v>1516.9430468636363</v>
      </c>
      <c r="I24" s="129">
        <v>0</v>
      </c>
      <c r="J24" s="130">
        <v>60946.792052890916</v>
      </c>
    </row>
    <row r="25" spans="1:10" hidden="1" x14ac:dyDescent="0.25">
      <c r="A25" s="128" t="s">
        <v>129</v>
      </c>
      <c r="B25" s="129">
        <v>-8341.2519692000005</v>
      </c>
      <c r="C25" s="129">
        <v>0</v>
      </c>
      <c r="D25" s="129">
        <v>0</v>
      </c>
      <c r="E25" s="129">
        <v>0</v>
      </c>
      <c r="F25" s="129">
        <v>72112.142966625004</v>
      </c>
      <c r="G25" s="129">
        <v>1516.192898137758</v>
      </c>
      <c r="H25" s="129">
        <v>1516.192898137758</v>
      </c>
      <c r="I25" s="129">
        <v>0</v>
      </c>
      <c r="J25" s="130">
        <v>63770.890997425005</v>
      </c>
    </row>
    <row r="26" spans="1:10" hidden="1" x14ac:dyDescent="0.25">
      <c r="A26" s="128" t="s">
        <v>136</v>
      </c>
      <c r="B26" s="129">
        <v>-17263.062690261111</v>
      </c>
      <c r="C26" s="129">
        <v>0</v>
      </c>
      <c r="D26" s="129">
        <v>0</v>
      </c>
      <c r="E26" s="129">
        <v>0</v>
      </c>
      <c r="F26" s="129">
        <v>72202.634340277786</v>
      </c>
      <c r="G26" s="129">
        <v>1522.4856624755953</v>
      </c>
      <c r="H26" s="129">
        <v>1517.0056624755953</v>
      </c>
      <c r="I26" s="129">
        <v>0</v>
      </c>
      <c r="J26" s="130">
        <v>54939.571650016675</v>
      </c>
    </row>
    <row r="27" spans="1:10" hidden="1" x14ac:dyDescent="0.25">
      <c r="A27" s="128" t="s">
        <v>122</v>
      </c>
      <c r="B27" s="129">
        <v>-6239.1536203476189</v>
      </c>
      <c r="C27" s="129">
        <v>0</v>
      </c>
      <c r="D27" s="129">
        <v>0</v>
      </c>
      <c r="E27" s="129">
        <v>0</v>
      </c>
      <c r="F27" s="129">
        <v>60180.553164095239</v>
      </c>
      <c r="G27" s="129">
        <v>1683.3244210476191</v>
      </c>
      <c r="H27" s="129">
        <v>1516.1144210476191</v>
      </c>
      <c r="I27" s="129">
        <v>0</v>
      </c>
      <c r="J27" s="130">
        <v>53941.399543747619</v>
      </c>
    </row>
    <row r="28" spans="1:10" hidden="1" x14ac:dyDescent="0.25">
      <c r="A28" s="128" t="s">
        <v>123</v>
      </c>
      <c r="B28" s="129">
        <v>-6779.6857142666659</v>
      </c>
      <c r="C28" s="129">
        <v>0</v>
      </c>
      <c r="D28" s="129">
        <v>0</v>
      </c>
      <c r="E28" s="129">
        <v>0</v>
      </c>
      <c r="F28" s="129">
        <v>54202.15137761904</v>
      </c>
      <c r="G28" s="129">
        <v>2264.5619277142855</v>
      </c>
      <c r="H28" s="129">
        <v>1514.8366061428569</v>
      </c>
      <c r="I28" s="129">
        <v>0</v>
      </c>
      <c r="J28" s="130">
        <v>47422.465663352377</v>
      </c>
    </row>
    <row r="29" spans="1:10" hidden="1" x14ac:dyDescent="0.25">
      <c r="A29" s="128" t="s">
        <v>124</v>
      </c>
      <c r="B29" s="129">
        <v>-10006.40652315238</v>
      </c>
      <c r="C29" s="129">
        <v>0</v>
      </c>
      <c r="D29" s="129">
        <v>0</v>
      </c>
      <c r="E29" s="129">
        <v>0</v>
      </c>
      <c r="F29" s="129">
        <v>43446.895430190467</v>
      </c>
      <c r="G29" s="129">
        <v>1516.6230632857144</v>
      </c>
      <c r="H29" s="129">
        <v>1516.6230632857144</v>
      </c>
      <c r="I29" s="129">
        <v>0</v>
      </c>
      <c r="J29" s="130">
        <v>33440.488907038089</v>
      </c>
    </row>
    <row r="30" spans="1:10" hidden="1" x14ac:dyDescent="0.25">
      <c r="A30" s="128" t="s">
        <v>123</v>
      </c>
      <c r="B30" s="129">
        <v>-15942.635856165001</v>
      </c>
      <c r="C30" s="129">
        <v>0</v>
      </c>
      <c r="D30" s="129">
        <v>0</v>
      </c>
      <c r="E30" s="129">
        <v>0</v>
      </c>
      <c r="F30" s="129">
        <v>48038.214109100008</v>
      </c>
      <c r="G30" s="129">
        <v>1649.0757925000003</v>
      </c>
      <c r="H30" s="129">
        <v>1515.3493425000001</v>
      </c>
      <c r="I30" s="129">
        <v>0</v>
      </c>
      <c r="J30" s="130">
        <v>32095.578252935007</v>
      </c>
    </row>
    <row r="31" spans="1:10" hidden="1" x14ac:dyDescent="0.25">
      <c r="A31" s="128" t="s">
        <v>125</v>
      </c>
      <c r="B31" s="129">
        <v>-11679.308039790478</v>
      </c>
      <c r="C31" s="129">
        <v>-5718.8454011761905</v>
      </c>
      <c r="D31" s="129">
        <v>0</v>
      </c>
      <c r="E31" s="129">
        <v>0</v>
      </c>
      <c r="F31" s="129">
        <v>37047.897416238091</v>
      </c>
      <c r="G31" s="129">
        <v>1515.395100952381</v>
      </c>
      <c r="H31" s="129">
        <v>1514.6808152380952</v>
      </c>
      <c r="I31" s="129">
        <v>0</v>
      </c>
      <c r="J31" s="130">
        <v>25368.589376447613</v>
      </c>
    </row>
    <row r="32" spans="1:10" hidden="1" x14ac:dyDescent="0.25">
      <c r="A32" s="128" t="s">
        <v>125</v>
      </c>
      <c r="B32" s="129">
        <v>-4318.8325031181821</v>
      </c>
      <c r="C32" s="129">
        <v>0</v>
      </c>
      <c r="D32" s="129">
        <v>0</v>
      </c>
      <c r="E32" s="129">
        <v>0</v>
      </c>
      <c r="F32" s="129">
        <v>42844.198224590909</v>
      </c>
      <c r="G32" s="129">
        <v>1550.4891052727276</v>
      </c>
      <c r="H32" s="129">
        <v>1516.1826961818185</v>
      </c>
      <c r="I32" s="129">
        <v>0</v>
      </c>
      <c r="J32" s="130">
        <v>38525.365721472728</v>
      </c>
    </row>
    <row r="33" spans="1:10" hidden="1" x14ac:dyDescent="0.25">
      <c r="A33" s="128" t="s">
        <v>126</v>
      </c>
      <c r="B33" s="129">
        <v>-9264.3957950956537</v>
      </c>
      <c r="C33" s="129">
        <v>-5111.5968076130439</v>
      </c>
      <c r="D33" s="129">
        <v>0</v>
      </c>
      <c r="E33" s="129">
        <v>0</v>
      </c>
      <c r="F33" s="129">
        <v>31242.698375478256</v>
      </c>
      <c r="G33" s="129">
        <v>1526.6361775217395</v>
      </c>
      <c r="H33" s="129">
        <v>1514.9159976956525</v>
      </c>
      <c r="I33" s="129">
        <v>0</v>
      </c>
      <c r="J33" s="130">
        <v>21978.302580382602</v>
      </c>
    </row>
    <row r="34" spans="1:10" hidden="1" x14ac:dyDescent="0.25">
      <c r="A34" s="128" t="s">
        <v>127</v>
      </c>
      <c r="B34" s="129">
        <v>-1002.4168897909091</v>
      </c>
      <c r="C34" s="129">
        <v>0</v>
      </c>
      <c r="D34" s="129">
        <v>0</v>
      </c>
      <c r="E34" s="129">
        <v>0</v>
      </c>
      <c r="F34" s="129">
        <v>43298.966077545461</v>
      </c>
      <c r="G34" s="129">
        <v>1514.6692028636362</v>
      </c>
      <c r="H34" s="129">
        <v>1513.7205664999999</v>
      </c>
      <c r="I34" s="129">
        <v>0</v>
      </c>
      <c r="J34" s="130">
        <v>42296.54918775455</v>
      </c>
    </row>
    <row r="35" spans="1:10" hidden="1" x14ac:dyDescent="0.25">
      <c r="A35" s="128" t="s">
        <v>125</v>
      </c>
      <c r="B35" s="129">
        <v>-3675</v>
      </c>
      <c r="C35" s="129">
        <v>0</v>
      </c>
      <c r="D35" s="129">
        <v>0</v>
      </c>
      <c r="E35" s="129">
        <v>0</v>
      </c>
      <c r="F35" s="129">
        <v>43703</v>
      </c>
      <c r="G35" s="129">
        <v>1690</v>
      </c>
      <c r="H35" s="129">
        <v>1515</v>
      </c>
      <c r="I35" s="129">
        <v>0</v>
      </c>
      <c r="J35" s="130">
        <v>40028</v>
      </c>
    </row>
    <row r="36" spans="1:10" hidden="1" x14ac:dyDescent="0.25">
      <c r="A36" s="128" t="s">
        <v>128</v>
      </c>
      <c r="B36" s="129">
        <v>-2240</v>
      </c>
      <c r="C36" s="129">
        <v>0</v>
      </c>
      <c r="D36" s="129">
        <v>0</v>
      </c>
      <c r="E36" s="129">
        <v>0</v>
      </c>
      <c r="F36" s="129">
        <v>44336</v>
      </c>
      <c r="G36" s="129">
        <v>7682</v>
      </c>
      <c r="H36" s="129">
        <v>1514</v>
      </c>
      <c r="I36" s="129">
        <v>0</v>
      </c>
      <c r="J36" s="130">
        <v>42096</v>
      </c>
    </row>
    <row r="37" spans="1:10" hidden="1" x14ac:dyDescent="0.25">
      <c r="A37" s="128" t="s">
        <v>129</v>
      </c>
      <c r="B37" s="129">
        <v>-2901</v>
      </c>
      <c r="C37" s="129">
        <v>-2901</v>
      </c>
      <c r="D37" s="129">
        <v>-2901</v>
      </c>
      <c r="E37" s="129">
        <v>-2901</v>
      </c>
      <c r="F37" s="129">
        <v>151118</v>
      </c>
      <c r="G37" s="129">
        <v>127334</v>
      </c>
      <c r="H37" s="129">
        <v>16623</v>
      </c>
      <c r="I37" s="129">
        <v>15486</v>
      </c>
      <c r="J37" s="130">
        <v>148217</v>
      </c>
    </row>
    <row r="38" spans="1:10" hidden="1" x14ac:dyDescent="0.25">
      <c r="A38" s="1" t="s">
        <v>137</v>
      </c>
      <c r="B38" s="129">
        <v>-8542.2049384105267</v>
      </c>
      <c r="C38" s="129">
        <v>-5841.6131576105272</v>
      </c>
      <c r="D38" s="129">
        <v>-5841.6131576105272</v>
      </c>
      <c r="E38" s="129">
        <v>-5841.6131576105272</v>
      </c>
      <c r="F38" s="129">
        <v>200022.80239510525</v>
      </c>
      <c r="G38" s="129">
        <v>165228.56341494736</v>
      </c>
      <c r="H38" s="129">
        <v>640.62668436842102</v>
      </c>
      <c r="I38" s="129">
        <v>0</v>
      </c>
      <c r="J38" s="130">
        <v>191480.59745669473</v>
      </c>
    </row>
    <row r="39" spans="1:10" hidden="1" x14ac:dyDescent="0.25">
      <c r="A39" s="1" t="s">
        <v>122</v>
      </c>
      <c r="B39" s="129">
        <v>-7119.7926349649997</v>
      </c>
      <c r="C39" s="129">
        <v>-7083.7847445549996</v>
      </c>
      <c r="D39" s="129">
        <v>-7083.7847445549996</v>
      </c>
      <c r="E39" s="129">
        <v>-7083.7847445549996</v>
      </c>
      <c r="F39" s="129">
        <v>199490.92667799999</v>
      </c>
      <c r="G39" s="129">
        <v>92877.892128150008</v>
      </c>
      <c r="H39" s="129">
        <v>152.64907545</v>
      </c>
      <c r="I39" s="129">
        <v>0</v>
      </c>
      <c r="J39" s="130">
        <v>192371.13404303498</v>
      </c>
    </row>
    <row r="40" spans="1:10" hidden="1" x14ac:dyDescent="0.25">
      <c r="A40" s="1" t="s">
        <v>123</v>
      </c>
      <c r="B40" s="129">
        <v>-11961.484039804547</v>
      </c>
      <c r="C40" s="129">
        <v>-11954.664176790911</v>
      </c>
      <c r="D40" s="129">
        <v>-11954.664176790911</v>
      </c>
      <c r="E40" s="129">
        <v>-11954.664176790911</v>
      </c>
      <c r="F40" s="129">
        <v>194627.54834795455</v>
      </c>
      <c r="G40" s="129">
        <v>74494.758258545451</v>
      </c>
      <c r="H40" s="129">
        <v>0</v>
      </c>
      <c r="I40" s="129">
        <v>0</v>
      </c>
      <c r="J40" s="130">
        <v>182666.06430815</v>
      </c>
    </row>
    <row r="41" spans="1:10" hidden="1" x14ac:dyDescent="0.25">
      <c r="A41" s="1" t="s">
        <v>124</v>
      </c>
      <c r="B41" s="129">
        <v>-11703.385946223811</v>
      </c>
      <c r="C41" s="129">
        <v>-10904.141301728572</v>
      </c>
      <c r="D41" s="129">
        <v>-10904.141301728572</v>
      </c>
      <c r="E41" s="129">
        <v>-10904.141301728572</v>
      </c>
      <c r="F41" s="129">
        <v>186084.22059952383</v>
      </c>
      <c r="G41" s="129">
        <v>60236.682200714284</v>
      </c>
      <c r="H41" s="129">
        <v>0</v>
      </c>
      <c r="I41" s="129">
        <v>0</v>
      </c>
      <c r="J41" s="130">
        <v>174380.83465330003</v>
      </c>
    </row>
    <row r="42" spans="1:10" hidden="1" x14ac:dyDescent="0.25">
      <c r="A42" s="1" t="s">
        <v>123</v>
      </c>
      <c r="B42" s="129">
        <v>-11968.387203278948</v>
      </c>
      <c r="C42" s="129">
        <v>-10836.529236457895</v>
      </c>
      <c r="D42" s="129">
        <v>-10836.529236457895</v>
      </c>
      <c r="E42" s="129">
        <v>-10836.529236457895</v>
      </c>
      <c r="F42" s="129">
        <v>166676.12317121049</v>
      </c>
      <c r="G42" s="129">
        <v>17903.421953052632</v>
      </c>
      <c r="H42" s="129">
        <v>0</v>
      </c>
      <c r="I42" s="129">
        <v>0</v>
      </c>
      <c r="J42" s="130">
        <v>154707.73596793154</v>
      </c>
    </row>
    <row r="43" spans="1:10" hidden="1" x14ac:dyDescent="0.25">
      <c r="A43" s="1" t="s">
        <v>125</v>
      </c>
      <c r="B43" s="129">
        <v>-7820.9863602347832</v>
      </c>
      <c r="C43" s="129">
        <v>-4477.9883495043478</v>
      </c>
      <c r="D43" s="129">
        <v>-4477.9883495043478</v>
      </c>
      <c r="E43" s="129">
        <v>-4477.9883495043478</v>
      </c>
      <c r="F43" s="129">
        <v>155785.07067886955</v>
      </c>
      <c r="G43" s="129">
        <v>5936.2995512173929</v>
      </c>
      <c r="H43" s="129">
        <v>0</v>
      </c>
      <c r="I43" s="129">
        <v>0</v>
      </c>
      <c r="J43" s="130">
        <v>147964.08431863476</v>
      </c>
    </row>
    <row r="44" spans="1:10" hidden="1" x14ac:dyDescent="0.25">
      <c r="A44" s="1" t="s">
        <v>125</v>
      </c>
      <c r="B44" s="129">
        <v>-5683.2760102583343</v>
      </c>
      <c r="C44" s="129">
        <v>0</v>
      </c>
      <c r="D44" s="129">
        <v>0</v>
      </c>
      <c r="E44" s="129">
        <v>0</v>
      </c>
      <c r="F44" s="129">
        <v>141408.14514837501</v>
      </c>
      <c r="G44" s="129">
        <v>5100.1263114583335</v>
      </c>
      <c r="H44" s="129">
        <v>0</v>
      </c>
      <c r="I44" s="129">
        <v>0</v>
      </c>
      <c r="J44" s="130">
        <v>135724.86913811669</v>
      </c>
    </row>
    <row r="45" spans="1:10" hidden="1" x14ac:dyDescent="0.25">
      <c r="A45" s="1" t="s">
        <v>126</v>
      </c>
      <c r="B45" s="129">
        <v>-4155.7763861523808</v>
      </c>
      <c r="C45" s="129">
        <v>0</v>
      </c>
      <c r="D45" s="129">
        <v>0</v>
      </c>
      <c r="E45" s="129">
        <v>0</v>
      </c>
      <c r="F45" s="129">
        <v>129428.51628423808</v>
      </c>
      <c r="G45" s="129">
        <v>12245.047141095238</v>
      </c>
      <c r="H45" s="129">
        <v>0</v>
      </c>
      <c r="I45" s="129">
        <v>0</v>
      </c>
      <c r="J45" s="130">
        <v>125272.7398980857</v>
      </c>
    </row>
    <row r="46" spans="1:10" hidden="1" x14ac:dyDescent="0.25">
      <c r="A46" s="1" t="s">
        <v>127</v>
      </c>
      <c r="B46" s="129">
        <v>-790.6656881904762</v>
      </c>
      <c r="C46" s="129">
        <v>0</v>
      </c>
      <c r="D46" s="129">
        <v>0</v>
      </c>
      <c r="E46" s="129">
        <v>0</v>
      </c>
      <c r="F46" s="129">
        <v>136855.33089776192</v>
      </c>
      <c r="G46" s="129">
        <v>35637.109008238098</v>
      </c>
      <c r="H46" s="129">
        <v>0</v>
      </c>
      <c r="I46" s="129">
        <v>0</v>
      </c>
      <c r="J46" s="130">
        <v>136064.66520957145</v>
      </c>
    </row>
    <row r="47" spans="1:10" hidden="1" x14ac:dyDescent="0.25">
      <c r="A47" s="1" t="s">
        <v>125</v>
      </c>
      <c r="B47" s="129">
        <v>-6071.0004825454535</v>
      </c>
      <c r="C47" s="129">
        <v>0</v>
      </c>
      <c r="D47" s="129">
        <v>0</v>
      </c>
      <c r="E47" s="129">
        <v>0</v>
      </c>
      <c r="F47" s="129">
        <v>119260.95454945456</v>
      </c>
      <c r="G47" s="129">
        <v>1603.0126907727272</v>
      </c>
      <c r="H47" s="129">
        <v>0</v>
      </c>
      <c r="I47" s="129">
        <v>0</v>
      </c>
      <c r="J47" s="130">
        <v>113189.95406690911</v>
      </c>
    </row>
    <row r="48" spans="1:10" hidden="1" x14ac:dyDescent="0.25">
      <c r="A48" s="1" t="s">
        <v>128</v>
      </c>
      <c r="B48" s="129">
        <v>-4713.9468395333333</v>
      </c>
      <c r="C48" s="129">
        <v>0</v>
      </c>
      <c r="D48" s="129">
        <v>0</v>
      </c>
      <c r="E48" s="129">
        <v>0</v>
      </c>
      <c r="F48" s="129">
        <v>105384.86138904763</v>
      </c>
      <c r="G48" s="129">
        <v>2264.3134595238093</v>
      </c>
      <c r="H48" s="129">
        <v>0</v>
      </c>
      <c r="I48" s="129">
        <v>0</v>
      </c>
      <c r="J48" s="130">
        <v>100670.91454951429</v>
      </c>
    </row>
    <row r="49" spans="1:10" hidden="1" x14ac:dyDescent="0.25">
      <c r="A49" s="1" t="s">
        <v>129</v>
      </c>
      <c r="B49" s="129">
        <v>-8269.1172572913056</v>
      </c>
      <c r="C49" s="129">
        <v>0</v>
      </c>
      <c r="D49" s="129">
        <v>0</v>
      </c>
      <c r="E49" s="129">
        <v>0</v>
      </c>
      <c r="F49" s="129">
        <v>113812.82738113042</v>
      </c>
      <c r="G49" s="129">
        <v>7853.7343518511007</v>
      </c>
      <c r="H49" s="129">
        <v>0</v>
      </c>
      <c r="I49" s="129">
        <v>0</v>
      </c>
      <c r="J49" s="130">
        <v>105543.71012383912</v>
      </c>
    </row>
    <row r="50" spans="1:10" ht="14.25" hidden="1" x14ac:dyDescent="0.25">
      <c r="A50" s="22" t="s">
        <v>121</v>
      </c>
      <c r="B50" s="129">
        <v>-13100.594549173335</v>
      </c>
      <c r="C50" s="129">
        <v>0</v>
      </c>
      <c r="D50" s="129">
        <v>0</v>
      </c>
      <c r="E50" s="129">
        <v>0</v>
      </c>
      <c r="F50" s="129">
        <v>97996.305563466653</v>
      </c>
      <c r="G50" s="129">
        <v>6650.967998066666</v>
      </c>
      <c r="H50" s="129">
        <v>0</v>
      </c>
      <c r="I50" s="129">
        <v>0</v>
      </c>
      <c r="J50" s="130">
        <v>84895.711014293323</v>
      </c>
    </row>
    <row r="51" spans="1:10" ht="14.25" hidden="1" x14ac:dyDescent="0.25">
      <c r="A51" s="22" t="s">
        <v>122</v>
      </c>
      <c r="B51" s="129">
        <v>-4853.3393832952379</v>
      </c>
      <c r="C51" s="129">
        <v>0</v>
      </c>
      <c r="D51" s="129">
        <v>0</v>
      </c>
      <c r="E51" s="129">
        <v>0</v>
      </c>
      <c r="F51" s="129">
        <v>83230.001607238097</v>
      </c>
      <c r="G51" s="129">
        <v>901.20329852380951</v>
      </c>
      <c r="H51" s="129">
        <v>0</v>
      </c>
      <c r="I51" s="129">
        <v>0</v>
      </c>
      <c r="J51" s="130">
        <v>78376.662223942854</v>
      </c>
    </row>
    <row r="52" spans="1:10" ht="14.25" hidden="1" x14ac:dyDescent="0.25">
      <c r="A52" s="22" t="s">
        <v>123</v>
      </c>
      <c r="B52" s="129">
        <v>-1228.8031485809524</v>
      </c>
      <c r="C52" s="129">
        <v>0</v>
      </c>
      <c r="D52" s="129">
        <v>0</v>
      </c>
      <c r="E52" s="129">
        <v>0</v>
      </c>
      <c r="F52" s="129">
        <v>67734.584765142863</v>
      </c>
      <c r="G52" s="129">
        <v>1020.7676503809523</v>
      </c>
      <c r="H52" s="129">
        <v>0</v>
      </c>
      <c r="I52" s="129">
        <v>0</v>
      </c>
      <c r="J52" s="130">
        <v>66505.781616561915</v>
      </c>
    </row>
    <row r="53" spans="1:10" ht="14.25" hidden="1" x14ac:dyDescent="0.25">
      <c r="A53" s="22" t="s">
        <v>124</v>
      </c>
      <c r="B53" s="129">
        <v>-11322.087704913636</v>
      </c>
      <c r="C53" s="129">
        <v>0</v>
      </c>
      <c r="D53" s="129">
        <v>0</v>
      </c>
      <c r="E53" s="129">
        <v>0</v>
      </c>
      <c r="F53" s="129">
        <v>66785.961337500004</v>
      </c>
      <c r="G53" s="129">
        <v>335.75048140909092</v>
      </c>
      <c r="H53" s="129">
        <v>0</v>
      </c>
      <c r="I53" s="129">
        <v>0</v>
      </c>
      <c r="J53" s="130">
        <v>55463.873632586372</v>
      </c>
    </row>
    <row r="54" spans="1:10" ht="14.25" hidden="1" x14ac:dyDescent="0.25">
      <c r="A54" s="22" t="s">
        <v>123</v>
      </c>
      <c r="B54" s="129">
        <v>-12559.418976042854</v>
      </c>
      <c r="C54" s="129">
        <v>0</v>
      </c>
      <c r="D54" s="129">
        <v>0</v>
      </c>
      <c r="E54" s="129">
        <v>0</v>
      </c>
      <c r="F54" s="129">
        <v>50607.711903380958</v>
      </c>
      <c r="G54" s="129">
        <v>738.27307166666674</v>
      </c>
      <c r="H54" s="129">
        <v>0</v>
      </c>
      <c r="I54" s="129">
        <v>0</v>
      </c>
      <c r="J54" s="130">
        <v>38048.292927338101</v>
      </c>
    </row>
    <row r="55" spans="1:10" ht="14.25" hidden="1" x14ac:dyDescent="0.25">
      <c r="A55" s="22" t="s">
        <v>125</v>
      </c>
      <c r="B55" s="129">
        <v>-18225.796541218184</v>
      </c>
      <c r="C55" s="129">
        <v>0</v>
      </c>
      <c r="D55" s="129">
        <v>0</v>
      </c>
      <c r="E55" s="129">
        <v>0</v>
      </c>
      <c r="F55" s="129">
        <v>50797.830542045449</v>
      </c>
      <c r="G55" s="129">
        <v>961.13960918181829</v>
      </c>
      <c r="H55" s="129">
        <v>0</v>
      </c>
      <c r="I55" s="129">
        <v>0</v>
      </c>
      <c r="J55" s="130">
        <v>32572.034000827265</v>
      </c>
    </row>
    <row r="56" spans="1:10" ht="14.25" hidden="1" x14ac:dyDescent="0.25">
      <c r="A56" s="22" t="s">
        <v>125</v>
      </c>
      <c r="B56" s="129">
        <v>-15695.072540989995</v>
      </c>
      <c r="C56" s="129">
        <v>0</v>
      </c>
      <c r="D56" s="129">
        <v>0</v>
      </c>
      <c r="E56" s="129">
        <v>0</v>
      </c>
      <c r="F56" s="129">
        <v>31661.837351200007</v>
      </c>
      <c r="G56" s="129">
        <v>94.044269850000006</v>
      </c>
      <c r="H56" s="129">
        <v>0</v>
      </c>
      <c r="I56" s="129">
        <v>0</v>
      </c>
      <c r="J56" s="130">
        <v>15966.764810210012</v>
      </c>
    </row>
    <row r="57" spans="1:10" ht="14.25" hidden="1" x14ac:dyDescent="0.25">
      <c r="A57" s="22" t="s">
        <v>126</v>
      </c>
      <c r="B57" s="129">
        <v>-11654.079056778259</v>
      </c>
      <c r="C57" s="129">
        <v>0</v>
      </c>
      <c r="D57" s="129">
        <v>0</v>
      </c>
      <c r="E57" s="129">
        <v>0</v>
      </c>
      <c r="F57" s="129">
        <v>28559.312639130439</v>
      </c>
      <c r="G57" s="129">
        <v>86.956521739130437</v>
      </c>
      <c r="H57" s="129">
        <v>0</v>
      </c>
      <c r="I57" s="129">
        <v>0</v>
      </c>
      <c r="J57" s="130">
        <v>16905.233582352179</v>
      </c>
    </row>
    <row r="58" spans="1:10" ht="14.25" hidden="1" x14ac:dyDescent="0.25">
      <c r="A58" s="22" t="s">
        <v>127</v>
      </c>
      <c r="B58" s="129">
        <v>-7605.9533892761901</v>
      </c>
      <c r="C58" s="129">
        <v>0</v>
      </c>
      <c r="D58" s="129">
        <v>0</v>
      </c>
      <c r="E58" s="129">
        <v>0</v>
      </c>
      <c r="F58" s="129">
        <v>26991.069507095239</v>
      </c>
      <c r="G58" s="129">
        <v>171.47183733333333</v>
      </c>
      <c r="H58" s="129">
        <v>0</v>
      </c>
      <c r="I58" s="129">
        <v>0</v>
      </c>
      <c r="J58" s="130">
        <v>19385.116117819049</v>
      </c>
    </row>
    <row r="59" spans="1:10" ht="14.25" hidden="1" x14ac:dyDescent="0.25">
      <c r="A59" s="22" t="s">
        <v>125</v>
      </c>
      <c r="B59" s="129">
        <v>-6486.6446135904753</v>
      </c>
      <c r="C59" s="129">
        <v>0</v>
      </c>
      <c r="D59" s="129">
        <v>0</v>
      </c>
      <c r="E59" s="129">
        <v>0</v>
      </c>
      <c r="F59" s="129">
        <v>13906.690110904763</v>
      </c>
      <c r="G59" s="129">
        <v>0</v>
      </c>
      <c r="H59" s="129">
        <v>0</v>
      </c>
      <c r="I59" s="129">
        <v>0</v>
      </c>
      <c r="J59" s="130">
        <v>7420.0454973142878</v>
      </c>
    </row>
    <row r="60" spans="1:10" ht="14.25" hidden="1" x14ac:dyDescent="0.25">
      <c r="A60" s="22" t="s">
        <v>128</v>
      </c>
      <c r="B60" s="129">
        <v>-36934.815092568177</v>
      </c>
      <c r="C60" s="129">
        <v>0</v>
      </c>
      <c r="D60" s="129">
        <v>0</v>
      </c>
      <c r="E60" s="129">
        <v>0</v>
      </c>
      <c r="F60" s="129">
        <v>252.85005645454547</v>
      </c>
      <c r="G60" s="129">
        <v>68.181818181818187</v>
      </c>
      <c r="H60" s="129">
        <v>0</v>
      </c>
      <c r="I60" s="129">
        <v>0</v>
      </c>
      <c r="J60" s="130">
        <v>-36681.96503611363</v>
      </c>
    </row>
    <row r="61" spans="1:10" ht="14.25" hidden="1" x14ac:dyDescent="0.25">
      <c r="A61" s="22" t="s">
        <v>129</v>
      </c>
      <c r="B61" s="129">
        <v>-23116.852024345455</v>
      </c>
      <c r="C61" s="129">
        <v>0</v>
      </c>
      <c r="D61" s="129">
        <v>0</v>
      </c>
      <c r="E61" s="129">
        <v>0</v>
      </c>
      <c r="F61" s="129">
        <v>5083.1196220000002</v>
      </c>
      <c r="G61" s="129">
        <v>50</v>
      </c>
      <c r="H61" s="129">
        <v>0</v>
      </c>
      <c r="I61" s="129">
        <v>0</v>
      </c>
      <c r="J61" s="130">
        <v>-18033.732402345457</v>
      </c>
    </row>
    <row r="62" spans="1:10" ht="14.25" hidden="1" x14ac:dyDescent="0.25">
      <c r="A62" s="22" t="s">
        <v>130</v>
      </c>
      <c r="B62" s="129">
        <v>-24143.586426715789</v>
      </c>
      <c r="C62" s="129">
        <v>-8430.3691160947365</v>
      </c>
      <c r="D62" s="129">
        <v>0</v>
      </c>
      <c r="E62" s="129">
        <v>0</v>
      </c>
      <c r="F62" s="129">
        <v>8504.4422559210525</v>
      </c>
      <c r="G62" s="129">
        <v>746.69118442105264</v>
      </c>
      <c r="H62" s="129">
        <v>0</v>
      </c>
      <c r="I62" s="129">
        <v>0</v>
      </c>
      <c r="J62" s="130">
        <v>-15639.144170794736</v>
      </c>
    </row>
    <row r="63" spans="1:10" ht="14.25" hidden="1" x14ac:dyDescent="0.25">
      <c r="A63" s="22" t="s">
        <v>122</v>
      </c>
      <c r="B63" s="129">
        <v>-21738.870232274996</v>
      </c>
      <c r="C63" s="129">
        <v>-17643.337321314997</v>
      </c>
      <c r="D63" s="129">
        <v>0</v>
      </c>
      <c r="E63" s="129">
        <v>0</v>
      </c>
      <c r="F63" s="129">
        <v>5716.3970080999989</v>
      </c>
      <c r="G63" s="129">
        <v>0</v>
      </c>
      <c r="H63" s="129">
        <v>0</v>
      </c>
      <c r="I63" s="129">
        <v>0</v>
      </c>
      <c r="J63" s="130">
        <v>-16022.473224174997</v>
      </c>
    </row>
    <row r="64" spans="1:10" ht="14.25" hidden="1" x14ac:dyDescent="0.25">
      <c r="A64" s="22" t="s">
        <v>123</v>
      </c>
      <c r="B64" s="129">
        <v>-34797.0185190591</v>
      </c>
      <c r="C64" s="129">
        <v>-33139.086868990918</v>
      </c>
      <c r="D64" s="129">
        <v>0</v>
      </c>
      <c r="E64" s="129">
        <v>0</v>
      </c>
      <c r="F64" s="129">
        <v>16644.926276409093</v>
      </c>
      <c r="G64" s="129">
        <v>0</v>
      </c>
      <c r="H64" s="129">
        <v>0</v>
      </c>
      <c r="I64" s="129">
        <v>0</v>
      </c>
      <c r="J64" s="130">
        <v>-18152.092242650007</v>
      </c>
    </row>
    <row r="65" spans="1:10" ht="14.25" hidden="1" x14ac:dyDescent="0.25">
      <c r="A65" s="22" t="s">
        <v>124</v>
      </c>
      <c r="B65" s="129">
        <v>-8485.3103821210534</v>
      </c>
      <c r="C65" s="129">
        <v>0</v>
      </c>
      <c r="D65" s="129">
        <v>0</v>
      </c>
      <c r="E65" s="129">
        <v>0</v>
      </c>
      <c r="F65" s="129">
        <v>8577.6856774736843</v>
      </c>
      <c r="G65" s="129">
        <v>0</v>
      </c>
      <c r="H65" s="129">
        <v>0</v>
      </c>
      <c r="I65" s="129">
        <v>0</v>
      </c>
      <c r="J65" s="130">
        <v>92.375295352630928</v>
      </c>
    </row>
    <row r="66" spans="1:10" ht="14.25" hidden="1" x14ac:dyDescent="0.25">
      <c r="A66" s="22" t="s">
        <v>123</v>
      </c>
      <c r="B66" s="129">
        <v>-28305.762048595454</v>
      </c>
      <c r="C66" s="129">
        <v>0</v>
      </c>
      <c r="D66" s="129">
        <v>0</v>
      </c>
      <c r="E66" s="129">
        <v>0</v>
      </c>
      <c r="F66" s="129">
        <v>698.52092386363631</v>
      </c>
      <c r="G66" s="129">
        <v>0</v>
      </c>
      <c r="H66" s="129">
        <v>0</v>
      </c>
      <c r="I66" s="129">
        <v>0</v>
      </c>
      <c r="J66" s="130">
        <v>-27607.241124731816</v>
      </c>
    </row>
    <row r="67" spans="1:10" ht="14.25" hidden="1" x14ac:dyDescent="0.25">
      <c r="A67" s="22" t="s">
        <v>125</v>
      </c>
      <c r="B67" s="129">
        <v>-22968.740504368179</v>
      </c>
      <c r="C67" s="129">
        <v>0</v>
      </c>
      <c r="D67" s="129">
        <v>0</v>
      </c>
      <c r="E67" s="129">
        <v>0</v>
      </c>
      <c r="F67" s="129">
        <v>4487.344564181818</v>
      </c>
      <c r="G67" s="129">
        <v>168.18181818181819</v>
      </c>
      <c r="H67" s="129">
        <v>0</v>
      </c>
      <c r="I67" s="129">
        <v>0</v>
      </c>
      <c r="J67" s="130">
        <v>-18481.395940186361</v>
      </c>
    </row>
    <row r="68" spans="1:10" ht="14.25" hidden="1" x14ac:dyDescent="0.25">
      <c r="A68" s="22" t="s">
        <v>125</v>
      </c>
      <c r="B68" s="129">
        <v>-18242.248767129997</v>
      </c>
      <c r="C68" s="129">
        <v>0</v>
      </c>
      <c r="D68" s="129">
        <v>0</v>
      </c>
      <c r="E68" s="129">
        <v>0</v>
      </c>
      <c r="F68" s="129">
        <v>2502.2617055000001</v>
      </c>
      <c r="G68" s="129">
        <v>0</v>
      </c>
      <c r="H68" s="129">
        <v>0</v>
      </c>
      <c r="I68" s="129">
        <v>0</v>
      </c>
      <c r="J68" s="130">
        <v>-15739.987061629996</v>
      </c>
    </row>
    <row r="69" spans="1:10" ht="14.25" hidden="1" x14ac:dyDescent="0.25">
      <c r="A69" s="22" t="s">
        <v>126</v>
      </c>
      <c r="B69" s="129">
        <v>-41252.911435452173</v>
      </c>
      <c r="C69" s="129">
        <v>0</v>
      </c>
      <c r="D69" s="129">
        <v>0</v>
      </c>
      <c r="E69" s="129">
        <v>0</v>
      </c>
      <c r="F69" s="129">
        <v>0</v>
      </c>
      <c r="G69" s="129">
        <v>0</v>
      </c>
      <c r="H69" s="129">
        <v>0</v>
      </c>
      <c r="I69" s="129">
        <v>0</v>
      </c>
      <c r="J69" s="130">
        <v>-41252.911435452173</v>
      </c>
    </row>
    <row r="70" spans="1:10" ht="14.25" hidden="1" x14ac:dyDescent="0.25">
      <c r="A70" s="22" t="s">
        <v>127</v>
      </c>
      <c r="B70" s="129">
        <v>-30538.783082215006</v>
      </c>
      <c r="C70" s="129">
        <v>0</v>
      </c>
      <c r="D70" s="129">
        <v>0</v>
      </c>
      <c r="E70" s="129">
        <v>0</v>
      </c>
      <c r="F70" s="129">
        <v>1200.2656437999999</v>
      </c>
      <c r="G70" s="129">
        <v>0</v>
      </c>
      <c r="H70" s="129">
        <v>0</v>
      </c>
      <c r="I70" s="129">
        <v>0</v>
      </c>
      <c r="J70" s="130">
        <v>-29338.517438415005</v>
      </c>
    </row>
    <row r="71" spans="1:10" ht="14.25" hidden="1" x14ac:dyDescent="0.25">
      <c r="A71" s="22" t="s">
        <v>125</v>
      </c>
      <c r="B71" s="129">
        <v>-16441.340143204543</v>
      </c>
      <c r="C71" s="129">
        <v>-5687.7417932681819</v>
      </c>
      <c r="D71" s="129">
        <v>0</v>
      </c>
      <c r="E71" s="129">
        <v>0</v>
      </c>
      <c r="F71" s="129">
        <v>3001.7161145454538</v>
      </c>
      <c r="G71" s="129">
        <v>0</v>
      </c>
      <c r="H71" s="129">
        <v>0</v>
      </c>
      <c r="I71" s="129">
        <v>0</v>
      </c>
      <c r="J71" s="130">
        <v>-13439.624028659089</v>
      </c>
    </row>
    <row r="72" spans="1:10" ht="14.25" hidden="1" x14ac:dyDescent="0.25">
      <c r="A72" s="22" t="s">
        <v>128</v>
      </c>
      <c r="B72" s="129">
        <v>-33950.163312622732</v>
      </c>
      <c r="C72" s="129">
        <v>-26894.748119595457</v>
      </c>
      <c r="D72" s="129">
        <v>0</v>
      </c>
      <c r="E72" s="129">
        <v>0</v>
      </c>
      <c r="F72" s="129">
        <v>3637.539591045454</v>
      </c>
      <c r="G72" s="129">
        <v>0</v>
      </c>
      <c r="H72" s="129">
        <v>0</v>
      </c>
      <c r="I72" s="129">
        <v>0</v>
      </c>
      <c r="J72" s="130">
        <v>-30312.623721577278</v>
      </c>
    </row>
    <row r="73" spans="1:10" ht="14.25" hidden="1" x14ac:dyDescent="0.25">
      <c r="A73" s="22" t="s">
        <v>129</v>
      </c>
      <c r="B73" s="129">
        <v>-10093.778104357141</v>
      </c>
      <c r="C73" s="129">
        <v>-429.43094845714285</v>
      </c>
      <c r="D73" s="129">
        <v>0</v>
      </c>
      <c r="E73" s="129">
        <v>0</v>
      </c>
      <c r="F73" s="129">
        <v>15812.339239190474</v>
      </c>
      <c r="G73" s="129">
        <v>1280.952380952381</v>
      </c>
      <c r="H73" s="129">
        <v>0</v>
      </c>
      <c r="I73" s="129">
        <v>0</v>
      </c>
      <c r="J73" s="130">
        <v>5718.5611348333332</v>
      </c>
    </row>
    <row r="74" spans="1:10" ht="14.25" hidden="1" x14ac:dyDescent="0.25">
      <c r="A74" s="22" t="s">
        <v>131</v>
      </c>
      <c r="B74" s="129">
        <v>-22427.239452064998</v>
      </c>
      <c r="C74" s="129">
        <v>0</v>
      </c>
      <c r="D74" s="129">
        <v>0</v>
      </c>
      <c r="E74" s="129">
        <v>0</v>
      </c>
      <c r="F74" s="129">
        <v>10352.39494525</v>
      </c>
      <c r="G74" s="129">
        <v>2190</v>
      </c>
      <c r="H74" s="129">
        <v>0</v>
      </c>
      <c r="I74" s="129">
        <v>0</v>
      </c>
      <c r="J74" s="130">
        <v>-12074.844506814998</v>
      </c>
    </row>
    <row r="75" spans="1:10" ht="14.25" hidden="1" x14ac:dyDescent="0.25">
      <c r="A75" s="22" t="s">
        <v>122</v>
      </c>
      <c r="B75" s="129">
        <v>-21254.227275369998</v>
      </c>
      <c r="C75" s="129">
        <v>-15466.01374796</v>
      </c>
      <c r="D75" s="129">
        <v>0</v>
      </c>
      <c r="E75" s="129">
        <v>0</v>
      </c>
      <c r="F75" s="129">
        <v>620.38063705000002</v>
      </c>
      <c r="G75" s="129">
        <v>0</v>
      </c>
      <c r="H75" s="129">
        <v>0</v>
      </c>
      <c r="I75" s="129">
        <v>0</v>
      </c>
      <c r="J75" s="130">
        <v>-20633.846638319999</v>
      </c>
    </row>
    <row r="76" spans="1:10" ht="14.25" hidden="1" x14ac:dyDescent="0.25">
      <c r="A76" s="22" t="s">
        <v>123</v>
      </c>
      <c r="B76" s="129">
        <v>-52202.597991880961</v>
      </c>
      <c r="C76" s="129">
        <v>-45442.240816404774</v>
      </c>
      <c r="D76" s="129">
        <v>0</v>
      </c>
      <c r="E76" s="129">
        <v>0</v>
      </c>
      <c r="F76" s="129">
        <v>2048.0618395238093</v>
      </c>
      <c r="G76" s="129">
        <v>619.04761904761904</v>
      </c>
      <c r="H76" s="129">
        <v>0</v>
      </c>
      <c r="I76" s="129">
        <v>0</v>
      </c>
      <c r="J76" s="130">
        <v>-50154.536152357148</v>
      </c>
    </row>
    <row r="77" spans="1:10" ht="14.25" hidden="1" x14ac:dyDescent="0.25">
      <c r="A77" s="22" t="s">
        <v>124</v>
      </c>
      <c r="B77" s="129">
        <v>-49890.836826231571</v>
      </c>
      <c r="C77" s="129">
        <v>-38463.112312921046</v>
      </c>
      <c r="D77" s="129">
        <v>0</v>
      </c>
      <c r="E77" s="129">
        <v>0</v>
      </c>
      <c r="F77" s="129">
        <v>5251.0037130000001</v>
      </c>
      <c r="G77" s="129">
        <v>354.03157894736842</v>
      </c>
      <c r="H77" s="129">
        <v>0</v>
      </c>
      <c r="I77" s="129">
        <v>0</v>
      </c>
      <c r="J77" s="130">
        <v>-44639.833113231572</v>
      </c>
    </row>
    <row r="78" spans="1:10" ht="14.25" hidden="1" x14ac:dyDescent="0.25">
      <c r="A78" s="22" t="s">
        <v>123</v>
      </c>
      <c r="B78" s="129">
        <v>-32568.327223861903</v>
      </c>
      <c r="C78" s="129">
        <v>-25229.327289085712</v>
      </c>
      <c r="D78" s="129">
        <v>-17670.087139047617</v>
      </c>
      <c r="E78" s="129">
        <v>-17670.087139047617</v>
      </c>
      <c r="F78" s="129">
        <v>17458.622039952381</v>
      </c>
      <c r="G78" s="129">
        <v>3609.5795457142854</v>
      </c>
      <c r="H78" s="129">
        <v>0</v>
      </c>
      <c r="I78" s="129">
        <v>0</v>
      </c>
      <c r="J78" s="130">
        <v>-15109.705183909522</v>
      </c>
    </row>
    <row r="79" spans="1:10" ht="14.25" hidden="1" x14ac:dyDescent="0.25">
      <c r="A79" s="22" t="s">
        <v>125</v>
      </c>
      <c r="B79" s="129">
        <v>-42010.22056688572</v>
      </c>
      <c r="C79" s="129">
        <v>-34452.14600720477</v>
      </c>
      <c r="D79" s="129">
        <v>-12075.812077623812</v>
      </c>
      <c r="E79" s="129">
        <v>-12075.812077623812</v>
      </c>
      <c r="F79" s="129">
        <v>22248.815743857147</v>
      </c>
      <c r="G79" s="129">
        <v>1821.4285714285713</v>
      </c>
      <c r="H79" s="129">
        <v>0</v>
      </c>
      <c r="I79" s="129">
        <v>0</v>
      </c>
      <c r="J79" s="130">
        <v>-19761.404823028573</v>
      </c>
    </row>
    <row r="80" spans="1:10" ht="14.25" hidden="1" x14ac:dyDescent="0.25">
      <c r="A80" s="22" t="s">
        <v>125</v>
      </c>
      <c r="B80" s="129">
        <v>-9879.7761638571428</v>
      </c>
      <c r="C80" s="129">
        <v>-8689.1532023476193</v>
      </c>
      <c r="D80" s="129">
        <v>-8689.1532023476193</v>
      </c>
      <c r="E80" s="129">
        <v>-8689.1532023476193</v>
      </c>
      <c r="F80" s="129">
        <v>48687.733905714282</v>
      </c>
      <c r="G80" s="129">
        <v>876.19047619047615</v>
      </c>
      <c r="H80" s="129">
        <v>0</v>
      </c>
      <c r="I80" s="129">
        <v>0</v>
      </c>
      <c r="J80" s="130">
        <v>38807.957741857143</v>
      </c>
    </row>
    <row r="81" spans="1:10" ht="14.25" hidden="1" x14ac:dyDescent="0.25">
      <c r="A81" s="22" t="s">
        <v>126</v>
      </c>
      <c r="B81" s="129">
        <v>-4004.8415128000001</v>
      </c>
      <c r="C81" s="129">
        <v>0</v>
      </c>
      <c r="D81" s="129">
        <v>0</v>
      </c>
      <c r="E81" s="129">
        <v>0</v>
      </c>
      <c r="F81" s="129">
        <v>51180.129966391309</v>
      </c>
      <c r="G81" s="129">
        <v>0</v>
      </c>
      <c r="H81" s="129">
        <v>0</v>
      </c>
      <c r="I81" s="129">
        <v>0</v>
      </c>
      <c r="J81" s="130">
        <v>47175.288453591311</v>
      </c>
    </row>
    <row r="82" spans="1:10" ht="14.25" hidden="1" x14ac:dyDescent="0.25">
      <c r="A82" s="22" t="s">
        <v>127</v>
      </c>
      <c r="B82" s="129">
        <v>-4441.1569962190479</v>
      </c>
      <c r="C82" s="129">
        <v>0</v>
      </c>
      <c r="D82" s="129">
        <v>0</v>
      </c>
      <c r="E82" s="129">
        <v>0</v>
      </c>
      <c r="F82" s="129">
        <v>78570.694501904771</v>
      </c>
      <c r="G82" s="129">
        <v>428.57142857142856</v>
      </c>
      <c r="H82" s="129">
        <v>0</v>
      </c>
      <c r="I82" s="129">
        <v>0</v>
      </c>
      <c r="J82" s="130">
        <v>74129.53750568573</v>
      </c>
    </row>
    <row r="83" spans="1:10" ht="14.25" hidden="1" x14ac:dyDescent="0.25">
      <c r="A83" s="22" t="s">
        <v>125</v>
      </c>
      <c r="B83" s="129">
        <v>-2782.1611457181821</v>
      </c>
      <c r="C83" s="129">
        <v>0</v>
      </c>
      <c r="D83" s="129">
        <v>0</v>
      </c>
      <c r="E83" s="129">
        <v>0</v>
      </c>
      <c r="F83" s="129">
        <v>99552.779264545476</v>
      </c>
      <c r="G83" s="129">
        <v>0</v>
      </c>
      <c r="H83" s="129">
        <v>0</v>
      </c>
      <c r="I83" s="129">
        <v>0</v>
      </c>
      <c r="J83" s="130">
        <v>96770.618118827289</v>
      </c>
    </row>
    <row r="84" spans="1:10" ht="14.25" hidden="1" x14ac:dyDescent="0.25">
      <c r="A84" s="22" t="s">
        <v>128</v>
      </c>
      <c r="B84" s="129">
        <v>-4539.6900536043477</v>
      </c>
      <c r="C84" s="129">
        <v>0</v>
      </c>
      <c r="D84" s="129">
        <v>0</v>
      </c>
      <c r="E84" s="129">
        <v>0</v>
      </c>
      <c r="F84" s="129">
        <v>107776.27455169565</v>
      </c>
      <c r="G84" s="129">
        <v>4077.7743629999995</v>
      </c>
      <c r="H84" s="129">
        <v>4077.7743629999995</v>
      </c>
      <c r="I84" s="129">
        <v>4077.7743629999995</v>
      </c>
      <c r="J84" s="130">
        <v>103236.5844980913</v>
      </c>
    </row>
    <row r="85" spans="1:10" ht="14.25" hidden="1" x14ac:dyDescent="0.25">
      <c r="A85" s="22" t="s">
        <v>129</v>
      </c>
      <c r="B85" s="129">
        <v>-2038.5631441666667</v>
      </c>
      <c r="C85" s="129">
        <v>0</v>
      </c>
      <c r="D85" s="129">
        <v>0</v>
      </c>
      <c r="E85" s="129">
        <v>0</v>
      </c>
      <c r="F85" s="129">
        <v>157643.88186319047</v>
      </c>
      <c r="G85" s="129">
        <v>7030.3455238095248</v>
      </c>
      <c r="H85" s="129">
        <v>3515.1727619047624</v>
      </c>
      <c r="I85" s="129">
        <v>3515.1727619047624</v>
      </c>
      <c r="J85" s="130">
        <v>155605.31871902381</v>
      </c>
    </row>
    <row r="86" spans="1:10" ht="14.25" x14ac:dyDescent="0.25">
      <c r="A86" s="22" t="s">
        <v>332</v>
      </c>
      <c r="B86" s="129">
        <v>-12600.484023068422</v>
      </c>
      <c r="C86" s="129">
        <v>0</v>
      </c>
      <c r="D86" s="129">
        <v>0</v>
      </c>
      <c r="E86" s="129">
        <v>0</v>
      </c>
      <c r="F86" s="129">
        <v>182985.74685497896</v>
      </c>
      <c r="G86" s="129">
        <v>1127.3813015578946</v>
      </c>
      <c r="H86" s="129">
        <v>1127.3813015578946</v>
      </c>
      <c r="I86" s="129">
        <v>1127.3813015578946</v>
      </c>
      <c r="J86" s="130">
        <v>170385.26283191054</v>
      </c>
    </row>
    <row r="87" spans="1:10" ht="14.25" x14ac:dyDescent="0.25">
      <c r="A87" s="22" t="s">
        <v>311</v>
      </c>
      <c r="B87" s="129">
        <v>-5615.6538013600002</v>
      </c>
      <c r="C87" s="129">
        <v>0</v>
      </c>
      <c r="D87" s="129">
        <v>0</v>
      </c>
      <c r="E87" s="129">
        <v>0</v>
      </c>
      <c r="F87" s="129">
        <v>163689.43833940884</v>
      </c>
      <c r="G87" s="129">
        <v>12018.167919308824</v>
      </c>
      <c r="H87" s="129">
        <v>12017.568886250001</v>
      </c>
      <c r="I87" s="129">
        <v>0</v>
      </c>
      <c r="J87" s="130">
        <v>158073.78453804884</v>
      </c>
    </row>
    <row r="88" spans="1:10" ht="14.25" x14ac:dyDescent="0.25">
      <c r="A88" s="22" t="s">
        <v>328</v>
      </c>
      <c r="B88" s="129">
        <v>-3465.4034589050002</v>
      </c>
      <c r="C88" s="129">
        <v>0</v>
      </c>
      <c r="D88" s="129">
        <v>0</v>
      </c>
      <c r="E88" s="129">
        <v>0</v>
      </c>
      <c r="F88" s="129">
        <v>188102.7029269</v>
      </c>
      <c r="G88" s="129">
        <v>32621.305098749999</v>
      </c>
      <c r="H88" s="129">
        <v>32621.305098749999</v>
      </c>
      <c r="I88" s="129">
        <v>0</v>
      </c>
      <c r="J88" s="130">
        <v>184637.29946799501</v>
      </c>
    </row>
    <row r="89" spans="1:10" ht="14.25" x14ac:dyDescent="0.25">
      <c r="A89" s="22" t="s">
        <v>312</v>
      </c>
      <c r="B89" s="129">
        <v>-4660.0663568095242</v>
      </c>
      <c r="C89" s="129">
        <v>0</v>
      </c>
      <c r="D89" s="129">
        <v>0</v>
      </c>
      <c r="E89" s="129">
        <v>0</v>
      </c>
      <c r="F89" s="129">
        <v>235436.16015652381</v>
      </c>
      <c r="G89" s="129">
        <v>54913.348227380964</v>
      </c>
      <c r="H89" s="129">
        <v>53657.058561714301</v>
      </c>
      <c r="I89" s="129">
        <v>0</v>
      </c>
      <c r="J89" s="130">
        <v>230776.09379971429</v>
      </c>
    </row>
    <row r="90" spans="1:10" ht="14.25" x14ac:dyDescent="0.25">
      <c r="A90" s="22" t="s">
        <v>328</v>
      </c>
      <c r="B90" s="129">
        <v>-6623.2711130099997</v>
      </c>
      <c r="C90" s="129">
        <v>0</v>
      </c>
      <c r="D90" s="129">
        <v>0</v>
      </c>
      <c r="E90" s="129">
        <v>0</v>
      </c>
      <c r="F90" s="129">
        <v>204193.76919004996</v>
      </c>
      <c r="G90" s="129">
        <v>70562.003462800029</v>
      </c>
      <c r="H90" s="129">
        <v>70485.478494150026</v>
      </c>
      <c r="I90" s="129">
        <v>0</v>
      </c>
      <c r="J90" s="130">
        <v>197570.49807703996</v>
      </c>
    </row>
    <row r="91" spans="1:10" ht="14.25" x14ac:dyDescent="0.25">
      <c r="A91" s="22" t="s">
        <v>329</v>
      </c>
      <c r="B91" s="129">
        <v>-7223.3991951999997</v>
      </c>
      <c r="C91" s="129">
        <v>0</v>
      </c>
      <c r="D91" s="129">
        <v>0</v>
      </c>
      <c r="E91" s="129">
        <v>0</v>
      </c>
      <c r="F91" s="129">
        <v>176754.43913434999</v>
      </c>
      <c r="G91" s="129">
        <v>70655.081598149991</v>
      </c>
      <c r="H91" s="129">
        <v>70505.081598149991</v>
      </c>
      <c r="I91" s="129">
        <v>0</v>
      </c>
      <c r="J91" s="130">
        <v>169531.03993914998</v>
      </c>
    </row>
    <row r="92" spans="1:10" ht="14.25" x14ac:dyDescent="0.25">
      <c r="A92" s="22" t="s">
        <v>329</v>
      </c>
      <c r="B92" s="129">
        <v>-5932.5088729909094</v>
      </c>
      <c r="C92" s="129">
        <v>0</v>
      </c>
      <c r="D92" s="129">
        <v>0</v>
      </c>
      <c r="E92" s="129">
        <v>0</v>
      </c>
      <c r="F92" s="129">
        <v>191040.36448695452</v>
      </c>
      <c r="G92" s="129">
        <v>70235.636142318181</v>
      </c>
      <c r="H92" s="129">
        <v>70071.816505954543</v>
      </c>
      <c r="I92" s="129">
        <v>0</v>
      </c>
      <c r="J92" s="130">
        <v>185107.85561396362</v>
      </c>
    </row>
    <row r="93" spans="1:10" ht="14.25" x14ac:dyDescent="0.25">
      <c r="A93" s="22" t="s">
        <v>312</v>
      </c>
      <c r="B93" s="129">
        <v>-6712.1450965045451</v>
      </c>
      <c r="C93" s="129">
        <v>0</v>
      </c>
      <c r="D93" s="129">
        <v>0</v>
      </c>
      <c r="E93" s="129">
        <v>0</v>
      </c>
      <c r="F93" s="129">
        <v>163236.56805622726</v>
      </c>
      <c r="G93" s="129">
        <v>60463.88427436362</v>
      </c>
      <c r="H93" s="129">
        <v>60395.702456181803</v>
      </c>
      <c r="I93" s="129">
        <v>0</v>
      </c>
      <c r="J93" s="130">
        <v>156524.42295972272</v>
      </c>
    </row>
    <row r="94" spans="1:10" ht="14.25" x14ac:dyDescent="0.25">
      <c r="A94" s="22" t="s">
        <v>313</v>
      </c>
      <c r="B94" s="129">
        <v>-3424.2055773047623</v>
      </c>
      <c r="C94" s="129">
        <v>0</v>
      </c>
      <c r="D94" s="129">
        <v>0</v>
      </c>
      <c r="E94" s="129">
        <v>0</v>
      </c>
      <c r="F94" s="129">
        <v>145426.91985814285</v>
      </c>
      <c r="G94" s="129">
        <v>60400.084164095235</v>
      </c>
      <c r="H94" s="129">
        <v>60400.084164095235</v>
      </c>
      <c r="I94" s="129">
        <v>0</v>
      </c>
      <c r="J94" s="130">
        <v>142002.71428083809</v>
      </c>
    </row>
    <row r="95" spans="1:10" ht="14.25" x14ac:dyDescent="0.25">
      <c r="A95" s="22" t="s">
        <v>314</v>
      </c>
      <c r="B95" s="129">
        <v>-4000.4383561999998</v>
      </c>
      <c r="C95" s="129">
        <v>0</v>
      </c>
      <c r="D95" s="129">
        <v>0</v>
      </c>
      <c r="E95" s="129">
        <v>0</v>
      </c>
      <c r="F95" s="129">
        <v>108677.600792</v>
      </c>
      <c r="G95" s="129">
        <v>40367.114948000002</v>
      </c>
      <c r="H95" s="129">
        <v>40367.114948000002</v>
      </c>
      <c r="I95" s="129">
        <v>0</v>
      </c>
      <c r="J95" s="130">
        <v>104677.1624358</v>
      </c>
    </row>
    <row r="96" spans="1:10" ht="14.25" x14ac:dyDescent="0.25">
      <c r="A96" s="22" t="s">
        <v>315</v>
      </c>
      <c r="B96" s="129">
        <v>-11279.836138295239</v>
      </c>
      <c r="C96" s="129">
        <v>0</v>
      </c>
      <c r="D96" s="129">
        <v>0</v>
      </c>
      <c r="E96" s="129">
        <v>0</v>
      </c>
      <c r="F96" s="129">
        <v>71366.087153238099</v>
      </c>
      <c r="G96" s="129">
        <v>27898.989490047617</v>
      </c>
      <c r="H96" s="129">
        <v>27898.989490047617</v>
      </c>
      <c r="I96" s="129">
        <v>0</v>
      </c>
      <c r="J96" s="130">
        <v>60086.251014942856</v>
      </c>
    </row>
    <row r="97" spans="1:10" ht="14.25" x14ac:dyDescent="0.25">
      <c r="A97" s="22" t="s">
        <v>316</v>
      </c>
      <c r="B97" s="129">
        <v>-7343.862752776191</v>
      </c>
      <c r="C97" s="129">
        <v>0</v>
      </c>
      <c r="D97" s="129">
        <v>0</v>
      </c>
      <c r="E97" s="129">
        <v>0</v>
      </c>
      <c r="F97" s="129">
        <v>80186.295092952379</v>
      </c>
      <c r="G97" s="129">
        <v>6746.4732850476184</v>
      </c>
      <c r="H97" s="129">
        <v>6746.4732850476184</v>
      </c>
      <c r="I97" s="129">
        <v>0</v>
      </c>
      <c r="J97" s="130">
        <v>72842.432340176194</v>
      </c>
    </row>
    <row r="98" spans="1:10" ht="14.25" x14ac:dyDescent="0.25">
      <c r="A98" s="22" t="s">
        <v>333</v>
      </c>
      <c r="B98" s="129">
        <v>-27212</v>
      </c>
      <c r="C98" s="129">
        <v>0</v>
      </c>
      <c r="D98" s="129">
        <v>0</v>
      </c>
      <c r="E98" s="129">
        <v>0</v>
      </c>
      <c r="F98" s="129">
        <v>78510</v>
      </c>
      <c r="G98" s="129">
        <v>0</v>
      </c>
      <c r="H98" s="129">
        <v>0</v>
      </c>
      <c r="I98" s="129">
        <v>0</v>
      </c>
      <c r="J98" s="130">
        <v>51298</v>
      </c>
    </row>
    <row r="99" spans="1:10" ht="14.25" x14ac:dyDescent="0.25">
      <c r="A99" s="22" t="s">
        <v>311</v>
      </c>
      <c r="B99" s="129">
        <v>-6938.8649492571421</v>
      </c>
      <c r="C99" s="129">
        <v>0</v>
      </c>
      <c r="D99" s="129">
        <v>0</v>
      </c>
      <c r="E99" s="129">
        <v>0</v>
      </c>
      <c r="F99" s="129">
        <v>82371.931012285713</v>
      </c>
      <c r="G99" s="129">
        <v>0</v>
      </c>
      <c r="H99" s="129">
        <v>0</v>
      </c>
      <c r="I99" s="129">
        <v>0</v>
      </c>
      <c r="J99" s="130">
        <v>75433.066063028571</v>
      </c>
    </row>
    <row r="100" spans="1:10" ht="14.25" x14ac:dyDescent="0.25">
      <c r="A100" s="22" t="s">
        <v>328</v>
      </c>
      <c r="B100" s="129">
        <v>-20249.852257304545</v>
      </c>
      <c r="C100" s="129">
        <v>-13676.406653704546</v>
      </c>
      <c r="D100" s="129">
        <v>-13676.406653704546</v>
      </c>
      <c r="E100" s="129">
        <v>-13676.406653704546</v>
      </c>
      <c r="F100" s="129">
        <v>80865.822938454527</v>
      </c>
      <c r="G100" s="129">
        <v>45.454545454545453</v>
      </c>
      <c r="H100" s="129">
        <v>0</v>
      </c>
      <c r="I100" s="129">
        <v>0</v>
      </c>
      <c r="J100" s="130">
        <v>60615.970681149978</v>
      </c>
    </row>
    <row r="101" spans="1:10" ht="14.25" x14ac:dyDescent="0.25">
      <c r="A101" s="22" t="s">
        <v>312</v>
      </c>
      <c r="B101" s="129">
        <v>-27600.6577631</v>
      </c>
      <c r="C101" s="129">
        <v>-22266.777981671428</v>
      </c>
      <c r="D101" s="129">
        <v>-22266.777981671428</v>
      </c>
      <c r="E101" s="129">
        <v>-22266.777981671428</v>
      </c>
      <c r="F101" s="129">
        <v>162340.00692166665</v>
      </c>
      <c r="G101" s="129">
        <v>16.051187142857142</v>
      </c>
      <c r="H101" s="129">
        <v>0</v>
      </c>
      <c r="I101" s="129">
        <v>0</v>
      </c>
      <c r="J101" s="130">
        <v>134739.34915856665</v>
      </c>
    </row>
    <row r="102" spans="1:10" ht="14.25" x14ac:dyDescent="0.25">
      <c r="A102" s="22" t="s">
        <v>328</v>
      </c>
      <c r="B102" s="129">
        <v>-10751.024455229999</v>
      </c>
      <c r="C102" s="129">
        <v>-6328.1015385749997</v>
      </c>
      <c r="D102" s="129">
        <v>-6328.1015385749997</v>
      </c>
      <c r="E102" s="129">
        <v>-6328.1015385749997</v>
      </c>
      <c r="F102" s="129">
        <v>154492.2913055</v>
      </c>
      <c r="G102" s="129">
        <v>250</v>
      </c>
      <c r="H102" s="129">
        <v>0</v>
      </c>
      <c r="I102" s="129">
        <v>0</v>
      </c>
      <c r="J102" s="130">
        <v>143741.26685026998</v>
      </c>
    </row>
    <row r="103" spans="1:10" ht="14.25" x14ac:dyDescent="0.25">
      <c r="A103" s="22" t="s">
        <v>329</v>
      </c>
      <c r="B103" s="129">
        <v>-10474.399690036364</v>
      </c>
      <c r="C103" s="129">
        <v>-1864.4989821318181</v>
      </c>
      <c r="D103" s="129">
        <v>-1864.4989821318181</v>
      </c>
      <c r="E103" s="129">
        <v>-1864.4989821318181</v>
      </c>
      <c r="F103" s="129">
        <v>154223.61185190908</v>
      </c>
      <c r="G103" s="129">
        <v>0</v>
      </c>
      <c r="H103" s="129">
        <v>0</v>
      </c>
      <c r="I103" s="129">
        <v>0</v>
      </c>
      <c r="J103" s="130">
        <v>143749.21216187271</v>
      </c>
    </row>
    <row r="104" spans="1:10" ht="14.25" x14ac:dyDescent="0.25">
      <c r="A104" s="22" t="s">
        <v>329</v>
      </c>
      <c r="B104" s="129">
        <v>-10553.03884532174</v>
      </c>
      <c r="C104" s="129">
        <v>0</v>
      </c>
      <c r="D104" s="129">
        <v>0</v>
      </c>
      <c r="E104" s="129">
        <v>0</v>
      </c>
      <c r="F104" s="129">
        <v>146821.8785950435</v>
      </c>
      <c r="G104" s="129">
        <v>252.17391304347825</v>
      </c>
      <c r="H104" s="129">
        <v>0</v>
      </c>
      <c r="I104" s="129">
        <v>0</v>
      </c>
      <c r="J104" s="130">
        <v>136268.83974972175</v>
      </c>
    </row>
    <row r="105" spans="1:10" ht="14.25" x14ac:dyDescent="0.25">
      <c r="A105" s="22" t="s">
        <v>312</v>
      </c>
      <c r="B105" s="129">
        <v>-6929.1393442666667</v>
      </c>
      <c r="C105" s="129">
        <v>0</v>
      </c>
      <c r="D105" s="129">
        <v>0</v>
      </c>
      <c r="E105" s="129">
        <v>0</v>
      </c>
      <c r="F105" s="129">
        <v>171973.14317304766</v>
      </c>
      <c r="G105" s="129">
        <v>0</v>
      </c>
      <c r="H105" s="129">
        <v>0</v>
      </c>
      <c r="I105" s="129">
        <v>0</v>
      </c>
      <c r="J105" s="130">
        <v>165044.00382878099</v>
      </c>
    </row>
    <row r="106" spans="1:10" ht="14.25" x14ac:dyDescent="0.25">
      <c r="A106" s="22" t="s">
        <v>313</v>
      </c>
      <c r="B106" s="129">
        <v>-4500.3688524619047</v>
      </c>
      <c r="C106" s="129">
        <v>0</v>
      </c>
      <c r="D106" s="129">
        <v>0</v>
      </c>
      <c r="E106" s="129">
        <v>0</v>
      </c>
      <c r="F106" s="129">
        <v>141737.30538828572</v>
      </c>
      <c r="G106" s="129">
        <v>9.5238095238095237</v>
      </c>
      <c r="H106" s="129">
        <v>0</v>
      </c>
      <c r="I106" s="129">
        <v>0</v>
      </c>
      <c r="J106" s="130">
        <v>137236.93653582383</v>
      </c>
    </row>
    <row r="107" spans="1:10" ht="14.25" x14ac:dyDescent="0.25">
      <c r="A107" s="22" t="s">
        <v>314</v>
      </c>
      <c r="B107" s="129">
        <v>-36693.866588827266</v>
      </c>
      <c r="C107" s="129">
        <v>-28584.16639012727</v>
      </c>
      <c r="D107" s="129">
        <v>-28584.16639012727</v>
      </c>
      <c r="E107" s="129">
        <v>-28584.16639012727</v>
      </c>
      <c r="F107" s="129">
        <v>231249.96661209091</v>
      </c>
      <c r="G107" s="129">
        <v>0</v>
      </c>
      <c r="H107" s="129">
        <v>0</v>
      </c>
      <c r="I107" s="129">
        <v>0</v>
      </c>
      <c r="J107" s="130">
        <v>194556.10002326366</v>
      </c>
    </row>
    <row r="108" spans="1:10" ht="14.25" x14ac:dyDescent="0.25">
      <c r="A108" s="22" t="s">
        <v>315</v>
      </c>
      <c r="B108" s="129">
        <v>-59332.337346938089</v>
      </c>
      <c r="C108" s="129">
        <v>-54493.878590776185</v>
      </c>
      <c r="D108" s="129">
        <v>-54493.878590776185</v>
      </c>
      <c r="E108" s="129">
        <v>-54493.878590776185</v>
      </c>
      <c r="F108" s="129">
        <v>306518.38919533335</v>
      </c>
      <c r="G108" s="129">
        <v>0</v>
      </c>
      <c r="H108" s="129">
        <v>0</v>
      </c>
      <c r="I108" s="129">
        <v>0</v>
      </c>
      <c r="J108" s="130">
        <v>247186.05184839526</v>
      </c>
    </row>
    <row r="109" spans="1:10" ht="14.25" x14ac:dyDescent="0.25">
      <c r="A109" s="22" t="s">
        <v>316</v>
      </c>
      <c r="B109" s="129">
        <v>-31600.814706863639</v>
      </c>
      <c r="C109" s="129">
        <v>-23895.552318640912</v>
      </c>
      <c r="D109" s="129">
        <v>-23895.552318640912</v>
      </c>
      <c r="E109" s="129">
        <v>-23895.552318640912</v>
      </c>
      <c r="F109" s="129">
        <v>297666.25441868184</v>
      </c>
      <c r="G109" s="129">
        <v>841.5454545454545</v>
      </c>
      <c r="H109" s="129">
        <v>0</v>
      </c>
      <c r="I109" s="129">
        <v>0</v>
      </c>
      <c r="J109" s="130">
        <v>266065.43971181818</v>
      </c>
    </row>
    <row r="110" spans="1:10" ht="14.25" x14ac:dyDescent="0.25">
      <c r="A110" s="22" t="s">
        <v>334</v>
      </c>
      <c r="B110" s="129">
        <v>-17419.71403438889</v>
      </c>
      <c r="C110" s="129">
        <v>-12172.729542033332</v>
      </c>
      <c r="D110" s="129">
        <v>-12172.729542033332</v>
      </c>
      <c r="E110" s="129">
        <v>-12172.729542033332</v>
      </c>
      <c r="F110" s="129">
        <v>325061.11440594448</v>
      </c>
      <c r="G110" s="129">
        <v>1394.4444444444443</v>
      </c>
      <c r="H110" s="129">
        <v>0</v>
      </c>
      <c r="I110" s="129">
        <v>0</v>
      </c>
      <c r="J110" s="130">
        <v>307641.40037155559</v>
      </c>
    </row>
    <row r="111" spans="1:10" ht="14.25" x14ac:dyDescent="0.25">
      <c r="A111" s="22" t="s">
        <v>311</v>
      </c>
      <c r="B111" s="129">
        <v>-18426.82605624737</v>
      </c>
      <c r="C111" s="129">
        <v>-9610.0704686421068</v>
      </c>
      <c r="D111" s="129">
        <v>-9610.0704686421068</v>
      </c>
      <c r="E111" s="129">
        <v>-9610.0704686421068</v>
      </c>
      <c r="F111" s="129">
        <v>309030.52280157892</v>
      </c>
      <c r="G111" s="129">
        <v>0</v>
      </c>
      <c r="H111" s="129">
        <v>0</v>
      </c>
      <c r="I111" s="129">
        <v>0</v>
      </c>
      <c r="J111" s="130">
        <v>290603.69674533157</v>
      </c>
    </row>
    <row r="112" spans="1:10" ht="14.25" x14ac:dyDescent="0.25">
      <c r="A112" s="22" t="s">
        <v>328</v>
      </c>
      <c r="B112" s="129">
        <v>-14569.645242372728</v>
      </c>
      <c r="C112" s="129">
        <v>-8666.725690686364</v>
      </c>
      <c r="D112" s="129">
        <v>-8666.725690686364</v>
      </c>
      <c r="E112" s="129">
        <v>-8666.725690686364</v>
      </c>
      <c r="F112" s="129">
        <v>267087.46179977275</v>
      </c>
      <c r="G112" s="129">
        <v>222.72727272727272</v>
      </c>
      <c r="H112" s="129">
        <v>0</v>
      </c>
      <c r="I112" s="129">
        <v>0</v>
      </c>
      <c r="J112" s="130">
        <v>252517.81655740002</v>
      </c>
    </row>
  </sheetData>
  <hyperlinks>
    <hyperlink ref="A1" location="List!A1" display="List!A1" xr:uid="{F93FC06A-790B-42E6-8814-4D95F018E897}"/>
  </hyperlinks>
  <pageMargins left="0.7" right="0.7" top="0.75" bottom="0.75" header="0.3" footer="0.3"/>
  <drawing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D17"/>
  <sheetViews>
    <sheetView zoomScale="110" zoomScaleNormal="110" workbookViewId="0"/>
  </sheetViews>
  <sheetFormatPr defaultColWidth="8.88671875" defaultRowHeight="16.5" x14ac:dyDescent="0.3"/>
  <cols>
    <col min="1" max="3" width="8.88671875" style="22"/>
    <col min="4" max="16384" width="8.88671875" style="20"/>
  </cols>
  <sheetData>
    <row r="1" spans="1:4" x14ac:dyDescent="0.3">
      <c r="A1" s="251" t="s">
        <v>385</v>
      </c>
      <c r="B1" s="209" t="s">
        <v>302</v>
      </c>
      <c r="C1" s="209" t="s">
        <v>303</v>
      </c>
      <c r="D1" s="26"/>
    </row>
    <row r="2" spans="1:4" x14ac:dyDescent="0.3">
      <c r="A2" s="180">
        <v>2.7397260273972603E-3</v>
      </c>
      <c r="B2" s="181">
        <v>6.0334000000000003</v>
      </c>
      <c r="C2" s="181">
        <v>6.0624000000000002</v>
      </c>
      <c r="D2" s="26"/>
    </row>
    <row r="3" spans="1:4" x14ac:dyDescent="0.3">
      <c r="A3" s="180">
        <v>8.3333333333333329E-2</v>
      </c>
      <c r="B3" s="181">
        <v>6.0349000000000004</v>
      </c>
      <c r="C3" s="181">
        <v>6.1239999999999997</v>
      </c>
      <c r="D3" s="26"/>
    </row>
    <row r="4" spans="1:4" x14ac:dyDescent="0.3">
      <c r="A4" s="180">
        <v>0.25</v>
      </c>
      <c r="B4" s="181">
        <v>6.0378999999999996</v>
      </c>
      <c r="C4" s="181">
        <v>6.2511000000000001</v>
      </c>
      <c r="D4" s="26"/>
    </row>
    <row r="5" spans="1:4" x14ac:dyDescent="0.3">
      <c r="A5" s="180">
        <v>0.5</v>
      </c>
      <c r="B5" s="181">
        <v>6.1356000000000002</v>
      </c>
      <c r="C5" s="181">
        <v>6.4367999999999999</v>
      </c>
      <c r="D5" s="26"/>
    </row>
    <row r="6" spans="1:4" x14ac:dyDescent="0.3">
      <c r="A6" s="180">
        <v>0.75</v>
      </c>
      <c r="B6" s="181">
        <v>6.3277999999999999</v>
      </c>
      <c r="C6" s="181">
        <v>6.6037999999999997</v>
      </c>
      <c r="D6" s="26"/>
    </row>
    <row r="7" spans="1:4" x14ac:dyDescent="0.3">
      <c r="A7" s="180">
        <v>1</v>
      </c>
      <c r="B7" s="181">
        <v>6.4890999999999996</v>
      </c>
      <c r="C7" s="181">
        <v>6.7678000000000003</v>
      </c>
      <c r="D7" s="26"/>
    </row>
    <row r="8" spans="1:4" x14ac:dyDescent="0.3">
      <c r="A8" s="180">
        <v>2</v>
      </c>
      <c r="B8" s="181">
        <v>7.2263000000000002</v>
      </c>
      <c r="C8" s="181">
        <v>7.3380999999999998</v>
      </c>
      <c r="D8" s="26"/>
    </row>
    <row r="9" spans="1:4" x14ac:dyDescent="0.3">
      <c r="A9" s="180">
        <v>3</v>
      </c>
      <c r="B9" s="181">
        <v>7.7316000000000003</v>
      </c>
      <c r="C9" s="181">
        <v>7.6990999999999996</v>
      </c>
      <c r="D9" s="26"/>
    </row>
    <row r="10" spans="1:4" x14ac:dyDescent="0.3">
      <c r="A10" s="180">
        <v>4</v>
      </c>
      <c r="B10" s="181">
        <v>8.1206999999999994</v>
      </c>
      <c r="C10" s="181">
        <v>8.0419999999999998</v>
      </c>
      <c r="D10" s="26"/>
    </row>
    <row r="11" spans="1:4" x14ac:dyDescent="0.3">
      <c r="A11" s="180">
        <v>5</v>
      </c>
      <c r="B11" s="181">
        <v>8.3436000000000003</v>
      </c>
      <c r="C11" s="181">
        <v>8.2461000000000002</v>
      </c>
      <c r="D11" s="26"/>
    </row>
    <row r="12" spans="1:4" x14ac:dyDescent="0.3">
      <c r="A12" s="180">
        <v>7</v>
      </c>
      <c r="B12" s="181">
        <v>8.6272000000000002</v>
      </c>
      <c r="C12" s="181">
        <v>8.6033000000000008</v>
      </c>
      <c r="D12" s="26"/>
    </row>
    <row r="13" spans="1:4" x14ac:dyDescent="0.3">
      <c r="A13" s="180">
        <v>10</v>
      </c>
      <c r="B13" s="181">
        <v>8.8371999999999993</v>
      </c>
      <c r="C13" s="181">
        <v>8.8740000000000006</v>
      </c>
      <c r="D13" s="26"/>
    </row>
    <row r="14" spans="1:4" x14ac:dyDescent="0.3">
      <c r="A14" s="180">
        <v>15</v>
      </c>
      <c r="B14" s="181">
        <v>8.9748000000000001</v>
      </c>
      <c r="C14" s="181">
        <v>9.1087000000000007</v>
      </c>
      <c r="D14" s="26"/>
    </row>
    <row r="15" spans="1:4" x14ac:dyDescent="0.3">
      <c r="A15" s="180">
        <v>20</v>
      </c>
      <c r="B15" s="181">
        <v>9.0411000000000001</v>
      </c>
      <c r="C15" s="181">
        <v>9.2156000000000002</v>
      </c>
      <c r="D15" s="26"/>
    </row>
    <row r="16" spans="1:4" x14ac:dyDescent="0.3">
      <c r="A16" s="26">
        <v>30</v>
      </c>
      <c r="B16" s="181">
        <v>9.1420999999999992</v>
      </c>
      <c r="C16" s="181">
        <v>9.3681999999999999</v>
      </c>
      <c r="D16" s="26"/>
    </row>
    <row r="17" spans="1:4" x14ac:dyDescent="0.3">
      <c r="A17" s="147"/>
      <c r="B17" s="26"/>
      <c r="C17" s="26"/>
      <c r="D17" s="26"/>
    </row>
  </sheetData>
  <hyperlinks>
    <hyperlink ref="A1" location="List!A1" display="List!A1" xr:uid="{EBD9960C-B9E5-4DF5-81F9-EB534F5531CA}"/>
  </hyperlinks>
  <pageMargins left="0.7" right="0.7" top="0.75" bottom="0.75" header="0.3" footer="0.3"/>
  <drawing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E176"/>
  <sheetViews>
    <sheetView workbookViewId="0"/>
  </sheetViews>
  <sheetFormatPr defaultColWidth="8.88671875" defaultRowHeight="14.25" x14ac:dyDescent="0.25"/>
  <cols>
    <col min="1" max="1" width="9.44140625" style="22" bestFit="1" customWidth="1"/>
    <col min="2" max="16384" width="8.88671875" style="1"/>
  </cols>
  <sheetData>
    <row r="1" spans="1:5" ht="42.75" x14ac:dyDescent="0.25">
      <c r="A1" s="251" t="s">
        <v>385</v>
      </c>
      <c r="B1" s="114" t="s">
        <v>304</v>
      </c>
      <c r="C1" s="114" t="s">
        <v>305</v>
      </c>
      <c r="D1" s="114" t="s">
        <v>306</v>
      </c>
      <c r="E1" s="114" t="s">
        <v>307</v>
      </c>
    </row>
    <row r="2" spans="1:5" x14ac:dyDescent="0.25">
      <c r="A2" s="115">
        <v>43111</v>
      </c>
      <c r="B2" s="118">
        <v>6</v>
      </c>
      <c r="C2" s="118">
        <v>6.2927</v>
      </c>
      <c r="D2" s="118">
        <v>5.7061000000000002</v>
      </c>
      <c r="E2" s="118">
        <v>10.100300000000001</v>
      </c>
    </row>
    <row r="3" spans="1:5" x14ac:dyDescent="0.25">
      <c r="A3" s="115">
        <v>43118</v>
      </c>
      <c r="B3" s="118">
        <v>6</v>
      </c>
      <c r="C3" s="118">
        <v>6.3440000000000003</v>
      </c>
      <c r="D3" s="118">
        <v>5.7682000000000002</v>
      </c>
      <c r="E3" s="118">
        <v>10.0626</v>
      </c>
    </row>
    <row r="4" spans="1:5" x14ac:dyDescent="0.25">
      <c r="A4" s="115">
        <v>43125</v>
      </c>
      <c r="B4" s="118">
        <v>6</v>
      </c>
      <c r="C4" s="118">
        <v>6.3087999999999997</v>
      </c>
      <c r="D4" s="118">
        <v>5.7393000000000001</v>
      </c>
      <c r="E4" s="118">
        <v>9.9914000000000005</v>
      </c>
    </row>
    <row r="5" spans="1:5" x14ac:dyDescent="0.25">
      <c r="A5" s="115">
        <v>43132</v>
      </c>
      <c r="B5" s="118">
        <v>6</v>
      </c>
      <c r="C5" s="118">
        <v>6.3090999999999999</v>
      </c>
      <c r="D5" s="118">
        <v>5.7346000000000004</v>
      </c>
      <c r="E5" s="118">
        <v>9.9655000000000005</v>
      </c>
    </row>
    <row r="6" spans="1:5" x14ac:dyDescent="0.25">
      <c r="A6" s="115">
        <v>43139</v>
      </c>
      <c r="B6" s="118">
        <v>6</v>
      </c>
      <c r="C6" s="118">
        <v>6.3009000000000004</v>
      </c>
      <c r="D6" s="118">
        <v>5.6938000000000004</v>
      </c>
      <c r="E6" s="118">
        <v>9.8500999999999994</v>
      </c>
    </row>
    <row r="7" spans="1:5" x14ac:dyDescent="0.25">
      <c r="A7" s="115">
        <v>43146</v>
      </c>
      <c r="B7" s="118">
        <v>6</v>
      </c>
      <c r="C7" s="118">
        <v>6.3045</v>
      </c>
      <c r="D7" s="118">
        <v>5.7222999999999997</v>
      </c>
      <c r="E7" s="118">
        <v>9.7047000000000008</v>
      </c>
    </row>
    <row r="8" spans="1:5" x14ac:dyDescent="0.25">
      <c r="A8" s="115">
        <v>43153</v>
      </c>
      <c r="B8" s="118">
        <v>6</v>
      </c>
      <c r="C8" s="118">
        <v>6.2095000000000002</v>
      </c>
      <c r="D8" s="118">
        <v>5.6032000000000002</v>
      </c>
      <c r="E8" s="118">
        <v>9.7199000000000009</v>
      </c>
    </row>
    <row r="9" spans="1:5" x14ac:dyDescent="0.25">
      <c r="A9" s="115">
        <v>43160</v>
      </c>
      <c r="B9" s="118">
        <v>6</v>
      </c>
      <c r="C9" s="118">
        <v>6.2232000000000003</v>
      </c>
      <c r="D9" s="118">
        <v>5.6580000000000004</v>
      </c>
      <c r="E9" s="118">
        <v>9.6815999999999995</v>
      </c>
    </row>
    <row r="10" spans="1:5" x14ac:dyDescent="0.25">
      <c r="A10" s="115">
        <v>43166</v>
      </c>
      <c r="B10" s="118">
        <v>6</v>
      </c>
      <c r="C10" s="118">
        <v>6.1993999999999998</v>
      </c>
      <c r="D10" s="118">
        <v>5.5610999999999997</v>
      </c>
      <c r="E10" s="118">
        <v>9.7349999999999994</v>
      </c>
    </row>
    <row r="11" spans="1:5" x14ac:dyDescent="0.25">
      <c r="A11" s="115">
        <v>43174</v>
      </c>
      <c r="B11" s="118">
        <v>6</v>
      </c>
      <c r="C11" s="118">
        <v>6.3094000000000001</v>
      </c>
      <c r="D11" s="118">
        <v>5.7454000000000001</v>
      </c>
      <c r="E11" s="118">
        <v>9.6927000000000003</v>
      </c>
    </row>
    <row r="12" spans="1:5" x14ac:dyDescent="0.25">
      <c r="A12" s="115">
        <v>43181</v>
      </c>
      <c r="B12" s="118">
        <v>6</v>
      </c>
      <c r="C12" s="118">
        <v>6.3022999999999998</v>
      </c>
      <c r="D12" s="118">
        <v>5.7582000000000004</v>
      </c>
      <c r="E12" s="118">
        <v>9.6372999999999998</v>
      </c>
    </row>
    <row r="13" spans="1:5" x14ac:dyDescent="0.25">
      <c r="A13" s="115">
        <v>43189</v>
      </c>
      <c r="B13" s="118">
        <v>6</v>
      </c>
      <c r="C13" s="118">
        <v>6.3673999999999999</v>
      </c>
      <c r="D13" s="118">
        <v>5.8071000000000002</v>
      </c>
      <c r="E13" s="118">
        <v>9.6997</v>
      </c>
    </row>
    <row r="14" spans="1:5" x14ac:dyDescent="0.25">
      <c r="A14" s="115">
        <v>43195</v>
      </c>
      <c r="B14" s="118">
        <v>6</v>
      </c>
      <c r="C14" s="118">
        <v>6.4707999999999997</v>
      </c>
      <c r="D14" s="118">
        <v>5.8601000000000001</v>
      </c>
      <c r="E14" s="118">
        <v>9.7288999999999994</v>
      </c>
    </row>
    <row r="15" spans="1:5" x14ac:dyDescent="0.25">
      <c r="A15" s="115">
        <v>43202</v>
      </c>
      <c r="B15" s="118">
        <v>6</v>
      </c>
      <c r="C15" s="118">
        <v>6.4718</v>
      </c>
      <c r="D15" s="118">
        <v>5.8555000000000001</v>
      </c>
      <c r="E15" s="118">
        <v>9.6959999999999997</v>
      </c>
    </row>
    <row r="16" spans="1:5" x14ac:dyDescent="0.25">
      <c r="A16" s="115">
        <v>43209</v>
      </c>
      <c r="B16" s="118">
        <v>6</v>
      </c>
      <c r="C16" s="118">
        <v>6.4652000000000003</v>
      </c>
      <c r="D16" s="118">
        <v>5.9047999999999998</v>
      </c>
      <c r="E16" s="118">
        <v>9.7010000000000005</v>
      </c>
    </row>
    <row r="17" spans="1:5" x14ac:dyDescent="0.25">
      <c r="A17" s="115">
        <v>43216</v>
      </c>
      <c r="B17" s="118">
        <v>6</v>
      </c>
      <c r="C17" s="118">
        <v>6.4715999999999996</v>
      </c>
      <c r="D17" s="118">
        <v>5.9268000000000001</v>
      </c>
      <c r="E17" s="118">
        <v>9.7304999999999993</v>
      </c>
    </row>
    <row r="18" spans="1:5" x14ac:dyDescent="0.25">
      <c r="A18" s="115">
        <v>43217</v>
      </c>
      <c r="B18" s="118">
        <v>6</v>
      </c>
      <c r="C18" s="118">
        <v>6.4782000000000002</v>
      </c>
      <c r="D18" s="118">
        <v>5.9824999999999999</v>
      </c>
      <c r="E18" s="118">
        <v>9.6991999999999994</v>
      </c>
    </row>
    <row r="19" spans="1:5" x14ac:dyDescent="0.25">
      <c r="A19" s="115">
        <v>43223</v>
      </c>
      <c r="B19" s="118">
        <v>6</v>
      </c>
      <c r="C19" s="118">
        <v>6.4939</v>
      </c>
      <c r="D19" s="118">
        <v>5.9291999999999998</v>
      </c>
      <c r="E19" s="118">
        <v>9.8404000000000007</v>
      </c>
    </row>
    <row r="20" spans="1:5" x14ac:dyDescent="0.25">
      <c r="A20" s="115">
        <v>43230</v>
      </c>
      <c r="B20" s="118">
        <v>6</v>
      </c>
      <c r="C20" s="118">
        <v>6.5266999999999999</v>
      </c>
      <c r="D20" s="118">
        <v>5.9702999999999999</v>
      </c>
      <c r="E20" s="118">
        <v>9.7392000000000003</v>
      </c>
    </row>
    <row r="21" spans="1:5" x14ac:dyDescent="0.25">
      <c r="A21" s="115">
        <v>43237</v>
      </c>
      <c r="B21" s="118">
        <v>6</v>
      </c>
      <c r="C21" s="118">
        <v>6.5084999999999997</v>
      </c>
      <c r="D21" s="118">
        <v>5.9846000000000004</v>
      </c>
      <c r="E21" s="118">
        <v>9.7302999999999997</v>
      </c>
    </row>
    <row r="22" spans="1:5" x14ac:dyDescent="0.25">
      <c r="A22" s="115">
        <v>43244</v>
      </c>
      <c r="B22" s="118">
        <v>6</v>
      </c>
      <c r="C22" s="118">
        <v>6.5137</v>
      </c>
      <c r="D22" s="118">
        <v>5.9809000000000001</v>
      </c>
      <c r="E22" s="118">
        <v>9.7334999999999994</v>
      </c>
    </row>
    <row r="23" spans="1:5" x14ac:dyDescent="0.25">
      <c r="A23" s="115">
        <v>43251</v>
      </c>
      <c r="B23" s="118">
        <v>6</v>
      </c>
      <c r="C23" s="118">
        <v>6.5214999999999996</v>
      </c>
      <c r="D23" s="118">
        <v>5.9885999999999999</v>
      </c>
      <c r="E23" s="118">
        <v>9.7155000000000005</v>
      </c>
    </row>
    <row r="24" spans="1:5" x14ac:dyDescent="0.25">
      <c r="A24" s="115">
        <v>43258</v>
      </c>
      <c r="B24" s="118">
        <v>6</v>
      </c>
      <c r="C24" s="118">
        <v>6.5328999999999997</v>
      </c>
      <c r="D24" s="118">
        <v>5.9279000000000002</v>
      </c>
      <c r="E24" s="118">
        <v>9.74</v>
      </c>
    </row>
    <row r="25" spans="1:5" x14ac:dyDescent="0.25">
      <c r="A25" s="115">
        <v>43265</v>
      </c>
      <c r="B25" s="118">
        <v>6</v>
      </c>
      <c r="C25" s="118">
        <v>6.5453999999999999</v>
      </c>
      <c r="D25" s="118">
        <v>5.9474</v>
      </c>
      <c r="E25" s="118">
        <v>9.7644000000000002</v>
      </c>
    </row>
    <row r="26" spans="1:5" x14ac:dyDescent="0.25">
      <c r="A26" s="115">
        <v>43272</v>
      </c>
      <c r="B26" s="118">
        <v>6</v>
      </c>
      <c r="C26" s="118">
        <v>6.5069999999999997</v>
      </c>
      <c r="D26" s="118">
        <v>5.8802000000000003</v>
      </c>
      <c r="E26" s="118">
        <v>9.8348999999999993</v>
      </c>
    </row>
    <row r="27" spans="1:5" x14ac:dyDescent="0.25">
      <c r="A27" s="115">
        <v>43280</v>
      </c>
      <c r="B27" s="118">
        <v>6</v>
      </c>
      <c r="C27" s="118">
        <v>6.5461999999999998</v>
      </c>
      <c r="D27" s="118">
        <v>5.9324000000000003</v>
      </c>
      <c r="E27" s="118">
        <v>9.8259000000000007</v>
      </c>
    </row>
    <row r="28" spans="1:5" x14ac:dyDescent="0.25">
      <c r="A28" s="115">
        <v>43285</v>
      </c>
      <c r="B28" s="118">
        <v>6</v>
      </c>
      <c r="C28" s="118">
        <v>6.5286999999999997</v>
      </c>
      <c r="D28" s="118">
        <v>5.9053000000000004</v>
      </c>
      <c r="E28" s="118">
        <v>9.8465000000000007</v>
      </c>
    </row>
    <row r="29" spans="1:5" x14ac:dyDescent="0.25">
      <c r="A29" s="115">
        <v>43293</v>
      </c>
      <c r="B29" s="118">
        <v>6</v>
      </c>
      <c r="C29" s="118">
        <v>6.5667999999999997</v>
      </c>
      <c r="D29" s="118">
        <v>5.8963000000000001</v>
      </c>
      <c r="E29" s="118">
        <v>9.8452999999999999</v>
      </c>
    </row>
    <row r="30" spans="1:5" x14ac:dyDescent="0.25">
      <c r="A30" s="115">
        <v>43300</v>
      </c>
      <c r="B30" s="118">
        <v>6</v>
      </c>
      <c r="C30" s="118">
        <v>6.5552000000000001</v>
      </c>
      <c r="D30" s="118">
        <v>5.9272</v>
      </c>
      <c r="E30" s="118">
        <v>9.7139000000000006</v>
      </c>
    </row>
    <row r="31" spans="1:5" x14ac:dyDescent="0.25">
      <c r="A31" s="115">
        <v>43307</v>
      </c>
      <c r="B31" s="118">
        <v>6</v>
      </c>
      <c r="C31" s="118">
        <v>6.569</v>
      </c>
      <c r="D31" s="118">
        <v>5.9066999999999998</v>
      </c>
      <c r="E31" s="118">
        <v>9.5937000000000001</v>
      </c>
    </row>
    <row r="32" spans="1:5" x14ac:dyDescent="0.25">
      <c r="A32" s="115">
        <v>43314</v>
      </c>
      <c r="B32" s="118">
        <v>6</v>
      </c>
      <c r="C32" s="118">
        <v>6.5869</v>
      </c>
      <c r="D32" s="118">
        <v>5.9179000000000004</v>
      </c>
      <c r="E32" s="118">
        <v>9.5975999999999999</v>
      </c>
    </row>
    <row r="33" spans="1:5" x14ac:dyDescent="0.25">
      <c r="A33" s="115">
        <v>43312</v>
      </c>
      <c r="B33" s="118">
        <v>6</v>
      </c>
      <c r="C33" s="118">
        <v>6.5838999999999999</v>
      </c>
      <c r="D33" s="118">
        <v>5.8764000000000003</v>
      </c>
      <c r="E33" s="118">
        <v>9.5802999999999994</v>
      </c>
    </row>
    <row r="34" spans="1:5" x14ac:dyDescent="0.25">
      <c r="A34" s="115">
        <v>43321</v>
      </c>
      <c r="B34" s="118">
        <v>6</v>
      </c>
      <c r="C34" s="118">
        <v>6.5896999999999997</v>
      </c>
      <c r="D34" s="118">
        <v>5.8700999999999999</v>
      </c>
      <c r="E34" s="118">
        <v>9.5602</v>
      </c>
    </row>
    <row r="35" spans="1:5" x14ac:dyDescent="0.25">
      <c r="A35" s="115">
        <v>43328</v>
      </c>
      <c r="B35" s="118">
        <v>6</v>
      </c>
      <c r="C35" s="118">
        <v>6.5686999999999998</v>
      </c>
      <c r="D35" s="118">
        <v>5.9138999999999999</v>
      </c>
      <c r="E35" s="118">
        <v>9.5120000000000005</v>
      </c>
    </row>
    <row r="36" spans="1:5" x14ac:dyDescent="0.25">
      <c r="A36" s="115">
        <v>43335</v>
      </c>
      <c r="B36" s="118">
        <v>6</v>
      </c>
      <c r="C36" s="118">
        <v>6.6017999999999999</v>
      </c>
      <c r="D36" s="118">
        <v>5.8856000000000002</v>
      </c>
      <c r="E36" s="118">
        <v>9.4917999999999996</v>
      </c>
    </row>
    <row r="37" spans="1:5" x14ac:dyDescent="0.25">
      <c r="A37" s="115">
        <v>43342</v>
      </c>
      <c r="B37" s="118">
        <v>6</v>
      </c>
      <c r="C37" s="118">
        <v>6.6052</v>
      </c>
      <c r="D37" s="118">
        <v>5.8341000000000003</v>
      </c>
      <c r="E37" s="118">
        <v>9.5874000000000006</v>
      </c>
    </row>
    <row r="38" spans="1:5" x14ac:dyDescent="0.25">
      <c r="A38" s="115">
        <v>43349</v>
      </c>
      <c r="B38" s="118">
        <v>6</v>
      </c>
      <c r="C38" s="118">
        <v>6.6338999999999997</v>
      </c>
      <c r="D38" s="118">
        <v>5.8068999999999997</v>
      </c>
      <c r="E38" s="118">
        <v>9.6931999999999992</v>
      </c>
    </row>
    <row r="39" spans="1:5" x14ac:dyDescent="0.25">
      <c r="A39" s="115">
        <v>43356</v>
      </c>
      <c r="B39" s="118">
        <v>6</v>
      </c>
      <c r="C39" s="118">
        <v>6.7365000000000004</v>
      </c>
      <c r="D39" s="118">
        <v>5.7808999999999999</v>
      </c>
      <c r="E39" s="118">
        <v>9.7882999999999996</v>
      </c>
    </row>
    <row r="40" spans="1:5" x14ac:dyDescent="0.25">
      <c r="A40" s="115">
        <v>43370</v>
      </c>
      <c r="B40" s="118">
        <v>6</v>
      </c>
      <c r="C40" s="118">
        <v>6.7201000000000004</v>
      </c>
      <c r="D40" s="118">
        <v>5.7862</v>
      </c>
      <c r="E40" s="118">
        <v>9.7851999999999997</v>
      </c>
    </row>
    <row r="41" spans="1:5" x14ac:dyDescent="0.25">
      <c r="A41" s="115">
        <v>43371</v>
      </c>
      <c r="B41" s="118">
        <v>6</v>
      </c>
      <c r="C41" s="118">
        <v>6.6970000000000001</v>
      </c>
      <c r="D41" s="118">
        <v>5.8005000000000004</v>
      </c>
      <c r="E41" s="118">
        <v>9.7525999999999993</v>
      </c>
    </row>
    <row r="42" spans="1:5" x14ac:dyDescent="0.25">
      <c r="A42" s="115">
        <v>43377</v>
      </c>
      <c r="B42" s="118">
        <v>6</v>
      </c>
      <c r="C42" s="118">
        <v>6.7030000000000003</v>
      </c>
      <c r="D42" s="118">
        <v>5.8468999999999998</v>
      </c>
      <c r="E42" s="118">
        <v>9.7251999999999992</v>
      </c>
    </row>
    <row r="43" spans="1:5" x14ac:dyDescent="0.25">
      <c r="A43" s="115">
        <v>43391</v>
      </c>
      <c r="B43" s="118">
        <v>6</v>
      </c>
      <c r="C43" s="118">
        <v>6.6680000000000001</v>
      </c>
      <c r="D43" s="118">
        <v>5.8949999999999996</v>
      </c>
      <c r="E43" s="118">
        <v>9.6308000000000007</v>
      </c>
    </row>
    <row r="44" spans="1:5" x14ac:dyDescent="0.25">
      <c r="A44" s="115">
        <v>43398</v>
      </c>
      <c r="B44" s="118">
        <v>6</v>
      </c>
      <c r="C44" s="118">
        <v>6.6372</v>
      </c>
      <c r="D44" s="118">
        <v>5.9756</v>
      </c>
      <c r="E44" s="118">
        <v>9.5565999999999995</v>
      </c>
    </row>
    <row r="45" spans="1:5" x14ac:dyDescent="0.25">
      <c r="A45" s="115">
        <v>43405</v>
      </c>
      <c r="B45" s="118">
        <v>6</v>
      </c>
      <c r="C45" s="118">
        <v>6.633</v>
      </c>
      <c r="D45" s="118">
        <v>5.9776999999999996</v>
      </c>
      <c r="E45" s="118">
        <v>9.5821000000000005</v>
      </c>
    </row>
    <row r="46" spans="1:5" x14ac:dyDescent="0.25">
      <c r="A46" s="115">
        <v>43412</v>
      </c>
      <c r="B46" s="118">
        <v>6</v>
      </c>
      <c r="C46" s="118">
        <v>6.5991999999999997</v>
      </c>
      <c r="D46" s="118">
        <v>5.9248000000000003</v>
      </c>
      <c r="E46" s="118">
        <v>9.5775000000000006</v>
      </c>
    </row>
    <row r="47" spans="1:5" x14ac:dyDescent="0.25">
      <c r="A47" s="115">
        <v>43419</v>
      </c>
      <c r="B47" s="118">
        <v>6</v>
      </c>
      <c r="C47" s="118">
        <v>6.6326999999999998</v>
      </c>
      <c r="D47" s="118">
        <v>5.9306000000000001</v>
      </c>
      <c r="E47" s="118">
        <v>9.6088000000000005</v>
      </c>
    </row>
    <row r="48" spans="1:5" x14ac:dyDescent="0.25">
      <c r="A48" s="115">
        <v>43426</v>
      </c>
      <c r="B48" s="118">
        <v>6</v>
      </c>
      <c r="C48" s="118">
        <v>6.6580000000000004</v>
      </c>
      <c r="D48" s="118">
        <v>5.9363999999999999</v>
      </c>
      <c r="E48" s="118">
        <v>9.6470000000000002</v>
      </c>
    </row>
    <row r="49" spans="1:5" x14ac:dyDescent="0.25">
      <c r="A49" s="115">
        <v>43433</v>
      </c>
      <c r="B49" s="118">
        <v>6</v>
      </c>
      <c r="C49" s="118">
        <v>6.6501999999999999</v>
      </c>
      <c r="D49" s="118">
        <v>5.968</v>
      </c>
      <c r="E49" s="118">
        <v>9.6229999999999993</v>
      </c>
    </row>
    <row r="50" spans="1:5" x14ac:dyDescent="0.25">
      <c r="A50" s="115">
        <v>43440</v>
      </c>
      <c r="B50" s="118">
        <v>6</v>
      </c>
      <c r="C50" s="118">
        <v>6.6280000000000001</v>
      </c>
      <c r="D50" s="118">
        <v>5.8996000000000004</v>
      </c>
      <c r="E50" s="118">
        <v>9.6248000000000005</v>
      </c>
    </row>
    <row r="51" spans="1:5" x14ac:dyDescent="0.25">
      <c r="A51" s="115">
        <v>43447</v>
      </c>
      <c r="B51" s="118">
        <v>6</v>
      </c>
      <c r="C51" s="118">
        <v>6.6306000000000003</v>
      </c>
      <c r="D51" s="118">
        <v>5.8834</v>
      </c>
      <c r="E51" s="118">
        <v>9.6493000000000002</v>
      </c>
    </row>
    <row r="52" spans="1:5" x14ac:dyDescent="0.25">
      <c r="A52" s="115">
        <v>43454</v>
      </c>
      <c r="B52" s="118">
        <v>6</v>
      </c>
      <c r="C52" s="118">
        <v>6.6092000000000004</v>
      </c>
      <c r="D52" s="118">
        <v>5.8985000000000003</v>
      </c>
      <c r="E52" s="118">
        <v>9.5785999999999998</v>
      </c>
    </row>
    <row r="53" spans="1:5" x14ac:dyDescent="0.25">
      <c r="A53" s="115">
        <v>43461</v>
      </c>
      <c r="B53" s="118">
        <v>6</v>
      </c>
      <c r="C53" s="118">
        <v>6.6215000000000002</v>
      </c>
      <c r="D53" s="118">
        <v>5.9145000000000003</v>
      </c>
      <c r="E53" s="118">
        <v>9.6</v>
      </c>
    </row>
    <row r="54" spans="1:5" x14ac:dyDescent="0.25">
      <c r="A54" s="115">
        <v>43462</v>
      </c>
      <c r="B54" s="118">
        <v>6</v>
      </c>
      <c r="C54" s="118">
        <v>6.6265999999999998</v>
      </c>
      <c r="D54" s="118">
        <v>5.8975999999999997</v>
      </c>
      <c r="E54" s="118">
        <v>9.6089000000000002</v>
      </c>
    </row>
    <row r="55" spans="1:5" x14ac:dyDescent="0.25">
      <c r="A55" s="115">
        <v>43466</v>
      </c>
      <c r="B55" s="118">
        <v>6</v>
      </c>
      <c r="C55" s="118">
        <v>6.6265999999999998</v>
      </c>
      <c r="D55" s="118">
        <v>5.8975999999999997</v>
      </c>
      <c r="E55" s="118">
        <v>9.6089000000000002</v>
      </c>
    </row>
    <row r="56" spans="1:5" x14ac:dyDescent="0.25">
      <c r="A56" s="115">
        <v>43475</v>
      </c>
      <c r="B56" s="118">
        <v>6</v>
      </c>
      <c r="C56" s="118">
        <v>6.6177000000000001</v>
      </c>
      <c r="D56" s="118">
        <v>5.907</v>
      </c>
      <c r="E56" s="118">
        <v>9.5893999999999995</v>
      </c>
    </row>
    <row r="57" spans="1:5" x14ac:dyDescent="0.25">
      <c r="A57" s="115">
        <v>43482</v>
      </c>
      <c r="B57" s="118">
        <v>6</v>
      </c>
      <c r="C57" s="118">
        <v>6.6374000000000004</v>
      </c>
      <c r="D57" s="118">
        <v>5.8826999999999998</v>
      </c>
      <c r="E57" s="118">
        <v>9.8604000000000003</v>
      </c>
    </row>
    <row r="58" spans="1:5" x14ac:dyDescent="0.25">
      <c r="A58" s="115">
        <v>43489</v>
      </c>
      <c r="B58" s="118">
        <v>6</v>
      </c>
      <c r="C58" s="118">
        <v>6.6683000000000003</v>
      </c>
      <c r="D58" s="118">
        <v>5.8994999999999997</v>
      </c>
      <c r="E58" s="118">
        <v>10.0578</v>
      </c>
    </row>
    <row r="59" spans="1:5" x14ac:dyDescent="0.25">
      <c r="A59" s="115">
        <v>43496</v>
      </c>
      <c r="B59" s="118">
        <v>5.75</v>
      </c>
      <c r="C59" s="118">
        <v>6.6569000000000003</v>
      </c>
      <c r="D59" s="118">
        <v>5.8947000000000003</v>
      </c>
      <c r="E59" s="118">
        <v>9.9893000000000001</v>
      </c>
    </row>
    <row r="60" spans="1:5" x14ac:dyDescent="0.25">
      <c r="A60" s="115">
        <v>43503</v>
      </c>
      <c r="B60" s="118">
        <v>5.75</v>
      </c>
      <c r="C60" s="118">
        <v>6.5372000000000003</v>
      </c>
      <c r="D60" s="118">
        <v>5.9748000000000001</v>
      </c>
      <c r="E60" s="118">
        <v>10.0992</v>
      </c>
    </row>
    <row r="61" spans="1:5" x14ac:dyDescent="0.25">
      <c r="A61" s="115">
        <v>43510</v>
      </c>
      <c r="B61" s="118">
        <v>5.75</v>
      </c>
      <c r="C61" s="118">
        <v>6.4823000000000004</v>
      </c>
      <c r="D61" s="118">
        <v>6.0143000000000004</v>
      </c>
      <c r="E61" s="118">
        <v>10.1653</v>
      </c>
    </row>
    <row r="62" spans="1:5" x14ac:dyDescent="0.25">
      <c r="A62" s="115">
        <v>43517</v>
      </c>
      <c r="B62" s="118">
        <v>5.75</v>
      </c>
      <c r="C62" s="118">
        <v>6.5456000000000003</v>
      </c>
      <c r="D62" s="118">
        <v>5.6981000000000002</v>
      </c>
      <c r="E62" s="118">
        <v>9.9489000000000001</v>
      </c>
    </row>
    <row r="63" spans="1:5" x14ac:dyDescent="0.25">
      <c r="A63" s="115">
        <v>43524</v>
      </c>
      <c r="B63" s="118">
        <v>5.75</v>
      </c>
      <c r="C63" s="118">
        <v>6.5744999999999996</v>
      </c>
      <c r="D63" s="118">
        <v>5.7965999999999998</v>
      </c>
      <c r="E63" s="118">
        <v>9.8832000000000004</v>
      </c>
    </row>
    <row r="64" spans="1:5" x14ac:dyDescent="0.25">
      <c r="A64" s="115">
        <v>43531</v>
      </c>
      <c r="B64" s="118">
        <v>5.75</v>
      </c>
      <c r="C64" s="118">
        <v>6.5579000000000001</v>
      </c>
      <c r="D64" s="118">
        <v>5.65</v>
      </c>
      <c r="E64" s="118">
        <v>9.9031000000000002</v>
      </c>
    </row>
    <row r="65" spans="1:5" x14ac:dyDescent="0.25">
      <c r="A65" s="115">
        <v>43538</v>
      </c>
      <c r="B65" s="118">
        <v>5.75</v>
      </c>
      <c r="C65" s="118">
        <v>6.5605000000000002</v>
      </c>
      <c r="D65" s="118">
        <v>5.6726999999999999</v>
      </c>
      <c r="E65" s="118">
        <v>9.9273000000000007</v>
      </c>
    </row>
    <row r="66" spans="1:5" x14ac:dyDescent="0.25">
      <c r="A66" s="115">
        <v>43545</v>
      </c>
      <c r="B66" s="118">
        <v>5.75</v>
      </c>
      <c r="C66" s="118">
        <v>6.5174000000000003</v>
      </c>
      <c r="D66" s="118">
        <v>5.7290000000000001</v>
      </c>
      <c r="E66" s="118">
        <v>9.8569999999999993</v>
      </c>
    </row>
    <row r="67" spans="1:5" x14ac:dyDescent="0.25">
      <c r="A67" s="115">
        <v>43553</v>
      </c>
      <c r="B67" s="118">
        <v>5.75</v>
      </c>
      <c r="C67" s="118">
        <v>6.5629</v>
      </c>
      <c r="D67" s="118">
        <v>5.8082000000000003</v>
      </c>
      <c r="E67" s="118">
        <v>9.8978999999999999</v>
      </c>
    </row>
    <row r="68" spans="1:5" x14ac:dyDescent="0.25">
      <c r="A68" s="115">
        <v>43559</v>
      </c>
      <c r="B68" s="118">
        <v>5.75</v>
      </c>
      <c r="C68" s="118">
        <v>6.5742000000000003</v>
      </c>
      <c r="D68" s="118">
        <v>5.7286000000000001</v>
      </c>
      <c r="E68" s="118">
        <v>9.9413999999999998</v>
      </c>
    </row>
    <row r="69" spans="1:5" x14ac:dyDescent="0.25">
      <c r="A69" s="115">
        <v>43566</v>
      </c>
      <c r="B69" s="118">
        <v>5.75</v>
      </c>
      <c r="C69" s="118">
        <v>6.5147000000000004</v>
      </c>
      <c r="D69" s="118">
        <v>5.6589999999999998</v>
      </c>
      <c r="E69" s="118">
        <v>10.0997</v>
      </c>
    </row>
    <row r="70" spans="1:5" x14ac:dyDescent="0.25">
      <c r="A70" s="115">
        <v>43573</v>
      </c>
      <c r="B70" s="118">
        <v>5.75</v>
      </c>
      <c r="C70" s="118">
        <v>6.4101999999999997</v>
      </c>
      <c r="D70" s="118">
        <v>5.47</v>
      </c>
      <c r="E70" s="118">
        <v>9.9664999999999999</v>
      </c>
    </row>
    <row r="71" spans="1:5" x14ac:dyDescent="0.25">
      <c r="A71" s="115">
        <v>43580</v>
      </c>
      <c r="B71" s="118">
        <v>5.75</v>
      </c>
      <c r="C71" s="118">
        <v>6.5004</v>
      </c>
      <c r="D71" s="118">
        <v>5.7222999999999997</v>
      </c>
      <c r="E71" s="118">
        <v>9.9085999999999999</v>
      </c>
    </row>
    <row r="72" spans="1:5" x14ac:dyDescent="0.25">
      <c r="A72" s="115">
        <v>43587</v>
      </c>
      <c r="B72" s="118">
        <v>5.75</v>
      </c>
      <c r="C72" s="118">
        <v>6.5033000000000003</v>
      </c>
      <c r="D72" s="118">
        <v>5.7102000000000004</v>
      </c>
      <c r="E72" s="118">
        <v>9.8429000000000002</v>
      </c>
    </row>
    <row r="73" spans="1:5" x14ac:dyDescent="0.25">
      <c r="A73" s="115">
        <v>43593</v>
      </c>
      <c r="B73" s="118">
        <v>5.75</v>
      </c>
      <c r="C73" s="118">
        <v>6.3587999999999996</v>
      </c>
      <c r="D73" s="118">
        <v>5.5373999999999999</v>
      </c>
      <c r="E73" s="118">
        <v>9.7584</v>
      </c>
    </row>
    <row r="74" spans="1:5" x14ac:dyDescent="0.25">
      <c r="A74" s="115">
        <v>43601</v>
      </c>
      <c r="B74" s="118">
        <v>5.75</v>
      </c>
      <c r="C74" s="118">
        <v>6.3415999999999997</v>
      </c>
      <c r="D74" s="118">
        <v>5.5678999999999998</v>
      </c>
      <c r="E74" s="118">
        <v>9.7582000000000004</v>
      </c>
    </row>
    <row r="75" spans="1:5" x14ac:dyDescent="0.25">
      <c r="A75" s="115">
        <v>43608</v>
      </c>
      <c r="B75" s="118">
        <v>5.75</v>
      </c>
      <c r="C75" s="118">
        <v>6.2393000000000001</v>
      </c>
      <c r="D75" s="118">
        <v>5.6283000000000003</v>
      </c>
      <c r="E75" s="118">
        <v>9.7584</v>
      </c>
    </row>
    <row r="76" spans="1:5" x14ac:dyDescent="0.25">
      <c r="A76" s="115">
        <v>43615</v>
      </c>
      <c r="B76" s="118">
        <v>5.75</v>
      </c>
      <c r="C76" s="118">
        <v>6.2239000000000004</v>
      </c>
      <c r="D76" s="118">
        <v>5.6096000000000004</v>
      </c>
      <c r="E76" s="118">
        <v>9.5215999999999994</v>
      </c>
    </row>
    <row r="77" spans="1:5" x14ac:dyDescent="0.25">
      <c r="A77" s="115">
        <v>43622</v>
      </c>
      <c r="B77" s="118">
        <v>5.75</v>
      </c>
      <c r="C77" s="118">
        <v>6.2576000000000001</v>
      </c>
      <c r="D77" s="118">
        <v>5.7591999999999999</v>
      </c>
      <c r="E77" s="118">
        <v>9.7515000000000001</v>
      </c>
    </row>
    <row r="78" spans="1:5" x14ac:dyDescent="0.25">
      <c r="A78" s="115">
        <v>43629</v>
      </c>
      <c r="B78" s="118">
        <v>5.75</v>
      </c>
      <c r="C78" s="118">
        <v>6.2306999999999997</v>
      </c>
      <c r="D78" s="118">
        <v>5.8330000000000002</v>
      </c>
      <c r="E78" s="118">
        <v>9.4689999999999994</v>
      </c>
    </row>
    <row r="79" spans="1:5" x14ac:dyDescent="0.25">
      <c r="A79" s="115">
        <v>43636</v>
      </c>
      <c r="B79" s="118">
        <v>5.75</v>
      </c>
      <c r="C79" s="118">
        <v>6.2252999999999998</v>
      </c>
      <c r="D79" s="118">
        <v>5.7686000000000002</v>
      </c>
      <c r="E79" s="118">
        <v>9.7243999999999993</v>
      </c>
    </row>
    <row r="80" spans="1:5" x14ac:dyDescent="0.25">
      <c r="A80" s="115">
        <v>43643</v>
      </c>
      <c r="B80" s="118">
        <v>5.75</v>
      </c>
      <c r="C80" s="118">
        <v>6.2371999999999996</v>
      </c>
      <c r="D80" s="118">
        <v>5.7009999999999996</v>
      </c>
      <c r="E80" s="118">
        <v>9.7352000000000007</v>
      </c>
    </row>
    <row r="81" spans="1:5" x14ac:dyDescent="0.25">
      <c r="A81" s="115">
        <v>43644</v>
      </c>
      <c r="B81" s="118">
        <v>5.75</v>
      </c>
      <c r="C81" s="118">
        <v>6.2453000000000003</v>
      </c>
      <c r="D81" s="118">
        <v>5.6985999999999999</v>
      </c>
      <c r="E81" s="118">
        <v>9.7317999999999998</v>
      </c>
    </row>
    <row r="82" spans="1:5" x14ac:dyDescent="0.25">
      <c r="A82" s="115">
        <v>43657</v>
      </c>
      <c r="B82" s="118">
        <v>5.75</v>
      </c>
      <c r="C82" s="118">
        <v>6.2683</v>
      </c>
      <c r="D82" s="118">
        <v>5.7206999999999999</v>
      </c>
      <c r="E82" s="118">
        <v>9.7702000000000009</v>
      </c>
    </row>
    <row r="83" spans="1:5" x14ac:dyDescent="0.25">
      <c r="A83" s="115">
        <v>43664</v>
      </c>
      <c r="B83" s="118">
        <v>5.75</v>
      </c>
      <c r="C83" s="118">
        <v>6.2892000000000001</v>
      </c>
      <c r="D83" s="118">
        <v>5.6936</v>
      </c>
      <c r="E83" s="118">
        <v>9.5997000000000003</v>
      </c>
    </row>
    <row r="84" spans="1:5" x14ac:dyDescent="0.25">
      <c r="A84" s="115">
        <v>43671</v>
      </c>
      <c r="B84" s="118">
        <v>5.75</v>
      </c>
      <c r="C84" s="118">
        <v>6.2823000000000002</v>
      </c>
      <c r="D84" s="118">
        <v>5.7161999999999997</v>
      </c>
      <c r="E84" s="118">
        <v>9.5030000000000001</v>
      </c>
    </row>
    <row r="85" spans="1:5" x14ac:dyDescent="0.25">
      <c r="A85" s="115">
        <v>43677</v>
      </c>
      <c r="B85" s="118">
        <v>5.75</v>
      </c>
      <c r="C85" s="118">
        <v>6.2606000000000002</v>
      </c>
      <c r="D85" s="118">
        <v>5.7146999999999997</v>
      </c>
      <c r="E85" s="118">
        <v>9.6309000000000005</v>
      </c>
    </row>
    <row r="86" spans="1:5" x14ac:dyDescent="0.25">
      <c r="A86" s="115">
        <v>43678</v>
      </c>
      <c r="B86" s="118">
        <v>5.75</v>
      </c>
      <c r="C86" s="118">
        <v>6.2888999999999999</v>
      </c>
      <c r="D86" s="118">
        <v>5.6806000000000001</v>
      </c>
      <c r="E86" s="118">
        <v>9.5111000000000008</v>
      </c>
    </row>
    <row r="87" spans="1:5" x14ac:dyDescent="0.25">
      <c r="A87" s="115">
        <v>43685</v>
      </c>
      <c r="B87" s="118">
        <v>5.75</v>
      </c>
      <c r="C87" s="118">
        <v>6.2713000000000001</v>
      </c>
      <c r="D87" s="118">
        <v>5.6745000000000001</v>
      </c>
      <c r="E87" s="118">
        <v>9.5769000000000002</v>
      </c>
    </row>
    <row r="88" spans="1:5" x14ac:dyDescent="0.25">
      <c r="A88" s="115">
        <v>43692</v>
      </c>
      <c r="B88" s="118">
        <v>5.75</v>
      </c>
      <c r="C88" s="118">
        <v>6.2881</v>
      </c>
      <c r="D88" s="118">
        <v>5.6981999999999999</v>
      </c>
      <c r="E88" s="118">
        <v>9.3946000000000005</v>
      </c>
    </row>
    <row r="89" spans="1:5" x14ac:dyDescent="0.25">
      <c r="A89" s="115">
        <v>43699</v>
      </c>
      <c r="B89" s="118">
        <v>5.75</v>
      </c>
      <c r="C89" s="118">
        <v>6.2752999999999997</v>
      </c>
      <c r="D89" s="118">
        <v>5.6970000000000001</v>
      </c>
      <c r="E89" s="118">
        <v>9.5218000000000007</v>
      </c>
    </row>
    <row r="90" spans="1:5" x14ac:dyDescent="0.25">
      <c r="A90" s="115">
        <v>43706</v>
      </c>
      <c r="B90" s="118">
        <v>5.75</v>
      </c>
      <c r="C90" s="118">
        <v>6.2568000000000001</v>
      </c>
      <c r="D90" s="118">
        <v>5.7066999999999997</v>
      </c>
      <c r="E90" s="118">
        <v>9.3323</v>
      </c>
    </row>
    <row r="91" spans="1:5" x14ac:dyDescent="0.25">
      <c r="A91" s="115">
        <v>43713</v>
      </c>
      <c r="B91" s="118">
        <v>5.75</v>
      </c>
      <c r="C91" s="118">
        <v>6.2633000000000001</v>
      </c>
      <c r="D91" s="118">
        <v>5.6791999999999998</v>
      </c>
      <c r="E91" s="118">
        <v>9.4756999999999998</v>
      </c>
    </row>
    <row r="92" spans="1:5" x14ac:dyDescent="0.25">
      <c r="A92" s="115">
        <v>43720</v>
      </c>
      <c r="B92" s="118">
        <v>5.5</v>
      </c>
      <c r="C92" s="118">
        <v>6.2321999999999997</v>
      </c>
      <c r="D92" s="118">
        <v>5.6432000000000002</v>
      </c>
      <c r="E92" s="118">
        <v>9.4054000000000002</v>
      </c>
    </row>
    <row r="93" spans="1:5" x14ac:dyDescent="0.25">
      <c r="A93" s="115">
        <v>43727</v>
      </c>
      <c r="B93" s="118">
        <v>5.5</v>
      </c>
      <c r="C93" s="118">
        <v>6.2153</v>
      </c>
      <c r="D93" s="118">
        <v>5.6378000000000004</v>
      </c>
      <c r="E93" s="118">
        <v>9.2285000000000004</v>
      </c>
    </row>
    <row r="94" spans="1:5" x14ac:dyDescent="0.25">
      <c r="A94" s="115">
        <v>43734</v>
      </c>
      <c r="B94" s="118">
        <v>5.5</v>
      </c>
      <c r="C94" s="118">
        <v>6.1787000000000001</v>
      </c>
      <c r="D94" s="118">
        <v>5.6292</v>
      </c>
      <c r="E94" s="118">
        <v>9.2060999999999993</v>
      </c>
    </row>
    <row r="95" spans="1:5" x14ac:dyDescent="0.25">
      <c r="A95" s="115">
        <v>43741</v>
      </c>
      <c r="B95" s="118">
        <v>5.5</v>
      </c>
      <c r="C95" s="118">
        <v>6.1269999999999998</v>
      </c>
      <c r="D95" s="118">
        <v>5.6166</v>
      </c>
      <c r="E95" s="118">
        <v>9.1917000000000009</v>
      </c>
    </row>
    <row r="96" spans="1:5" x14ac:dyDescent="0.25">
      <c r="A96" s="115">
        <v>43748</v>
      </c>
      <c r="B96" s="118">
        <v>5.5</v>
      </c>
      <c r="C96" s="118">
        <v>5.9832999999999998</v>
      </c>
      <c r="D96" s="118">
        <v>5.4875999999999996</v>
      </c>
      <c r="E96" s="118">
        <v>9.0739999999999998</v>
      </c>
    </row>
    <row r="97" spans="1:5" x14ac:dyDescent="0.25">
      <c r="A97" s="115">
        <v>43755</v>
      </c>
      <c r="B97" s="118">
        <v>5.5</v>
      </c>
      <c r="C97" s="118">
        <v>6.0881999999999996</v>
      </c>
      <c r="D97" s="118">
        <v>5.6055999999999999</v>
      </c>
      <c r="E97" s="118">
        <v>8.9793000000000003</v>
      </c>
    </row>
    <row r="98" spans="1:5" x14ac:dyDescent="0.25">
      <c r="A98" s="115">
        <v>43762</v>
      </c>
      <c r="B98" s="118">
        <v>5.5</v>
      </c>
      <c r="C98" s="118">
        <v>6.0496999999999996</v>
      </c>
      <c r="D98" s="118">
        <v>5.6051000000000002</v>
      </c>
      <c r="E98" s="118">
        <v>8.9590999999999994</v>
      </c>
    </row>
    <row r="99" spans="1:5" x14ac:dyDescent="0.25">
      <c r="A99" s="115">
        <v>43769</v>
      </c>
      <c r="B99" s="118">
        <v>5.5</v>
      </c>
      <c r="C99" s="118">
        <v>6.0438999999999998</v>
      </c>
      <c r="D99" s="118">
        <v>5.6360000000000001</v>
      </c>
      <c r="E99" s="118">
        <v>8.7872000000000003</v>
      </c>
    </row>
    <row r="100" spans="1:5" x14ac:dyDescent="0.25">
      <c r="A100" s="115">
        <v>43776</v>
      </c>
      <c r="B100" s="118">
        <v>5.5</v>
      </c>
      <c r="C100" s="118">
        <v>5.9924999999999997</v>
      </c>
      <c r="D100" s="118">
        <v>5.4531000000000001</v>
      </c>
      <c r="E100" s="118">
        <v>8.9864999999999995</v>
      </c>
    </row>
    <row r="101" spans="1:5" x14ac:dyDescent="0.25">
      <c r="A101" s="115">
        <v>43783</v>
      </c>
      <c r="B101" s="118">
        <v>5.5</v>
      </c>
      <c r="C101" s="118">
        <v>5.9276</v>
      </c>
      <c r="D101" s="118">
        <v>5.4753999999999996</v>
      </c>
      <c r="E101" s="118">
        <v>8.7227999999999994</v>
      </c>
    </row>
    <row r="102" spans="1:5" x14ac:dyDescent="0.25">
      <c r="A102" s="115">
        <v>43790</v>
      </c>
      <c r="B102" s="118">
        <v>5.5</v>
      </c>
      <c r="C102" s="118">
        <v>5.9744000000000002</v>
      </c>
      <c r="D102" s="118">
        <v>5.5305</v>
      </c>
      <c r="E102" s="118">
        <v>8.7019000000000002</v>
      </c>
    </row>
    <row r="103" spans="1:5" x14ac:dyDescent="0.25">
      <c r="A103" s="115">
        <v>43797</v>
      </c>
      <c r="B103" s="118">
        <v>5.5</v>
      </c>
      <c r="C103" s="118">
        <v>5.9903000000000004</v>
      </c>
      <c r="D103" s="118">
        <v>5.5781000000000001</v>
      </c>
      <c r="E103" s="118">
        <v>8.5267999999999997</v>
      </c>
    </row>
    <row r="104" spans="1:5" x14ac:dyDescent="0.25">
      <c r="A104" s="115">
        <v>43804</v>
      </c>
      <c r="B104" s="118">
        <v>5.5</v>
      </c>
      <c r="C104" s="118">
        <v>5.9810999999999996</v>
      </c>
      <c r="D104" s="118">
        <v>5.5408999999999997</v>
      </c>
      <c r="E104" s="118">
        <v>8.4596</v>
      </c>
    </row>
    <row r="105" spans="1:5" x14ac:dyDescent="0.25">
      <c r="A105" s="115">
        <v>43811</v>
      </c>
      <c r="B105" s="118">
        <v>5.5</v>
      </c>
      <c r="C105" s="118">
        <v>5.8669000000000002</v>
      </c>
      <c r="D105" s="118">
        <v>5.4077999999999999</v>
      </c>
      <c r="E105" s="118">
        <v>8.4505999999999997</v>
      </c>
    </row>
    <row r="106" spans="1:5" x14ac:dyDescent="0.25">
      <c r="A106" s="115">
        <v>43818</v>
      </c>
      <c r="B106" s="118">
        <v>5.5</v>
      </c>
      <c r="C106" s="118">
        <v>5.9177999999999997</v>
      </c>
      <c r="D106" s="118">
        <v>5.5411999999999999</v>
      </c>
      <c r="E106" s="118">
        <v>8.4359000000000002</v>
      </c>
    </row>
    <row r="107" spans="1:5" x14ac:dyDescent="0.25">
      <c r="A107" s="115">
        <v>43825</v>
      </c>
      <c r="B107" s="118">
        <v>5.5</v>
      </c>
      <c r="C107" s="118">
        <v>5.9793000000000003</v>
      </c>
      <c r="D107" s="118">
        <v>5.5948000000000002</v>
      </c>
      <c r="E107" s="118">
        <v>8.4611999999999998</v>
      </c>
    </row>
    <row r="108" spans="1:5" x14ac:dyDescent="0.25">
      <c r="A108" s="115">
        <v>43829</v>
      </c>
      <c r="B108" s="118">
        <v>5.5</v>
      </c>
      <c r="C108" s="118">
        <v>5.9264000000000001</v>
      </c>
      <c r="D108" s="118">
        <v>5.5754000000000001</v>
      </c>
      <c r="E108" s="118">
        <v>8.3613999999999997</v>
      </c>
    </row>
    <row r="109" spans="1:5" x14ac:dyDescent="0.25">
      <c r="A109" s="115">
        <v>43839</v>
      </c>
      <c r="B109" s="118">
        <v>5.5</v>
      </c>
      <c r="C109" s="118">
        <v>5.9554</v>
      </c>
      <c r="D109" s="118">
        <v>5.5846</v>
      </c>
      <c r="E109" s="118">
        <v>8.2890999999999995</v>
      </c>
    </row>
    <row r="110" spans="1:5" x14ac:dyDescent="0.25">
      <c r="A110" s="115">
        <v>43846</v>
      </c>
      <c r="B110" s="118">
        <v>5.5</v>
      </c>
      <c r="C110" s="118">
        <v>5.9118000000000004</v>
      </c>
      <c r="D110" s="118">
        <v>5.5366</v>
      </c>
      <c r="E110" s="118">
        <v>8.2766999999999999</v>
      </c>
    </row>
    <row r="111" spans="1:5" x14ac:dyDescent="0.25">
      <c r="A111" s="115">
        <v>43853</v>
      </c>
      <c r="B111" s="118">
        <v>5.5</v>
      </c>
      <c r="C111" s="118">
        <v>5.8463000000000003</v>
      </c>
      <c r="D111" s="118">
        <v>5.4744999999999999</v>
      </c>
      <c r="E111" s="118">
        <v>8.2317999999999998</v>
      </c>
    </row>
    <row r="112" spans="1:5" x14ac:dyDescent="0.25">
      <c r="A112" s="115">
        <v>43860</v>
      </c>
      <c r="B112" s="118">
        <v>5.5</v>
      </c>
      <c r="C112" s="118">
        <v>5.8849999999999998</v>
      </c>
      <c r="D112" s="118">
        <v>5.5374999999999996</v>
      </c>
      <c r="E112" s="118">
        <v>8.1251999999999995</v>
      </c>
    </row>
    <row r="113" spans="1:5" x14ac:dyDescent="0.25">
      <c r="A113" s="115">
        <v>43867</v>
      </c>
      <c r="B113" s="118">
        <v>5.5</v>
      </c>
      <c r="C113" s="118">
        <v>5.8367000000000004</v>
      </c>
      <c r="D113" s="118">
        <v>5.4970999999999997</v>
      </c>
      <c r="E113" s="118">
        <v>8.0073000000000008</v>
      </c>
    </row>
    <row r="114" spans="1:5" x14ac:dyDescent="0.25">
      <c r="A114" s="115">
        <v>43874</v>
      </c>
      <c r="B114" s="118">
        <v>5.5</v>
      </c>
      <c r="C114" s="118">
        <v>5.7744999999999997</v>
      </c>
      <c r="D114" s="118">
        <v>5.5109000000000004</v>
      </c>
      <c r="E114" s="118">
        <v>7.7267000000000001</v>
      </c>
    </row>
    <row r="115" spans="1:5" x14ac:dyDescent="0.25">
      <c r="A115" s="115">
        <v>43881</v>
      </c>
      <c r="B115" s="118">
        <v>5.5</v>
      </c>
      <c r="C115" s="118">
        <v>5.7842000000000002</v>
      </c>
      <c r="D115" s="118">
        <v>5.5799000000000003</v>
      </c>
      <c r="E115" s="118">
        <v>7.6191000000000004</v>
      </c>
    </row>
    <row r="116" spans="1:5" x14ac:dyDescent="0.25">
      <c r="A116" s="115">
        <v>43888</v>
      </c>
      <c r="B116" s="118">
        <v>5.5</v>
      </c>
      <c r="C116" s="118">
        <v>5.7759</v>
      </c>
      <c r="D116" s="118">
        <v>5.5258000000000003</v>
      </c>
      <c r="E116" s="118">
        <v>7.7401999999999997</v>
      </c>
    </row>
    <row r="117" spans="1:5" x14ac:dyDescent="0.25">
      <c r="A117" s="115">
        <v>43895</v>
      </c>
      <c r="B117" s="118">
        <v>5.5</v>
      </c>
      <c r="C117" s="118">
        <v>5.7944000000000004</v>
      </c>
      <c r="D117" s="118">
        <v>5.4981</v>
      </c>
      <c r="E117" s="118">
        <v>7.7488999999999999</v>
      </c>
    </row>
    <row r="118" spans="1:5" x14ac:dyDescent="0.25">
      <c r="A118" s="115">
        <v>43902</v>
      </c>
      <c r="B118" s="118">
        <v>5.5</v>
      </c>
      <c r="C118" s="118">
        <v>5.8220000000000001</v>
      </c>
      <c r="D118" s="118">
        <v>5.6108000000000002</v>
      </c>
      <c r="E118" s="118">
        <v>7.9802999999999997</v>
      </c>
    </row>
    <row r="119" spans="1:5" x14ac:dyDescent="0.25">
      <c r="A119" s="115">
        <v>43907</v>
      </c>
      <c r="B119" s="118">
        <v>5.5</v>
      </c>
      <c r="C119" s="118">
        <v>5.7446999999999999</v>
      </c>
      <c r="D119" s="118">
        <v>5.5728999999999997</v>
      </c>
      <c r="E119" s="118">
        <v>9.0792999999999999</v>
      </c>
    </row>
    <row r="120" spans="1:5" x14ac:dyDescent="0.25">
      <c r="A120" s="115">
        <v>43909</v>
      </c>
      <c r="B120" s="118">
        <v>5.25</v>
      </c>
      <c r="C120" s="118">
        <v>5.7836999999999996</v>
      </c>
      <c r="D120" s="118">
        <v>5.5410000000000004</v>
      </c>
      <c r="E120" s="118">
        <v>8.5578000000000003</v>
      </c>
    </row>
    <row r="121" spans="1:5" x14ac:dyDescent="0.25">
      <c r="A121" s="115">
        <v>43916</v>
      </c>
      <c r="B121" s="118">
        <v>5.25</v>
      </c>
      <c r="C121" s="118">
        <v>5.7565</v>
      </c>
      <c r="D121" s="118">
        <v>5.4372999999999996</v>
      </c>
      <c r="E121" s="118">
        <v>8.34</v>
      </c>
    </row>
    <row r="122" spans="1:5" x14ac:dyDescent="0.25">
      <c r="A122" s="115">
        <v>43921</v>
      </c>
      <c r="B122" s="118">
        <v>5.25</v>
      </c>
      <c r="C122" s="118">
        <v>5.7742000000000004</v>
      </c>
      <c r="D122" s="118">
        <v>5.4279999999999999</v>
      </c>
      <c r="E122" s="118">
        <v>8.2558000000000007</v>
      </c>
    </row>
    <row r="123" spans="1:5" x14ac:dyDescent="0.25">
      <c r="A123" s="115">
        <v>43923</v>
      </c>
      <c r="B123" s="118">
        <v>5.25</v>
      </c>
      <c r="C123" s="118">
        <v>5.7340999999999998</v>
      </c>
      <c r="D123" s="118">
        <v>5.4448999999999996</v>
      </c>
      <c r="E123" s="118">
        <v>8.3195999999999994</v>
      </c>
    </row>
    <row r="124" spans="1:5" x14ac:dyDescent="0.25">
      <c r="A124" s="115">
        <v>43930</v>
      </c>
      <c r="B124" s="118">
        <v>5.25</v>
      </c>
      <c r="C124" s="118">
        <v>5.8398000000000003</v>
      </c>
      <c r="D124" s="118">
        <v>5.4179000000000004</v>
      </c>
      <c r="E124" s="118">
        <v>8.3703000000000003</v>
      </c>
    </row>
    <row r="125" spans="1:5" x14ac:dyDescent="0.25">
      <c r="A125" s="115">
        <v>43937</v>
      </c>
      <c r="B125" s="118">
        <v>5.25</v>
      </c>
      <c r="C125" s="118">
        <v>5.8212000000000002</v>
      </c>
      <c r="D125" s="118">
        <v>5.4489000000000001</v>
      </c>
      <c r="E125" s="118">
        <v>8.2492000000000001</v>
      </c>
    </row>
    <row r="126" spans="1:5" x14ac:dyDescent="0.25">
      <c r="A126" s="115">
        <v>43944</v>
      </c>
      <c r="B126" s="118">
        <v>5.25</v>
      </c>
      <c r="C126" s="118">
        <v>5.8022</v>
      </c>
      <c r="D126" s="118">
        <v>5.4550000000000001</v>
      </c>
      <c r="E126" s="118">
        <v>7.8769999999999998</v>
      </c>
    </row>
    <row r="127" spans="1:5" x14ac:dyDescent="0.25">
      <c r="A127" s="115">
        <v>43951</v>
      </c>
      <c r="B127" s="118">
        <v>5</v>
      </c>
      <c r="C127" s="118">
        <v>5.8630000000000004</v>
      </c>
      <c r="D127" s="118">
        <v>5.4090999999999996</v>
      </c>
      <c r="E127" s="118">
        <v>8.0143000000000004</v>
      </c>
    </row>
    <row r="128" spans="1:5" x14ac:dyDescent="0.25">
      <c r="A128" s="115">
        <v>43958</v>
      </c>
      <c r="B128" s="118">
        <v>5</v>
      </c>
      <c r="C128" s="118">
        <v>5.7973999999999997</v>
      </c>
      <c r="D128" s="118">
        <v>5.2816000000000001</v>
      </c>
      <c r="E128" s="118">
        <v>7.9089999999999998</v>
      </c>
    </row>
    <row r="129" spans="1:5" x14ac:dyDescent="0.25">
      <c r="A129" s="115">
        <v>43965</v>
      </c>
      <c r="B129" s="118">
        <v>5</v>
      </c>
      <c r="C129" s="118">
        <v>5.8102999999999998</v>
      </c>
      <c r="D129" s="118">
        <v>5.2911000000000001</v>
      </c>
      <c r="E129" s="118">
        <v>7.8829000000000002</v>
      </c>
    </row>
    <row r="130" spans="1:5" x14ac:dyDescent="0.25">
      <c r="A130" s="115">
        <v>43972</v>
      </c>
      <c r="B130" s="118">
        <v>5</v>
      </c>
      <c r="C130" s="118">
        <v>5.8215000000000003</v>
      </c>
      <c r="D130" s="118">
        <v>5.3441999999999998</v>
      </c>
      <c r="E130" s="118">
        <v>7.8197999999999999</v>
      </c>
    </row>
    <row r="131" spans="1:5" x14ac:dyDescent="0.25">
      <c r="A131" s="115">
        <v>43978</v>
      </c>
      <c r="B131" s="118">
        <v>5</v>
      </c>
      <c r="C131" s="118">
        <v>5.8615000000000004</v>
      </c>
      <c r="D131" s="118">
        <v>5.3769999999999998</v>
      </c>
      <c r="E131" s="118">
        <v>7.8764000000000003</v>
      </c>
    </row>
    <row r="132" spans="1:5" x14ac:dyDescent="0.25">
      <c r="A132" s="115">
        <v>43986</v>
      </c>
      <c r="B132" s="118">
        <v>5</v>
      </c>
      <c r="C132" s="118">
        <v>5.8491</v>
      </c>
      <c r="D132" s="118">
        <v>5.3882000000000003</v>
      </c>
      <c r="E132" s="118">
        <v>7.8874000000000004</v>
      </c>
    </row>
    <row r="133" spans="1:5" x14ac:dyDescent="0.25">
      <c r="A133" s="115">
        <v>43993</v>
      </c>
      <c r="B133" s="118">
        <v>5</v>
      </c>
      <c r="C133" s="118">
        <v>5.8808999999999996</v>
      </c>
      <c r="D133" s="118">
        <v>5.3829000000000002</v>
      </c>
      <c r="E133" s="118">
        <v>7.9214000000000002</v>
      </c>
    </row>
    <row r="134" spans="1:5" x14ac:dyDescent="0.25">
      <c r="A134" s="115">
        <v>44000</v>
      </c>
      <c r="B134" s="118">
        <v>4.5</v>
      </c>
      <c r="C134" s="118">
        <v>5.6919000000000004</v>
      </c>
      <c r="D134" s="118">
        <v>5.2670000000000003</v>
      </c>
      <c r="E134" s="118">
        <v>7.7131999999999996</v>
      </c>
    </row>
    <row r="135" spans="1:5" x14ac:dyDescent="0.25">
      <c r="A135" s="115">
        <v>44007</v>
      </c>
      <c r="B135" s="118">
        <v>4.5</v>
      </c>
      <c r="C135" s="118">
        <v>5.6696999999999997</v>
      </c>
      <c r="D135" s="118">
        <v>5.2516999999999996</v>
      </c>
      <c r="E135" s="118">
        <v>7.6734999999999998</v>
      </c>
    </row>
    <row r="136" spans="1:5" x14ac:dyDescent="0.25">
      <c r="A136" s="115">
        <v>44012</v>
      </c>
      <c r="B136" s="118">
        <v>4.5</v>
      </c>
      <c r="C136" s="118">
        <v>5.5404999999999998</v>
      </c>
      <c r="D136" s="118">
        <v>5.0072999999999999</v>
      </c>
      <c r="E136" s="118">
        <v>7.7636000000000003</v>
      </c>
    </row>
    <row r="137" spans="1:5" x14ac:dyDescent="0.25">
      <c r="A137" s="115">
        <v>44014</v>
      </c>
      <c r="B137" s="118">
        <v>4.5</v>
      </c>
      <c r="C137" s="118">
        <v>5.5434000000000001</v>
      </c>
      <c r="D137" s="118">
        <v>4.9935</v>
      </c>
      <c r="E137" s="118">
        <v>7.7633999999999999</v>
      </c>
    </row>
    <row r="138" spans="1:5" x14ac:dyDescent="0.25">
      <c r="A138" s="115">
        <v>44021</v>
      </c>
      <c r="B138" s="118">
        <v>4.5</v>
      </c>
      <c r="C138" s="118">
        <v>5.5332999999999997</v>
      </c>
      <c r="D138" s="118">
        <v>4.9142000000000001</v>
      </c>
      <c r="E138" s="118">
        <v>7.7572000000000001</v>
      </c>
    </row>
    <row r="139" spans="1:5" x14ac:dyDescent="0.25">
      <c r="A139" s="115">
        <v>44028</v>
      </c>
      <c r="B139" s="118">
        <v>4.5</v>
      </c>
      <c r="C139" s="118">
        <v>5.5110999999999999</v>
      </c>
      <c r="D139" s="118">
        <v>4.8079000000000001</v>
      </c>
      <c r="E139" s="118">
        <v>7.8194999999999997</v>
      </c>
    </row>
    <row r="140" spans="1:5" x14ac:dyDescent="0.25">
      <c r="A140" s="115">
        <v>44035</v>
      </c>
      <c r="B140" s="118">
        <v>4.5</v>
      </c>
      <c r="C140" s="118">
        <v>5.4935</v>
      </c>
      <c r="D140" s="118">
        <v>4.8490000000000002</v>
      </c>
      <c r="E140" s="118">
        <v>7.7824</v>
      </c>
    </row>
    <row r="141" spans="1:5" x14ac:dyDescent="0.25">
      <c r="A141" s="115">
        <v>44042</v>
      </c>
      <c r="B141" s="118">
        <v>4.5</v>
      </c>
      <c r="C141" s="118">
        <v>5.5426000000000002</v>
      </c>
      <c r="D141" s="118">
        <v>4.9481999999999999</v>
      </c>
      <c r="E141" s="118">
        <v>7.7599</v>
      </c>
    </row>
    <row r="142" spans="1:5" x14ac:dyDescent="0.25">
      <c r="A142" s="115">
        <v>44043</v>
      </c>
      <c r="B142" s="118">
        <v>4.5</v>
      </c>
      <c r="C142" s="118">
        <v>5.5384000000000002</v>
      </c>
      <c r="D142" s="118">
        <v>4.96</v>
      </c>
      <c r="E142" s="118">
        <v>7.7877999999999998</v>
      </c>
    </row>
    <row r="143" spans="1:5" x14ac:dyDescent="0.25">
      <c r="A143" s="115">
        <v>44049</v>
      </c>
      <c r="B143" s="118">
        <v>4.5</v>
      </c>
      <c r="C143" s="118">
        <v>5.5909000000000004</v>
      </c>
      <c r="D143" s="118">
        <v>4.9645000000000001</v>
      </c>
      <c r="E143" s="118">
        <v>7.7789999999999999</v>
      </c>
    </row>
    <row r="144" spans="1:5" x14ac:dyDescent="0.25">
      <c r="A144" s="115">
        <v>44056</v>
      </c>
      <c r="B144" s="118">
        <v>4.5</v>
      </c>
      <c r="C144" s="118">
        <v>5.6694000000000004</v>
      </c>
      <c r="D144" s="118">
        <v>5.0514000000000001</v>
      </c>
      <c r="E144" s="118">
        <v>7.7892000000000001</v>
      </c>
    </row>
    <row r="145" spans="1:5" x14ac:dyDescent="0.25">
      <c r="A145" s="115">
        <v>44063</v>
      </c>
      <c r="B145" s="118">
        <v>4.5</v>
      </c>
      <c r="C145" s="118">
        <v>5.6304999999999996</v>
      </c>
      <c r="D145" s="118">
        <v>5.0753000000000004</v>
      </c>
      <c r="E145" s="118">
        <v>7.7491000000000003</v>
      </c>
    </row>
    <row r="146" spans="1:5" x14ac:dyDescent="0.25">
      <c r="A146" s="115">
        <v>44070</v>
      </c>
      <c r="B146" s="118">
        <v>4.5</v>
      </c>
      <c r="C146" s="118">
        <v>5.6147999999999998</v>
      </c>
      <c r="D146" s="118">
        <v>5.1111000000000004</v>
      </c>
      <c r="E146" s="118">
        <v>7.7378</v>
      </c>
    </row>
    <row r="147" spans="1:5" x14ac:dyDescent="0.25">
      <c r="A147" s="115">
        <v>44077</v>
      </c>
      <c r="B147" s="118">
        <v>4.5</v>
      </c>
      <c r="C147" s="118">
        <v>5.6764999999999999</v>
      </c>
      <c r="D147" s="118">
        <v>5.1828000000000003</v>
      </c>
      <c r="E147" s="118">
        <v>7.7257999999999996</v>
      </c>
    </row>
    <row r="148" spans="1:5" x14ac:dyDescent="0.25">
      <c r="A148" s="115">
        <v>44084</v>
      </c>
      <c r="B148" s="118">
        <v>4.5</v>
      </c>
      <c r="C148" s="118">
        <v>5.6597</v>
      </c>
      <c r="D148" s="118">
        <v>5.1683000000000003</v>
      </c>
      <c r="E148" s="118">
        <v>7.7561</v>
      </c>
    </row>
    <row r="149" spans="1:5" x14ac:dyDescent="0.25">
      <c r="A149" s="115">
        <v>44091</v>
      </c>
      <c r="B149" s="118">
        <v>4.25</v>
      </c>
      <c r="C149" s="118">
        <v>5.6184000000000003</v>
      </c>
      <c r="D149" s="118">
        <v>5.1828000000000003</v>
      </c>
      <c r="E149" s="118">
        <v>7.6062000000000003</v>
      </c>
    </row>
    <row r="150" spans="1:5" x14ac:dyDescent="0.25">
      <c r="A150" s="115">
        <v>44098</v>
      </c>
      <c r="B150" s="118">
        <v>4.25</v>
      </c>
      <c r="C150" s="118">
        <v>5.5568999999999997</v>
      </c>
      <c r="D150" s="118">
        <v>5.0023</v>
      </c>
      <c r="E150" s="118">
        <v>7.6607000000000003</v>
      </c>
    </row>
    <row r="151" spans="1:5" x14ac:dyDescent="0.25">
      <c r="A151" s="115">
        <v>44104</v>
      </c>
      <c r="B151" s="118">
        <v>4.25</v>
      </c>
      <c r="C151" s="118">
        <v>5.5647000000000002</v>
      </c>
      <c r="D151" s="118">
        <v>5.1199000000000003</v>
      </c>
      <c r="E151" s="118">
        <v>7.6761999999999997</v>
      </c>
    </row>
    <row r="152" spans="1:5" x14ac:dyDescent="0.25">
      <c r="A152" s="115">
        <v>44105</v>
      </c>
      <c r="B152" s="118">
        <v>4.25</v>
      </c>
      <c r="C152" s="118">
        <v>5.5744999999999996</v>
      </c>
      <c r="D152" s="118">
        <v>5.0117000000000003</v>
      </c>
      <c r="E152" s="118">
        <v>7.7378</v>
      </c>
    </row>
    <row r="153" spans="1:5" x14ac:dyDescent="0.25">
      <c r="A153" s="115">
        <v>44112</v>
      </c>
      <c r="B153" s="118">
        <v>4.25</v>
      </c>
      <c r="C153" s="118">
        <v>5.5647000000000002</v>
      </c>
      <c r="D153" s="118">
        <v>4.9480000000000004</v>
      </c>
      <c r="E153" s="118">
        <v>7.8194999999999997</v>
      </c>
    </row>
    <row r="154" spans="1:5" x14ac:dyDescent="0.25">
      <c r="A154" s="115">
        <v>44119</v>
      </c>
      <c r="B154" s="118">
        <v>4.25</v>
      </c>
      <c r="C154" s="118">
        <v>5.6094999999999997</v>
      </c>
      <c r="D154" s="118">
        <v>5.1054000000000004</v>
      </c>
      <c r="E154" s="118">
        <v>7.9417999999999997</v>
      </c>
    </row>
    <row r="155" spans="1:5" x14ac:dyDescent="0.25">
      <c r="A155" s="115">
        <v>44126</v>
      </c>
      <c r="B155" s="118">
        <v>4.25</v>
      </c>
      <c r="C155" s="118">
        <v>5.6551</v>
      </c>
      <c r="D155" s="118">
        <v>5.1661000000000001</v>
      </c>
      <c r="E155" s="118">
        <v>7.9321999999999999</v>
      </c>
    </row>
    <row r="156" spans="1:5" x14ac:dyDescent="0.25">
      <c r="A156" s="115">
        <v>44134</v>
      </c>
      <c r="B156" s="118">
        <v>4.25</v>
      </c>
      <c r="C156" s="118">
        <v>5.7388000000000003</v>
      </c>
      <c r="D156" s="118">
        <v>5.109</v>
      </c>
      <c r="E156" s="118">
        <v>8.1753</v>
      </c>
    </row>
    <row r="157" spans="1:5" x14ac:dyDescent="0.25">
      <c r="A157" s="115">
        <v>44140</v>
      </c>
      <c r="B157" s="118">
        <v>4.25</v>
      </c>
      <c r="C157" s="118">
        <v>5.7908999999999997</v>
      </c>
      <c r="D157" s="118">
        <v>5.3044000000000002</v>
      </c>
      <c r="E157" s="118">
        <v>8.0688999999999993</v>
      </c>
    </row>
    <row r="158" spans="1:5" x14ac:dyDescent="0.25">
      <c r="A158" s="115">
        <v>44147</v>
      </c>
      <c r="B158" s="118">
        <v>4.25</v>
      </c>
      <c r="C158" s="118">
        <v>5.7988999999999997</v>
      </c>
      <c r="D158" s="118">
        <v>5.2920999999999996</v>
      </c>
      <c r="E158" s="118">
        <v>8.0983999999999998</v>
      </c>
    </row>
    <row r="159" spans="1:5" x14ac:dyDescent="0.25">
      <c r="A159" s="115">
        <v>44154</v>
      </c>
      <c r="B159" s="118">
        <v>4.25</v>
      </c>
      <c r="C159" s="118">
        <v>5.8685</v>
      </c>
      <c r="D159" s="118">
        <v>5.1917999999999997</v>
      </c>
      <c r="E159" s="118">
        <v>8.2013999999999996</v>
      </c>
    </row>
    <row r="160" spans="1:5" x14ac:dyDescent="0.25">
      <c r="A160" s="115">
        <v>44162</v>
      </c>
      <c r="B160" s="118">
        <v>4.25</v>
      </c>
      <c r="C160" s="118">
        <v>5.9996999999999998</v>
      </c>
      <c r="D160" s="118">
        <v>5.4450000000000003</v>
      </c>
      <c r="E160" s="118">
        <v>8.1646000000000001</v>
      </c>
    </row>
    <row r="161" spans="1:5" x14ac:dyDescent="0.25">
      <c r="A161" s="115">
        <v>44168</v>
      </c>
      <c r="B161" s="118">
        <v>4.25</v>
      </c>
      <c r="C161" s="118">
        <v>6.0812999999999997</v>
      </c>
      <c r="D161" s="118">
        <v>5.7736000000000001</v>
      </c>
      <c r="E161" s="118">
        <v>8.2843999999999998</v>
      </c>
    </row>
    <row r="162" spans="1:5" x14ac:dyDescent="0.25">
      <c r="A162" s="115">
        <v>44175</v>
      </c>
      <c r="B162" s="118">
        <v>4.25</v>
      </c>
      <c r="C162" s="118">
        <v>6.0956000000000001</v>
      </c>
      <c r="D162" s="118">
        <v>6.1101000000000001</v>
      </c>
      <c r="E162" s="118">
        <v>8.5548000000000002</v>
      </c>
    </row>
    <row r="163" spans="1:5" x14ac:dyDescent="0.25">
      <c r="A163" s="115">
        <v>44182</v>
      </c>
      <c r="B163" s="118">
        <v>5.25</v>
      </c>
      <c r="C163" s="118">
        <v>6.3285999999999998</v>
      </c>
      <c r="D163" s="118">
        <v>5.8936000000000002</v>
      </c>
      <c r="E163" s="118">
        <v>8.6318000000000001</v>
      </c>
    </row>
    <row r="164" spans="1:5" x14ac:dyDescent="0.25">
      <c r="A164" s="115">
        <v>44189</v>
      </c>
      <c r="B164" s="118">
        <v>5.25</v>
      </c>
      <c r="C164" s="118">
        <v>6.4923000000000002</v>
      </c>
      <c r="D164" s="118">
        <v>5.7523</v>
      </c>
      <c r="E164" s="118">
        <v>8.7146000000000008</v>
      </c>
    </row>
    <row r="165" spans="1:5" x14ac:dyDescent="0.25">
      <c r="A165" s="115">
        <v>44195</v>
      </c>
      <c r="B165" s="118">
        <v>5.25</v>
      </c>
      <c r="C165" s="118">
        <v>6.4890999999999996</v>
      </c>
      <c r="D165" s="118">
        <v>6.0334000000000003</v>
      </c>
      <c r="E165" s="118">
        <v>8.8371999999999993</v>
      </c>
    </row>
    <row r="166" spans="1:5" x14ac:dyDescent="0.25">
      <c r="A166" s="115">
        <v>44211</v>
      </c>
      <c r="B166" s="118">
        <v>5.25</v>
      </c>
      <c r="C166" s="118">
        <v>6.6665999999999999</v>
      </c>
      <c r="D166" s="118">
        <v>5.9393000000000002</v>
      </c>
      <c r="E166" s="118">
        <v>9.3557000000000006</v>
      </c>
    </row>
    <row r="167" spans="1:5" x14ac:dyDescent="0.25">
      <c r="A167" s="115">
        <v>44218</v>
      </c>
      <c r="B167" s="118">
        <v>5.25</v>
      </c>
      <c r="C167" s="118">
        <v>6.7603999999999997</v>
      </c>
      <c r="D167" s="118">
        <v>6.1108000000000002</v>
      </c>
      <c r="E167" s="118">
        <v>9.0970999999999993</v>
      </c>
    </row>
    <row r="168" spans="1:5" x14ac:dyDescent="0.25">
      <c r="A168" s="115">
        <v>44225</v>
      </c>
      <c r="B168" s="118">
        <v>5.25</v>
      </c>
      <c r="C168" s="118">
        <v>6.7755999999999998</v>
      </c>
      <c r="D168" s="118">
        <v>6.1844000000000001</v>
      </c>
      <c r="E168" s="118">
        <v>8.9946000000000002</v>
      </c>
    </row>
    <row r="169" spans="1:5" x14ac:dyDescent="0.25">
      <c r="A169" s="115">
        <v>44232</v>
      </c>
      <c r="B169" s="118">
        <v>5.5</v>
      </c>
      <c r="C169" s="118">
        <v>6.7704000000000004</v>
      </c>
      <c r="D169" s="118">
        <v>6.1618000000000004</v>
      </c>
      <c r="E169" s="118">
        <v>8.8072999999999997</v>
      </c>
    </row>
    <row r="170" spans="1:5" x14ac:dyDescent="0.25">
      <c r="A170" s="115">
        <v>44239</v>
      </c>
      <c r="B170" s="118">
        <v>5.5</v>
      </c>
      <c r="C170" s="118">
        <v>6.8227000000000002</v>
      </c>
      <c r="D170" s="118">
        <v>6.1307</v>
      </c>
      <c r="E170" s="118">
        <v>8.7437000000000005</v>
      </c>
    </row>
    <row r="171" spans="1:5" x14ac:dyDescent="0.25">
      <c r="A171" s="115">
        <v>44246</v>
      </c>
      <c r="B171" s="118">
        <v>5.5</v>
      </c>
      <c r="C171" s="118">
        <v>6.8617999999999997</v>
      </c>
      <c r="D171" s="118">
        <v>6.1738</v>
      </c>
      <c r="E171" s="118">
        <v>8.6723999999999997</v>
      </c>
    </row>
    <row r="172" spans="1:5" x14ac:dyDescent="0.25">
      <c r="A172" s="115">
        <v>44253</v>
      </c>
      <c r="B172" s="118">
        <v>5.5</v>
      </c>
      <c r="C172" s="118">
        <v>6.8063000000000002</v>
      </c>
      <c r="D172" s="118">
        <v>6.0495999999999999</v>
      </c>
      <c r="E172" s="118">
        <v>8.8364999999999991</v>
      </c>
    </row>
    <row r="173" spans="1:5" x14ac:dyDescent="0.25">
      <c r="A173" s="115">
        <v>44260</v>
      </c>
      <c r="B173" s="118">
        <v>5.5</v>
      </c>
      <c r="C173" s="118">
        <v>6.8342999999999998</v>
      </c>
      <c r="D173" s="118">
        <v>6.0061999999999998</v>
      </c>
      <c r="E173" s="118">
        <v>8.7941000000000003</v>
      </c>
    </row>
    <row r="174" spans="1:5" x14ac:dyDescent="0.25">
      <c r="A174" s="115">
        <v>44267</v>
      </c>
      <c r="B174" s="118">
        <v>5.5</v>
      </c>
      <c r="C174" s="118">
        <v>6.8727</v>
      </c>
      <c r="D174" s="118">
        <v>5.952</v>
      </c>
      <c r="E174" s="118">
        <v>8.7882999999999996</v>
      </c>
    </row>
    <row r="175" spans="1:5" x14ac:dyDescent="0.25">
      <c r="A175" s="115">
        <v>44274</v>
      </c>
      <c r="B175" s="118">
        <v>5.5</v>
      </c>
      <c r="C175" s="118">
        <v>6.8121999999999998</v>
      </c>
      <c r="D175" s="118">
        <v>5.9295</v>
      </c>
      <c r="E175" s="118">
        <v>8.8161000000000005</v>
      </c>
    </row>
    <row r="176" spans="1:5" x14ac:dyDescent="0.25">
      <c r="A176" s="115">
        <v>44281</v>
      </c>
      <c r="B176" s="118">
        <v>5.5</v>
      </c>
      <c r="C176" s="118">
        <v>6.8411999999999997</v>
      </c>
      <c r="D176" s="118">
        <v>5.9684999999999997</v>
      </c>
      <c r="E176" s="118">
        <v>8.8321000000000005</v>
      </c>
    </row>
  </sheetData>
  <hyperlinks>
    <hyperlink ref="A1" location="List!A1" display="List!A1" xr:uid="{19A251FE-B12B-4F2D-86D5-C75F9C251501}"/>
  </hyperlinks>
  <pageMargins left="0.7" right="0.7" top="0.75" bottom="0.75" header="0.3" footer="0.3"/>
  <drawing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26"/>
  <sheetViews>
    <sheetView workbookViewId="0"/>
  </sheetViews>
  <sheetFormatPr defaultColWidth="8.88671875" defaultRowHeight="16.5" x14ac:dyDescent="0.3"/>
  <sheetData>
    <row r="1" spans="1:6" x14ac:dyDescent="0.3">
      <c r="A1" s="251" t="s">
        <v>385</v>
      </c>
      <c r="B1" s="22" t="s">
        <v>308</v>
      </c>
      <c r="C1" s="22" t="s">
        <v>309</v>
      </c>
      <c r="D1" s="22" t="s">
        <v>310</v>
      </c>
      <c r="E1" s="67"/>
      <c r="F1" s="67"/>
    </row>
    <row r="2" spans="1:6" x14ac:dyDescent="0.3">
      <c r="A2" s="119" t="s">
        <v>332</v>
      </c>
      <c r="B2" s="120">
        <v>0.17631109401217926</v>
      </c>
      <c r="C2" s="120">
        <v>0.25638063164424096</v>
      </c>
      <c r="D2" s="120">
        <v>0.12297336852889829</v>
      </c>
      <c r="E2" s="67"/>
      <c r="F2" s="67"/>
    </row>
    <row r="3" spans="1:6" x14ac:dyDescent="0.3">
      <c r="A3" s="119" t="s">
        <v>311</v>
      </c>
      <c r="B3" s="120">
        <v>0.18551582763697355</v>
      </c>
      <c r="C3" s="120">
        <v>0.26873757263275233</v>
      </c>
      <c r="D3" s="120">
        <v>0.13055734200502567</v>
      </c>
      <c r="E3" s="67"/>
      <c r="F3" s="22"/>
    </row>
    <row r="4" spans="1:6" x14ac:dyDescent="0.3">
      <c r="A4" s="119" t="s">
        <v>328</v>
      </c>
      <c r="B4" s="120">
        <v>0.15216211512489181</v>
      </c>
      <c r="C4" s="120">
        <v>0.26894390993438844</v>
      </c>
      <c r="D4" s="120">
        <v>7.6339410729550528E-2</v>
      </c>
      <c r="E4" s="67"/>
      <c r="F4" s="67"/>
    </row>
    <row r="5" spans="1:6" ht="21.75" customHeight="1" x14ac:dyDescent="0.3">
      <c r="A5" s="119" t="s">
        <v>312</v>
      </c>
      <c r="B5" s="120">
        <v>0.14763264185720332</v>
      </c>
      <c r="C5" s="120">
        <v>0.29045841784402437</v>
      </c>
      <c r="D5" s="120">
        <v>5.5155596746417679E-2</v>
      </c>
      <c r="E5" s="67"/>
      <c r="F5" s="67"/>
    </row>
    <row r="6" spans="1:6" x14ac:dyDescent="0.3">
      <c r="A6" s="119" t="s">
        <v>328</v>
      </c>
      <c r="B6" s="120">
        <v>0.13626750447010891</v>
      </c>
      <c r="C6" s="120">
        <v>0.28207571911614515</v>
      </c>
      <c r="D6" s="120">
        <v>4.2170919328460954E-2</v>
      </c>
      <c r="E6" s="67"/>
      <c r="F6" s="67"/>
    </row>
    <row r="7" spans="1:6" x14ac:dyDescent="0.3">
      <c r="A7" s="119" t="s">
        <v>329</v>
      </c>
      <c r="B7" s="120">
        <v>0.12992243281391794</v>
      </c>
      <c r="C7" s="120">
        <v>0.29084312372459897</v>
      </c>
      <c r="D7" s="120">
        <v>2.562982381529233E-2</v>
      </c>
      <c r="E7" s="67"/>
      <c r="F7" s="67"/>
    </row>
    <row r="8" spans="1:6" x14ac:dyDescent="0.3">
      <c r="A8" s="119" t="s">
        <v>329</v>
      </c>
      <c r="B8" s="120">
        <v>0.12047712782124137</v>
      </c>
      <c r="C8" s="120">
        <v>0.26431420126429184</v>
      </c>
      <c r="D8" s="120">
        <v>2.3042411070256508E-2</v>
      </c>
      <c r="E8" s="67"/>
      <c r="F8" s="67"/>
    </row>
    <row r="9" spans="1:6" x14ac:dyDescent="0.3">
      <c r="A9" s="119" t="s">
        <v>312</v>
      </c>
      <c r="B9" s="120">
        <v>0.13384529891527477</v>
      </c>
      <c r="C9" s="120">
        <v>0.27969192426912737</v>
      </c>
      <c r="D9" s="120">
        <v>3.497278146260463E-2</v>
      </c>
      <c r="E9" s="67"/>
      <c r="F9" s="67"/>
    </row>
    <row r="10" spans="1:6" x14ac:dyDescent="0.3">
      <c r="A10" s="119" t="s">
        <v>313</v>
      </c>
      <c r="B10" s="120">
        <v>0.14643905018796416</v>
      </c>
      <c r="C10" s="120">
        <v>0.29378525911602127</v>
      </c>
      <c r="D10" s="120">
        <v>4.5760369409439283E-2</v>
      </c>
      <c r="E10" s="67"/>
      <c r="F10" s="67"/>
    </row>
    <row r="11" spans="1:6" x14ac:dyDescent="0.3">
      <c r="A11" s="119" t="s">
        <v>314</v>
      </c>
      <c r="B11" s="120">
        <v>0.14924512508112911</v>
      </c>
      <c r="C11" s="120">
        <v>0.29882138311057149</v>
      </c>
      <c r="D11" s="120">
        <v>4.5089366619339266E-2</v>
      </c>
      <c r="E11" s="67"/>
      <c r="F11" s="67"/>
    </row>
    <row r="12" spans="1:6" x14ac:dyDescent="0.3">
      <c r="A12" s="119" t="s">
        <v>315</v>
      </c>
      <c r="B12" s="120">
        <v>0.14421940195011332</v>
      </c>
      <c r="C12" s="120">
        <v>0.27573532922152966</v>
      </c>
      <c r="D12" s="120">
        <v>5.0510887931999093E-2</v>
      </c>
      <c r="E12" s="67"/>
      <c r="F12" s="67"/>
    </row>
    <row r="13" spans="1:6" x14ac:dyDescent="0.3">
      <c r="A13" s="119" t="s">
        <v>316</v>
      </c>
      <c r="B13" s="120">
        <v>0.16725402730479927</v>
      </c>
      <c r="C13" s="120">
        <v>0.27728777223220669</v>
      </c>
      <c r="D13" s="120">
        <v>8.5335998413488712E-2</v>
      </c>
      <c r="E13" s="67"/>
      <c r="F13" s="67"/>
    </row>
    <row r="14" spans="1:6" x14ac:dyDescent="0.3">
      <c r="A14" s="119" t="s">
        <v>333</v>
      </c>
      <c r="B14" s="120">
        <v>0.15920548571956231</v>
      </c>
      <c r="C14" s="120">
        <v>0.28487051768373695</v>
      </c>
      <c r="D14" s="120">
        <v>6.5549962834713149E-2</v>
      </c>
      <c r="E14" s="67"/>
      <c r="F14" s="67"/>
    </row>
    <row r="15" spans="1:6" x14ac:dyDescent="0.3">
      <c r="A15" s="119" t="s">
        <v>311</v>
      </c>
      <c r="B15" s="120">
        <v>0.15668868279310885</v>
      </c>
      <c r="C15" s="120">
        <v>0.27932238158944322</v>
      </c>
      <c r="D15" s="120">
        <v>6.5804778961594312E-2</v>
      </c>
      <c r="E15" s="67"/>
      <c r="F15" s="67"/>
    </row>
    <row r="16" spans="1:6" x14ac:dyDescent="0.3">
      <c r="A16" s="119" t="s">
        <v>328</v>
      </c>
      <c r="B16" s="120">
        <v>0.20143997391377283</v>
      </c>
      <c r="C16" s="120">
        <v>0.29621671098635916</v>
      </c>
      <c r="D16" s="120">
        <v>0.12889304020776371</v>
      </c>
      <c r="E16" s="67"/>
      <c r="F16" s="67"/>
    </row>
    <row r="17" spans="1:4" x14ac:dyDescent="0.3">
      <c r="A17" s="119" t="s">
        <v>312</v>
      </c>
      <c r="B17" s="120">
        <v>0.1642895774477256</v>
      </c>
      <c r="C17" s="120">
        <v>0.24780084772962074</v>
      </c>
      <c r="D17" s="120">
        <v>9.8159360122692441E-2</v>
      </c>
    </row>
    <row r="18" spans="1:4" s="67" customFormat="1" x14ac:dyDescent="0.3">
      <c r="A18" s="119" t="s">
        <v>328</v>
      </c>
      <c r="B18" s="120">
        <v>0.16870212493745057</v>
      </c>
      <c r="C18" s="120">
        <v>0.24282040176265762</v>
      </c>
      <c r="D18" s="120">
        <v>0.10985951747677314</v>
      </c>
    </row>
    <row r="19" spans="1:4" s="67" customFormat="1" x14ac:dyDescent="0.3">
      <c r="A19" s="119" t="s">
        <v>329</v>
      </c>
      <c r="B19" s="120">
        <v>0.17750269265622023</v>
      </c>
      <c r="C19" s="120">
        <v>0.22817109471053953</v>
      </c>
      <c r="D19" s="120">
        <v>0.13617304754841286</v>
      </c>
    </row>
    <row r="20" spans="1:4" s="67" customFormat="1" x14ac:dyDescent="0.3">
      <c r="A20" s="119" t="s">
        <v>329</v>
      </c>
      <c r="B20" s="120">
        <v>0.18333466071861701</v>
      </c>
      <c r="C20" s="120">
        <v>0.18417434927360765</v>
      </c>
      <c r="D20" s="120">
        <v>0.18262484305460158</v>
      </c>
    </row>
    <row r="21" spans="1:4" s="67" customFormat="1" x14ac:dyDescent="0.3">
      <c r="A21" s="119" t="s">
        <v>312</v>
      </c>
      <c r="B21" s="120">
        <v>0.17704572530604501</v>
      </c>
      <c r="C21" s="120">
        <v>0.14200497027474279</v>
      </c>
      <c r="D21" s="120">
        <v>0.20736997597926687</v>
      </c>
    </row>
    <row r="22" spans="1:4" s="67" customFormat="1" x14ac:dyDescent="0.3">
      <c r="A22" s="119" t="s">
        <v>313</v>
      </c>
      <c r="B22" s="120">
        <v>0.16441573303977</v>
      </c>
      <c r="C22" s="120">
        <v>0.10566147062027453</v>
      </c>
      <c r="D22" s="120">
        <v>0.21525509636629425</v>
      </c>
    </row>
    <row r="23" spans="1:4" s="67" customFormat="1" x14ac:dyDescent="0.3">
      <c r="A23" s="119" t="s">
        <v>314</v>
      </c>
      <c r="B23" s="120">
        <v>0.14988665296729001</v>
      </c>
      <c r="C23" s="120">
        <v>8.353396555148751E-2</v>
      </c>
      <c r="D23" s="120">
        <v>0.20802151734675989</v>
      </c>
    </row>
    <row r="24" spans="1:4" s="67" customFormat="1" x14ac:dyDescent="0.3">
      <c r="A24" s="119" t="s">
        <v>334</v>
      </c>
      <c r="B24" s="120">
        <v>0.12712917030841681</v>
      </c>
      <c r="C24" s="120">
        <v>4.0855875687571874E-2</v>
      </c>
      <c r="D24" s="120">
        <v>0.20466115045535838</v>
      </c>
    </row>
    <row r="25" spans="1:4" s="67" customFormat="1" x14ac:dyDescent="0.3">
      <c r="A25" s="119" t="s">
        <v>311</v>
      </c>
      <c r="B25" s="120">
        <v>0.11024518895792951</v>
      </c>
      <c r="C25" s="120">
        <v>2.7499172081748124E-2</v>
      </c>
      <c r="D25" s="120">
        <v>0.18385345344304449</v>
      </c>
    </row>
    <row r="26" spans="1:4" s="67" customFormat="1" x14ac:dyDescent="0.3">
      <c r="A26" s="119" t="s">
        <v>328</v>
      </c>
      <c r="B26" s="120">
        <v>8.1580350429958773E-2</v>
      </c>
      <c r="C26" s="120">
        <v>4.5988254779840698E-3</v>
      </c>
      <c r="D26" s="120">
        <v>0.14923982778157652</v>
      </c>
    </row>
  </sheetData>
  <phoneticPr fontId="143" type="noConversion"/>
  <hyperlinks>
    <hyperlink ref="A1" location="List!A1" display="List!A1" xr:uid="{100626B8-5300-46F2-8CA9-BE9ACC29C80F}"/>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56"/>
  <sheetViews>
    <sheetView workbookViewId="0"/>
  </sheetViews>
  <sheetFormatPr defaultColWidth="8.88671875" defaultRowHeight="14.25" x14ac:dyDescent="0.25"/>
  <cols>
    <col min="1" max="7" width="8.88671875" style="22"/>
    <col min="8" max="8" width="8.88671875" style="22" hidden="1" customWidth="1"/>
    <col min="9" max="16384" width="8.88671875" style="22"/>
  </cols>
  <sheetData>
    <row r="1" spans="1:8" ht="15" x14ac:dyDescent="0.25">
      <c r="A1" s="251" t="s">
        <v>385</v>
      </c>
      <c r="B1" s="122" t="s">
        <v>317</v>
      </c>
      <c r="C1" s="122" t="s">
        <v>318</v>
      </c>
      <c r="D1" s="122" t="s">
        <v>319</v>
      </c>
      <c r="E1" s="122" t="s">
        <v>320</v>
      </c>
      <c r="F1" s="122" t="s">
        <v>321</v>
      </c>
      <c r="G1" s="122" t="s">
        <v>322</v>
      </c>
      <c r="H1" s="89" t="s">
        <v>138</v>
      </c>
    </row>
    <row r="2" spans="1:8" ht="15" x14ac:dyDescent="0.25">
      <c r="A2" s="121" t="s">
        <v>99</v>
      </c>
      <c r="B2" s="123">
        <v>20.010790939501074</v>
      </c>
      <c r="C2" s="123">
        <v>12.699150696785194</v>
      </c>
      <c r="D2" s="123">
        <v>21.139138069528791</v>
      </c>
      <c r="E2" s="123">
        <v>19.019178045034973</v>
      </c>
      <c r="F2" s="123">
        <v>14.983123387806041</v>
      </c>
      <c r="G2" s="123">
        <v>15.155874628646375</v>
      </c>
      <c r="H2" s="73">
        <v>17.299999999999997</v>
      </c>
    </row>
    <row r="3" spans="1:8" ht="15" x14ac:dyDescent="0.25">
      <c r="A3" s="121" t="s">
        <v>81</v>
      </c>
      <c r="B3" s="123">
        <v>19.70945345614798</v>
      </c>
      <c r="C3" s="123">
        <v>12.772044111879234</v>
      </c>
      <c r="D3" s="123">
        <v>20.989917692868548</v>
      </c>
      <c r="E3" s="123">
        <v>18.648871912507659</v>
      </c>
      <c r="F3" s="123">
        <v>13.245613425632087</v>
      </c>
      <c r="G3" s="123">
        <v>12.983295381112271</v>
      </c>
      <c r="H3" s="73">
        <v>17.445995574359138</v>
      </c>
    </row>
    <row r="4" spans="1:8" ht="15" x14ac:dyDescent="0.25">
      <c r="A4" s="121" t="s">
        <v>78</v>
      </c>
      <c r="B4" s="123">
        <v>19.448329234939099</v>
      </c>
      <c r="C4" s="123">
        <v>11.615358357344627</v>
      </c>
      <c r="D4" s="123">
        <v>21.225946811490971</v>
      </c>
      <c r="E4" s="123">
        <v>17.929963177206087</v>
      </c>
      <c r="F4" s="123">
        <v>14.232280181130683</v>
      </c>
      <c r="G4" s="123">
        <v>14.265612291010099</v>
      </c>
      <c r="H4" s="73">
        <v>18.386364381808484</v>
      </c>
    </row>
    <row r="5" spans="1:8" ht="15" x14ac:dyDescent="0.25">
      <c r="A5" s="121" t="s">
        <v>79</v>
      </c>
      <c r="B5" s="123">
        <v>18.103132292980547</v>
      </c>
      <c r="C5" s="123">
        <v>12.939117393753376</v>
      </c>
      <c r="D5" s="123">
        <v>19.430742726357138</v>
      </c>
      <c r="E5" s="123">
        <v>17.313154573451669</v>
      </c>
      <c r="F5" s="123">
        <v>12.298132962242089</v>
      </c>
      <c r="G5" s="123">
        <v>12.871243719805019</v>
      </c>
      <c r="H5" s="73">
        <v>19.954084437131677</v>
      </c>
    </row>
    <row r="6" spans="1:8" ht="15" x14ac:dyDescent="0.25">
      <c r="A6" s="121" t="s">
        <v>100</v>
      </c>
      <c r="B6" s="123">
        <v>18.207205193465256</v>
      </c>
      <c r="C6" s="123">
        <v>12.453423484050484</v>
      </c>
      <c r="D6" s="123">
        <v>19.152149575633423</v>
      </c>
      <c r="E6" s="123">
        <v>17.49069250252985</v>
      </c>
      <c r="F6" s="123">
        <v>14.221528408592174</v>
      </c>
      <c r="G6" s="123">
        <v>12.641246511583949</v>
      </c>
      <c r="H6" s="73">
        <v>20.02</v>
      </c>
    </row>
    <row r="7" spans="1:8" ht="15" x14ac:dyDescent="0.25">
      <c r="A7" s="121" t="s">
        <v>81</v>
      </c>
      <c r="B7" s="123">
        <v>17.076736916480993</v>
      </c>
      <c r="C7" s="123">
        <v>11.578139736924673</v>
      </c>
      <c r="D7" s="123">
        <v>18.023866245139661</v>
      </c>
      <c r="E7" s="123">
        <v>16.366255182848462</v>
      </c>
      <c r="F7" s="123">
        <v>10.960345365737254</v>
      </c>
      <c r="G7" s="123">
        <v>12.812550588982454</v>
      </c>
      <c r="H7" s="73">
        <v>19.478562992093988</v>
      </c>
    </row>
    <row r="8" spans="1:8" ht="15" x14ac:dyDescent="0.25">
      <c r="A8" s="121" t="s">
        <v>78</v>
      </c>
      <c r="B8" s="123">
        <v>16.367642717970693</v>
      </c>
      <c r="C8" s="123">
        <v>11.795329870782258</v>
      </c>
      <c r="D8" s="123">
        <v>17.065438906267833</v>
      </c>
      <c r="E8" s="123">
        <v>15.788015120178258</v>
      </c>
      <c r="F8" s="123">
        <v>9.8078318637371638</v>
      </c>
      <c r="G8" s="123">
        <v>12.472256486726865</v>
      </c>
      <c r="H8" s="73">
        <v>19.141659864274921</v>
      </c>
    </row>
    <row r="9" spans="1:8" ht="15" x14ac:dyDescent="0.25">
      <c r="A9" s="121" t="s">
        <v>79</v>
      </c>
      <c r="B9" s="123">
        <v>14.919594500554242</v>
      </c>
      <c r="C9" s="123">
        <v>11.212999673928655</v>
      </c>
      <c r="D9" s="123">
        <v>16.048939290094403</v>
      </c>
      <c r="E9" s="123">
        <v>14.151706844937282</v>
      </c>
      <c r="F9" s="123">
        <v>11.069447988923162</v>
      </c>
      <c r="G9" s="123">
        <v>10.171450196794011</v>
      </c>
      <c r="H9" s="73">
        <v>18.54782579564057</v>
      </c>
    </row>
    <row r="10" spans="1:8" ht="15" x14ac:dyDescent="0.25">
      <c r="A10" s="121" t="s">
        <v>101</v>
      </c>
      <c r="B10" s="123">
        <v>13.92651345548151</v>
      </c>
      <c r="C10" s="123">
        <v>11.142171123005989</v>
      </c>
      <c r="D10" s="123">
        <v>15.716025593304598</v>
      </c>
      <c r="E10" s="123">
        <v>13.273415964525919</v>
      </c>
      <c r="F10" s="123">
        <v>11.400969538989559</v>
      </c>
      <c r="G10" s="123">
        <v>11.44837013148326</v>
      </c>
      <c r="H10" s="73">
        <v>18.714585947651635</v>
      </c>
    </row>
    <row r="11" spans="1:8" ht="15" x14ac:dyDescent="0.25">
      <c r="A11" s="121" t="s">
        <v>81</v>
      </c>
      <c r="B11" s="123">
        <v>13.649409324102253</v>
      </c>
      <c r="C11" s="123">
        <v>11.322704922510853</v>
      </c>
      <c r="D11" s="123">
        <v>15.18908855805295</v>
      </c>
      <c r="E11" s="123">
        <v>13.170272780206348</v>
      </c>
      <c r="F11" s="123">
        <v>11.062201055660054</v>
      </c>
      <c r="G11" s="123">
        <v>10.993454032262679</v>
      </c>
      <c r="H11" s="73">
        <v>18.178030153777339</v>
      </c>
    </row>
    <row r="12" spans="1:8" ht="15" x14ac:dyDescent="0.25">
      <c r="A12" s="121" t="s">
        <v>78</v>
      </c>
      <c r="B12" s="123">
        <v>13.098387666233945</v>
      </c>
      <c r="C12" s="123">
        <v>10.989362916753818</v>
      </c>
      <c r="D12" s="123">
        <v>14.400940391015304</v>
      </c>
      <c r="E12" s="123">
        <v>12.681882041007052</v>
      </c>
      <c r="F12" s="123">
        <v>11.536808470795991</v>
      </c>
      <c r="G12" s="123">
        <v>11.384288550116086</v>
      </c>
      <c r="H12" s="73">
        <v>17.879106426163808</v>
      </c>
    </row>
    <row r="13" spans="1:8" ht="15" x14ac:dyDescent="0.25">
      <c r="A13" s="121" t="s">
        <v>79</v>
      </c>
      <c r="B13" s="123">
        <v>12.172744298537321</v>
      </c>
      <c r="C13" s="123">
        <v>10.54892998245619</v>
      </c>
      <c r="D13" s="123">
        <v>14.047728948281371</v>
      </c>
      <c r="E13" s="123">
        <v>11.736864397431738</v>
      </c>
      <c r="F13" s="123">
        <v>10.486933379193554</v>
      </c>
      <c r="G13" s="123">
        <v>11.232644292964101</v>
      </c>
      <c r="H13" s="73">
        <v>17.661148319671206</v>
      </c>
    </row>
    <row r="14" spans="1:8" ht="15" x14ac:dyDescent="0.25">
      <c r="A14" s="121" t="s">
        <v>102</v>
      </c>
      <c r="B14" s="123">
        <v>13.417447907644348</v>
      </c>
      <c r="C14" s="123">
        <v>10.986820843974625</v>
      </c>
      <c r="D14" s="123">
        <v>14.28490935105985</v>
      </c>
      <c r="E14" s="123">
        <v>13.058241203869166</v>
      </c>
      <c r="F14" s="123">
        <v>11.321533789078094</v>
      </c>
      <c r="G14" s="123">
        <v>11.098506891675136</v>
      </c>
      <c r="H14" s="73">
        <v>17.926397448037971</v>
      </c>
    </row>
    <row r="15" spans="1:8" ht="15" x14ac:dyDescent="0.25">
      <c r="A15" s="121" t="s">
        <v>81</v>
      </c>
      <c r="B15" s="123">
        <v>13.557791267422298</v>
      </c>
      <c r="C15" s="123">
        <v>10.854729344903163</v>
      </c>
      <c r="D15" s="123">
        <v>14.179614966207392</v>
      </c>
      <c r="E15" s="123">
        <v>13.187580885519194</v>
      </c>
      <c r="F15" s="123">
        <v>11.029167906310994</v>
      </c>
      <c r="G15" s="123">
        <v>10.872399898609975</v>
      </c>
      <c r="H15" s="74">
        <v>17.432985487126601</v>
      </c>
    </row>
    <row r="16" spans="1:8" ht="15" x14ac:dyDescent="0.25">
      <c r="A16" s="121" t="s">
        <v>78</v>
      </c>
      <c r="B16" s="123">
        <v>13.870095674794861</v>
      </c>
      <c r="C16" s="123">
        <v>10.797183163126004</v>
      </c>
      <c r="D16" s="123">
        <v>14.077676365075071</v>
      </c>
      <c r="E16" s="123">
        <v>13.521569174222931</v>
      </c>
      <c r="F16" s="123">
        <v>10.903694313108764</v>
      </c>
      <c r="G16" s="123">
        <v>12.107394907233161</v>
      </c>
      <c r="H16" s="73">
        <v>17.487890009000701</v>
      </c>
    </row>
    <row r="17" spans="1:8" ht="15" x14ac:dyDescent="0.25">
      <c r="A17" s="121" t="s">
        <v>79</v>
      </c>
      <c r="B17" s="123">
        <v>13.641169081161328</v>
      </c>
      <c r="C17" s="123">
        <v>10.772542647451155</v>
      </c>
      <c r="D17" s="123">
        <v>14.166216952867257</v>
      </c>
      <c r="E17" s="123">
        <v>13.283562388796085</v>
      </c>
      <c r="F17" s="123">
        <v>10.502227019705362</v>
      </c>
      <c r="G17" s="123">
        <v>10.471673777280284</v>
      </c>
      <c r="H17" s="73">
        <v>17.57861782895899</v>
      </c>
    </row>
    <row r="18" spans="1:8" ht="15" x14ac:dyDescent="0.25">
      <c r="A18" s="121" t="s">
        <v>103</v>
      </c>
      <c r="B18" s="123">
        <v>13.959483646596437</v>
      </c>
      <c r="C18" s="123">
        <v>10.642161662658447</v>
      </c>
      <c r="D18" s="123">
        <v>14.074775222058268</v>
      </c>
      <c r="E18" s="123">
        <v>13.544360135476678</v>
      </c>
      <c r="F18" s="123">
        <v>10.697230213082571</v>
      </c>
      <c r="G18" s="123">
        <v>11.711769301453263</v>
      </c>
      <c r="H18" s="73"/>
    </row>
    <row r="19" spans="1:8" ht="15" x14ac:dyDescent="0.25">
      <c r="A19" s="121" t="s">
        <v>81</v>
      </c>
      <c r="B19" s="123">
        <v>13.694736063598572</v>
      </c>
      <c r="C19" s="123">
        <v>10.897560978117115</v>
      </c>
      <c r="D19" s="123">
        <v>14.013552675558012</v>
      </c>
      <c r="E19" s="123">
        <v>13.282698112037529</v>
      </c>
      <c r="F19" s="123">
        <v>10.484133954867682</v>
      </c>
      <c r="G19" s="123">
        <v>10.623184580756813</v>
      </c>
      <c r="H19" s="73"/>
    </row>
    <row r="20" spans="1:8" ht="15" x14ac:dyDescent="0.25">
      <c r="A20" s="121" t="s">
        <v>78</v>
      </c>
      <c r="B20" s="123">
        <v>13.835559623221881</v>
      </c>
      <c r="C20" s="123">
        <v>10.762728912977643</v>
      </c>
      <c r="D20" s="123">
        <v>14.199279356061483</v>
      </c>
      <c r="E20" s="123">
        <v>13.262240477805827</v>
      </c>
      <c r="F20" s="123">
        <v>10.643993845896812</v>
      </c>
      <c r="G20" s="123">
        <v>11.827745162923888</v>
      </c>
      <c r="H20" s="73"/>
    </row>
    <row r="21" spans="1:8" ht="15" x14ac:dyDescent="0.25">
      <c r="A21" s="121" t="s">
        <v>79</v>
      </c>
      <c r="B21" s="123">
        <v>13.612636014004826</v>
      </c>
      <c r="C21" s="123">
        <v>10.404996693999061</v>
      </c>
      <c r="D21" s="123">
        <v>14.114884128513626</v>
      </c>
      <c r="E21" s="123">
        <v>12.890183969001653</v>
      </c>
      <c r="F21" s="123">
        <v>10.261034990541852</v>
      </c>
      <c r="G21" s="123">
        <v>10.513505648105001</v>
      </c>
      <c r="H21" s="73"/>
    </row>
    <row r="22" spans="1:8" ht="15" x14ac:dyDescent="0.25">
      <c r="A22" s="121" t="s">
        <v>104</v>
      </c>
      <c r="B22" s="123">
        <v>13.99717312710442</v>
      </c>
      <c r="C22" s="123">
        <v>10.652170212677158</v>
      </c>
      <c r="D22" s="123">
        <v>14.02743654385189</v>
      </c>
      <c r="E22" s="123">
        <v>13.389858539181496</v>
      </c>
      <c r="F22" s="123">
        <v>10.687680331896377</v>
      </c>
      <c r="G22" s="123">
        <v>11.195709710587739</v>
      </c>
      <c r="H22" s="73"/>
    </row>
    <row r="23" spans="1:8" ht="16.5" x14ac:dyDescent="0.3">
      <c r="A23" s="66"/>
      <c r="B23" s="67"/>
      <c r="C23" s="67"/>
    </row>
    <row r="24" spans="1:8" ht="16.5" x14ac:dyDescent="0.3">
      <c r="A24" s="66"/>
      <c r="B24" s="67"/>
      <c r="C24" s="67"/>
    </row>
    <row r="25" spans="1:8" ht="16.5" x14ac:dyDescent="0.3">
      <c r="A25" s="66"/>
      <c r="B25" s="67"/>
      <c r="C25" s="67"/>
    </row>
    <row r="26" spans="1:8" ht="16.5" x14ac:dyDescent="0.3">
      <c r="A26" s="66"/>
      <c r="B26" s="67"/>
      <c r="C26" s="67"/>
    </row>
    <row r="27" spans="1:8" ht="16.5" x14ac:dyDescent="0.3">
      <c r="A27" s="66"/>
      <c r="B27" s="67"/>
      <c r="C27" s="67"/>
    </row>
    <row r="28" spans="1:8" ht="16.5" x14ac:dyDescent="0.3">
      <c r="A28" s="66"/>
      <c r="B28" s="67"/>
      <c r="C28" s="67"/>
    </row>
    <row r="29" spans="1:8" ht="16.5" x14ac:dyDescent="0.3">
      <c r="A29" s="66"/>
      <c r="B29" s="67"/>
      <c r="C29" s="67"/>
    </row>
    <row r="30" spans="1:8" ht="16.5" x14ac:dyDescent="0.3">
      <c r="A30" s="66"/>
      <c r="B30" s="67"/>
      <c r="C30" s="67"/>
    </row>
    <row r="31" spans="1:8" ht="16.5" x14ac:dyDescent="0.3">
      <c r="A31" s="66"/>
      <c r="B31" s="67"/>
      <c r="C31" s="67"/>
    </row>
    <row r="32" spans="1:8" ht="16.5" x14ac:dyDescent="0.3">
      <c r="A32" s="66"/>
      <c r="B32" s="67"/>
      <c r="C32" s="67"/>
    </row>
    <row r="33" spans="1:3" ht="16.5" x14ac:dyDescent="0.3">
      <c r="A33" s="66"/>
      <c r="B33" s="67"/>
      <c r="C33" s="67"/>
    </row>
    <row r="34" spans="1:3" ht="16.5" x14ac:dyDescent="0.3">
      <c r="A34" s="66"/>
      <c r="B34" s="67"/>
      <c r="C34" s="67"/>
    </row>
    <row r="35" spans="1:3" ht="16.5" x14ac:dyDescent="0.3">
      <c r="A35" s="66"/>
      <c r="B35" s="67"/>
      <c r="C35" s="67"/>
    </row>
    <row r="36" spans="1:3" ht="16.5" x14ac:dyDescent="0.3">
      <c r="A36" s="66"/>
      <c r="B36" s="67"/>
      <c r="C36" s="67"/>
    </row>
    <row r="37" spans="1:3" ht="16.5" x14ac:dyDescent="0.3">
      <c r="A37" s="66"/>
      <c r="B37" s="67"/>
      <c r="C37" s="67"/>
    </row>
    <row r="38" spans="1:3" ht="16.5" x14ac:dyDescent="0.3">
      <c r="A38" s="66"/>
      <c r="B38" s="67"/>
      <c r="C38" s="67"/>
    </row>
    <row r="39" spans="1:3" ht="16.5" x14ac:dyDescent="0.3">
      <c r="A39" s="66"/>
      <c r="B39" s="67"/>
      <c r="C39" s="67"/>
    </row>
    <row r="40" spans="1:3" ht="16.5" x14ac:dyDescent="0.3">
      <c r="A40" s="66"/>
      <c r="B40" s="67"/>
      <c r="C40" s="67"/>
    </row>
    <row r="41" spans="1:3" ht="16.5" x14ac:dyDescent="0.3">
      <c r="A41" s="66"/>
      <c r="B41" s="67"/>
      <c r="C41" s="67"/>
    </row>
    <row r="42" spans="1:3" ht="16.5" x14ac:dyDescent="0.3">
      <c r="A42" s="66"/>
      <c r="B42" s="67"/>
      <c r="C42" s="67"/>
    </row>
    <row r="43" spans="1:3" ht="16.5" x14ac:dyDescent="0.3">
      <c r="A43" s="66"/>
      <c r="B43" s="67"/>
      <c r="C43" s="67"/>
    </row>
    <row r="44" spans="1:3" ht="16.5" x14ac:dyDescent="0.3">
      <c r="A44" s="66"/>
      <c r="B44" s="67"/>
      <c r="C44" s="67"/>
    </row>
    <row r="45" spans="1:3" ht="16.5" x14ac:dyDescent="0.3">
      <c r="A45" s="66"/>
      <c r="B45" s="67"/>
      <c r="C45" s="67"/>
    </row>
    <row r="46" spans="1:3" ht="16.5" x14ac:dyDescent="0.3">
      <c r="A46" s="66"/>
      <c r="B46" s="67"/>
      <c r="C46" s="67"/>
    </row>
    <row r="47" spans="1:3" ht="16.5" x14ac:dyDescent="0.3">
      <c r="A47" s="66"/>
      <c r="B47" s="67"/>
      <c r="C47" s="67"/>
    </row>
    <row r="48" spans="1:3" ht="16.5" x14ac:dyDescent="0.3">
      <c r="A48" s="66"/>
      <c r="B48" s="67"/>
      <c r="C48" s="67"/>
    </row>
    <row r="49" spans="1:3" ht="16.5" x14ac:dyDescent="0.3">
      <c r="A49" s="66"/>
      <c r="B49" s="67"/>
      <c r="C49" s="67"/>
    </row>
    <row r="50" spans="1:3" ht="16.5" x14ac:dyDescent="0.3">
      <c r="A50" s="66"/>
      <c r="B50" s="67"/>
      <c r="C50" s="67"/>
    </row>
    <row r="51" spans="1:3" ht="16.5" x14ac:dyDescent="0.3">
      <c r="A51" s="66"/>
      <c r="B51" s="67"/>
      <c r="C51" s="67"/>
    </row>
    <row r="52" spans="1:3" ht="16.5" x14ac:dyDescent="0.3">
      <c r="A52" s="66"/>
      <c r="B52" s="67"/>
      <c r="C52" s="67"/>
    </row>
    <row r="53" spans="1:3" ht="16.5" x14ac:dyDescent="0.3">
      <c r="A53" s="66"/>
      <c r="B53" s="67"/>
      <c r="C53" s="67"/>
    </row>
    <row r="54" spans="1:3" ht="16.5" x14ac:dyDescent="0.3">
      <c r="A54" s="66"/>
      <c r="B54" s="67"/>
      <c r="C54" s="67"/>
    </row>
    <row r="55" spans="1:3" ht="16.5" x14ac:dyDescent="0.3">
      <c r="A55" s="66"/>
      <c r="B55" s="67"/>
      <c r="C55" s="67"/>
    </row>
    <row r="56" spans="1:3" ht="16.5" x14ac:dyDescent="0.3">
      <c r="A56" s="66"/>
      <c r="B56" s="67"/>
      <c r="C56" s="67"/>
    </row>
  </sheetData>
  <hyperlinks>
    <hyperlink ref="A1" location="List!A1" display="List!A1" xr:uid="{25BCB405-2600-4CC2-9945-B90D2A98E8FC}"/>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G18"/>
  <sheetViews>
    <sheetView workbookViewId="0"/>
  </sheetViews>
  <sheetFormatPr defaultColWidth="8.88671875" defaultRowHeight="13.5" x14ac:dyDescent="0.25"/>
  <cols>
    <col min="1" max="16384" width="8.88671875" style="1"/>
  </cols>
  <sheetData>
    <row r="1" spans="1:7" ht="15" x14ac:dyDescent="0.25">
      <c r="A1" s="219" t="s">
        <v>385</v>
      </c>
    </row>
    <row r="2" spans="1:7" ht="14.25" x14ac:dyDescent="0.25">
      <c r="A2" s="127"/>
    </row>
    <row r="3" spans="1:7" ht="14.25" x14ac:dyDescent="0.25">
      <c r="A3" s="127"/>
      <c r="B3" s="49" t="s">
        <v>323</v>
      </c>
    </row>
    <row r="5" spans="1:7" ht="20.100000000000001" customHeight="1" x14ac:dyDescent="0.25">
      <c r="B5" s="214" t="s">
        <v>437</v>
      </c>
      <c r="C5" s="215" t="s">
        <v>379</v>
      </c>
      <c r="D5" s="215"/>
      <c r="E5" s="215"/>
      <c r="F5" s="215"/>
      <c r="G5" s="215"/>
    </row>
    <row r="6" spans="1:7" ht="20.100000000000001" customHeight="1" x14ac:dyDescent="0.25">
      <c r="B6" s="214"/>
      <c r="C6" s="211" t="s">
        <v>139</v>
      </c>
      <c r="D6" s="211" t="s">
        <v>140</v>
      </c>
      <c r="E6" s="211" t="s">
        <v>141</v>
      </c>
      <c r="F6" s="211" t="s">
        <v>142</v>
      </c>
      <c r="G6" s="211" t="s">
        <v>143</v>
      </c>
    </row>
    <row r="7" spans="1:7" ht="20.100000000000001" customHeight="1" x14ac:dyDescent="0.25">
      <c r="B7" s="141" t="s">
        <v>438</v>
      </c>
      <c r="C7" s="124" t="s">
        <v>439</v>
      </c>
      <c r="D7" s="124" t="s">
        <v>439</v>
      </c>
      <c r="E7" s="124" t="s">
        <v>440</v>
      </c>
      <c r="F7" s="124" t="s">
        <v>441</v>
      </c>
      <c r="G7" s="124" t="s">
        <v>442</v>
      </c>
    </row>
    <row r="8" spans="1:7" ht="20.100000000000001" customHeight="1" x14ac:dyDescent="0.25">
      <c r="B8" s="141" t="s">
        <v>443</v>
      </c>
      <c r="C8" s="124" t="s">
        <v>439</v>
      </c>
      <c r="D8" s="124" t="s">
        <v>439</v>
      </c>
      <c r="E8" s="124" t="s">
        <v>444</v>
      </c>
      <c r="F8" s="124" t="s">
        <v>445</v>
      </c>
      <c r="G8" s="124" t="s">
        <v>446</v>
      </c>
    </row>
    <row r="9" spans="1:7" ht="20.100000000000001" customHeight="1" x14ac:dyDescent="0.25">
      <c r="B9" s="141" t="s">
        <v>447</v>
      </c>
      <c r="C9" s="124" t="s">
        <v>439</v>
      </c>
      <c r="D9" s="124" t="s">
        <v>448</v>
      </c>
      <c r="E9" s="124" t="s">
        <v>449</v>
      </c>
      <c r="F9" s="124" t="s">
        <v>450</v>
      </c>
      <c r="G9" s="124" t="s">
        <v>451</v>
      </c>
    </row>
    <row r="10" spans="1:7" ht="20.100000000000001" customHeight="1" x14ac:dyDescent="0.25">
      <c r="B10" s="141" t="s">
        <v>452</v>
      </c>
      <c r="C10" s="124" t="s">
        <v>448</v>
      </c>
      <c r="D10" s="124" t="s">
        <v>453</v>
      </c>
      <c r="E10" s="124" t="s">
        <v>454</v>
      </c>
      <c r="F10" s="124" t="s">
        <v>455</v>
      </c>
      <c r="G10" s="124" t="s">
        <v>456</v>
      </c>
    </row>
    <row r="11" spans="1:7" ht="20.100000000000001" customHeight="1" x14ac:dyDescent="0.25">
      <c r="B11" s="141" t="s">
        <v>457</v>
      </c>
      <c r="C11" s="124" t="s">
        <v>458</v>
      </c>
      <c r="D11" s="124" t="s">
        <v>459</v>
      </c>
      <c r="E11" s="124" t="s">
        <v>460</v>
      </c>
      <c r="F11" s="124" t="s">
        <v>461</v>
      </c>
      <c r="G11" s="124" t="s">
        <v>462</v>
      </c>
    </row>
    <row r="12" spans="1:7" ht="20.100000000000001" customHeight="1" x14ac:dyDescent="0.25">
      <c r="B12" s="141" t="s">
        <v>443</v>
      </c>
      <c r="C12" s="124" t="s">
        <v>463</v>
      </c>
      <c r="D12" s="124" t="s">
        <v>464</v>
      </c>
      <c r="E12" s="124" t="s">
        <v>465</v>
      </c>
      <c r="F12" s="124" t="s">
        <v>445</v>
      </c>
      <c r="G12" s="124" t="s">
        <v>466</v>
      </c>
    </row>
    <row r="13" spans="1:7" ht="20.100000000000001" customHeight="1" x14ac:dyDescent="0.25">
      <c r="B13" s="141" t="s">
        <v>447</v>
      </c>
      <c r="C13" s="124" t="s">
        <v>467</v>
      </c>
      <c r="D13" s="124" t="s">
        <v>468</v>
      </c>
      <c r="E13" s="124" t="s">
        <v>469</v>
      </c>
      <c r="F13" s="124" t="s">
        <v>470</v>
      </c>
      <c r="G13" s="124" t="s">
        <v>471</v>
      </c>
    </row>
    <row r="14" spans="1:7" ht="20.100000000000001" customHeight="1" x14ac:dyDescent="0.25">
      <c r="B14" s="141" t="s">
        <v>472</v>
      </c>
      <c r="C14" s="124" t="s">
        <v>473</v>
      </c>
      <c r="D14" s="124" t="s">
        <v>474</v>
      </c>
      <c r="E14" s="124" t="s">
        <v>475</v>
      </c>
      <c r="F14" s="124" t="s">
        <v>471</v>
      </c>
      <c r="G14" s="124" t="s">
        <v>476</v>
      </c>
    </row>
    <row r="15" spans="1:7" ht="20.100000000000001" customHeight="1" x14ac:dyDescent="0.25">
      <c r="B15" s="141" t="s">
        <v>457</v>
      </c>
      <c r="C15" s="124" t="s">
        <v>477</v>
      </c>
      <c r="D15" s="124" t="s">
        <v>478</v>
      </c>
      <c r="E15" s="124" t="s">
        <v>479</v>
      </c>
      <c r="F15" s="124" t="s">
        <v>480</v>
      </c>
      <c r="G15" s="124" t="s">
        <v>481</v>
      </c>
    </row>
    <row r="16" spans="1:7" ht="20.100000000000001" customHeight="1" x14ac:dyDescent="0.25">
      <c r="B16" s="141" t="s">
        <v>443</v>
      </c>
      <c r="C16" s="124" t="s">
        <v>482</v>
      </c>
      <c r="D16" s="124" t="s">
        <v>483</v>
      </c>
      <c r="E16" s="124" t="s">
        <v>484</v>
      </c>
      <c r="F16" s="124" t="s">
        <v>485</v>
      </c>
      <c r="G16" s="124" t="s">
        <v>486</v>
      </c>
    </row>
    <row r="17" spans="2:7" ht="20.100000000000001" customHeight="1" x14ac:dyDescent="0.25">
      <c r="B17" s="141" t="s">
        <v>447</v>
      </c>
      <c r="C17" s="124" t="s">
        <v>487</v>
      </c>
      <c r="D17" s="124" t="s">
        <v>488</v>
      </c>
      <c r="E17" s="124" t="s">
        <v>489</v>
      </c>
      <c r="F17" s="124" t="s">
        <v>490</v>
      </c>
      <c r="G17" s="124" t="s">
        <v>491</v>
      </c>
    </row>
    <row r="18" spans="2:7" ht="20.100000000000001" customHeight="1" x14ac:dyDescent="0.25">
      <c r="B18" s="141" t="s">
        <v>492</v>
      </c>
      <c r="C18" s="124" t="s">
        <v>493</v>
      </c>
      <c r="D18" s="124" t="s">
        <v>494</v>
      </c>
      <c r="E18" s="124" t="s">
        <v>495</v>
      </c>
      <c r="F18" s="124" t="s">
        <v>494</v>
      </c>
      <c r="G18" s="124" t="s">
        <v>496</v>
      </c>
    </row>
  </sheetData>
  <mergeCells count="2">
    <mergeCell ref="B5:B6"/>
    <mergeCell ref="C5:G5"/>
  </mergeCells>
  <hyperlinks>
    <hyperlink ref="A1" location="List!A1" display="List!A1" xr:uid="{00000000-0004-0000-2E00-000000000000}"/>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D8"/>
  <sheetViews>
    <sheetView workbookViewId="0">
      <selection activeCell="B13" sqref="B13"/>
    </sheetView>
  </sheetViews>
  <sheetFormatPr defaultColWidth="8.88671875" defaultRowHeight="13.5" x14ac:dyDescent="0.25"/>
  <cols>
    <col min="1" max="1" width="8.88671875" style="1"/>
    <col min="2" max="2" width="16.6640625" style="1" customWidth="1"/>
    <col min="3" max="3" width="27.6640625" style="1" customWidth="1"/>
    <col min="4" max="4" width="25.88671875" style="1" customWidth="1"/>
    <col min="5" max="5" width="28" style="1" customWidth="1"/>
    <col min="6" max="16384" width="8.88671875" style="1"/>
  </cols>
  <sheetData>
    <row r="1" spans="1:4" ht="15" x14ac:dyDescent="0.25">
      <c r="A1" s="219" t="s">
        <v>385</v>
      </c>
    </row>
    <row r="2" spans="1:4" ht="14.25" x14ac:dyDescent="0.25">
      <c r="B2" s="49" t="s">
        <v>497</v>
      </c>
    </row>
    <row r="4" spans="1:4" ht="20.100000000000001" customHeight="1" x14ac:dyDescent="0.25">
      <c r="B4" s="216" t="s">
        <v>380</v>
      </c>
      <c r="C4" s="216"/>
      <c r="D4" s="216"/>
    </row>
    <row r="5" spans="1:4" ht="20.100000000000001" customHeight="1" x14ac:dyDescent="0.25">
      <c r="B5" s="124" t="s">
        <v>437</v>
      </c>
      <c r="C5" s="124" t="s">
        <v>498</v>
      </c>
      <c r="D5" s="124" t="s">
        <v>499</v>
      </c>
    </row>
    <row r="6" spans="1:4" ht="35.1" customHeight="1" x14ac:dyDescent="0.25">
      <c r="B6" s="141" t="s">
        <v>500</v>
      </c>
      <c r="C6" s="125" t="s">
        <v>144</v>
      </c>
      <c r="D6" s="125" t="s">
        <v>159</v>
      </c>
    </row>
    <row r="7" spans="1:4" ht="35.1" customHeight="1" x14ac:dyDescent="0.25">
      <c r="B7" s="141" t="s">
        <v>501</v>
      </c>
      <c r="C7" s="125" t="s">
        <v>145</v>
      </c>
      <c r="D7" s="125" t="s">
        <v>146</v>
      </c>
    </row>
    <row r="8" spans="1:4" ht="35.1" customHeight="1" x14ac:dyDescent="0.25">
      <c r="B8" s="141" t="s">
        <v>502</v>
      </c>
      <c r="C8" s="125" t="s">
        <v>147</v>
      </c>
      <c r="D8" s="125" t="s">
        <v>148</v>
      </c>
    </row>
  </sheetData>
  <mergeCells count="1">
    <mergeCell ref="B4:D4"/>
  </mergeCells>
  <hyperlinks>
    <hyperlink ref="A1" location="List!A1" display="List!A1" xr:uid="{00000000-0004-0000-2F00-000000000000}"/>
  </hyperlink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D22"/>
  <sheetViews>
    <sheetView topLeftCell="A10" zoomScale="70" zoomScaleNormal="70" workbookViewId="0">
      <selection activeCell="C6" sqref="C6"/>
    </sheetView>
  </sheetViews>
  <sheetFormatPr defaultColWidth="8.88671875" defaultRowHeight="13.5" x14ac:dyDescent="0.25"/>
  <cols>
    <col min="1" max="1" width="8.88671875" style="1"/>
    <col min="2" max="2" width="7.33203125" style="1" customWidth="1"/>
    <col min="3" max="3" width="37.109375" style="1" customWidth="1"/>
    <col min="4" max="4" width="57.88671875" style="1" customWidth="1"/>
    <col min="5" max="5" width="71.88671875" style="1" customWidth="1"/>
    <col min="6" max="16384" width="8.88671875" style="1"/>
  </cols>
  <sheetData>
    <row r="1" spans="1:4" ht="15" x14ac:dyDescent="0.25">
      <c r="A1" s="219" t="s">
        <v>385</v>
      </c>
    </row>
    <row r="2" spans="1:4" ht="30" customHeight="1" x14ac:dyDescent="0.25">
      <c r="A2" s="127"/>
      <c r="C2" s="49" t="s">
        <v>503</v>
      </c>
    </row>
    <row r="4" spans="1:4" ht="16.5" x14ac:dyDescent="0.3">
      <c r="C4" s="239"/>
      <c r="D4"/>
    </row>
    <row r="5" spans="1:4" x14ac:dyDescent="0.25">
      <c r="C5" s="210" t="s">
        <v>504</v>
      </c>
      <c r="D5" s="210" t="s">
        <v>505</v>
      </c>
    </row>
    <row r="6" spans="1:4" ht="76.5" x14ac:dyDescent="0.25">
      <c r="C6" s="240" t="s">
        <v>506</v>
      </c>
      <c r="D6" s="241" t="s">
        <v>509</v>
      </c>
    </row>
    <row r="7" spans="1:4" ht="51" x14ac:dyDescent="0.25">
      <c r="C7" s="141" t="s">
        <v>507</v>
      </c>
      <c r="D7" s="241" t="s">
        <v>510</v>
      </c>
    </row>
    <row r="8" spans="1:4" ht="38.25" x14ac:dyDescent="0.25">
      <c r="C8" s="141" t="s">
        <v>508</v>
      </c>
      <c r="D8" s="241" t="s">
        <v>511</v>
      </c>
    </row>
    <row r="9" spans="1:4" ht="38.25" x14ac:dyDescent="0.25">
      <c r="C9" s="242" t="s">
        <v>512</v>
      </c>
      <c r="D9" s="243" t="s">
        <v>513</v>
      </c>
    </row>
    <row r="10" spans="1:4" ht="51" x14ac:dyDescent="0.25">
      <c r="C10" s="141" t="s">
        <v>514</v>
      </c>
      <c r="D10" s="243" t="s">
        <v>515</v>
      </c>
    </row>
    <row r="11" spans="1:4" ht="63.75" x14ac:dyDescent="0.25">
      <c r="C11" s="242" t="s">
        <v>516</v>
      </c>
      <c r="D11" s="243" t="s">
        <v>517</v>
      </c>
    </row>
    <row r="12" spans="1:4" ht="51" x14ac:dyDescent="0.25">
      <c r="C12" s="244" t="s">
        <v>518</v>
      </c>
      <c r="D12" s="245" t="s">
        <v>519</v>
      </c>
    </row>
    <row r="13" spans="1:4" ht="63.75" x14ac:dyDescent="0.25">
      <c r="C13" s="244"/>
      <c r="D13" s="245" t="s">
        <v>520</v>
      </c>
    </row>
    <row r="14" spans="1:4" ht="51" x14ac:dyDescent="0.25">
      <c r="C14" s="141" t="s">
        <v>521</v>
      </c>
      <c r="D14" s="243" t="s">
        <v>522</v>
      </c>
    </row>
    <row r="15" spans="1:4" ht="38.25" x14ac:dyDescent="0.25">
      <c r="C15" s="141" t="s">
        <v>523</v>
      </c>
      <c r="D15" s="243" t="s">
        <v>524</v>
      </c>
    </row>
    <row r="16" spans="1:4" ht="25.5" x14ac:dyDescent="0.25">
      <c r="C16" s="244" t="s">
        <v>525</v>
      </c>
      <c r="D16" s="243" t="s">
        <v>526</v>
      </c>
    </row>
    <row r="17" spans="3:4" ht="38.25" x14ac:dyDescent="0.25">
      <c r="C17" s="244"/>
      <c r="D17" s="243" t="s">
        <v>527</v>
      </c>
    </row>
    <row r="18" spans="3:4" ht="127.5" x14ac:dyDescent="0.25">
      <c r="C18" s="141" t="s">
        <v>528</v>
      </c>
      <c r="D18" s="243" t="s">
        <v>529</v>
      </c>
    </row>
    <row r="19" spans="3:4" ht="25.5" x14ac:dyDescent="0.25">
      <c r="C19" s="141" t="s">
        <v>530</v>
      </c>
      <c r="D19" s="243" t="s">
        <v>531</v>
      </c>
    </row>
    <row r="20" spans="3:4" ht="38.25" x14ac:dyDescent="0.25">
      <c r="C20" s="141" t="s">
        <v>532</v>
      </c>
      <c r="D20" s="243" t="s">
        <v>533</v>
      </c>
    </row>
    <row r="21" spans="3:4" ht="13.5" customHeight="1" x14ac:dyDescent="0.25">
      <c r="C21" s="244" t="s">
        <v>534</v>
      </c>
      <c r="D21" s="243" t="s">
        <v>535</v>
      </c>
    </row>
    <row r="22" spans="3:4" ht="25.5" x14ac:dyDescent="0.25">
      <c r="C22" s="244"/>
      <c r="D22" s="243" t="s">
        <v>536</v>
      </c>
    </row>
  </sheetData>
  <mergeCells count="3">
    <mergeCell ref="C21:C22"/>
    <mergeCell ref="C16:C17"/>
    <mergeCell ref="C12:C13"/>
  </mergeCells>
  <hyperlinks>
    <hyperlink ref="A1" location="List!A1" display="List!A1" xr:uid="{00000000-0004-0000-30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workbookViewId="0"/>
  </sheetViews>
  <sheetFormatPr defaultColWidth="8.88671875" defaultRowHeight="14.25" x14ac:dyDescent="0.25"/>
  <cols>
    <col min="1" max="1" width="8.88671875" style="5"/>
    <col min="2" max="16384" width="8.88671875" style="3"/>
  </cols>
  <sheetData>
    <row r="1" spans="1:5" s="22" customFormat="1" ht="15" x14ac:dyDescent="0.25">
      <c r="A1" s="72" t="s">
        <v>385</v>
      </c>
      <c r="B1" s="21" t="s">
        <v>165</v>
      </c>
      <c r="C1" s="21" t="s">
        <v>164</v>
      </c>
      <c r="D1" s="21" t="s">
        <v>163</v>
      </c>
    </row>
    <row r="2" spans="1:5" hidden="1" x14ac:dyDescent="0.25">
      <c r="A2" s="42" t="s">
        <v>97</v>
      </c>
      <c r="B2" s="52">
        <v>1.40786206</v>
      </c>
      <c r="C2" s="52">
        <v>0.70405208399999997</v>
      </c>
      <c r="D2" s="52">
        <v>6.15934574</v>
      </c>
    </row>
    <row r="3" spans="1:5" hidden="1" x14ac:dyDescent="0.25">
      <c r="A3" s="42" t="s">
        <v>81</v>
      </c>
      <c r="B3" s="52">
        <v>2.0321517999999998</v>
      </c>
      <c r="C3" s="52">
        <v>0.55813011599999995</v>
      </c>
      <c r="D3" s="52">
        <v>7.2684198899999997</v>
      </c>
    </row>
    <row r="4" spans="1:5" hidden="1" x14ac:dyDescent="0.25">
      <c r="A4" s="42" t="s">
        <v>78</v>
      </c>
      <c r="B4" s="52">
        <v>1.7749233499999999</v>
      </c>
      <c r="C4" s="52">
        <v>0.324894197</v>
      </c>
      <c r="D4" s="52">
        <v>7.4752827000000002</v>
      </c>
    </row>
    <row r="5" spans="1:5" hidden="1" x14ac:dyDescent="0.25">
      <c r="A5" s="42" t="s">
        <v>79</v>
      </c>
      <c r="B5" s="52">
        <v>1.21799682</v>
      </c>
      <c r="C5" s="52">
        <v>0.15135146199999999</v>
      </c>
      <c r="D5" s="52">
        <v>9.1583397200000007</v>
      </c>
    </row>
    <row r="6" spans="1:5" ht="16.5" hidden="1" x14ac:dyDescent="0.3">
      <c r="A6" s="42" t="s">
        <v>98</v>
      </c>
      <c r="B6" s="39">
        <v>-6.2239707900000003E-2</v>
      </c>
      <c r="C6" s="39">
        <v>-0.27780681899999998</v>
      </c>
      <c r="D6" s="39">
        <v>14.9557477</v>
      </c>
      <c r="E6" s="65"/>
    </row>
    <row r="7" spans="1:5" ht="16.5" hidden="1" x14ac:dyDescent="0.3">
      <c r="A7" s="42" t="s">
        <v>81</v>
      </c>
      <c r="B7" s="39">
        <v>-3.4703785299999998E-2</v>
      </c>
      <c r="C7" s="39">
        <v>0.18498911900000001</v>
      </c>
      <c r="D7" s="39">
        <v>14.712325099999999</v>
      </c>
      <c r="E7" s="65"/>
    </row>
    <row r="8" spans="1:5" ht="16.5" hidden="1" x14ac:dyDescent="0.3">
      <c r="A8" s="42" t="s">
        <v>78</v>
      </c>
      <c r="B8" s="39">
        <v>0.132339916</v>
      </c>
      <c r="C8" s="39">
        <v>6.0770359199999999E-2</v>
      </c>
      <c r="D8" s="39">
        <v>14.6129765</v>
      </c>
      <c r="E8" s="65"/>
    </row>
    <row r="9" spans="1:5" ht="16.5" hidden="1" x14ac:dyDescent="0.3">
      <c r="A9" s="42" t="s">
        <v>79</v>
      </c>
      <c r="B9" s="39">
        <v>0.443621353</v>
      </c>
      <c r="C9" s="39">
        <v>0.165939261</v>
      </c>
      <c r="D9" s="39">
        <v>13.462684299999999</v>
      </c>
      <c r="E9" s="65"/>
    </row>
    <row r="10" spans="1:5" ht="16.5" hidden="1" x14ac:dyDescent="0.3">
      <c r="A10" s="42" t="s">
        <v>99</v>
      </c>
      <c r="B10" s="39">
        <v>1.0628595700000001</v>
      </c>
      <c r="C10" s="39">
        <v>8.0045981599999996E-2</v>
      </c>
      <c r="D10" s="39">
        <v>8.0618037600000001</v>
      </c>
      <c r="E10" s="65"/>
    </row>
    <row r="11" spans="1:5" ht="16.5" hidden="1" x14ac:dyDescent="0.3">
      <c r="A11" s="42" t="s">
        <v>81</v>
      </c>
      <c r="B11" s="39">
        <v>1.04861268</v>
      </c>
      <c r="C11" s="39">
        <v>-9.8200804000000003E-2</v>
      </c>
      <c r="D11" s="39">
        <v>7.1331755699999997</v>
      </c>
      <c r="E11" s="65"/>
    </row>
    <row r="12" spans="1:5" ht="16.5" hidden="1" x14ac:dyDescent="0.3">
      <c r="A12" s="42" t="s">
        <v>78</v>
      </c>
      <c r="B12" s="39">
        <v>1.1427054800000001</v>
      </c>
      <c r="C12" s="39">
        <v>0.25038907100000002</v>
      </c>
      <c r="D12" s="39">
        <v>6.5535122100000001</v>
      </c>
      <c r="E12" s="65"/>
    </row>
    <row r="13" spans="1:5" ht="16.5" hidden="1" x14ac:dyDescent="0.3">
      <c r="A13" s="42" t="s">
        <v>79</v>
      </c>
      <c r="B13" s="39">
        <v>1.76391144</v>
      </c>
      <c r="C13" s="39">
        <v>0.73518747500000003</v>
      </c>
      <c r="D13" s="39">
        <v>5.5102311500000001</v>
      </c>
      <c r="E13" s="65"/>
    </row>
    <row r="14" spans="1:5" ht="16.5" x14ac:dyDescent="0.3">
      <c r="A14" s="42" t="s">
        <v>100</v>
      </c>
      <c r="B14" s="52">
        <v>2.48309778</v>
      </c>
      <c r="C14" s="52">
        <v>1.77781513</v>
      </c>
      <c r="D14" s="52">
        <v>4.5910353800000001</v>
      </c>
      <c r="E14" s="65"/>
    </row>
    <row r="15" spans="1:5" ht="16.5" x14ac:dyDescent="0.3">
      <c r="A15" s="42" t="s">
        <v>81</v>
      </c>
      <c r="B15" s="52">
        <v>1.89239987</v>
      </c>
      <c r="C15" s="52">
        <v>1.4960974</v>
      </c>
      <c r="D15" s="52">
        <v>4.1639892400000003</v>
      </c>
      <c r="E15" s="65"/>
    </row>
    <row r="16" spans="1:5" ht="16.5" x14ac:dyDescent="0.3">
      <c r="A16" s="42" t="s">
        <v>78</v>
      </c>
      <c r="B16" s="52">
        <v>1.9863426799999999</v>
      </c>
      <c r="C16" s="52">
        <v>1.4203329</v>
      </c>
      <c r="D16" s="52">
        <v>3.2367740999999999</v>
      </c>
      <c r="E16" s="65"/>
    </row>
    <row r="17" spans="1:5" ht="16.5" x14ac:dyDescent="0.3">
      <c r="A17" s="42" t="s">
        <v>79</v>
      </c>
      <c r="B17" s="52">
        <v>2.0770784</v>
      </c>
      <c r="C17" s="52">
        <v>1.41551132</v>
      </c>
      <c r="D17" s="52">
        <v>2.4984850600000001</v>
      </c>
      <c r="E17" s="65"/>
    </row>
    <row r="18" spans="1:5" ht="16.5" x14ac:dyDescent="0.3">
      <c r="A18" s="42" t="s">
        <v>101</v>
      </c>
      <c r="B18" s="99">
        <v>2.151789</v>
      </c>
      <c r="C18" s="99">
        <v>1.1099589999999999</v>
      </c>
      <c r="D18" s="99">
        <v>2.3358560000000002</v>
      </c>
      <c r="E18" s="65"/>
    </row>
    <row r="19" spans="1:5" ht="16.5" x14ac:dyDescent="0.3">
      <c r="A19" s="42" t="s">
        <v>81</v>
      </c>
      <c r="B19" s="99">
        <v>2.6999249999999999</v>
      </c>
      <c r="C19" s="99">
        <v>1.7673730000000001</v>
      </c>
      <c r="D19" s="99">
        <v>2.3507359999999999</v>
      </c>
      <c r="E19" s="65"/>
    </row>
    <row r="20" spans="1:5" ht="16.5" x14ac:dyDescent="0.3">
      <c r="A20" s="42" t="s">
        <v>78</v>
      </c>
      <c r="B20" s="99">
        <v>2.6321340000000002</v>
      </c>
      <c r="C20" s="99">
        <v>2.2375820000000002</v>
      </c>
      <c r="D20" s="99">
        <v>2.882441</v>
      </c>
      <c r="E20" s="65"/>
    </row>
    <row r="21" spans="1:5" ht="16.5" x14ac:dyDescent="0.3">
      <c r="A21" s="42" t="s">
        <v>79</v>
      </c>
      <c r="B21" s="99">
        <v>2.165124</v>
      </c>
      <c r="C21" s="99">
        <v>1.815042</v>
      </c>
      <c r="D21" s="99">
        <v>3.8190919999999999</v>
      </c>
      <c r="E21" s="65"/>
    </row>
    <row r="22" spans="1:5" ht="16.5" x14ac:dyDescent="0.3">
      <c r="A22" s="42" t="s">
        <v>102</v>
      </c>
      <c r="B22" s="99">
        <v>1.602125</v>
      </c>
      <c r="C22" s="99">
        <v>1.4284840000000001</v>
      </c>
      <c r="D22" s="99">
        <v>5.0869549999999997</v>
      </c>
      <c r="E22" s="65"/>
    </row>
    <row r="23" spans="1:5" ht="16.5" x14ac:dyDescent="0.3">
      <c r="A23" s="42" t="s">
        <v>81</v>
      </c>
      <c r="B23" s="99">
        <v>1.817151</v>
      </c>
      <c r="C23" s="99">
        <v>1.3942490000000001</v>
      </c>
      <c r="D23" s="99">
        <v>4.8559210000000004</v>
      </c>
      <c r="E23" s="65"/>
    </row>
    <row r="24" spans="1:5" ht="16.5" x14ac:dyDescent="0.3">
      <c r="A24" s="42" t="s">
        <v>78</v>
      </c>
      <c r="B24" s="99">
        <v>1.7507740000000001</v>
      </c>
      <c r="C24" s="99">
        <v>0.929728</v>
      </c>
      <c r="D24" s="99">
        <v>4.1809250000000002</v>
      </c>
      <c r="E24" s="65"/>
    </row>
    <row r="25" spans="1:5" ht="16.5" x14ac:dyDescent="0.3">
      <c r="A25" s="42" t="s">
        <v>79</v>
      </c>
      <c r="B25" s="99">
        <v>2.0054080000000001</v>
      </c>
      <c r="C25" s="99">
        <v>1.0057430000000001</v>
      </c>
      <c r="D25" s="99">
        <v>3.407022</v>
      </c>
      <c r="E25" s="65"/>
    </row>
    <row r="26" spans="1:5" ht="16.5" x14ac:dyDescent="0.3">
      <c r="A26" s="42" t="s">
        <v>103</v>
      </c>
      <c r="B26" s="101">
        <v>2.084076</v>
      </c>
      <c r="C26" s="101">
        <v>1.11351</v>
      </c>
      <c r="D26" s="101">
        <v>2.419699</v>
      </c>
      <c r="E26" s="65"/>
    </row>
    <row r="27" spans="1:5" ht="16.5" x14ac:dyDescent="0.3">
      <c r="A27" s="42" t="s">
        <v>81</v>
      </c>
      <c r="B27" s="101">
        <v>0.38445000000000001</v>
      </c>
      <c r="C27" s="101">
        <v>0.21831700000000001</v>
      </c>
      <c r="D27" s="101">
        <v>3.0486309999999999</v>
      </c>
      <c r="E27" s="65"/>
    </row>
    <row r="28" spans="1:5" ht="16.5" x14ac:dyDescent="0.3">
      <c r="A28" s="42" t="s">
        <v>78</v>
      </c>
      <c r="B28" s="101">
        <v>1.216958</v>
      </c>
      <c r="C28" s="101">
        <v>-3.9079999999999997E-2</v>
      </c>
      <c r="D28" s="101">
        <v>3.4725320000000002</v>
      </c>
      <c r="E28" s="65"/>
    </row>
    <row r="29" spans="1:5" ht="16.5" x14ac:dyDescent="0.3">
      <c r="A29" s="42" t="s">
        <v>79</v>
      </c>
      <c r="B29" s="101">
        <v>1.219565</v>
      </c>
      <c r="C29" s="101">
        <v>-0.27143</v>
      </c>
      <c r="D29" s="101">
        <v>4.350943</v>
      </c>
      <c r="E29" s="65"/>
    </row>
    <row r="30" spans="1:5" ht="16.5" x14ac:dyDescent="0.3">
      <c r="A30" s="42" t="s">
        <v>104</v>
      </c>
      <c r="B30" s="101">
        <v>1.8814470000000001</v>
      </c>
      <c r="C30" s="101">
        <v>1.0534399999999999</v>
      </c>
      <c r="D30" s="101">
        <v>5.4304519999999998</v>
      </c>
      <c r="E30" s="65"/>
    </row>
    <row r="31" spans="1:5" ht="16.5" x14ac:dyDescent="0.3">
      <c r="A31" s="42" t="s">
        <v>81</v>
      </c>
      <c r="B31" s="101">
        <v>3.7633920000000001</v>
      </c>
      <c r="C31" s="101">
        <v>1.6704000000000001</v>
      </c>
      <c r="D31" s="101">
        <v>5.4056490000000004</v>
      </c>
      <c r="E31" s="65"/>
    </row>
    <row r="32" spans="1:5" ht="16.5" x14ac:dyDescent="0.3">
      <c r="A32" s="42" t="s">
        <v>78</v>
      </c>
      <c r="B32" s="101">
        <v>3.1800079999999999</v>
      </c>
      <c r="C32" s="101">
        <v>1.88306</v>
      </c>
      <c r="D32" s="101">
        <v>5.3075700000000001</v>
      </c>
      <c r="E32" s="65"/>
    </row>
    <row r="33" spans="1:7" ht="16.5" x14ac:dyDescent="0.3">
      <c r="A33" s="42" t="s">
        <v>79</v>
      </c>
      <c r="B33" s="101">
        <v>2.958574</v>
      </c>
      <c r="C33" s="101">
        <v>2.2008749999999999</v>
      </c>
      <c r="D33" s="101">
        <v>5.0245340000000001</v>
      </c>
      <c r="E33" s="65"/>
    </row>
    <row r="34" spans="1:7" ht="16.5" x14ac:dyDescent="0.3">
      <c r="A34" s="42" t="s">
        <v>105</v>
      </c>
      <c r="B34" s="101">
        <v>2.4304839999999999</v>
      </c>
      <c r="C34" s="101">
        <v>1.0470969999999999</v>
      </c>
      <c r="D34" s="101">
        <v>4.6792829999999999</v>
      </c>
      <c r="E34" s="65"/>
    </row>
    <row r="35" spans="1:7" ht="16.5" x14ac:dyDescent="0.3">
      <c r="A35" s="42" t="s">
        <v>81</v>
      </c>
      <c r="B35" s="101">
        <v>1.973889</v>
      </c>
      <c r="C35" s="101">
        <v>0.911578</v>
      </c>
      <c r="D35" s="101">
        <v>4.6093120000000001</v>
      </c>
      <c r="E35" s="65"/>
    </row>
    <row r="36" spans="1:7" ht="16.5" x14ac:dyDescent="0.3">
      <c r="A36" s="42" t="s">
        <v>78</v>
      </c>
      <c r="B36" s="101">
        <v>1.928928</v>
      </c>
      <c r="C36" s="101">
        <v>0.75780499999999995</v>
      </c>
      <c r="D36" s="101">
        <v>4.8067780000000004</v>
      </c>
      <c r="E36" s="65"/>
      <c r="G36" s="30"/>
    </row>
    <row r="37" spans="1:7" x14ac:dyDescent="0.25">
      <c r="A37" s="42" t="s">
        <v>79</v>
      </c>
      <c r="B37" s="101">
        <v>2.0297420000000002</v>
      </c>
      <c r="C37" s="101">
        <v>0.53458499999999998</v>
      </c>
      <c r="D37" s="101">
        <v>4.6921489999999997</v>
      </c>
    </row>
    <row r="38" spans="1:7" x14ac:dyDescent="0.25">
      <c r="A38" s="42" t="s">
        <v>106</v>
      </c>
      <c r="B38" s="101">
        <v>1.9823310000000001</v>
      </c>
      <c r="C38" s="101">
        <v>0.3347</v>
      </c>
      <c r="D38" s="101">
        <v>4.4485590000000004</v>
      </c>
    </row>
    <row r="39" spans="1:7" x14ac:dyDescent="0.25">
      <c r="A39" s="42" t="s">
        <v>81</v>
      </c>
      <c r="B39" s="101">
        <v>1.894409</v>
      </c>
      <c r="C39" s="101">
        <v>0.310921</v>
      </c>
      <c r="D39" s="101">
        <v>4.2253769999999999</v>
      </c>
    </row>
    <row r="40" spans="1:7" x14ac:dyDescent="0.25">
      <c r="A40" s="42" t="s">
        <v>78</v>
      </c>
      <c r="B40" s="101">
        <v>1.8534569999999999</v>
      </c>
      <c r="C40" s="101">
        <v>0.49296600000000002</v>
      </c>
      <c r="D40" s="101">
        <v>4.1232379999999997</v>
      </c>
    </row>
    <row r="41" spans="1:7" x14ac:dyDescent="0.25">
      <c r="A41" s="42" t="s">
        <v>79</v>
      </c>
      <c r="B41" s="101">
        <v>1.894857</v>
      </c>
      <c r="C41" s="101">
        <v>0.75435099999999999</v>
      </c>
      <c r="D41" s="101">
        <v>4.1354540000000002</v>
      </c>
    </row>
  </sheetData>
  <hyperlinks>
    <hyperlink ref="A1" location="List!A1" display="List!A1" xr:uid="{00000000-0004-0000-0400-000000000000}"/>
  </hyperlink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25"/>
  <sheetViews>
    <sheetView topLeftCell="A19" zoomScaleNormal="100" workbookViewId="0"/>
  </sheetViews>
  <sheetFormatPr defaultColWidth="8.88671875" defaultRowHeight="13.5" x14ac:dyDescent="0.25"/>
  <cols>
    <col min="1" max="1" width="8.88671875" style="1"/>
    <col min="2" max="2" width="40.6640625" style="1" customWidth="1"/>
    <col min="3" max="3" width="8.33203125" style="1" customWidth="1"/>
    <col min="4" max="4" width="13" style="1" customWidth="1"/>
    <col min="5" max="5" width="8.33203125" style="1" customWidth="1"/>
    <col min="6" max="6" width="8.88671875" style="1"/>
    <col min="7" max="7" width="10.109375" style="1" customWidth="1"/>
    <col min="8" max="16384" width="8.88671875" style="1"/>
  </cols>
  <sheetData>
    <row r="1" spans="1:5" ht="15" x14ac:dyDescent="0.25">
      <c r="A1" s="219" t="s">
        <v>385</v>
      </c>
    </row>
    <row r="2" spans="1:5" ht="14.25" x14ac:dyDescent="0.25">
      <c r="B2" s="49" t="s">
        <v>537</v>
      </c>
    </row>
    <row r="4" spans="1:5" x14ac:dyDescent="0.25">
      <c r="B4" s="215" t="s">
        <v>382</v>
      </c>
      <c r="C4" s="215"/>
      <c r="D4" s="215"/>
      <c r="E4" s="215"/>
    </row>
    <row r="5" spans="1:5" ht="60.75" customHeight="1" x14ac:dyDescent="0.25">
      <c r="B5" s="240" t="s">
        <v>538</v>
      </c>
      <c r="C5" s="246" t="s">
        <v>539</v>
      </c>
      <c r="D5" s="247" t="s">
        <v>254</v>
      </c>
      <c r="E5" s="246" t="s">
        <v>540</v>
      </c>
    </row>
    <row r="6" spans="1:5" ht="20.100000000000001" customHeight="1" x14ac:dyDescent="0.25">
      <c r="B6" s="210" t="s">
        <v>541</v>
      </c>
      <c r="C6" s="211">
        <v>74.430000000000007</v>
      </c>
      <c r="D6" s="191">
        <v>6.6</v>
      </c>
      <c r="E6" s="191">
        <v>4.9000000000000004</v>
      </c>
    </row>
    <row r="7" spans="1:5" ht="20.100000000000001" customHeight="1" x14ac:dyDescent="0.25">
      <c r="B7" s="126" t="s">
        <v>542</v>
      </c>
      <c r="C7" s="124">
        <v>7.68</v>
      </c>
      <c r="D7" s="192">
        <v>9.4</v>
      </c>
      <c r="E7" s="192">
        <v>0.7</v>
      </c>
    </row>
    <row r="8" spans="1:5" ht="20.100000000000001" customHeight="1" x14ac:dyDescent="0.25">
      <c r="B8" s="126" t="s">
        <v>543</v>
      </c>
      <c r="C8" s="124">
        <v>9.66</v>
      </c>
      <c r="D8" s="192">
        <v>3.4</v>
      </c>
      <c r="E8" s="192">
        <v>0.3</v>
      </c>
    </row>
    <row r="9" spans="1:5" ht="20.100000000000001" customHeight="1" x14ac:dyDescent="0.25">
      <c r="B9" s="126" t="s">
        <v>544</v>
      </c>
      <c r="C9" s="124">
        <v>2.25</v>
      </c>
      <c r="D9" s="192">
        <v>24.6</v>
      </c>
      <c r="E9" s="192">
        <v>0.6</v>
      </c>
    </row>
    <row r="10" spans="1:5" ht="20.100000000000001" customHeight="1" x14ac:dyDescent="0.25">
      <c r="B10" s="126" t="s">
        <v>545</v>
      </c>
      <c r="C10" s="124">
        <v>0.44</v>
      </c>
      <c r="D10" s="192">
        <v>40.9</v>
      </c>
      <c r="E10" s="192">
        <v>0.2</v>
      </c>
    </row>
    <row r="11" spans="1:5" ht="20.100000000000001" customHeight="1" x14ac:dyDescent="0.25">
      <c r="B11" s="126" t="s">
        <v>546</v>
      </c>
      <c r="C11" s="124">
        <v>2.87</v>
      </c>
      <c r="D11" s="192">
        <v>9</v>
      </c>
      <c r="E11" s="192">
        <v>0.3</v>
      </c>
    </row>
    <row r="12" spans="1:5" ht="20.100000000000001" customHeight="1" x14ac:dyDescent="0.25">
      <c r="B12" s="126" t="s">
        <v>547</v>
      </c>
      <c r="C12" s="124">
        <v>1.59</v>
      </c>
      <c r="D12" s="192">
        <v>9.6</v>
      </c>
      <c r="E12" s="192">
        <v>0.1</v>
      </c>
    </row>
    <row r="13" spans="1:5" ht="20.100000000000001" customHeight="1" x14ac:dyDescent="0.25">
      <c r="B13" s="126" t="s">
        <v>548</v>
      </c>
      <c r="C13" s="124">
        <v>2.4300000000000002</v>
      </c>
      <c r="D13" s="192">
        <v>6.4</v>
      </c>
      <c r="E13" s="192">
        <v>0.2</v>
      </c>
    </row>
    <row r="14" spans="1:5" ht="20.100000000000001" customHeight="1" x14ac:dyDescent="0.25">
      <c r="B14" s="126" t="s">
        <v>549</v>
      </c>
      <c r="C14" s="124">
        <v>1.55</v>
      </c>
      <c r="D14" s="192">
        <v>8.1999999999999993</v>
      </c>
      <c r="E14" s="192">
        <v>0.1</v>
      </c>
    </row>
    <row r="15" spans="1:5" ht="20.100000000000001" customHeight="1" x14ac:dyDescent="0.25">
      <c r="B15" s="126" t="s">
        <v>550</v>
      </c>
      <c r="C15" s="124">
        <v>3.97</v>
      </c>
      <c r="D15" s="192">
        <v>12.2</v>
      </c>
      <c r="E15" s="192">
        <v>0.5</v>
      </c>
    </row>
    <row r="16" spans="1:5" ht="20.100000000000001" customHeight="1" x14ac:dyDescent="0.25">
      <c r="B16" s="126" t="s">
        <v>551</v>
      </c>
      <c r="C16" s="124">
        <v>6.25</v>
      </c>
      <c r="D16" s="192">
        <v>6.5</v>
      </c>
      <c r="E16" s="192">
        <v>0.4</v>
      </c>
    </row>
    <row r="17" spans="2:5" ht="20.100000000000001" customHeight="1" x14ac:dyDescent="0.25">
      <c r="B17" s="126" t="s">
        <v>552</v>
      </c>
      <c r="C17" s="124">
        <v>0.56000000000000005</v>
      </c>
      <c r="D17" s="192">
        <v>77.2</v>
      </c>
      <c r="E17" s="192">
        <v>0.4</v>
      </c>
    </row>
    <row r="18" spans="2:5" ht="20.100000000000001" customHeight="1" x14ac:dyDescent="0.25">
      <c r="B18" s="126" t="s">
        <v>553</v>
      </c>
      <c r="C18" s="124">
        <v>3.18</v>
      </c>
      <c r="D18" s="192">
        <v>2.1</v>
      </c>
      <c r="E18" s="192">
        <v>0.1</v>
      </c>
    </row>
    <row r="19" spans="2:5" ht="20.100000000000001" customHeight="1" x14ac:dyDescent="0.25">
      <c r="B19" s="126" t="s">
        <v>554</v>
      </c>
      <c r="C19" s="124">
        <v>2.68</v>
      </c>
      <c r="D19" s="192">
        <v>0.7</v>
      </c>
      <c r="E19" s="192">
        <v>0</v>
      </c>
    </row>
    <row r="20" spans="2:5" ht="20.100000000000001" customHeight="1" x14ac:dyDescent="0.25">
      <c r="B20" s="126" t="s">
        <v>555</v>
      </c>
      <c r="C20" s="124">
        <v>2.94</v>
      </c>
      <c r="D20" s="192">
        <v>3.2</v>
      </c>
      <c r="E20" s="192">
        <v>0.1</v>
      </c>
    </row>
    <row r="21" spans="2:5" ht="20.100000000000001" customHeight="1" x14ac:dyDescent="0.25">
      <c r="B21" s="210" t="s">
        <v>556</v>
      </c>
      <c r="C21" s="211">
        <v>9.59</v>
      </c>
      <c r="D21" s="191">
        <v>9.6</v>
      </c>
      <c r="E21" s="191">
        <v>0.9</v>
      </c>
    </row>
    <row r="22" spans="2:5" ht="20.100000000000001" customHeight="1" x14ac:dyDescent="0.25">
      <c r="B22" s="126" t="s">
        <v>557</v>
      </c>
      <c r="C22" s="124">
        <v>1.28</v>
      </c>
      <c r="D22" s="192">
        <v>78.2</v>
      </c>
      <c r="E22" s="192">
        <v>1</v>
      </c>
    </row>
    <row r="23" spans="2:5" ht="20.100000000000001" customHeight="1" x14ac:dyDescent="0.25">
      <c r="B23" s="126" t="s">
        <v>558</v>
      </c>
      <c r="C23" s="124">
        <v>3.65</v>
      </c>
      <c r="D23" s="192">
        <v>10.9</v>
      </c>
      <c r="E23" s="192">
        <v>0.4</v>
      </c>
    </row>
    <row r="24" spans="2:5" ht="20.100000000000001" customHeight="1" x14ac:dyDescent="0.25">
      <c r="B24" s="126" t="s">
        <v>559</v>
      </c>
      <c r="C24" s="124">
        <v>4.67</v>
      </c>
      <c r="D24" s="192">
        <v>1.4</v>
      </c>
      <c r="E24" s="192">
        <v>0.1</v>
      </c>
    </row>
    <row r="25" spans="2:5" ht="20.100000000000001" customHeight="1" x14ac:dyDescent="0.25">
      <c r="B25" s="210" t="s">
        <v>560</v>
      </c>
      <c r="C25" s="211">
        <v>15.98</v>
      </c>
      <c r="D25" s="191">
        <v>0.9</v>
      </c>
      <c r="E25" s="191">
        <v>0.1</v>
      </c>
    </row>
  </sheetData>
  <mergeCells count="1">
    <mergeCell ref="B4:E4"/>
  </mergeCells>
  <hyperlinks>
    <hyperlink ref="A1" location="List!A1" display="List!A1" xr:uid="{00000000-0004-0000-3100-000000000000}"/>
  </hyperlink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12"/>
  <sheetViews>
    <sheetView workbookViewId="0"/>
  </sheetViews>
  <sheetFormatPr defaultColWidth="8.88671875" defaultRowHeight="13.5" x14ac:dyDescent="0.25"/>
  <cols>
    <col min="1" max="2" width="8.88671875" style="1"/>
    <col min="3" max="3" width="38.88671875" style="1" customWidth="1"/>
    <col min="4" max="5" width="6.109375" style="1" hidden="1" customWidth="1"/>
    <col min="6" max="13" width="6.109375" style="1" customWidth="1"/>
    <col min="14" max="16384" width="8.88671875" style="1"/>
  </cols>
  <sheetData>
    <row r="1" spans="1:14" ht="15" x14ac:dyDescent="0.25">
      <c r="A1" s="219" t="s">
        <v>385</v>
      </c>
    </row>
    <row r="2" spans="1:14" ht="14.25" x14ac:dyDescent="0.25">
      <c r="C2" s="27" t="s">
        <v>561</v>
      </c>
    </row>
    <row r="3" spans="1:14" ht="15" x14ac:dyDescent="0.25">
      <c r="N3" s="72"/>
    </row>
    <row r="4" spans="1:14" ht="18" customHeight="1" x14ac:dyDescent="0.25">
      <c r="C4" s="215" t="s">
        <v>383</v>
      </c>
      <c r="D4" s="215"/>
      <c r="E4" s="215"/>
      <c r="F4" s="215"/>
      <c r="G4" s="215"/>
      <c r="H4" s="215"/>
      <c r="I4" s="215"/>
      <c r="J4" s="215"/>
      <c r="K4" s="215"/>
      <c r="L4" s="215"/>
    </row>
    <row r="5" spans="1:14" ht="81" customHeight="1" x14ac:dyDescent="0.25">
      <c r="C5" s="214" t="s">
        <v>562</v>
      </c>
      <c r="D5" s="214"/>
      <c r="E5" s="246" t="s">
        <v>149</v>
      </c>
      <c r="F5" s="246" t="s">
        <v>150</v>
      </c>
      <c r="G5" s="246" t="s">
        <v>151</v>
      </c>
      <c r="H5" s="246" t="s">
        <v>152</v>
      </c>
      <c r="I5" s="246" t="s">
        <v>153</v>
      </c>
      <c r="J5" s="246" t="s">
        <v>154</v>
      </c>
      <c r="K5" s="246" t="s">
        <v>155</v>
      </c>
      <c r="L5" s="246" t="s">
        <v>156</v>
      </c>
    </row>
    <row r="6" spans="1:14" ht="20.100000000000001" customHeight="1" x14ac:dyDescent="0.25">
      <c r="C6" s="244" t="s">
        <v>563</v>
      </c>
      <c r="D6" s="244"/>
      <c r="E6" s="124">
        <v>5</v>
      </c>
      <c r="F6" s="248">
        <v>4.5</v>
      </c>
      <c r="G6" s="248">
        <v>4.5</v>
      </c>
      <c r="H6" s="124">
        <v>4.25</v>
      </c>
      <c r="I6" s="124">
        <v>4.25</v>
      </c>
      <c r="J6" s="124">
        <v>5.25</v>
      </c>
      <c r="K6" s="248">
        <v>5.5</v>
      </c>
      <c r="L6" s="248">
        <v>5.5</v>
      </c>
    </row>
    <row r="7" spans="1:14" ht="20.100000000000001" customHeight="1" x14ac:dyDescent="0.25">
      <c r="C7" s="244" t="s">
        <v>564</v>
      </c>
      <c r="D7" s="244"/>
      <c r="E7" s="124">
        <v>5.19</v>
      </c>
      <c r="F7" s="248">
        <v>4.6399999999999997</v>
      </c>
      <c r="G7" s="248">
        <v>4.5999999999999996</v>
      </c>
      <c r="H7" s="124">
        <v>4.33</v>
      </c>
      <c r="I7" s="124">
        <v>4.3099999999999996</v>
      </c>
      <c r="J7" s="124">
        <v>5.47</v>
      </c>
      <c r="K7" s="124">
        <v>5.61</v>
      </c>
      <c r="L7" s="124">
        <v>5.67</v>
      </c>
    </row>
    <row r="8" spans="1:14" ht="20.100000000000001" customHeight="1" x14ac:dyDescent="0.25">
      <c r="C8" s="244" t="s">
        <v>567</v>
      </c>
      <c r="D8" s="244"/>
      <c r="E8" s="124">
        <v>5.08</v>
      </c>
      <c r="F8" s="248">
        <v>4.58</v>
      </c>
      <c r="G8" s="248">
        <v>4.5</v>
      </c>
      <c r="H8" s="124">
        <v>4.25</v>
      </c>
      <c r="I8" s="124">
        <v>4.29</v>
      </c>
      <c r="J8" s="124">
        <v>5.49</v>
      </c>
      <c r="K8" s="124">
        <v>5.54</v>
      </c>
      <c r="L8" s="124">
        <v>5.62</v>
      </c>
    </row>
    <row r="9" spans="1:14" ht="20.100000000000001" customHeight="1" x14ac:dyDescent="0.25">
      <c r="C9" s="244" t="s">
        <v>565</v>
      </c>
      <c r="D9" s="244"/>
      <c r="E9" s="244"/>
      <c r="F9" s="244"/>
      <c r="G9" s="244"/>
      <c r="H9" s="244"/>
      <c r="I9" s="244"/>
      <c r="J9" s="244"/>
      <c r="K9" s="244"/>
      <c r="L9" s="244"/>
    </row>
    <row r="10" spans="1:14" ht="20.100000000000001" customHeight="1" x14ac:dyDescent="0.25">
      <c r="C10" s="141" t="s">
        <v>568</v>
      </c>
      <c r="D10" s="249">
        <v>5.84</v>
      </c>
      <c r="E10" s="249"/>
      <c r="F10" s="124">
        <v>5.57</v>
      </c>
      <c r="G10" s="124">
        <v>5.63</v>
      </c>
      <c r="H10" s="124">
        <v>5.59</v>
      </c>
      <c r="I10" s="124">
        <v>5.94</v>
      </c>
      <c r="J10" s="248">
        <v>6.6</v>
      </c>
      <c r="K10" s="124">
        <v>6.83</v>
      </c>
      <c r="L10" s="124">
        <v>6.81</v>
      </c>
    </row>
    <row r="11" spans="1:14" ht="20.100000000000001" customHeight="1" x14ac:dyDescent="0.25">
      <c r="C11" s="141" t="s">
        <v>569</v>
      </c>
      <c r="D11" s="249">
        <v>7.01</v>
      </c>
      <c r="E11" s="249"/>
      <c r="F11" s="124">
        <v>6.94</v>
      </c>
      <c r="G11" s="124">
        <v>6.96</v>
      </c>
      <c r="H11" s="124">
        <v>6.92</v>
      </c>
      <c r="I11" s="124">
        <v>7.36</v>
      </c>
      <c r="J11" s="124">
        <v>8.18</v>
      </c>
      <c r="K11" s="124">
        <v>8.19</v>
      </c>
      <c r="L11" s="124">
        <v>8.24</v>
      </c>
    </row>
    <row r="12" spans="1:14" ht="20.100000000000001" customHeight="1" x14ac:dyDescent="0.25">
      <c r="C12" s="141" t="s">
        <v>566</v>
      </c>
      <c r="D12" s="249">
        <v>8.67</v>
      </c>
      <c r="E12" s="249"/>
      <c r="F12" s="124">
        <v>8.5299999999999994</v>
      </c>
      <c r="G12" s="124">
        <v>8.5399999999999991</v>
      </c>
      <c r="H12" s="124">
        <v>8.7100000000000009</v>
      </c>
      <c r="I12" s="124">
        <v>8.98</v>
      </c>
      <c r="J12" s="124">
        <v>9.32</v>
      </c>
      <c r="K12" s="124">
        <v>9.17</v>
      </c>
      <c r="L12" s="124">
        <v>9.25</v>
      </c>
    </row>
  </sheetData>
  <mergeCells count="9">
    <mergeCell ref="C8:D8"/>
    <mergeCell ref="C9:L9"/>
    <mergeCell ref="D10:E10"/>
    <mergeCell ref="D11:E11"/>
    <mergeCell ref="D12:E12"/>
    <mergeCell ref="C4:L4"/>
    <mergeCell ref="C5:D5"/>
    <mergeCell ref="C6:D6"/>
    <mergeCell ref="C7:D7"/>
  </mergeCells>
  <hyperlinks>
    <hyperlink ref="A1" location="List!A1" display="List!A1" xr:uid="{00000000-0004-0000-3200-000000000000}"/>
  </hyperlink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M55"/>
  <sheetViews>
    <sheetView tabSelected="1" zoomScale="85" zoomScaleNormal="85" workbookViewId="0">
      <pane xSplit="3" ySplit="1" topLeftCell="D17" activePane="bottomRight" state="frozen"/>
      <selection pane="topRight" activeCell="AA62" sqref="AA62"/>
      <selection pane="bottomLeft" activeCell="AA62" sqref="AA62"/>
      <selection pane="bottomRight" activeCell="B61" sqref="B61"/>
    </sheetView>
  </sheetViews>
  <sheetFormatPr defaultColWidth="8.88671875" defaultRowHeight="16.5" x14ac:dyDescent="0.3"/>
  <cols>
    <col min="1" max="1" width="12.33203125" style="2" customWidth="1"/>
    <col min="2" max="2" width="28.33203125" style="2" customWidth="1"/>
    <col min="3" max="13" width="8.77734375" style="2" customWidth="1"/>
    <col min="14" max="16384" width="8.88671875" style="2"/>
  </cols>
  <sheetData>
    <row r="1" spans="1:13" x14ac:dyDescent="0.3">
      <c r="A1" s="219" t="s">
        <v>385</v>
      </c>
    </row>
    <row r="3" spans="1:13" x14ac:dyDescent="0.3">
      <c r="B3" s="221" t="s">
        <v>384</v>
      </c>
      <c r="C3"/>
      <c r="D3"/>
      <c r="E3"/>
      <c r="F3"/>
      <c r="G3"/>
      <c r="H3"/>
      <c r="I3"/>
      <c r="J3"/>
      <c r="K3"/>
      <c r="L3"/>
      <c r="M3"/>
    </row>
    <row r="4" spans="1:13" x14ac:dyDescent="0.3">
      <c r="B4" s="222"/>
      <c r="C4"/>
      <c r="D4"/>
      <c r="E4"/>
      <c r="F4"/>
      <c r="G4"/>
      <c r="H4"/>
      <c r="I4"/>
      <c r="J4"/>
      <c r="K4"/>
      <c r="L4"/>
      <c r="M4"/>
    </row>
    <row r="5" spans="1:13" x14ac:dyDescent="0.3">
      <c r="B5" s="223" t="s">
        <v>386</v>
      </c>
      <c r="C5" s="224">
        <v>2013</v>
      </c>
      <c r="D5" s="224">
        <v>2014</v>
      </c>
      <c r="E5" s="224">
        <v>2015</v>
      </c>
      <c r="F5" s="224">
        <v>2016</v>
      </c>
      <c r="G5" s="224">
        <v>2017</v>
      </c>
      <c r="H5" s="224">
        <v>2018</v>
      </c>
      <c r="I5" s="224">
        <v>2019</v>
      </c>
      <c r="J5" s="224">
        <v>2020</v>
      </c>
      <c r="K5" s="225">
        <v>2021</v>
      </c>
      <c r="L5" s="226">
        <v>2022</v>
      </c>
      <c r="M5" s="226">
        <v>2023</v>
      </c>
    </row>
    <row r="6" spans="1:13" x14ac:dyDescent="0.3">
      <c r="B6" s="223"/>
      <c r="C6" s="224"/>
      <c r="D6" s="224"/>
      <c r="E6" s="224"/>
      <c r="F6" s="224"/>
      <c r="G6" s="224"/>
      <c r="H6" s="224"/>
      <c r="I6" s="224"/>
      <c r="J6" s="224"/>
      <c r="K6" s="225"/>
      <c r="L6" s="226"/>
      <c r="M6" s="226"/>
    </row>
    <row r="7" spans="1:13" ht="45" customHeight="1" x14ac:dyDescent="0.3">
      <c r="B7" s="223"/>
      <c r="C7" s="227" t="s">
        <v>387</v>
      </c>
      <c r="D7" s="227" t="s">
        <v>387</v>
      </c>
      <c r="E7" s="227" t="s">
        <v>387</v>
      </c>
      <c r="F7" s="227" t="s">
        <v>387</v>
      </c>
      <c r="G7" s="227" t="s">
        <v>387</v>
      </c>
      <c r="H7" s="227" t="s">
        <v>387</v>
      </c>
      <c r="I7" s="228" t="s">
        <v>387</v>
      </c>
      <c r="J7" s="228" t="s">
        <v>387</v>
      </c>
      <c r="K7" s="229" t="s">
        <v>388</v>
      </c>
      <c r="L7" s="229" t="s">
        <v>388</v>
      </c>
      <c r="M7" s="229" t="s">
        <v>388</v>
      </c>
    </row>
    <row r="8" spans="1:13" x14ac:dyDescent="0.3">
      <c r="B8" s="230" t="s">
        <v>389</v>
      </c>
      <c r="C8" s="230"/>
      <c r="D8" s="230"/>
      <c r="E8" s="230"/>
      <c r="F8" s="230"/>
      <c r="G8" s="230"/>
      <c r="H8" s="230"/>
      <c r="I8" s="230"/>
      <c r="J8" s="230"/>
      <c r="K8" s="230"/>
      <c r="L8" s="230"/>
      <c r="M8" s="230"/>
    </row>
    <row r="9" spans="1:13" x14ac:dyDescent="0.3">
      <c r="B9" s="231" t="s">
        <v>390</v>
      </c>
      <c r="C9" s="232">
        <v>5.6</v>
      </c>
      <c r="D9" s="232">
        <v>4.5999999999999996</v>
      </c>
      <c r="E9" s="232">
        <v>-0.1</v>
      </c>
      <c r="F9" s="232">
        <v>-1.1000000000000001</v>
      </c>
      <c r="G9" s="232">
        <v>2.6</v>
      </c>
      <c r="H9" s="232">
        <v>1.8</v>
      </c>
      <c r="I9" s="232">
        <v>0.7</v>
      </c>
      <c r="J9" s="232">
        <v>3.7</v>
      </c>
      <c r="K9" s="233">
        <v>7.4</v>
      </c>
      <c r="L9" s="234">
        <v>5.2</v>
      </c>
      <c r="M9" s="234">
        <v>4.3</v>
      </c>
    </row>
    <row r="10" spans="1:13" x14ac:dyDescent="0.3">
      <c r="B10" s="231" t="s">
        <v>391</v>
      </c>
      <c r="C10" s="232">
        <v>5.8</v>
      </c>
      <c r="D10" s="232">
        <v>3</v>
      </c>
      <c r="E10" s="232">
        <v>3.7</v>
      </c>
      <c r="F10" s="232">
        <v>-1.4</v>
      </c>
      <c r="G10" s="232">
        <v>1</v>
      </c>
      <c r="H10" s="232">
        <v>2.5</v>
      </c>
      <c r="I10" s="232">
        <v>1.5</v>
      </c>
      <c r="J10" s="232">
        <v>1.2</v>
      </c>
      <c r="K10" s="233">
        <v>6.8</v>
      </c>
      <c r="L10" s="234">
        <v>5.8</v>
      </c>
      <c r="M10" s="234">
        <v>4.5999999999999996</v>
      </c>
    </row>
    <row r="11" spans="1:13" x14ac:dyDescent="0.3">
      <c r="B11" s="231" t="s">
        <v>392</v>
      </c>
      <c r="C11" s="232">
        <v>5.8</v>
      </c>
      <c r="D11" s="232">
        <v>1.9</v>
      </c>
      <c r="E11" s="232">
        <v>5.0999999999999996</v>
      </c>
      <c r="F11" s="232">
        <v>-2</v>
      </c>
      <c r="G11" s="232">
        <v>0.8</v>
      </c>
      <c r="H11" s="232">
        <v>4</v>
      </c>
      <c r="I11" s="232">
        <v>1.2</v>
      </c>
      <c r="J11" s="232">
        <v>1.3</v>
      </c>
      <c r="K11" s="233">
        <v>7.4</v>
      </c>
      <c r="L11" s="234">
        <v>5.6</v>
      </c>
      <c r="M11" s="234">
        <v>4.5</v>
      </c>
    </row>
    <row r="12" spans="1:13" x14ac:dyDescent="0.3">
      <c r="B12" s="230" t="s">
        <v>393</v>
      </c>
      <c r="C12" s="230"/>
      <c r="D12" s="230"/>
      <c r="E12" s="230"/>
      <c r="F12" s="230"/>
      <c r="G12" s="230"/>
      <c r="H12" s="230"/>
      <c r="I12" s="230"/>
      <c r="J12" s="230"/>
      <c r="K12" s="230"/>
      <c r="L12" s="230"/>
      <c r="M12" s="230"/>
    </row>
    <row r="13" spans="1:13" x14ac:dyDescent="0.3">
      <c r="B13" s="231" t="s">
        <v>394</v>
      </c>
      <c r="C13" s="232">
        <v>4555.6000000000004</v>
      </c>
      <c r="D13" s="232">
        <v>4828.6000000000004</v>
      </c>
      <c r="E13" s="232">
        <v>5043.6000000000004</v>
      </c>
      <c r="F13" s="232">
        <v>5067.3</v>
      </c>
      <c r="G13" s="232">
        <v>5568.9</v>
      </c>
      <c r="H13" s="232">
        <v>6017</v>
      </c>
      <c r="I13" s="232">
        <v>6543.3</v>
      </c>
      <c r="J13" s="232">
        <v>6181.7</v>
      </c>
      <c r="K13" s="233">
        <v>6746.7</v>
      </c>
      <c r="L13" s="234">
        <v>7213</v>
      </c>
      <c r="M13" s="234">
        <v>7786.6</v>
      </c>
    </row>
    <row r="14" spans="1:13" x14ac:dyDescent="0.3">
      <c r="B14" s="231" t="s">
        <v>395</v>
      </c>
      <c r="C14" s="232">
        <v>3.3</v>
      </c>
      <c r="D14" s="232">
        <v>3.6</v>
      </c>
      <c r="E14" s="232">
        <v>3.2</v>
      </c>
      <c r="F14" s="232">
        <v>0.2</v>
      </c>
      <c r="G14" s="232">
        <v>7.5</v>
      </c>
      <c r="H14" s="232">
        <v>5.2</v>
      </c>
      <c r="I14" s="232">
        <v>7.6</v>
      </c>
      <c r="J14" s="232">
        <v>-7.4</v>
      </c>
      <c r="K14" s="233">
        <v>4.5999999999999996</v>
      </c>
      <c r="L14" s="234">
        <v>2.8</v>
      </c>
      <c r="M14" s="234">
        <v>3.8</v>
      </c>
    </row>
    <row r="15" spans="1:13" x14ac:dyDescent="0.3">
      <c r="B15" s="230" t="s">
        <v>396</v>
      </c>
      <c r="C15" s="230"/>
      <c r="D15" s="230"/>
      <c r="E15" s="230"/>
      <c r="F15" s="230"/>
      <c r="G15" s="230"/>
      <c r="H15" s="230"/>
      <c r="I15" s="230"/>
      <c r="J15" s="230"/>
      <c r="K15" s="230"/>
      <c r="L15" s="230"/>
      <c r="M15" s="230"/>
    </row>
    <row r="16" spans="1:13" x14ac:dyDescent="0.3">
      <c r="B16" s="231" t="s">
        <v>397</v>
      </c>
      <c r="C16" s="232">
        <v>6.3</v>
      </c>
      <c r="D16" s="232">
        <v>-0.9</v>
      </c>
      <c r="E16" s="232">
        <v>6.2</v>
      </c>
      <c r="F16" s="232">
        <v>7.7</v>
      </c>
      <c r="G16" s="232">
        <v>11.7</v>
      </c>
      <c r="H16" s="232">
        <v>4.9000000000000004</v>
      </c>
      <c r="I16" s="232">
        <v>12</v>
      </c>
      <c r="J16" s="232">
        <v>-1.7</v>
      </c>
      <c r="K16" s="233">
        <v>4.5</v>
      </c>
      <c r="L16" s="234">
        <v>5.2</v>
      </c>
      <c r="M16" s="234">
        <v>4.9000000000000004</v>
      </c>
    </row>
    <row r="17" spans="2:13" x14ac:dyDescent="0.3">
      <c r="B17" s="231" t="s">
        <v>398</v>
      </c>
      <c r="C17" s="232">
        <v>7.6</v>
      </c>
      <c r="D17" s="232">
        <v>6.1</v>
      </c>
      <c r="E17" s="232">
        <v>13.2</v>
      </c>
      <c r="F17" s="232">
        <v>-5</v>
      </c>
      <c r="G17" s="232">
        <v>-5.0999999999999996</v>
      </c>
      <c r="H17" s="232">
        <v>-6.9</v>
      </c>
      <c r="I17" s="232">
        <v>-5.8</v>
      </c>
      <c r="J17" s="232">
        <v>-4.0999999999999996</v>
      </c>
      <c r="K17" s="233">
        <v>2.2999999999999998</v>
      </c>
      <c r="L17" s="234">
        <v>2.4</v>
      </c>
      <c r="M17" s="234">
        <v>2.5</v>
      </c>
    </row>
    <row r="18" spans="2:13" x14ac:dyDescent="0.3">
      <c r="B18" s="231" t="s">
        <v>399</v>
      </c>
      <c r="C18" s="232">
        <v>-7.4</v>
      </c>
      <c r="D18" s="232">
        <v>-4.5</v>
      </c>
      <c r="E18" s="232">
        <v>-3.1</v>
      </c>
      <c r="F18" s="232">
        <v>-14.1</v>
      </c>
      <c r="G18" s="232">
        <v>2.8</v>
      </c>
      <c r="H18" s="232">
        <v>0.6</v>
      </c>
      <c r="I18" s="232">
        <v>6.5</v>
      </c>
      <c r="J18" s="232">
        <v>-6.7</v>
      </c>
      <c r="K18" s="233">
        <v>-0.2</v>
      </c>
      <c r="L18" s="234">
        <v>2</v>
      </c>
      <c r="M18" s="234">
        <v>3.2</v>
      </c>
    </row>
    <row r="19" spans="2:13" x14ac:dyDescent="0.3">
      <c r="B19" s="231" t="s">
        <v>400</v>
      </c>
      <c r="C19" s="232">
        <v>3.1</v>
      </c>
      <c r="D19" s="232">
        <v>6.7</v>
      </c>
      <c r="E19" s="232">
        <v>1.6</v>
      </c>
      <c r="F19" s="232">
        <v>3.2</v>
      </c>
      <c r="G19" s="232">
        <v>10.6</v>
      </c>
      <c r="H19" s="232">
        <v>9.1</v>
      </c>
      <c r="I19" s="232">
        <v>10</v>
      </c>
      <c r="J19" s="232">
        <v>-9.6999999999999993</v>
      </c>
      <c r="K19" s="233">
        <v>6.1</v>
      </c>
      <c r="L19" s="234">
        <v>2.2000000000000002</v>
      </c>
      <c r="M19" s="234">
        <v>3.8</v>
      </c>
    </row>
    <row r="20" spans="2:13" x14ac:dyDescent="0.3">
      <c r="B20" s="231" t="s">
        <v>401</v>
      </c>
      <c r="C20" s="232">
        <v>3.6</v>
      </c>
      <c r="D20" s="232">
        <v>1.8</v>
      </c>
      <c r="E20" s="232">
        <v>-5.0999999999999996</v>
      </c>
      <c r="F20" s="232">
        <v>-3.7</v>
      </c>
      <c r="G20" s="232">
        <v>9.6999999999999993</v>
      </c>
      <c r="H20" s="232">
        <v>8</v>
      </c>
      <c r="I20" s="232">
        <v>7.1</v>
      </c>
      <c r="J20" s="232">
        <v>-10</v>
      </c>
      <c r="K20" s="233">
        <v>3.4</v>
      </c>
      <c r="L20" s="234">
        <v>2</v>
      </c>
      <c r="M20" s="234">
        <v>3.4</v>
      </c>
    </row>
    <row r="21" spans="2:13" x14ac:dyDescent="0.3">
      <c r="B21" s="230" t="s">
        <v>402</v>
      </c>
      <c r="C21" s="230"/>
      <c r="D21" s="230"/>
      <c r="E21" s="230"/>
      <c r="F21" s="230"/>
      <c r="G21" s="230"/>
      <c r="H21" s="230"/>
      <c r="I21" s="230"/>
      <c r="J21" s="230"/>
      <c r="K21" s="230"/>
      <c r="L21" s="230"/>
      <c r="M21" s="230"/>
    </row>
    <row r="22" spans="2:13" x14ac:dyDescent="0.3">
      <c r="B22" s="235" t="s">
        <v>403</v>
      </c>
      <c r="C22" s="232">
        <v>2.2999999999999998</v>
      </c>
      <c r="D22" s="232">
        <v>1.2</v>
      </c>
      <c r="E22" s="232">
        <v>-6</v>
      </c>
      <c r="F22" s="232">
        <v>-2.1</v>
      </c>
      <c r="G22" s="232">
        <v>11.6</v>
      </c>
      <c r="H22" s="232">
        <v>3.8</v>
      </c>
      <c r="I22" s="232">
        <v>11.7</v>
      </c>
      <c r="J22" s="232">
        <v>-10.1</v>
      </c>
      <c r="K22" s="233">
        <v>7.9</v>
      </c>
      <c r="L22" s="234">
        <v>2.4</v>
      </c>
      <c r="M22" s="234">
        <v>3.4</v>
      </c>
    </row>
    <row r="23" spans="2:13" x14ac:dyDescent="0.3">
      <c r="B23" s="231" t="s">
        <v>404</v>
      </c>
      <c r="C23" s="232">
        <v>7.6</v>
      </c>
      <c r="D23" s="232">
        <v>-1.2</v>
      </c>
      <c r="E23" s="232">
        <v>4.7</v>
      </c>
      <c r="F23" s="232">
        <v>-2.4</v>
      </c>
      <c r="G23" s="232">
        <v>-2.1</v>
      </c>
      <c r="H23" s="232">
        <v>-3</v>
      </c>
      <c r="I23" s="232">
        <v>12.9</v>
      </c>
      <c r="J23" s="232">
        <v>15.2</v>
      </c>
      <c r="K23" s="233">
        <v>-6.1</v>
      </c>
      <c r="L23" s="234">
        <v>1.9</v>
      </c>
      <c r="M23" s="234">
        <v>1.6</v>
      </c>
    </row>
    <row r="24" spans="2:13" x14ac:dyDescent="0.3">
      <c r="B24" s="231" t="s">
        <v>405</v>
      </c>
      <c r="C24" s="232">
        <v>1.7</v>
      </c>
      <c r="D24" s="232">
        <v>1.6</v>
      </c>
      <c r="E24" s="232">
        <v>-7.5</v>
      </c>
      <c r="F24" s="232">
        <v>-2.1</v>
      </c>
      <c r="G24" s="232">
        <v>14</v>
      </c>
      <c r="H24" s="232">
        <v>4.8</v>
      </c>
      <c r="I24" s="232">
        <v>11.5</v>
      </c>
      <c r="J24" s="232">
        <v>-13.9</v>
      </c>
      <c r="K24" s="233">
        <v>10.9</v>
      </c>
      <c r="L24" s="234">
        <v>2.5</v>
      </c>
      <c r="M24" s="234">
        <v>3.7</v>
      </c>
    </row>
    <row r="25" spans="2:13" x14ac:dyDescent="0.3">
      <c r="B25" s="235" t="s">
        <v>406</v>
      </c>
      <c r="C25" s="232">
        <v>-7</v>
      </c>
      <c r="D25" s="232">
        <v>-2.2000000000000002</v>
      </c>
      <c r="E25" s="232">
        <v>2.5</v>
      </c>
      <c r="F25" s="232">
        <v>-11.4</v>
      </c>
      <c r="G25" s="232">
        <v>9.6999999999999993</v>
      </c>
      <c r="H25" s="232">
        <v>4.8</v>
      </c>
      <c r="I25" s="232">
        <v>4.4000000000000004</v>
      </c>
      <c r="J25" s="232">
        <v>-8.6</v>
      </c>
      <c r="K25" s="233">
        <v>-9.4</v>
      </c>
      <c r="L25" s="234">
        <v>5</v>
      </c>
      <c r="M25" s="234">
        <v>5.8</v>
      </c>
    </row>
    <row r="26" spans="2:13" x14ac:dyDescent="0.3">
      <c r="B26" s="231" t="s">
        <v>407</v>
      </c>
      <c r="C26" s="232">
        <v>-13.8</v>
      </c>
      <c r="D26" s="232">
        <v>10</v>
      </c>
      <c r="E26" s="232">
        <v>13.6</v>
      </c>
      <c r="F26" s="232">
        <v>5</v>
      </c>
      <c r="G26" s="232">
        <v>31.7</v>
      </c>
      <c r="H26" s="232">
        <v>-37.4</v>
      </c>
      <c r="I26" s="232">
        <v>31.1</v>
      </c>
      <c r="J26" s="232">
        <v>15.6</v>
      </c>
      <c r="K26" s="233">
        <v>-20.399999999999999</v>
      </c>
      <c r="L26" s="234">
        <v>6.5</v>
      </c>
      <c r="M26" s="234">
        <v>8.3000000000000007</v>
      </c>
    </row>
    <row r="27" spans="2:13" x14ac:dyDescent="0.3">
      <c r="B27" s="231" t="s">
        <v>408</v>
      </c>
      <c r="C27" s="232">
        <v>-7.8</v>
      </c>
      <c r="D27" s="232">
        <v>-3.4</v>
      </c>
      <c r="E27" s="232">
        <v>1.2</v>
      </c>
      <c r="F27" s="232">
        <v>-13.9</v>
      </c>
      <c r="G27" s="232">
        <v>6.2</v>
      </c>
      <c r="H27" s="232">
        <v>19.600000000000001</v>
      </c>
      <c r="I27" s="232">
        <v>-0.5</v>
      </c>
      <c r="J27" s="232">
        <v>-14.5</v>
      </c>
      <c r="K27" s="233">
        <v>-5.9</v>
      </c>
      <c r="L27" s="234">
        <v>4.5999999999999996</v>
      </c>
      <c r="M27" s="234">
        <v>5.2</v>
      </c>
    </row>
    <row r="28" spans="2:13" x14ac:dyDescent="0.3">
      <c r="B28" s="235" t="s">
        <v>409</v>
      </c>
      <c r="C28" s="232">
        <v>8.6</v>
      </c>
      <c r="D28" s="232">
        <v>6.4</v>
      </c>
      <c r="E28" s="232">
        <v>4.9000000000000004</v>
      </c>
      <c r="F28" s="232">
        <v>21.3</v>
      </c>
      <c r="G28" s="232">
        <v>19.3</v>
      </c>
      <c r="H28" s="232">
        <v>5</v>
      </c>
      <c r="I28" s="232">
        <v>16</v>
      </c>
      <c r="J28" s="232">
        <v>-32.4</v>
      </c>
      <c r="K28" s="233">
        <v>7.8</v>
      </c>
      <c r="L28" s="234">
        <v>7.6</v>
      </c>
      <c r="M28" s="234">
        <v>12</v>
      </c>
    </row>
    <row r="29" spans="2:13" x14ac:dyDescent="0.3">
      <c r="B29" s="235" t="s">
        <v>410</v>
      </c>
      <c r="C29" s="232">
        <v>0</v>
      </c>
      <c r="D29" s="232">
        <v>-2.7</v>
      </c>
      <c r="E29" s="232">
        <v>-15.3</v>
      </c>
      <c r="F29" s="232">
        <v>6.3</v>
      </c>
      <c r="G29" s="232">
        <v>24.6</v>
      </c>
      <c r="H29" s="232">
        <v>13.3</v>
      </c>
      <c r="I29" s="232">
        <v>11.6</v>
      </c>
      <c r="J29" s="232">
        <v>-31.7</v>
      </c>
      <c r="K29" s="233">
        <v>6.3</v>
      </c>
      <c r="L29" s="234">
        <v>7.5</v>
      </c>
      <c r="M29" s="234">
        <v>10.9</v>
      </c>
    </row>
    <row r="30" spans="2:13" x14ac:dyDescent="0.3">
      <c r="B30" s="230" t="s">
        <v>411</v>
      </c>
      <c r="C30" s="230"/>
      <c r="D30" s="230"/>
      <c r="E30" s="230"/>
      <c r="F30" s="230"/>
      <c r="G30" s="230"/>
      <c r="H30" s="230"/>
      <c r="I30" s="230"/>
      <c r="J30" s="230"/>
      <c r="K30" s="230"/>
      <c r="L30" s="230"/>
      <c r="M30" s="230"/>
    </row>
    <row r="31" spans="2:13" x14ac:dyDescent="0.3">
      <c r="B31" s="231" t="s">
        <v>412</v>
      </c>
      <c r="C31" s="232">
        <v>-2196.1999999999998</v>
      </c>
      <c r="D31" s="232">
        <v>-2055.4</v>
      </c>
      <c r="E31" s="232">
        <v>-1186.4000000000001</v>
      </c>
      <c r="F31" s="232">
        <v>-976.9</v>
      </c>
      <c r="G31" s="232">
        <v>-1400.9</v>
      </c>
      <c r="H31" s="232">
        <v>-1759</v>
      </c>
      <c r="I31" s="232">
        <v>-1805.5</v>
      </c>
      <c r="J31" s="232">
        <v>-1326.8</v>
      </c>
      <c r="K31" s="233">
        <v>-1349.3</v>
      </c>
      <c r="L31" s="234">
        <v>-1384.2</v>
      </c>
      <c r="M31" s="234">
        <v>-1487.2</v>
      </c>
    </row>
    <row r="32" spans="2:13" x14ac:dyDescent="0.3">
      <c r="B32" s="231" t="s">
        <v>413</v>
      </c>
      <c r="C32" s="232">
        <v>-124.3</v>
      </c>
      <c r="D32" s="232">
        <v>-113</v>
      </c>
      <c r="E32" s="232">
        <v>-96.4</v>
      </c>
      <c r="F32" s="232">
        <v>70.400000000000006</v>
      </c>
      <c r="G32" s="232">
        <v>159.4</v>
      </c>
      <c r="H32" s="232">
        <v>56.7</v>
      </c>
      <c r="I32" s="232">
        <v>-23.4</v>
      </c>
      <c r="J32" s="232">
        <v>146.5</v>
      </c>
      <c r="K32" s="233">
        <v>260.5</v>
      </c>
      <c r="L32" s="234">
        <v>228.2</v>
      </c>
      <c r="M32" s="234">
        <v>231</v>
      </c>
    </row>
    <row r="33" spans="2:13" x14ac:dyDescent="0.3">
      <c r="B33" s="231" t="s">
        <v>414</v>
      </c>
      <c r="C33" s="232">
        <v>1755.1</v>
      </c>
      <c r="D33" s="232">
        <v>1616.1</v>
      </c>
      <c r="E33" s="232">
        <v>1098.3</v>
      </c>
      <c r="F33" s="232">
        <v>1009.4</v>
      </c>
      <c r="G33" s="232">
        <v>1179.3</v>
      </c>
      <c r="H33" s="232">
        <v>1136.2</v>
      </c>
      <c r="I33" s="232">
        <v>1143.8</v>
      </c>
      <c r="J33" s="232">
        <v>1040.2</v>
      </c>
      <c r="K33" s="233">
        <v>1215.5999999999999</v>
      </c>
      <c r="L33" s="234">
        <v>1131.2</v>
      </c>
      <c r="M33" s="234">
        <v>1017.1</v>
      </c>
    </row>
    <row r="34" spans="2:13" x14ac:dyDescent="0.3">
      <c r="B34" s="231" t="s">
        <v>415</v>
      </c>
      <c r="C34" s="232">
        <v>-812.9</v>
      </c>
      <c r="D34" s="232">
        <v>-883.1</v>
      </c>
      <c r="E34" s="232">
        <v>-284.7</v>
      </c>
      <c r="F34" s="232">
        <v>-107.9</v>
      </c>
      <c r="G34" s="232">
        <v>-173.9</v>
      </c>
      <c r="H34" s="232">
        <v>-860</v>
      </c>
      <c r="I34" s="232">
        <v>-987.5</v>
      </c>
      <c r="J34" s="232">
        <v>-394.2</v>
      </c>
      <c r="K34" s="233">
        <v>-205.9</v>
      </c>
      <c r="L34" s="234">
        <v>-386.4</v>
      </c>
      <c r="M34" s="234">
        <v>-600.79999999999995</v>
      </c>
    </row>
    <row r="35" spans="2:13" x14ac:dyDescent="0.3">
      <c r="B35" s="231" t="s">
        <v>416</v>
      </c>
      <c r="C35" s="232">
        <v>-19.7</v>
      </c>
      <c r="D35" s="232">
        <v>-17.8</v>
      </c>
      <c r="E35" s="232">
        <v>-12.2</v>
      </c>
      <c r="F35" s="232">
        <v>-8.6</v>
      </c>
      <c r="G35" s="232">
        <v>-10.8</v>
      </c>
      <c r="H35" s="232">
        <v>-13.7</v>
      </c>
      <c r="I35" s="232">
        <v>-13.4</v>
      </c>
      <c r="J35" s="232">
        <v>-9.3000000000000007</v>
      </c>
      <c r="K35" s="233">
        <v>-8.4</v>
      </c>
      <c r="L35" s="234">
        <v>-8.4</v>
      </c>
      <c r="M35" s="234">
        <v>-8.5</v>
      </c>
    </row>
    <row r="36" spans="2:13" x14ac:dyDescent="0.3">
      <c r="B36" s="231" t="s">
        <v>417</v>
      </c>
      <c r="C36" s="232">
        <v>-1.1000000000000001</v>
      </c>
      <c r="D36" s="232">
        <v>-1</v>
      </c>
      <c r="E36" s="232">
        <v>-0.9</v>
      </c>
      <c r="F36" s="232">
        <v>0.7</v>
      </c>
      <c r="G36" s="232">
        <v>1.4</v>
      </c>
      <c r="H36" s="232">
        <v>0.5</v>
      </c>
      <c r="I36" s="232">
        <v>-0.2</v>
      </c>
      <c r="J36" s="232">
        <v>1.2</v>
      </c>
      <c r="K36" s="233">
        <v>2</v>
      </c>
      <c r="L36" s="234">
        <v>1.7</v>
      </c>
      <c r="M36" s="234">
        <v>1.6</v>
      </c>
    </row>
    <row r="37" spans="2:13" x14ac:dyDescent="0.3">
      <c r="B37" s="231" t="s">
        <v>418</v>
      </c>
      <c r="C37" s="232">
        <v>15.8</v>
      </c>
      <c r="D37" s="232">
        <v>14</v>
      </c>
      <c r="E37" s="232">
        <v>10.4</v>
      </c>
      <c r="F37" s="232">
        <v>9.5</v>
      </c>
      <c r="G37" s="232">
        <v>10.199999999999999</v>
      </c>
      <c r="H37" s="232">
        <v>9.1</v>
      </c>
      <c r="I37" s="232">
        <v>8.4</v>
      </c>
      <c r="J37" s="232">
        <v>8.1999999999999993</v>
      </c>
      <c r="K37" s="233">
        <v>9.4</v>
      </c>
      <c r="L37" s="234">
        <v>8.1999999999999993</v>
      </c>
      <c r="M37" s="234">
        <v>6.9</v>
      </c>
    </row>
    <row r="38" spans="2:13" x14ac:dyDescent="0.3">
      <c r="B38" s="231" t="s">
        <v>419</v>
      </c>
      <c r="C38" s="232">
        <v>-7.3</v>
      </c>
      <c r="D38" s="232">
        <v>-7.6</v>
      </c>
      <c r="E38" s="232">
        <v>-2.7</v>
      </c>
      <c r="F38" s="232">
        <v>-1</v>
      </c>
      <c r="G38" s="232">
        <v>-1.5</v>
      </c>
      <c r="H38" s="232">
        <v>-6.9</v>
      </c>
      <c r="I38" s="232">
        <v>-7.2</v>
      </c>
      <c r="J38" s="232">
        <v>-3.1</v>
      </c>
      <c r="K38" s="233">
        <v>-1.6</v>
      </c>
      <c r="L38" s="234">
        <v>-2.8</v>
      </c>
      <c r="M38" s="234">
        <v>-4.0999999999999996</v>
      </c>
    </row>
    <row r="39" spans="2:13" x14ac:dyDescent="0.3">
      <c r="B39" s="230" t="s">
        <v>420</v>
      </c>
      <c r="C39" s="230"/>
      <c r="D39" s="230"/>
      <c r="E39" s="230"/>
      <c r="F39" s="230"/>
      <c r="G39" s="230"/>
      <c r="H39" s="230"/>
      <c r="I39" s="230"/>
      <c r="J39" s="230"/>
      <c r="K39" s="230"/>
      <c r="L39" s="230"/>
      <c r="M39" s="230"/>
    </row>
    <row r="40" spans="2:13" x14ac:dyDescent="0.3">
      <c r="B40" s="231" t="s">
        <v>421</v>
      </c>
      <c r="C40" s="232">
        <v>1071.4000000000001</v>
      </c>
      <c r="D40" s="232">
        <v>1144.8</v>
      </c>
      <c r="E40" s="232">
        <v>1167.7</v>
      </c>
      <c r="F40" s="232">
        <v>1171.0999999999999</v>
      </c>
      <c r="G40" s="232">
        <v>1237.8</v>
      </c>
      <c r="H40" s="232">
        <v>1341.7</v>
      </c>
      <c r="I40" s="232">
        <v>1559.1</v>
      </c>
      <c r="J40" s="232">
        <v>1560.4</v>
      </c>
      <c r="K40" s="236">
        <v>1562.9</v>
      </c>
      <c r="L40" s="237">
        <v>1709.8</v>
      </c>
      <c r="M40" s="237">
        <v>1823.1</v>
      </c>
    </row>
    <row r="41" spans="2:13" x14ac:dyDescent="0.3">
      <c r="B41" s="231" t="s">
        <v>422</v>
      </c>
      <c r="C41" s="232">
        <v>1000.9</v>
      </c>
      <c r="D41" s="232">
        <v>1064.0999999999999</v>
      </c>
      <c r="E41" s="232">
        <v>1067.9000000000001</v>
      </c>
      <c r="F41" s="232">
        <v>1079.7</v>
      </c>
      <c r="G41" s="232">
        <v>1158</v>
      </c>
      <c r="H41" s="232">
        <v>1258.0999999999999</v>
      </c>
      <c r="I41" s="232">
        <v>1464.3</v>
      </c>
      <c r="J41" s="232">
        <v>1385.2</v>
      </c>
      <c r="K41" s="236">
        <v>1488.7</v>
      </c>
      <c r="L41" s="237">
        <v>1617.4</v>
      </c>
      <c r="M41" s="237">
        <v>1759.6</v>
      </c>
    </row>
    <row r="42" spans="2:13" x14ac:dyDescent="0.3">
      <c r="B42" s="231" t="s">
        <v>423</v>
      </c>
      <c r="C42" s="232">
        <v>1142.9000000000001</v>
      </c>
      <c r="D42" s="232">
        <v>1235.0999999999999</v>
      </c>
      <c r="E42" s="232">
        <v>1409</v>
      </c>
      <c r="F42" s="232">
        <v>1449.1</v>
      </c>
      <c r="G42" s="232">
        <v>1504.8</v>
      </c>
      <c r="H42" s="232">
        <v>1447.1</v>
      </c>
      <c r="I42" s="232">
        <v>1623</v>
      </c>
      <c r="J42" s="232">
        <v>1894.3</v>
      </c>
      <c r="K42" s="236">
        <v>1858.1</v>
      </c>
      <c r="L42" s="237">
        <v>1871.1</v>
      </c>
      <c r="M42" s="237">
        <v>1973.7</v>
      </c>
    </row>
    <row r="43" spans="2:13" x14ac:dyDescent="0.3">
      <c r="B43" s="231" t="s">
        <v>424</v>
      </c>
      <c r="C43" s="232">
        <v>-71.5</v>
      </c>
      <c r="D43" s="232">
        <v>-90.3</v>
      </c>
      <c r="E43" s="232">
        <v>-241.3</v>
      </c>
      <c r="F43" s="232">
        <v>-278</v>
      </c>
      <c r="G43" s="232">
        <v>-267</v>
      </c>
      <c r="H43" s="232">
        <v>-105.4</v>
      </c>
      <c r="I43" s="232">
        <v>-63.9</v>
      </c>
      <c r="J43" s="232">
        <v>-333.9</v>
      </c>
      <c r="K43" s="236">
        <v>-295.2</v>
      </c>
      <c r="L43" s="237">
        <v>-161.30000000000001</v>
      </c>
      <c r="M43" s="237">
        <v>-150.6</v>
      </c>
    </row>
    <row r="44" spans="2:13" x14ac:dyDescent="0.3">
      <c r="B44" s="231" t="s">
        <v>425</v>
      </c>
      <c r="C44" s="232">
        <v>23.5</v>
      </c>
      <c r="D44" s="232">
        <v>23.7</v>
      </c>
      <c r="E44" s="232">
        <v>23.2</v>
      </c>
      <c r="F44" s="232">
        <v>23.1</v>
      </c>
      <c r="G44" s="232">
        <v>22.2</v>
      </c>
      <c r="H44" s="232">
        <v>22.3</v>
      </c>
      <c r="I44" s="232">
        <v>23.8</v>
      </c>
      <c r="J44" s="232">
        <v>25.2</v>
      </c>
      <c r="K44" s="236">
        <v>23.2</v>
      </c>
      <c r="L44" s="237">
        <v>23.7</v>
      </c>
      <c r="M44" s="237">
        <v>23.4</v>
      </c>
    </row>
    <row r="45" spans="2:13" x14ac:dyDescent="0.3">
      <c r="B45" s="231" t="s">
        <v>426</v>
      </c>
      <c r="C45" s="232">
        <v>22</v>
      </c>
      <c r="D45" s="232">
        <v>22</v>
      </c>
      <c r="E45" s="232">
        <v>21.2</v>
      </c>
      <c r="F45" s="232">
        <v>21.3</v>
      </c>
      <c r="G45" s="232">
        <v>20.8</v>
      </c>
      <c r="H45" s="232">
        <v>20.9</v>
      </c>
      <c r="I45" s="232">
        <v>22.4</v>
      </c>
      <c r="J45" s="232">
        <v>22.4</v>
      </c>
      <c r="K45" s="236">
        <v>22.1</v>
      </c>
      <c r="L45" s="237">
        <v>22.4</v>
      </c>
      <c r="M45" s="237">
        <v>22.6</v>
      </c>
    </row>
    <row r="46" spans="2:13" x14ac:dyDescent="0.3">
      <c r="B46" s="231" t="s">
        <v>427</v>
      </c>
      <c r="C46" s="232">
        <v>25.1</v>
      </c>
      <c r="D46" s="232">
        <v>25.6</v>
      </c>
      <c r="E46" s="232">
        <v>28</v>
      </c>
      <c r="F46" s="232">
        <v>28.6</v>
      </c>
      <c r="G46" s="232">
        <v>27</v>
      </c>
      <c r="H46" s="232">
        <v>24.1</v>
      </c>
      <c r="I46" s="232">
        <v>24.8</v>
      </c>
      <c r="J46" s="232">
        <v>30.6</v>
      </c>
      <c r="K46" s="236">
        <v>27.5</v>
      </c>
      <c r="L46" s="237">
        <v>25.9</v>
      </c>
      <c r="M46" s="237">
        <v>25.3</v>
      </c>
    </row>
    <row r="47" spans="2:13" x14ac:dyDescent="0.3">
      <c r="B47" s="231" t="s">
        <v>428</v>
      </c>
      <c r="C47" s="232">
        <v>-1.6</v>
      </c>
      <c r="D47" s="232">
        <v>-1.9</v>
      </c>
      <c r="E47" s="232">
        <v>-4.8</v>
      </c>
      <c r="F47" s="232">
        <v>-5.5</v>
      </c>
      <c r="G47" s="232">
        <v>-4.8</v>
      </c>
      <c r="H47" s="232">
        <v>-1.8</v>
      </c>
      <c r="I47" s="232">
        <v>-1</v>
      </c>
      <c r="J47" s="232">
        <v>-5.4</v>
      </c>
      <c r="K47" s="236">
        <v>-4.4000000000000004</v>
      </c>
      <c r="L47" s="237">
        <v>-2.2000000000000002</v>
      </c>
      <c r="M47" s="237">
        <v>-1.9</v>
      </c>
    </row>
    <row r="48" spans="2:13" x14ac:dyDescent="0.3">
      <c r="B48" s="230" t="s">
        <v>429</v>
      </c>
      <c r="C48" s="230"/>
      <c r="D48" s="230"/>
      <c r="E48" s="230"/>
      <c r="F48" s="230"/>
      <c r="G48" s="230"/>
      <c r="H48" s="230"/>
      <c r="I48" s="230"/>
      <c r="J48" s="230"/>
      <c r="K48" s="230"/>
      <c r="L48" s="230"/>
      <c r="M48" s="230"/>
    </row>
    <row r="49" spans="2:13" x14ac:dyDescent="0.3">
      <c r="B49" s="231" t="s">
        <v>430</v>
      </c>
      <c r="C49" s="232">
        <v>14.8</v>
      </c>
      <c r="D49" s="232">
        <v>8.3000000000000007</v>
      </c>
      <c r="E49" s="232">
        <v>10.8</v>
      </c>
      <c r="F49" s="232">
        <v>17.5</v>
      </c>
      <c r="G49" s="232">
        <v>18.5</v>
      </c>
      <c r="H49" s="232">
        <v>7.5</v>
      </c>
      <c r="I49" s="232">
        <v>11.2</v>
      </c>
      <c r="J49" s="232">
        <v>9</v>
      </c>
      <c r="K49" s="236" t="s">
        <v>157</v>
      </c>
      <c r="L49" s="237" t="s">
        <v>157</v>
      </c>
      <c r="M49" s="237" t="s">
        <v>157</v>
      </c>
    </row>
    <row r="50" spans="2:13" x14ac:dyDescent="0.3">
      <c r="B50" s="231" t="s">
        <v>431</v>
      </c>
      <c r="C50" s="232">
        <v>14.9</v>
      </c>
      <c r="D50" s="232">
        <v>-3.5</v>
      </c>
      <c r="E50" s="232">
        <v>5.2</v>
      </c>
      <c r="F50" s="232">
        <v>24.8</v>
      </c>
      <c r="G50" s="232">
        <v>28.9</v>
      </c>
      <c r="H50" s="232">
        <v>13.2</v>
      </c>
      <c r="I50" s="232">
        <v>21.5</v>
      </c>
      <c r="J50" s="232">
        <v>14.8</v>
      </c>
      <c r="K50" s="236" t="s">
        <v>157</v>
      </c>
      <c r="L50" s="237" t="s">
        <v>157</v>
      </c>
      <c r="M50" s="237" t="s">
        <v>157</v>
      </c>
    </row>
    <row r="51" spans="2:13" x14ac:dyDescent="0.3">
      <c r="B51" s="231" t="s">
        <v>432</v>
      </c>
      <c r="C51" s="232">
        <v>12.9</v>
      </c>
      <c r="D51" s="232">
        <v>20.8</v>
      </c>
      <c r="E51" s="232">
        <v>-3.3</v>
      </c>
      <c r="F51" s="232">
        <v>6</v>
      </c>
      <c r="G51" s="232">
        <v>16.5</v>
      </c>
      <c r="H51" s="232">
        <v>17.2</v>
      </c>
      <c r="I51" s="232">
        <v>18.5</v>
      </c>
      <c r="J51" s="232">
        <v>14.3</v>
      </c>
      <c r="K51" s="236" t="s">
        <v>157</v>
      </c>
      <c r="L51" s="237" t="s">
        <v>157</v>
      </c>
      <c r="M51" s="237" t="s">
        <v>157</v>
      </c>
    </row>
    <row r="52" spans="2:13" x14ac:dyDescent="0.3">
      <c r="B52" s="231" t="s">
        <v>433</v>
      </c>
      <c r="C52" s="232">
        <v>409.6</v>
      </c>
      <c r="D52" s="232">
        <v>415.9</v>
      </c>
      <c r="E52" s="232">
        <v>477.9</v>
      </c>
      <c r="F52" s="232">
        <v>480.5</v>
      </c>
      <c r="G52" s="232">
        <v>482.7</v>
      </c>
      <c r="H52" s="232">
        <v>483</v>
      </c>
      <c r="I52" s="232">
        <v>480.4</v>
      </c>
      <c r="J52" s="232">
        <v>489</v>
      </c>
      <c r="K52" s="236" t="s">
        <v>157</v>
      </c>
      <c r="L52" s="237" t="s">
        <v>157</v>
      </c>
      <c r="M52" s="237" t="s">
        <v>157</v>
      </c>
    </row>
    <row r="53" spans="2:13" ht="30" customHeight="1" x14ac:dyDescent="0.3">
      <c r="B53" s="253" t="s">
        <v>434</v>
      </c>
      <c r="C53" s="253"/>
      <c r="D53" s="253"/>
      <c r="E53" s="253"/>
      <c r="F53" s="253"/>
      <c r="G53" s="253"/>
      <c r="H53" s="253"/>
      <c r="I53" s="253"/>
      <c r="J53" s="253"/>
      <c r="K53" s="253"/>
      <c r="L53" s="253"/>
      <c r="M53" s="253"/>
    </row>
    <row r="54" spans="2:13" x14ac:dyDescent="0.3">
      <c r="B54" s="238" t="s">
        <v>435</v>
      </c>
      <c r="C54" s="238"/>
      <c r="D54" s="238"/>
      <c r="E54" s="238"/>
      <c r="F54" s="238"/>
      <c r="G54" s="238"/>
      <c r="H54" s="238"/>
      <c r="I54" s="238"/>
      <c r="J54" s="238"/>
      <c r="K54" s="238"/>
      <c r="L54" s="238"/>
      <c r="M54" s="238"/>
    </row>
    <row r="55" spans="2:13" x14ac:dyDescent="0.3">
      <c r="B55" s="238" t="s">
        <v>436</v>
      </c>
      <c r="C55" s="238"/>
      <c r="D55" s="238"/>
      <c r="E55" s="238"/>
      <c r="F55" s="238"/>
      <c r="G55" s="238"/>
      <c r="H55" s="238"/>
      <c r="I55" s="238"/>
      <c r="J55" s="238"/>
      <c r="K55" s="238"/>
      <c r="L55" s="238"/>
      <c r="M55" s="238"/>
    </row>
  </sheetData>
  <mergeCells count="22">
    <mergeCell ref="B21:M21"/>
    <mergeCell ref="B30:M30"/>
    <mergeCell ref="B39:M39"/>
    <mergeCell ref="B48:M48"/>
    <mergeCell ref="B55:M55"/>
    <mergeCell ref="L5:L6"/>
    <mergeCell ref="M5:M6"/>
    <mergeCell ref="B8:M8"/>
    <mergeCell ref="B12:M12"/>
    <mergeCell ref="B15:M15"/>
    <mergeCell ref="B53:M53"/>
    <mergeCell ref="B54:M54"/>
    <mergeCell ref="B5:B7"/>
    <mergeCell ref="C5:C6"/>
    <mergeCell ref="D5:D6"/>
    <mergeCell ref="E5:E6"/>
    <mergeCell ref="F5:F6"/>
    <mergeCell ref="G5:G6"/>
    <mergeCell ref="H5:H6"/>
    <mergeCell ref="I5:I6"/>
    <mergeCell ref="J5:J6"/>
    <mergeCell ref="K5:K6"/>
  </mergeCells>
  <hyperlinks>
    <hyperlink ref="A1" location="List!A1" display="List!A1" xr:uid="{00000000-0004-0000-3300-000000000000}"/>
  </hyperlinks>
  <pageMargins left="0.7" right="0.7" top="0" bottom="0"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1"/>
  <sheetViews>
    <sheetView workbookViewId="0"/>
  </sheetViews>
  <sheetFormatPr defaultColWidth="8.88671875" defaultRowHeight="14.25" x14ac:dyDescent="0.25"/>
  <cols>
    <col min="1" max="1" width="8.88671875" style="5"/>
    <col min="2" max="2" width="9" style="3" bestFit="1" customWidth="1"/>
    <col min="3" max="3" width="9.109375" style="3" bestFit="1" customWidth="1"/>
    <col min="4" max="5" width="9" style="3" bestFit="1" customWidth="1"/>
    <col min="6" max="16384" width="8.88671875" style="3"/>
  </cols>
  <sheetData>
    <row r="1" spans="1:5" s="22" customFormat="1" ht="15" x14ac:dyDescent="0.25">
      <c r="A1" s="72" t="s">
        <v>385</v>
      </c>
      <c r="B1" s="21" t="s">
        <v>168</v>
      </c>
      <c r="C1" s="21" t="s">
        <v>167</v>
      </c>
      <c r="D1" s="21" t="s">
        <v>166</v>
      </c>
      <c r="E1" s="21"/>
    </row>
    <row r="2" spans="1:5" hidden="1" x14ac:dyDescent="0.25">
      <c r="A2" s="42" t="s">
        <v>97</v>
      </c>
      <c r="B2" s="52">
        <v>107.927513</v>
      </c>
      <c r="C2" s="52">
        <v>7024.7758100000001</v>
      </c>
      <c r="D2" s="52">
        <v>208.48834400000001</v>
      </c>
      <c r="E2" s="52"/>
    </row>
    <row r="3" spans="1:5" hidden="1" x14ac:dyDescent="0.25">
      <c r="A3" s="42" t="s">
        <v>81</v>
      </c>
      <c r="B3" s="52">
        <v>109.794208</v>
      </c>
      <c r="C3" s="52">
        <v>6794.6693100000002</v>
      </c>
      <c r="D3" s="52">
        <v>210.27056899999999</v>
      </c>
      <c r="E3" s="52"/>
    </row>
    <row r="4" spans="1:5" hidden="1" x14ac:dyDescent="0.25">
      <c r="A4" s="42" t="s">
        <v>78</v>
      </c>
      <c r="B4" s="52">
        <v>102.00436000000001</v>
      </c>
      <c r="C4" s="52">
        <v>6995.1185999999998</v>
      </c>
      <c r="D4" s="52">
        <v>198.346419</v>
      </c>
      <c r="E4" s="52"/>
    </row>
    <row r="5" spans="1:5" hidden="1" x14ac:dyDescent="0.25">
      <c r="A5" s="42" t="s">
        <v>79</v>
      </c>
      <c r="B5" s="52">
        <v>75.215581499999999</v>
      </c>
      <c r="C5" s="52">
        <v>6630.93876</v>
      </c>
      <c r="D5" s="52">
        <v>189.921223</v>
      </c>
      <c r="E5" s="52"/>
    </row>
    <row r="6" spans="1:5" hidden="1" x14ac:dyDescent="0.25">
      <c r="A6" s="42" t="s">
        <v>98</v>
      </c>
      <c r="B6" s="39">
        <v>53.887869799999997</v>
      </c>
      <c r="C6" s="82">
        <v>5832.5280000000002</v>
      </c>
      <c r="D6" s="82">
        <v>98.244410000000002</v>
      </c>
      <c r="E6" s="82"/>
    </row>
    <row r="7" spans="1:5" hidden="1" x14ac:dyDescent="0.25">
      <c r="A7" s="42" t="s">
        <v>81</v>
      </c>
      <c r="B7" s="39">
        <v>62.062708200000003</v>
      </c>
      <c r="C7" s="82">
        <v>6053.69</v>
      </c>
      <c r="D7" s="82">
        <v>94.733109999999996</v>
      </c>
      <c r="E7" s="82"/>
    </row>
    <row r="8" spans="1:5" hidden="1" x14ac:dyDescent="0.25">
      <c r="A8" s="42" t="s">
        <v>78</v>
      </c>
      <c r="B8" s="39">
        <v>49.865783299999997</v>
      </c>
      <c r="C8" s="82">
        <v>5265.28</v>
      </c>
      <c r="D8" s="82">
        <v>90.775149999999996</v>
      </c>
      <c r="E8" s="82"/>
    </row>
    <row r="9" spans="1:5" hidden="1" x14ac:dyDescent="0.25">
      <c r="A9" s="42" t="s">
        <v>79</v>
      </c>
      <c r="B9" s="39">
        <v>43.200816199999998</v>
      </c>
      <c r="C9" s="82">
        <v>4878.9750000000004</v>
      </c>
      <c r="D9" s="82">
        <v>88.388419999999996</v>
      </c>
      <c r="E9" s="82"/>
    </row>
    <row r="10" spans="1:5" hidden="1" x14ac:dyDescent="0.25">
      <c r="A10" s="42" t="s">
        <v>99</v>
      </c>
      <c r="B10" s="39">
        <v>34.185668</v>
      </c>
      <c r="C10" s="82">
        <v>4670.3469999999998</v>
      </c>
      <c r="D10" s="82">
        <v>86.09393</v>
      </c>
      <c r="E10" s="82"/>
    </row>
    <row r="11" spans="1:5" hidden="1" x14ac:dyDescent="0.25">
      <c r="A11" s="42" t="s">
        <v>81</v>
      </c>
      <c r="B11" s="39">
        <v>45.873539899999997</v>
      </c>
      <c r="C11" s="82">
        <v>4735.3950000000004</v>
      </c>
      <c r="D11" s="82">
        <v>91.1798</v>
      </c>
      <c r="E11" s="82"/>
    </row>
    <row r="12" spans="1:5" hidden="1" x14ac:dyDescent="0.25">
      <c r="A12" s="42" t="s">
        <v>78</v>
      </c>
      <c r="B12" s="39">
        <v>45.797071000000003</v>
      </c>
      <c r="C12" s="82">
        <v>4779.1959999999999</v>
      </c>
      <c r="D12" s="82">
        <v>94.790850000000006</v>
      </c>
      <c r="E12" s="82"/>
    </row>
    <row r="13" spans="1:5" hidden="1" x14ac:dyDescent="0.25">
      <c r="A13" s="42" t="s">
        <v>79</v>
      </c>
      <c r="B13" s="39">
        <v>49.983003199999999</v>
      </c>
      <c r="C13" s="82">
        <v>5265.3860000000004</v>
      </c>
      <c r="D13" s="82">
        <v>95.599339999999998</v>
      </c>
      <c r="E13" s="82"/>
    </row>
    <row r="14" spans="1:5" x14ac:dyDescent="0.25">
      <c r="A14" s="42" t="s">
        <v>100</v>
      </c>
      <c r="B14" s="52">
        <v>54.0945556</v>
      </c>
      <c r="C14" s="99">
        <v>5839.5290000000005</v>
      </c>
      <c r="D14" s="99">
        <v>97.329890000000006</v>
      </c>
      <c r="E14" s="99"/>
    </row>
    <row r="15" spans="1:5" x14ac:dyDescent="0.25">
      <c r="A15" s="42" t="s">
        <v>81</v>
      </c>
      <c r="B15" s="52">
        <v>50.211200900000001</v>
      </c>
      <c r="C15" s="99">
        <v>5667.5150000000003</v>
      </c>
      <c r="D15" s="99">
        <v>96.825230000000005</v>
      </c>
      <c r="E15" s="99"/>
    </row>
    <row r="16" spans="1:5" x14ac:dyDescent="0.25">
      <c r="A16" s="42" t="s">
        <v>78</v>
      </c>
      <c r="B16" s="52">
        <v>51.675845899999999</v>
      </c>
      <c r="C16" s="99">
        <v>6343.8760000000002</v>
      </c>
      <c r="D16" s="99">
        <v>99.799300000000002</v>
      </c>
      <c r="E16" s="99"/>
    </row>
    <row r="17" spans="1:5" x14ac:dyDescent="0.25">
      <c r="A17" s="42" t="s">
        <v>79</v>
      </c>
      <c r="B17" s="52">
        <v>61.4017421</v>
      </c>
      <c r="C17" s="99">
        <v>6822.6710000000003</v>
      </c>
      <c r="D17" s="99">
        <v>98.059539999999998</v>
      </c>
      <c r="E17" s="99"/>
    </row>
    <row r="18" spans="1:5" x14ac:dyDescent="0.25">
      <c r="A18" s="42" t="s">
        <v>101</v>
      </c>
      <c r="B18" s="99">
        <v>66.936639999999997</v>
      </c>
      <c r="C18" s="99">
        <v>6956.2380000000003</v>
      </c>
      <c r="D18" s="99">
        <v>97.828829999999996</v>
      </c>
      <c r="E18" s="99"/>
    </row>
    <row r="19" spans="1:5" x14ac:dyDescent="0.25">
      <c r="A19" s="42" t="s">
        <v>81</v>
      </c>
      <c r="B19" s="99">
        <v>74.459890000000001</v>
      </c>
      <c r="C19" s="99">
        <v>6880.61</v>
      </c>
      <c r="D19" s="99">
        <v>97.996889999999993</v>
      </c>
      <c r="E19" s="99"/>
    </row>
    <row r="20" spans="1:5" x14ac:dyDescent="0.25">
      <c r="A20" s="42" t="s">
        <v>78</v>
      </c>
      <c r="B20" s="99">
        <v>75.43732</v>
      </c>
      <c r="C20" s="99">
        <v>6116.8</v>
      </c>
      <c r="D20" s="99">
        <v>95.030799999999999</v>
      </c>
      <c r="E20" s="99"/>
    </row>
    <row r="21" spans="1:5" x14ac:dyDescent="0.25">
      <c r="A21" s="42" t="s">
        <v>79</v>
      </c>
      <c r="B21" s="99">
        <v>66.651129999999995</v>
      </c>
      <c r="C21" s="99">
        <v>6163.2849999999999</v>
      </c>
      <c r="D21" s="99">
        <v>92.565219999999997</v>
      </c>
      <c r="E21" s="99"/>
    </row>
    <row r="22" spans="1:5" x14ac:dyDescent="0.25">
      <c r="A22" s="42" t="s">
        <v>102</v>
      </c>
      <c r="B22" s="99">
        <v>63.198950000000004</v>
      </c>
      <c r="C22" s="99">
        <v>6222.7370000000001</v>
      </c>
      <c r="D22" s="99">
        <v>93.432469999999995</v>
      </c>
      <c r="E22" s="99"/>
    </row>
    <row r="23" spans="1:5" x14ac:dyDescent="0.25">
      <c r="A23" s="42" t="s">
        <v>81</v>
      </c>
      <c r="B23" s="99">
        <v>68.24736</v>
      </c>
      <c r="C23" s="99">
        <v>6108.3050000000003</v>
      </c>
      <c r="D23" s="99">
        <v>94.364050000000006</v>
      </c>
      <c r="E23" s="99"/>
    </row>
    <row r="24" spans="1:5" x14ac:dyDescent="0.25">
      <c r="A24" s="42" t="s">
        <v>78</v>
      </c>
      <c r="B24" s="99">
        <v>61.828470000000003</v>
      </c>
      <c r="C24" s="99">
        <v>5802.4470000000001</v>
      </c>
      <c r="D24" s="99">
        <v>94.130420000000001</v>
      </c>
      <c r="E24" s="99"/>
    </row>
    <row r="25" spans="1:5" x14ac:dyDescent="0.25">
      <c r="A25" s="42" t="s">
        <v>79</v>
      </c>
      <c r="B25" s="99">
        <v>62.597329999999999</v>
      </c>
      <c r="C25" s="99">
        <v>5896.6059999999998</v>
      </c>
      <c r="D25" s="99">
        <v>98.237750000000005</v>
      </c>
      <c r="E25" s="99"/>
    </row>
    <row r="26" spans="1:5" x14ac:dyDescent="0.25">
      <c r="A26" s="42" t="s">
        <v>103</v>
      </c>
      <c r="B26" s="101">
        <v>49.206789999999998</v>
      </c>
      <c r="C26" s="101">
        <v>5667.7569999999996</v>
      </c>
      <c r="D26" s="101">
        <v>98.953289999999996</v>
      </c>
      <c r="E26" s="99"/>
    </row>
    <row r="27" spans="1:5" x14ac:dyDescent="0.25">
      <c r="A27" s="42" t="s">
        <v>81</v>
      </c>
      <c r="B27" s="101">
        <v>32.770989999999998</v>
      </c>
      <c r="C27" s="101">
        <v>5371.9369999999999</v>
      </c>
      <c r="D27" s="101">
        <v>92.162520000000001</v>
      </c>
      <c r="E27" s="99"/>
    </row>
    <row r="28" spans="1:5" x14ac:dyDescent="0.25">
      <c r="A28" s="42" t="s">
        <v>78</v>
      </c>
      <c r="B28" s="101">
        <v>42.92689</v>
      </c>
      <c r="C28" s="101">
        <v>6515.64</v>
      </c>
      <c r="D28" s="101">
        <v>95.886769999999999</v>
      </c>
      <c r="E28" s="99"/>
    </row>
    <row r="29" spans="1:5" x14ac:dyDescent="0.25">
      <c r="A29" s="42" t="s">
        <v>79</v>
      </c>
      <c r="B29" s="101">
        <v>44.940719999999999</v>
      </c>
      <c r="C29" s="101">
        <v>7209.4880000000003</v>
      </c>
      <c r="D29" s="101">
        <v>105.0228</v>
      </c>
      <c r="E29" s="99"/>
    </row>
    <row r="30" spans="1:5" x14ac:dyDescent="0.25">
      <c r="A30" s="42" t="s">
        <v>104</v>
      </c>
      <c r="B30" s="101">
        <v>60.934910000000002</v>
      </c>
      <c r="C30" s="101">
        <v>8462.51</v>
      </c>
      <c r="D30" s="101">
        <v>116.17740000000001</v>
      </c>
      <c r="E30" s="99"/>
    </row>
    <row r="31" spans="1:5" x14ac:dyDescent="0.25">
      <c r="A31" s="42" t="s">
        <v>81</v>
      </c>
      <c r="B31" s="101">
        <v>67.353290000000001</v>
      </c>
      <c r="C31" s="101">
        <v>9868.9709999999995</v>
      </c>
      <c r="D31" s="101">
        <v>121.351</v>
      </c>
      <c r="E31" s="99"/>
    </row>
    <row r="32" spans="1:5" x14ac:dyDescent="0.25">
      <c r="A32" s="42" t="s">
        <v>78</v>
      </c>
      <c r="B32" s="101">
        <v>68.268900000000002</v>
      </c>
      <c r="C32" s="101">
        <v>10005.6</v>
      </c>
      <c r="D32" s="101">
        <v>123.00539999999999</v>
      </c>
      <c r="E32" s="99"/>
    </row>
    <row r="33" spans="1:5" x14ac:dyDescent="0.25">
      <c r="A33" s="42" t="s">
        <v>79</v>
      </c>
      <c r="B33" s="101">
        <v>66.675870000000003</v>
      </c>
      <c r="C33" s="101">
        <v>10560.32</v>
      </c>
      <c r="D33" s="101">
        <v>124.83750000000001</v>
      </c>
      <c r="E33" s="99"/>
    </row>
    <row r="34" spans="1:5" x14ac:dyDescent="0.25">
      <c r="A34" s="42" t="s">
        <v>105</v>
      </c>
      <c r="B34" s="101">
        <v>66.345519999999993</v>
      </c>
      <c r="C34" s="101">
        <v>10457.790000000001</v>
      </c>
      <c r="D34" s="101">
        <v>124.71810000000001</v>
      </c>
      <c r="E34" s="99"/>
    </row>
    <row r="35" spans="1:5" x14ac:dyDescent="0.25">
      <c r="A35" s="42" t="s">
        <v>81</v>
      </c>
      <c r="B35" s="101">
        <v>66.6708</v>
      </c>
      <c r="C35" s="101">
        <v>10485.15</v>
      </c>
      <c r="D35" s="101">
        <v>124.8492</v>
      </c>
      <c r="E35" s="99"/>
    </row>
    <row r="36" spans="1:5" x14ac:dyDescent="0.25">
      <c r="A36" s="42" t="s">
        <v>78</v>
      </c>
      <c r="B36" s="101">
        <v>67.268069999999994</v>
      </c>
      <c r="C36" s="101">
        <v>10555.13</v>
      </c>
      <c r="D36" s="101">
        <v>125.1674</v>
      </c>
      <c r="E36" s="99"/>
    </row>
    <row r="37" spans="1:5" x14ac:dyDescent="0.25">
      <c r="A37" s="42" t="s">
        <v>79</v>
      </c>
      <c r="B37" s="101">
        <v>67.893379999999993</v>
      </c>
      <c r="C37" s="101">
        <v>10619.19</v>
      </c>
      <c r="D37" s="101">
        <v>125.56140000000001</v>
      </c>
      <c r="E37" s="99"/>
    </row>
    <row r="38" spans="1:5" x14ac:dyDescent="0.25">
      <c r="A38" s="42" t="s">
        <v>106</v>
      </c>
      <c r="B38" s="101">
        <v>68.502089999999995</v>
      </c>
      <c r="C38" s="101">
        <v>10704.81</v>
      </c>
      <c r="D38" s="101">
        <v>126.0856</v>
      </c>
      <c r="E38" s="52"/>
    </row>
    <row r="39" spans="1:5" x14ac:dyDescent="0.25">
      <c r="A39" s="42" t="s">
        <v>81</v>
      </c>
      <c r="B39" s="101">
        <v>69.093500000000006</v>
      </c>
      <c r="C39" s="101">
        <v>10801.29</v>
      </c>
      <c r="D39" s="101">
        <v>126.7032</v>
      </c>
      <c r="E39" s="52"/>
    </row>
    <row r="40" spans="1:5" x14ac:dyDescent="0.25">
      <c r="A40" s="42" t="s">
        <v>78</v>
      </c>
      <c r="B40" s="101">
        <v>69.66807</v>
      </c>
      <c r="C40" s="101">
        <v>10902.32</v>
      </c>
      <c r="D40" s="101">
        <v>127.3776</v>
      </c>
    </row>
    <row r="41" spans="1:5" x14ac:dyDescent="0.25">
      <c r="A41" s="42" t="s">
        <v>79</v>
      </c>
      <c r="B41" s="101">
        <v>70.176220000000001</v>
      </c>
      <c r="C41" s="101">
        <v>10998.08</v>
      </c>
      <c r="D41" s="101">
        <v>128.00980000000001</v>
      </c>
    </row>
  </sheetData>
  <hyperlinks>
    <hyperlink ref="A1" location="List!A1" display="List!A1"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EU52"/>
  <sheetViews>
    <sheetView zoomScale="115" zoomScaleNormal="115" workbookViewId="0"/>
  </sheetViews>
  <sheetFormatPr defaultColWidth="8.88671875" defaultRowHeight="14.25" x14ac:dyDescent="0.25"/>
  <cols>
    <col min="1" max="1" width="8.33203125" style="26" customWidth="1"/>
    <col min="2" max="4" width="7.88671875" style="147" customWidth="1"/>
    <col min="5" max="19" width="8.88671875" style="147"/>
    <col min="20" max="22" width="8.88671875" style="147" customWidth="1"/>
    <col min="23" max="23" width="14.88671875" style="147" customWidth="1"/>
    <col min="24" max="16384" width="8.88671875" style="147"/>
  </cols>
  <sheetData>
    <row r="1" spans="1:30" s="26" customFormat="1" ht="15" x14ac:dyDescent="0.25">
      <c r="A1" s="250" t="s">
        <v>385</v>
      </c>
      <c r="B1" s="145" t="s">
        <v>0</v>
      </c>
      <c r="C1" s="145" t="s">
        <v>1</v>
      </c>
      <c r="D1" s="145" t="s">
        <v>2</v>
      </c>
      <c r="E1" s="145" t="s">
        <v>3</v>
      </c>
      <c r="F1" s="145" t="s">
        <v>4</v>
      </c>
      <c r="G1" s="145" t="s">
        <v>5</v>
      </c>
      <c r="H1" s="145" t="s">
        <v>6</v>
      </c>
      <c r="I1" s="145" t="s">
        <v>7</v>
      </c>
      <c r="J1" s="145" t="s">
        <v>8</v>
      </c>
      <c r="K1" s="145" t="s">
        <v>9</v>
      </c>
      <c r="L1" s="145" t="s">
        <v>10</v>
      </c>
      <c r="M1" s="145" t="s">
        <v>11</v>
      </c>
      <c r="N1" s="145" t="s">
        <v>12</v>
      </c>
      <c r="O1" s="145" t="s">
        <v>13</v>
      </c>
      <c r="P1" s="145" t="s">
        <v>14</v>
      </c>
      <c r="Q1" s="145" t="s">
        <v>15</v>
      </c>
      <c r="R1" s="145" t="s">
        <v>16</v>
      </c>
      <c r="S1" s="145" t="s">
        <v>17</v>
      </c>
      <c r="T1" s="146" t="s">
        <v>18</v>
      </c>
      <c r="U1" s="146" t="s">
        <v>19</v>
      </c>
      <c r="V1" s="146" t="s">
        <v>20</v>
      </c>
      <c r="W1" s="146" t="s">
        <v>160</v>
      </c>
      <c r="X1" s="146" t="s">
        <v>239</v>
      </c>
      <c r="Y1" s="146" t="s">
        <v>162</v>
      </c>
      <c r="Z1" s="146" t="s">
        <v>21</v>
      </c>
      <c r="AA1" s="146" t="s">
        <v>22</v>
      </c>
      <c r="AB1" s="146" t="s">
        <v>23</v>
      </c>
      <c r="AC1" s="146" t="s">
        <v>24</v>
      </c>
      <c r="AD1" s="146" t="s">
        <v>25</v>
      </c>
    </row>
    <row r="2" spans="1:30" ht="13.5" hidden="1" x14ac:dyDescent="0.25">
      <c r="A2" s="50" t="s">
        <v>26</v>
      </c>
      <c r="B2" s="50">
        <v>3.7</v>
      </c>
      <c r="C2" s="50">
        <v>0</v>
      </c>
      <c r="D2" s="50">
        <v>0</v>
      </c>
      <c r="E2" s="50">
        <v>0</v>
      </c>
      <c r="F2" s="50">
        <v>0</v>
      </c>
      <c r="G2" s="50">
        <v>0</v>
      </c>
      <c r="H2" s="50">
        <v>0</v>
      </c>
      <c r="I2" s="50">
        <v>0</v>
      </c>
      <c r="J2" s="50">
        <v>0</v>
      </c>
      <c r="K2" s="50">
        <v>0</v>
      </c>
      <c r="L2" s="50">
        <v>0</v>
      </c>
      <c r="M2" s="50">
        <v>0</v>
      </c>
      <c r="N2" s="50">
        <v>0</v>
      </c>
      <c r="O2" s="50">
        <v>0</v>
      </c>
      <c r="P2" s="50">
        <v>0</v>
      </c>
      <c r="Q2" s="50">
        <v>0</v>
      </c>
      <c r="R2" s="50">
        <v>0</v>
      </c>
      <c r="S2" s="50">
        <v>0</v>
      </c>
      <c r="T2" s="50">
        <v>4</v>
      </c>
      <c r="U2" s="50">
        <v>5.5</v>
      </c>
      <c r="V2" s="50">
        <v>2.5</v>
      </c>
      <c r="W2" s="50">
        <v>3.7</v>
      </c>
      <c r="X2" s="50">
        <v>3.7</v>
      </c>
      <c r="Y2" s="50">
        <v>3.7</v>
      </c>
      <c r="Z2" s="50"/>
      <c r="AA2" s="50"/>
      <c r="AB2" s="50"/>
      <c r="AC2" s="50">
        <f>8</f>
        <v>8</v>
      </c>
      <c r="AD2" s="50"/>
    </row>
    <row r="3" spans="1:30" ht="13.5" hidden="1" x14ac:dyDescent="0.25">
      <c r="A3" s="50" t="s">
        <v>27</v>
      </c>
      <c r="B3" s="50">
        <v>6.5</v>
      </c>
      <c r="C3" s="50">
        <v>0</v>
      </c>
      <c r="D3" s="50">
        <v>0</v>
      </c>
      <c r="E3" s="50">
        <v>0</v>
      </c>
      <c r="F3" s="50">
        <v>0</v>
      </c>
      <c r="G3" s="50">
        <v>0</v>
      </c>
      <c r="H3" s="50">
        <v>0</v>
      </c>
      <c r="I3" s="50">
        <v>0</v>
      </c>
      <c r="J3" s="50">
        <v>0</v>
      </c>
      <c r="K3" s="50">
        <v>0</v>
      </c>
      <c r="L3" s="50">
        <v>0</v>
      </c>
      <c r="M3" s="50">
        <v>0</v>
      </c>
      <c r="N3" s="50">
        <v>0</v>
      </c>
      <c r="O3" s="50">
        <v>0</v>
      </c>
      <c r="P3" s="50">
        <v>0</v>
      </c>
      <c r="Q3" s="50">
        <v>0</v>
      </c>
      <c r="R3" s="50">
        <v>0</v>
      </c>
      <c r="S3" s="50">
        <v>0</v>
      </c>
      <c r="T3" s="50">
        <v>4</v>
      </c>
      <c r="U3" s="50">
        <v>5.5</v>
      </c>
      <c r="V3" s="50">
        <v>2.5</v>
      </c>
      <c r="W3" s="50">
        <v>6.5</v>
      </c>
      <c r="X3" s="50">
        <v>6.5</v>
      </c>
      <c r="Y3" s="50">
        <v>6.5</v>
      </c>
      <c r="Z3" s="50"/>
      <c r="AA3" s="50"/>
      <c r="AB3" s="50"/>
      <c r="AC3" s="50">
        <f>8</f>
        <v>8</v>
      </c>
      <c r="AD3" s="50"/>
    </row>
    <row r="4" spans="1:30" ht="13.5" hidden="1" x14ac:dyDescent="0.25">
      <c r="A4" s="50" t="s">
        <v>28</v>
      </c>
      <c r="B4" s="50">
        <v>8.8000000000000007</v>
      </c>
      <c r="C4" s="50">
        <v>0</v>
      </c>
      <c r="D4" s="50">
        <v>0</v>
      </c>
      <c r="E4" s="50">
        <v>0</v>
      </c>
      <c r="F4" s="50">
        <v>0</v>
      </c>
      <c r="G4" s="50">
        <v>0</v>
      </c>
      <c r="H4" s="50">
        <v>0</v>
      </c>
      <c r="I4" s="50">
        <v>0</v>
      </c>
      <c r="J4" s="50">
        <v>0</v>
      </c>
      <c r="K4" s="50">
        <v>0</v>
      </c>
      <c r="L4" s="50">
        <v>0</v>
      </c>
      <c r="M4" s="50">
        <v>0</v>
      </c>
      <c r="N4" s="50">
        <v>0</v>
      </c>
      <c r="O4" s="50">
        <v>0</v>
      </c>
      <c r="P4" s="50">
        <v>0</v>
      </c>
      <c r="Q4" s="50">
        <v>0</v>
      </c>
      <c r="R4" s="50">
        <v>0</v>
      </c>
      <c r="S4" s="50">
        <v>0</v>
      </c>
      <c r="T4" s="50">
        <v>4</v>
      </c>
      <c r="U4" s="50">
        <v>5.5</v>
      </c>
      <c r="V4" s="50">
        <v>2.5</v>
      </c>
      <c r="W4" s="50">
        <v>8.8000000000000007</v>
      </c>
      <c r="X4" s="50">
        <v>8.8000000000000007</v>
      </c>
      <c r="Y4" s="50">
        <v>8.8000000000000007</v>
      </c>
      <c r="Z4" s="50"/>
      <c r="AA4" s="50"/>
      <c r="AB4" s="50"/>
      <c r="AC4" s="50">
        <f>8</f>
        <v>8</v>
      </c>
      <c r="AD4" s="50"/>
    </row>
    <row r="5" spans="1:30" ht="13.5" hidden="1" x14ac:dyDescent="0.25">
      <c r="A5" s="50" t="s">
        <v>29</v>
      </c>
      <c r="B5" s="50">
        <v>5.8</v>
      </c>
      <c r="C5" s="50">
        <v>0</v>
      </c>
      <c r="D5" s="50">
        <v>0</v>
      </c>
      <c r="E5" s="50">
        <v>0</v>
      </c>
      <c r="F5" s="50">
        <v>0</v>
      </c>
      <c r="G5" s="50">
        <v>0</v>
      </c>
      <c r="H5" s="50">
        <v>0</v>
      </c>
      <c r="I5" s="50">
        <v>0</v>
      </c>
      <c r="J5" s="50">
        <v>0</v>
      </c>
      <c r="K5" s="50">
        <v>0</v>
      </c>
      <c r="L5" s="50">
        <v>0</v>
      </c>
      <c r="M5" s="50">
        <v>0</v>
      </c>
      <c r="N5" s="50">
        <v>0</v>
      </c>
      <c r="O5" s="50">
        <v>0</v>
      </c>
      <c r="P5" s="50">
        <v>0</v>
      </c>
      <c r="Q5" s="50">
        <v>0</v>
      </c>
      <c r="R5" s="50">
        <v>0</v>
      </c>
      <c r="S5" s="50">
        <v>0</v>
      </c>
      <c r="T5" s="50">
        <v>4</v>
      </c>
      <c r="U5" s="50">
        <v>5.5</v>
      </c>
      <c r="V5" s="50">
        <v>2.5</v>
      </c>
      <c r="W5" s="50">
        <v>5.8</v>
      </c>
      <c r="X5" s="50">
        <v>5.8</v>
      </c>
      <c r="Y5" s="50">
        <v>5.8</v>
      </c>
      <c r="Z5" s="50"/>
      <c r="AA5" s="50"/>
      <c r="AB5" s="50"/>
      <c r="AC5" s="50">
        <f>8</f>
        <v>8</v>
      </c>
      <c r="AD5" s="50"/>
    </row>
    <row r="6" spans="1:30" ht="13.5" hidden="1" x14ac:dyDescent="0.25">
      <c r="A6" s="50" t="s">
        <v>30</v>
      </c>
      <c r="B6" s="50">
        <v>8.6</v>
      </c>
      <c r="C6" s="50">
        <v>0</v>
      </c>
      <c r="D6" s="50">
        <v>0</v>
      </c>
      <c r="E6" s="50">
        <v>0</v>
      </c>
      <c r="F6" s="50">
        <v>0</v>
      </c>
      <c r="G6" s="50">
        <v>0</v>
      </c>
      <c r="H6" s="50">
        <v>0</v>
      </c>
      <c r="I6" s="50">
        <v>0</v>
      </c>
      <c r="J6" s="50">
        <v>0</v>
      </c>
      <c r="K6" s="50">
        <v>0</v>
      </c>
      <c r="L6" s="50">
        <v>0</v>
      </c>
      <c r="M6" s="50">
        <v>0</v>
      </c>
      <c r="N6" s="50">
        <v>0</v>
      </c>
      <c r="O6" s="50">
        <v>0</v>
      </c>
      <c r="P6" s="50">
        <v>0</v>
      </c>
      <c r="Q6" s="50">
        <v>0</v>
      </c>
      <c r="R6" s="50">
        <v>0</v>
      </c>
      <c r="S6" s="50">
        <v>0</v>
      </c>
      <c r="T6" s="50">
        <v>4</v>
      </c>
      <c r="U6" s="50">
        <v>5.5</v>
      </c>
      <c r="V6" s="50">
        <v>2.5</v>
      </c>
      <c r="W6" s="50">
        <v>8.6</v>
      </c>
      <c r="X6" s="50">
        <v>8.6</v>
      </c>
      <c r="Y6" s="50">
        <v>8.6</v>
      </c>
      <c r="Z6" s="50"/>
      <c r="AA6" s="50"/>
      <c r="AB6" s="50"/>
      <c r="AC6" s="50">
        <f>8</f>
        <v>8</v>
      </c>
      <c r="AD6" s="50"/>
    </row>
    <row r="7" spans="1:30" ht="13.5" hidden="1" x14ac:dyDescent="0.25">
      <c r="A7" s="50" t="s">
        <v>31</v>
      </c>
      <c r="B7" s="50">
        <v>9.4</v>
      </c>
      <c r="C7" s="50">
        <v>0</v>
      </c>
      <c r="D7" s="50">
        <v>0</v>
      </c>
      <c r="E7" s="50">
        <v>0</v>
      </c>
      <c r="F7" s="50">
        <v>0</v>
      </c>
      <c r="G7" s="50">
        <v>0</v>
      </c>
      <c r="H7" s="50">
        <v>0</v>
      </c>
      <c r="I7" s="50">
        <v>0</v>
      </c>
      <c r="J7" s="50">
        <v>0</v>
      </c>
      <c r="K7" s="50">
        <v>0</v>
      </c>
      <c r="L7" s="50">
        <v>0</v>
      </c>
      <c r="M7" s="50">
        <v>0</v>
      </c>
      <c r="N7" s="50">
        <v>0</v>
      </c>
      <c r="O7" s="50">
        <v>0</v>
      </c>
      <c r="P7" s="50">
        <v>0</v>
      </c>
      <c r="Q7" s="50">
        <v>0</v>
      </c>
      <c r="R7" s="50">
        <v>0</v>
      </c>
      <c r="S7" s="50">
        <v>0</v>
      </c>
      <c r="T7" s="50">
        <v>4</v>
      </c>
      <c r="U7" s="50">
        <v>5.5</v>
      </c>
      <c r="V7" s="50">
        <v>2.5</v>
      </c>
      <c r="W7" s="50">
        <v>9.4</v>
      </c>
      <c r="X7" s="50">
        <v>9.4</v>
      </c>
      <c r="Y7" s="50">
        <v>9.4</v>
      </c>
      <c r="Z7" s="50"/>
      <c r="AA7" s="50"/>
      <c r="AB7" s="50"/>
      <c r="AC7" s="50">
        <f>8</f>
        <v>8</v>
      </c>
      <c r="AD7" s="50"/>
    </row>
    <row r="8" spans="1:30" ht="13.5" hidden="1" x14ac:dyDescent="0.25">
      <c r="A8" s="50" t="s">
        <v>32</v>
      </c>
      <c r="B8" s="50">
        <v>11.55</v>
      </c>
      <c r="C8" s="50">
        <v>0</v>
      </c>
      <c r="D8" s="50">
        <v>0</v>
      </c>
      <c r="E8" s="50">
        <v>0</v>
      </c>
      <c r="F8" s="50">
        <v>0</v>
      </c>
      <c r="G8" s="50">
        <v>0</v>
      </c>
      <c r="H8" s="50">
        <v>0</v>
      </c>
      <c r="I8" s="50">
        <v>0</v>
      </c>
      <c r="J8" s="50">
        <v>0</v>
      </c>
      <c r="K8" s="50">
        <v>0</v>
      </c>
      <c r="L8" s="50">
        <v>0</v>
      </c>
      <c r="M8" s="50">
        <v>0</v>
      </c>
      <c r="N8" s="50">
        <v>0</v>
      </c>
      <c r="O8" s="50">
        <v>0</v>
      </c>
      <c r="P8" s="50">
        <v>0</v>
      </c>
      <c r="Q8" s="50">
        <v>0</v>
      </c>
      <c r="R8" s="50">
        <v>0</v>
      </c>
      <c r="S8" s="50">
        <v>0</v>
      </c>
      <c r="T8" s="50">
        <v>4</v>
      </c>
      <c r="U8" s="50">
        <v>5.5</v>
      </c>
      <c r="V8" s="50">
        <v>2.5</v>
      </c>
      <c r="W8" s="50">
        <v>11.55</v>
      </c>
      <c r="X8" s="50">
        <v>11.55</v>
      </c>
      <c r="Y8" s="50">
        <v>11.55</v>
      </c>
      <c r="Z8" s="50"/>
      <c r="AA8" s="50"/>
      <c r="AB8" s="50"/>
      <c r="AC8" s="50">
        <f>8</f>
        <v>8</v>
      </c>
      <c r="AD8" s="50"/>
    </row>
    <row r="9" spans="1:30" ht="13.5" hidden="1" x14ac:dyDescent="0.25">
      <c r="A9" s="50" t="s">
        <v>33</v>
      </c>
      <c r="B9" s="50">
        <v>8.5</v>
      </c>
      <c r="C9" s="50">
        <v>0</v>
      </c>
      <c r="D9" s="50">
        <v>0</v>
      </c>
      <c r="E9" s="50">
        <v>0</v>
      </c>
      <c r="F9" s="50">
        <v>0</v>
      </c>
      <c r="G9" s="50">
        <v>0</v>
      </c>
      <c r="H9" s="50">
        <v>0</v>
      </c>
      <c r="I9" s="50">
        <v>0</v>
      </c>
      <c r="J9" s="50">
        <v>0</v>
      </c>
      <c r="K9" s="50">
        <v>0</v>
      </c>
      <c r="L9" s="50">
        <v>0</v>
      </c>
      <c r="M9" s="50">
        <v>0</v>
      </c>
      <c r="N9" s="50">
        <v>0</v>
      </c>
      <c r="O9" s="50">
        <v>0</v>
      </c>
      <c r="P9" s="50">
        <v>0</v>
      </c>
      <c r="Q9" s="50">
        <v>0</v>
      </c>
      <c r="R9" s="50">
        <v>0</v>
      </c>
      <c r="S9" s="50">
        <v>0</v>
      </c>
      <c r="T9" s="50">
        <v>4</v>
      </c>
      <c r="U9" s="50">
        <v>5.5</v>
      </c>
      <c r="V9" s="50">
        <v>2.5</v>
      </c>
      <c r="W9" s="50">
        <v>8.5</v>
      </c>
      <c r="X9" s="50">
        <v>8.5</v>
      </c>
      <c r="Y9" s="50">
        <v>8.5</v>
      </c>
      <c r="Z9" s="50"/>
      <c r="AA9" s="50"/>
      <c r="AB9" s="50"/>
      <c r="AC9" s="50">
        <f>8</f>
        <v>8</v>
      </c>
      <c r="AD9" s="50"/>
    </row>
    <row r="10" spans="1:30" ht="13.5" hidden="1" x14ac:dyDescent="0.25">
      <c r="A10" s="50" t="s">
        <v>34</v>
      </c>
      <c r="B10" s="50">
        <v>6.2</v>
      </c>
      <c r="C10" s="50">
        <v>0</v>
      </c>
      <c r="D10" s="50">
        <v>0</v>
      </c>
      <c r="E10" s="50">
        <v>0</v>
      </c>
      <c r="F10" s="50">
        <v>0</v>
      </c>
      <c r="G10" s="50">
        <v>0</v>
      </c>
      <c r="H10" s="50">
        <v>0</v>
      </c>
      <c r="I10" s="50">
        <v>0</v>
      </c>
      <c r="J10" s="50">
        <v>0</v>
      </c>
      <c r="K10" s="50">
        <v>0</v>
      </c>
      <c r="L10" s="50">
        <v>0</v>
      </c>
      <c r="M10" s="50">
        <v>0</v>
      </c>
      <c r="N10" s="50">
        <v>0</v>
      </c>
      <c r="O10" s="50">
        <v>0</v>
      </c>
      <c r="P10" s="50">
        <v>0</v>
      </c>
      <c r="Q10" s="50">
        <v>0</v>
      </c>
      <c r="R10" s="50">
        <v>0</v>
      </c>
      <c r="S10" s="50">
        <v>0</v>
      </c>
      <c r="T10" s="50">
        <v>4</v>
      </c>
      <c r="U10" s="50">
        <v>5.5</v>
      </c>
      <c r="V10" s="50">
        <v>2.5</v>
      </c>
      <c r="W10" s="50">
        <v>6.2</v>
      </c>
      <c r="X10" s="50">
        <v>6.2</v>
      </c>
      <c r="Y10" s="50">
        <v>6.2</v>
      </c>
      <c r="Z10" s="50"/>
      <c r="AA10" s="50"/>
      <c r="AB10" s="50"/>
      <c r="AC10" s="50">
        <f>8</f>
        <v>8</v>
      </c>
      <c r="AD10" s="50"/>
    </row>
    <row r="11" spans="1:30" ht="13.5" hidden="1" x14ac:dyDescent="0.25">
      <c r="A11" s="50" t="s">
        <v>35</v>
      </c>
      <c r="B11" s="50">
        <v>4.7</v>
      </c>
      <c r="C11" s="50">
        <v>0</v>
      </c>
      <c r="D11" s="50">
        <v>0</v>
      </c>
      <c r="E11" s="50">
        <v>0</v>
      </c>
      <c r="F11" s="50">
        <v>0</v>
      </c>
      <c r="G11" s="50">
        <v>0</v>
      </c>
      <c r="H11" s="50">
        <v>0</v>
      </c>
      <c r="I11" s="50">
        <v>0</v>
      </c>
      <c r="J11" s="50">
        <v>0</v>
      </c>
      <c r="K11" s="50">
        <v>0</v>
      </c>
      <c r="L11" s="50">
        <v>0</v>
      </c>
      <c r="M11" s="50">
        <v>0</v>
      </c>
      <c r="N11" s="50">
        <v>0</v>
      </c>
      <c r="O11" s="50">
        <v>0</v>
      </c>
      <c r="P11" s="50">
        <v>0</v>
      </c>
      <c r="Q11" s="50">
        <v>0</v>
      </c>
      <c r="R11" s="50">
        <v>0</v>
      </c>
      <c r="S11" s="50">
        <v>0</v>
      </c>
      <c r="T11" s="50">
        <v>4</v>
      </c>
      <c r="U11" s="50">
        <v>5.5</v>
      </c>
      <c r="V11" s="50">
        <v>2.5</v>
      </c>
      <c r="W11" s="50">
        <v>4.7</v>
      </c>
      <c r="X11" s="50">
        <v>4.7</v>
      </c>
      <c r="Y11" s="50">
        <v>4.7</v>
      </c>
      <c r="Z11" s="50"/>
      <c r="AA11" s="50"/>
      <c r="AB11" s="50"/>
      <c r="AC11" s="50">
        <f>8</f>
        <v>8</v>
      </c>
      <c r="AD11" s="50"/>
    </row>
    <row r="12" spans="1:30" ht="13.5" hidden="1" x14ac:dyDescent="0.25">
      <c r="A12" s="50" t="s">
        <v>36</v>
      </c>
      <c r="B12" s="50">
        <v>2.2000000000000002</v>
      </c>
      <c r="C12" s="50">
        <v>0</v>
      </c>
      <c r="D12" s="50">
        <v>0</v>
      </c>
      <c r="E12" s="50">
        <v>0</v>
      </c>
      <c r="F12" s="50">
        <v>0</v>
      </c>
      <c r="G12" s="50">
        <v>0</v>
      </c>
      <c r="H12" s="50">
        <v>0</v>
      </c>
      <c r="I12" s="50">
        <v>0</v>
      </c>
      <c r="J12" s="50">
        <v>0</v>
      </c>
      <c r="K12" s="50">
        <v>0</v>
      </c>
      <c r="L12" s="50">
        <v>0</v>
      </c>
      <c r="M12" s="50">
        <v>0</v>
      </c>
      <c r="N12" s="50">
        <v>0</v>
      </c>
      <c r="O12" s="50">
        <v>0</v>
      </c>
      <c r="P12" s="50">
        <v>0</v>
      </c>
      <c r="Q12" s="50">
        <v>0</v>
      </c>
      <c r="R12" s="50">
        <v>0</v>
      </c>
      <c r="S12" s="50">
        <v>0</v>
      </c>
      <c r="T12" s="50">
        <v>4</v>
      </c>
      <c r="U12" s="50">
        <v>5.5</v>
      </c>
      <c r="V12" s="50">
        <v>2.5</v>
      </c>
      <c r="W12" s="50">
        <v>2.2000000000000002</v>
      </c>
      <c r="X12" s="50">
        <v>2.2000000000000002</v>
      </c>
      <c r="Y12" s="50">
        <v>2.2000000000000002</v>
      </c>
      <c r="Z12" s="50"/>
      <c r="AA12" s="50"/>
      <c r="AB12" s="50"/>
      <c r="AC12" s="50">
        <f>8</f>
        <v>8</v>
      </c>
      <c r="AD12" s="50"/>
    </row>
    <row r="13" spans="1:30" ht="13.5" hidden="1" x14ac:dyDescent="0.25">
      <c r="A13" s="50" t="s">
        <v>37</v>
      </c>
      <c r="B13" s="50">
        <v>0.7</v>
      </c>
      <c r="C13" s="50">
        <v>0</v>
      </c>
      <c r="D13" s="50">
        <v>0</v>
      </c>
      <c r="E13" s="50">
        <v>0</v>
      </c>
      <c r="F13" s="50">
        <v>0</v>
      </c>
      <c r="G13" s="50">
        <v>0</v>
      </c>
      <c r="H13" s="50">
        <v>0</v>
      </c>
      <c r="I13" s="50">
        <v>0</v>
      </c>
      <c r="J13" s="50">
        <v>0</v>
      </c>
      <c r="K13" s="50">
        <v>0</v>
      </c>
      <c r="L13" s="50">
        <v>0</v>
      </c>
      <c r="M13" s="50">
        <v>0</v>
      </c>
      <c r="N13" s="50">
        <v>0</v>
      </c>
      <c r="O13" s="50">
        <v>0</v>
      </c>
      <c r="P13" s="50">
        <v>0</v>
      </c>
      <c r="Q13" s="50">
        <v>0</v>
      </c>
      <c r="R13" s="50">
        <v>0</v>
      </c>
      <c r="S13" s="50">
        <v>0</v>
      </c>
      <c r="T13" s="50">
        <v>4</v>
      </c>
      <c r="U13" s="50">
        <v>5.5</v>
      </c>
      <c r="V13" s="50">
        <v>2.5</v>
      </c>
      <c r="W13" s="50">
        <v>0.7</v>
      </c>
      <c r="X13" s="50">
        <v>0.7</v>
      </c>
      <c r="Y13" s="50">
        <v>0.7</v>
      </c>
      <c r="Z13" s="50"/>
      <c r="AA13" s="50"/>
      <c r="AB13" s="50"/>
      <c r="AC13" s="50">
        <f>8</f>
        <v>8</v>
      </c>
      <c r="AD13" s="50"/>
    </row>
    <row r="14" spans="1:30" ht="13.5" hidden="1" x14ac:dyDescent="0.25">
      <c r="A14" s="50" t="s">
        <v>38</v>
      </c>
      <c r="B14" s="148">
        <v>2.5</v>
      </c>
      <c r="C14" s="50">
        <v>0</v>
      </c>
      <c r="D14" s="50">
        <v>0</v>
      </c>
      <c r="E14" s="50">
        <v>0</v>
      </c>
      <c r="F14" s="50">
        <v>0</v>
      </c>
      <c r="G14" s="50">
        <v>0</v>
      </c>
      <c r="H14" s="50">
        <v>0</v>
      </c>
      <c r="I14" s="50">
        <v>0</v>
      </c>
      <c r="J14" s="50">
        <v>0</v>
      </c>
      <c r="K14" s="50">
        <v>0</v>
      </c>
      <c r="L14" s="50">
        <v>0</v>
      </c>
      <c r="M14" s="50">
        <v>0</v>
      </c>
      <c r="N14" s="50">
        <v>0</v>
      </c>
      <c r="O14" s="50">
        <v>0</v>
      </c>
      <c r="P14" s="50">
        <v>0</v>
      </c>
      <c r="Q14" s="50">
        <v>0</v>
      </c>
      <c r="R14" s="50">
        <v>0</v>
      </c>
      <c r="S14" s="50">
        <v>0</v>
      </c>
      <c r="T14" s="50">
        <v>4</v>
      </c>
      <c r="U14" s="50">
        <v>5.5</v>
      </c>
      <c r="V14" s="50">
        <v>2.5</v>
      </c>
      <c r="W14" s="50">
        <v>2.5</v>
      </c>
      <c r="X14" s="50">
        <v>2.5</v>
      </c>
      <c r="Y14" s="50">
        <v>2.5</v>
      </c>
      <c r="Z14" s="50"/>
      <c r="AA14" s="50"/>
      <c r="AB14" s="50"/>
      <c r="AC14" s="50">
        <f>8</f>
        <v>8</v>
      </c>
      <c r="AD14" s="50"/>
    </row>
    <row r="15" spans="1:30" ht="13.5" hidden="1" x14ac:dyDescent="0.25">
      <c r="A15" s="50" t="s">
        <v>39</v>
      </c>
      <c r="B15" s="148">
        <v>3.2</v>
      </c>
      <c r="C15" s="50">
        <v>0</v>
      </c>
      <c r="D15" s="50">
        <v>0</v>
      </c>
      <c r="E15" s="50">
        <v>0</v>
      </c>
      <c r="F15" s="50">
        <v>0</v>
      </c>
      <c r="G15" s="50">
        <v>0</v>
      </c>
      <c r="H15" s="50">
        <v>0</v>
      </c>
      <c r="I15" s="50">
        <v>0</v>
      </c>
      <c r="J15" s="50">
        <v>0</v>
      </c>
      <c r="K15" s="50">
        <v>0</v>
      </c>
      <c r="L15" s="50">
        <v>0</v>
      </c>
      <c r="M15" s="50">
        <v>0</v>
      </c>
      <c r="N15" s="50">
        <v>0</v>
      </c>
      <c r="O15" s="50">
        <v>0</v>
      </c>
      <c r="P15" s="50">
        <v>0</v>
      </c>
      <c r="Q15" s="50">
        <v>0</v>
      </c>
      <c r="R15" s="50">
        <v>0</v>
      </c>
      <c r="S15" s="50">
        <v>0</v>
      </c>
      <c r="T15" s="50">
        <v>4</v>
      </c>
      <c r="U15" s="50">
        <v>5.5</v>
      </c>
      <c r="V15" s="50">
        <v>2.5</v>
      </c>
      <c r="W15" s="50">
        <v>3.2</v>
      </c>
      <c r="X15" s="50">
        <v>3.2</v>
      </c>
      <c r="Y15" s="50">
        <v>3.2</v>
      </c>
      <c r="Z15" s="50"/>
      <c r="AA15" s="50"/>
      <c r="AB15" s="50"/>
      <c r="AC15" s="50">
        <f>8</f>
        <v>8</v>
      </c>
      <c r="AD15" s="50"/>
    </row>
    <row r="16" spans="1:30" ht="13.5" hidden="1" x14ac:dyDescent="0.25">
      <c r="A16" s="50" t="s">
        <v>40</v>
      </c>
      <c r="B16" s="148">
        <v>3.4</v>
      </c>
      <c r="C16" s="50">
        <v>0</v>
      </c>
      <c r="D16" s="50">
        <v>0</v>
      </c>
      <c r="E16" s="50">
        <v>0</v>
      </c>
      <c r="F16" s="50">
        <v>0</v>
      </c>
      <c r="G16" s="50">
        <v>0</v>
      </c>
      <c r="H16" s="50">
        <v>0</v>
      </c>
      <c r="I16" s="50">
        <v>0</v>
      </c>
      <c r="J16" s="50">
        <v>0</v>
      </c>
      <c r="K16" s="50">
        <v>0</v>
      </c>
      <c r="L16" s="50">
        <v>0</v>
      </c>
      <c r="M16" s="50">
        <v>0</v>
      </c>
      <c r="N16" s="50">
        <v>0</v>
      </c>
      <c r="O16" s="50">
        <v>0</v>
      </c>
      <c r="P16" s="50">
        <v>0</v>
      </c>
      <c r="Q16" s="50">
        <v>0</v>
      </c>
      <c r="R16" s="50">
        <v>0</v>
      </c>
      <c r="S16" s="50">
        <v>0</v>
      </c>
      <c r="T16" s="50">
        <v>4</v>
      </c>
      <c r="U16" s="50">
        <v>5.5</v>
      </c>
      <c r="V16" s="50">
        <v>2.5</v>
      </c>
      <c r="W16" s="50">
        <v>3.4</v>
      </c>
      <c r="X16" s="50">
        <v>3.4</v>
      </c>
      <c r="Y16" s="50">
        <v>3.4</v>
      </c>
      <c r="Z16" s="50"/>
      <c r="AA16" s="50"/>
      <c r="AB16" s="50"/>
      <c r="AC16" s="50">
        <f>8</f>
        <v>8</v>
      </c>
      <c r="AD16" s="50"/>
    </row>
    <row r="17" spans="1:1023 1025:2048 2050:3050 3073:4075 4098:5100 5123:6125 6148:7150 7173:8175 8198:9200 9223:10225 10248:11250 11273:12275 12298:13300 13323:14325 14348:15350 15373:16375" ht="13.5" hidden="1" x14ac:dyDescent="0.25">
      <c r="A17" s="50" t="s">
        <v>41</v>
      </c>
      <c r="B17" s="148">
        <v>6.5</v>
      </c>
      <c r="C17" s="50">
        <v>0</v>
      </c>
      <c r="D17" s="50">
        <v>0</v>
      </c>
      <c r="E17" s="50">
        <v>0</v>
      </c>
      <c r="F17" s="50">
        <v>0</v>
      </c>
      <c r="G17" s="50">
        <v>0</v>
      </c>
      <c r="H17" s="50">
        <v>0</v>
      </c>
      <c r="I17" s="50">
        <v>0</v>
      </c>
      <c r="J17" s="50">
        <v>0</v>
      </c>
      <c r="K17" s="50">
        <v>0</v>
      </c>
      <c r="L17" s="50">
        <v>0</v>
      </c>
      <c r="M17" s="50">
        <v>0</v>
      </c>
      <c r="N17" s="50">
        <v>0</v>
      </c>
      <c r="O17" s="50">
        <v>0</v>
      </c>
      <c r="P17" s="50">
        <v>0</v>
      </c>
      <c r="Q17" s="50">
        <v>0</v>
      </c>
      <c r="R17" s="50">
        <v>0</v>
      </c>
      <c r="S17" s="50">
        <v>0</v>
      </c>
      <c r="T17" s="50">
        <v>4</v>
      </c>
      <c r="U17" s="50">
        <v>5.5</v>
      </c>
      <c r="V17" s="50">
        <v>2.5</v>
      </c>
      <c r="W17" s="50">
        <v>6.5</v>
      </c>
      <c r="X17" s="50">
        <v>6.5</v>
      </c>
      <c r="Y17" s="50">
        <v>6.5</v>
      </c>
      <c r="Z17" s="50"/>
      <c r="AA17" s="50"/>
      <c r="AB17" s="50"/>
      <c r="AC17" s="50">
        <f>8</f>
        <v>8</v>
      </c>
      <c r="AD17" s="50"/>
      <c r="AV17" s="40"/>
      <c r="AX17" s="149"/>
      <c r="BU17" s="40"/>
      <c r="BW17" s="149"/>
      <c r="CT17" s="40"/>
      <c r="CV17" s="149"/>
      <c r="DS17" s="40"/>
      <c r="DU17" s="149"/>
      <c r="ER17" s="40"/>
      <c r="ET17" s="149"/>
      <c r="FQ17" s="40"/>
      <c r="FS17" s="149"/>
      <c r="GP17" s="40"/>
      <c r="GR17" s="149"/>
      <c r="HO17" s="40"/>
      <c r="HQ17" s="149"/>
      <c r="IN17" s="40"/>
      <c r="IP17" s="149"/>
      <c r="JM17" s="40"/>
      <c r="JO17" s="149"/>
      <c r="KL17" s="40"/>
      <c r="KN17" s="149"/>
      <c r="LK17" s="40"/>
      <c r="LM17" s="149"/>
      <c r="MJ17" s="40"/>
      <c r="ML17" s="149"/>
      <c r="NI17" s="40"/>
      <c r="NK17" s="149"/>
      <c r="OH17" s="40"/>
      <c r="OJ17" s="149"/>
      <c r="PG17" s="40"/>
      <c r="PI17" s="149"/>
      <c r="QF17" s="40"/>
      <c r="QH17" s="149"/>
      <c r="RE17" s="40"/>
      <c r="RG17" s="149"/>
      <c r="SD17" s="40"/>
      <c r="SF17" s="149"/>
      <c r="TC17" s="40"/>
      <c r="TE17" s="149"/>
      <c r="UB17" s="40"/>
      <c r="UD17" s="149"/>
      <c r="VA17" s="40"/>
      <c r="VC17" s="149"/>
      <c r="VZ17" s="40"/>
      <c r="WB17" s="149"/>
      <c r="WY17" s="40"/>
      <c r="XA17" s="149"/>
      <c r="XX17" s="40"/>
      <c r="XZ17" s="149"/>
      <c r="YW17" s="40"/>
      <c r="YY17" s="149"/>
      <c r="ZV17" s="40"/>
      <c r="ZX17" s="149"/>
      <c r="AAU17" s="40"/>
      <c r="AAW17" s="149"/>
      <c r="ABT17" s="40"/>
      <c r="ABV17" s="149"/>
      <c r="ACS17" s="40"/>
      <c r="ACU17" s="149"/>
      <c r="ADR17" s="40"/>
      <c r="ADT17" s="149"/>
      <c r="AEQ17" s="40"/>
      <c r="AES17" s="149"/>
      <c r="AFP17" s="40"/>
      <c r="AFR17" s="149"/>
      <c r="AGO17" s="40"/>
      <c r="AGQ17" s="149"/>
      <c r="AHN17" s="40"/>
      <c r="AHP17" s="149"/>
      <c r="AIM17" s="40"/>
      <c r="AIO17" s="149"/>
      <c r="AJL17" s="40"/>
      <c r="AJN17" s="149"/>
      <c r="AKK17" s="40"/>
      <c r="AKM17" s="149"/>
      <c r="ALJ17" s="40"/>
      <c r="ALL17" s="149"/>
      <c r="AMI17" s="40"/>
      <c r="AMK17" s="149"/>
      <c r="ANH17" s="40"/>
      <c r="ANJ17" s="149"/>
      <c r="AOG17" s="40"/>
      <c r="AOI17" s="149"/>
      <c r="APF17" s="40"/>
      <c r="APH17" s="149"/>
      <c r="AQE17" s="40"/>
      <c r="AQG17" s="149"/>
      <c r="ARD17" s="40"/>
      <c r="ARF17" s="149"/>
      <c r="ASC17" s="40"/>
      <c r="ASE17" s="149"/>
      <c r="ATB17" s="40"/>
      <c r="ATD17" s="149"/>
      <c r="AUA17" s="40"/>
      <c r="AUC17" s="149"/>
      <c r="AUZ17" s="40"/>
      <c r="AVB17" s="149"/>
      <c r="AVY17" s="40"/>
      <c r="AWA17" s="149"/>
      <c r="AWX17" s="40"/>
      <c r="AWZ17" s="149"/>
      <c r="AXW17" s="40"/>
      <c r="AXY17" s="149"/>
      <c r="AYV17" s="40"/>
      <c r="AYX17" s="149"/>
      <c r="AZU17" s="40"/>
      <c r="AZW17" s="149"/>
      <c r="BAT17" s="40"/>
      <c r="BAV17" s="149"/>
      <c r="BBS17" s="40"/>
      <c r="BBU17" s="149"/>
      <c r="BCR17" s="40"/>
      <c r="BCT17" s="149"/>
      <c r="BDQ17" s="40"/>
      <c r="BDS17" s="149"/>
      <c r="BEP17" s="40"/>
      <c r="BER17" s="149"/>
      <c r="BFO17" s="40"/>
      <c r="BFQ17" s="149"/>
      <c r="BGN17" s="40"/>
      <c r="BGP17" s="149"/>
      <c r="BHM17" s="40"/>
      <c r="BHO17" s="149"/>
      <c r="BIL17" s="40"/>
      <c r="BIN17" s="149"/>
      <c r="BJK17" s="40"/>
      <c r="BJM17" s="149"/>
      <c r="BKJ17" s="40"/>
      <c r="BKL17" s="149"/>
      <c r="BLI17" s="40"/>
      <c r="BLK17" s="149"/>
      <c r="BMH17" s="40"/>
      <c r="BMJ17" s="149"/>
      <c r="BNG17" s="40"/>
      <c r="BNI17" s="149"/>
      <c r="BOF17" s="40"/>
      <c r="BOH17" s="149"/>
      <c r="BPE17" s="40"/>
      <c r="BPG17" s="149"/>
      <c r="BQD17" s="40"/>
      <c r="BQF17" s="149"/>
      <c r="BRC17" s="40"/>
      <c r="BRE17" s="149"/>
      <c r="BSB17" s="40"/>
      <c r="BSD17" s="149"/>
      <c r="BTA17" s="40"/>
      <c r="BTC17" s="149"/>
      <c r="BTZ17" s="40"/>
      <c r="BUB17" s="149"/>
      <c r="BUY17" s="40"/>
      <c r="BVA17" s="149"/>
      <c r="BVX17" s="40"/>
      <c r="BVZ17" s="149"/>
      <c r="BWW17" s="40"/>
      <c r="BWY17" s="149"/>
      <c r="BXV17" s="40"/>
      <c r="BXX17" s="149"/>
      <c r="BYU17" s="40"/>
      <c r="BYW17" s="149"/>
      <c r="BZT17" s="40"/>
      <c r="BZV17" s="149"/>
      <c r="CAS17" s="40"/>
      <c r="CAU17" s="149"/>
      <c r="CBR17" s="40"/>
      <c r="CBT17" s="149"/>
      <c r="CCQ17" s="40"/>
      <c r="CCS17" s="149"/>
      <c r="CDP17" s="40"/>
      <c r="CDR17" s="149"/>
      <c r="CEO17" s="40"/>
      <c r="CEQ17" s="149"/>
      <c r="CFN17" s="40"/>
      <c r="CFP17" s="149"/>
      <c r="CGM17" s="40"/>
      <c r="CGO17" s="149"/>
      <c r="CHL17" s="40"/>
      <c r="CHN17" s="149"/>
      <c r="CIK17" s="40"/>
      <c r="CIM17" s="149"/>
      <c r="CJJ17" s="40"/>
      <c r="CJL17" s="149"/>
      <c r="CKI17" s="40"/>
      <c r="CKK17" s="149"/>
      <c r="CLH17" s="40"/>
      <c r="CLJ17" s="149"/>
      <c r="CMG17" s="40"/>
      <c r="CMI17" s="149"/>
      <c r="CNF17" s="40"/>
      <c r="CNH17" s="149"/>
      <c r="COE17" s="40"/>
      <c r="COG17" s="149"/>
      <c r="CPD17" s="40"/>
      <c r="CPF17" s="149"/>
      <c r="CQC17" s="40"/>
      <c r="CQE17" s="149"/>
      <c r="CRB17" s="40"/>
      <c r="CRD17" s="149"/>
      <c r="CSA17" s="40"/>
      <c r="CSC17" s="149"/>
      <c r="CSZ17" s="40"/>
      <c r="CTB17" s="149"/>
      <c r="CTY17" s="40"/>
      <c r="CUA17" s="149"/>
      <c r="CUX17" s="40"/>
      <c r="CUZ17" s="149"/>
      <c r="CVW17" s="40"/>
      <c r="CVY17" s="149"/>
      <c r="CWV17" s="40"/>
      <c r="CWX17" s="149"/>
      <c r="CXU17" s="40"/>
      <c r="CXW17" s="149"/>
      <c r="CYT17" s="40"/>
      <c r="CYV17" s="149"/>
      <c r="CZS17" s="40"/>
      <c r="CZU17" s="149"/>
      <c r="DAR17" s="40"/>
      <c r="DAT17" s="149"/>
      <c r="DBQ17" s="40"/>
      <c r="DBS17" s="149"/>
      <c r="DCP17" s="40"/>
      <c r="DCR17" s="149"/>
      <c r="DDO17" s="40"/>
      <c r="DDQ17" s="149"/>
      <c r="DEN17" s="40"/>
      <c r="DEP17" s="149"/>
      <c r="DFM17" s="40"/>
      <c r="DFO17" s="149"/>
      <c r="DGL17" s="40"/>
      <c r="DGN17" s="149"/>
      <c r="DHK17" s="40"/>
      <c r="DHM17" s="149"/>
      <c r="DIJ17" s="40"/>
      <c r="DIL17" s="149"/>
      <c r="DJI17" s="40"/>
      <c r="DJK17" s="149"/>
      <c r="DKH17" s="40"/>
      <c r="DKJ17" s="149"/>
      <c r="DLG17" s="40"/>
      <c r="DLI17" s="149"/>
      <c r="DMF17" s="40"/>
      <c r="DMH17" s="149"/>
      <c r="DNE17" s="40"/>
      <c r="DNG17" s="149"/>
      <c r="DOD17" s="40"/>
      <c r="DOF17" s="149"/>
      <c r="DPC17" s="40"/>
      <c r="DPE17" s="149"/>
      <c r="DQB17" s="40"/>
      <c r="DQD17" s="149"/>
      <c r="DRA17" s="40"/>
      <c r="DRC17" s="149"/>
      <c r="DRZ17" s="40"/>
      <c r="DSB17" s="149"/>
      <c r="DSY17" s="40"/>
      <c r="DTA17" s="149"/>
      <c r="DTX17" s="40"/>
      <c r="DTZ17" s="149"/>
      <c r="DUW17" s="40"/>
      <c r="DUY17" s="149"/>
      <c r="DVV17" s="40"/>
      <c r="DVX17" s="149"/>
      <c r="DWU17" s="40"/>
      <c r="DWW17" s="149"/>
      <c r="DXT17" s="40"/>
      <c r="DXV17" s="149"/>
      <c r="DYS17" s="40"/>
      <c r="DYU17" s="149"/>
      <c r="DZR17" s="40"/>
      <c r="DZT17" s="149"/>
      <c r="EAQ17" s="40"/>
      <c r="EAS17" s="149"/>
      <c r="EBP17" s="40"/>
      <c r="EBR17" s="149"/>
      <c r="ECO17" s="40"/>
      <c r="ECQ17" s="149"/>
      <c r="EDN17" s="40"/>
      <c r="EDP17" s="149"/>
      <c r="EEM17" s="40"/>
      <c r="EEO17" s="149"/>
      <c r="EFL17" s="40"/>
      <c r="EFN17" s="149"/>
      <c r="EGK17" s="40"/>
      <c r="EGM17" s="149"/>
      <c r="EHJ17" s="40"/>
      <c r="EHL17" s="149"/>
      <c r="EII17" s="40"/>
      <c r="EIK17" s="149"/>
      <c r="EJH17" s="40"/>
      <c r="EJJ17" s="149"/>
      <c r="EKG17" s="40"/>
      <c r="EKI17" s="149"/>
      <c r="ELF17" s="40"/>
      <c r="ELH17" s="149"/>
      <c r="EME17" s="40"/>
      <c r="EMG17" s="149"/>
      <c r="END17" s="40"/>
      <c r="ENF17" s="149"/>
      <c r="EOC17" s="40"/>
      <c r="EOE17" s="149"/>
      <c r="EPB17" s="40"/>
      <c r="EPD17" s="149"/>
      <c r="EQA17" s="40"/>
      <c r="EQC17" s="149"/>
      <c r="EQZ17" s="40"/>
      <c r="ERB17" s="149"/>
      <c r="ERY17" s="40"/>
      <c r="ESA17" s="149"/>
      <c r="ESX17" s="40"/>
      <c r="ESZ17" s="149"/>
      <c r="ETW17" s="40"/>
      <c r="ETY17" s="149"/>
      <c r="EUV17" s="40"/>
      <c r="EUX17" s="149"/>
      <c r="EVU17" s="40"/>
      <c r="EVW17" s="149"/>
      <c r="EWT17" s="40"/>
      <c r="EWV17" s="149"/>
      <c r="EXS17" s="40"/>
      <c r="EXU17" s="149"/>
      <c r="EYR17" s="40"/>
      <c r="EYT17" s="149"/>
      <c r="EZQ17" s="40"/>
      <c r="EZS17" s="149"/>
      <c r="FAP17" s="40"/>
      <c r="FAR17" s="149"/>
      <c r="FBO17" s="40"/>
      <c r="FBQ17" s="149"/>
      <c r="FCN17" s="40"/>
      <c r="FCP17" s="149"/>
      <c r="FDM17" s="40"/>
      <c r="FDO17" s="149"/>
      <c r="FEL17" s="40"/>
      <c r="FEN17" s="149"/>
      <c r="FFK17" s="40"/>
      <c r="FFM17" s="149"/>
      <c r="FGJ17" s="40"/>
      <c r="FGL17" s="149"/>
      <c r="FHI17" s="40"/>
      <c r="FHK17" s="149"/>
      <c r="FIH17" s="40"/>
      <c r="FIJ17" s="149"/>
      <c r="FJG17" s="40"/>
      <c r="FJI17" s="149"/>
      <c r="FKF17" s="40"/>
      <c r="FKH17" s="149"/>
      <c r="FLE17" s="40"/>
      <c r="FLG17" s="149"/>
      <c r="FMD17" s="40"/>
      <c r="FMF17" s="149"/>
      <c r="FNC17" s="40"/>
      <c r="FNE17" s="149"/>
      <c r="FOB17" s="40"/>
      <c r="FOD17" s="149"/>
      <c r="FPA17" s="40"/>
      <c r="FPC17" s="149"/>
      <c r="FPZ17" s="40"/>
      <c r="FQB17" s="149"/>
      <c r="FQY17" s="40"/>
      <c r="FRA17" s="149"/>
      <c r="FRX17" s="40"/>
      <c r="FRZ17" s="149"/>
      <c r="FSW17" s="40"/>
      <c r="FSY17" s="149"/>
      <c r="FTV17" s="40"/>
      <c r="FTX17" s="149"/>
      <c r="FUU17" s="40"/>
      <c r="FUW17" s="149"/>
      <c r="FVT17" s="40"/>
      <c r="FVV17" s="149"/>
      <c r="FWS17" s="40"/>
      <c r="FWU17" s="149"/>
      <c r="FXR17" s="40"/>
      <c r="FXT17" s="149"/>
      <c r="FYQ17" s="40"/>
      <c r="FYS17" s="149"/>
      <c r="FZP17" s="40"/>
      <c r="FZR17" s="149"/>
      <c r="GAO17" s="40"/>
      <c r="GAQ17" s="149"/>
      <c r="GBN17" s="40"/>
      <c r="GBP17" s="149"/>
      <c r="GCM17" s="40"/>
      <c r="GCO17" s="149"/>
      <c r="GDL17" s="40"/>
      <c r="GDN17" s="149"/>
      <c r="GEK17" s="40"/>
      <c r="GEM17" s="149"/>
      <c r="GFJ17" s="40"/>
      <c r="GFL17" s="149"/>
      <c r="GGI17" s="40"/>
      <c r="GGK17" s="149"/>
      <c r="GHH17" s="40"/>
      <c r="GHJ17" s="149"/>
      <c r="GIG17" s="40"/>
      <c r="GII17" s="149"/>
      <c r="GJF17" s="40"/>
      <c r="GJH17" s="149"/>
      <c r="GKE17" s="40"/>
      <c r="GKG17" s="149"/>
      <c r="GLD17" s="40"/>
      <c r="GLF17" s="149"/>
      <c r="GMC17" s="40"/>
      <c r="GME17" s="149"/>
      <c r="GNB17" s="40"/>
      <c r="GND17" s="149"/>
      <c r="GOA17" s="40"/>
      <c r="GOC17" s="149"/>
      <c r="GOZ17" s="40"/>
      <c r="GPB17" s="149"/>
      <c r="GPY17" s="40"/>
      <c r="GQA17" s="149"/>
      <c r="GQX17" s="40"/>
      <c r="GQZ17" s="149"/>
      <c r="GRW17" s="40"/>
      <c r="GRY17" s="149"/>
      <c r="GSV17" s="40"/>
      <c r="GSX17" s="149"/>
      <c r="GTU17" s="40"/>
      <c r="GTW17" s="149"/>
      <c r="GUT17" s="40"/>
      <c r="GUV17" s="149"/>
      <c r="GVS17" s="40"/>
      <c r="GVU17" s="149"/>
      <c r="GWR17" s="40"/>
      <c r="GWT17" s="149"/>
      <c r="GXQ17" s="40"/>
      <c r="GXS17" s="149"/>
      <c r="GYP17" s="40"/>
      <c r="GYR17" s="149"/>
      <c r="GZO17" s="40"/>
      <c r="GZQ17" s="149"/>
      <c r="HAN17" s="40"/>
      <c r="HAP17" s="149"/>
      <c r="HBM17" s="40"/>
      <c r="HBO17" s="149"/>
      <c r="HCL17" s="40"/>
      <c r="HCN17" s="149"/>
      <c r="HDK17" s="40"/>
      <c r="HDM17" s="149"/>
      <c r="HEJ17" s="40"/>
      <c r="HEL17" s="149"/>
      <c r="HFI17" s="40"/>
      <c r="HFK17" s="149"/>
      <c r="HGH17" s="40"/>
      <c r="HGJ17" s="149"/>
      <c r="HHG17" s="40"/>
      <c r="HHI17" s="149"/>
      <c r="HIF17" s="40"/>
      <c r="HIH17" s="149"/>
      <c r="HJE17" s="40"/>
      <c r="HJG17" s="149"/>
      <c r="HKD17" s="40"/>
      <c r="HKF17" s="149"/>
      <c r="HLC17" s="40"/>
      <c r="HLE17" s="149"/>
      <c r="HMB17" s="40"/>
      <c r="HMD17" s="149"/>
      <c r="HNA17" s="40"/>
      <c r="HNC17" s="149"/>
      <c r="HNZ17" s="40"/>
      <c r="HOB17" s="149"/>
      <c r="HOY17" s="40"/>
      <c r="HPA17" s="149"/>
      <c r="HPX17" s="40"/>
      <c r="HPZ17" s="149"/>
      <c r="HQW17" s="40"/>
      <c r="HQY17" s="149"/>
      <c r="HRV17" s="40"/>
      <c r="HRX17" s="149"/>
      <c r="HSU17" s="40"/>
      <c r="HSW17" s="149"/>
      <c r="HTT17" s="40"/>
      <c r="HTV17" s="149"/>
      <c r="HUS17" s="40"/>
      <c r="HUU17" s="149"/>
      <c r="HVR17" s="40"/>
      <c r="HVT17" s="149"/>
      <c r="HWQ17" s="40"/>
      <c r="HWS17" s="149"/>
      <c r="HXP17" s="40"/>
      <c r="HXR17" s="149"/>
      <c r="HYO17" s="40"/>
      <c r="HYQ17" s="149"/>
      <c r="HZN17" s="40"/>
      <c r="HZP17" s="149"/>
      <c r="IAM17" s="40"/>
      <c r="IAO17" s="149"/>
      <c r="IBL17" s="40"/>
      <c r="IBN17" s="149"/>
      <c r="ICK17" s="40"/>
      <c r="ICM17" s="149"/>
      <c r="IDJ17" s="40"/>
      <c r="IDL17" s="149"/>
      <c r="IEI17" s="40"/>
      <c r="IEK17" s="149"/>
      <c r="IFH17" s="40"/>
      <c r="IFJ17" s="149"/>
      <c r="IGG17" s="40"/>
      <c r="IGI17" s="149"/>
      <c r="IHF17" s="40"/>
      <c r="IHH17" s="149"/>
      <c r="IIE17" s="40"/>
      <c r="IIG17" s="149"/>
      <c r="IJD17" s="40"/>
      <c r="IJF17" s="149"/>
      <c r="IKC17" s="40"/>
      <c r="IKE17" s="149"/>
      <c r="ILB17" s="40"/>
      <c r="ILD17" s="149"/>
      <c r="IMA17" s="40"/>
      <c r="IMC17" s="149"/>
      <c r="IMZ17" s="40"/>
      <c r="INB17" s="149"/>
      <c r="INY17" s="40"/>
      <c r="IOA17" s="149"/>
      <c r="IOX17" s="40"/>
      <c r="IOZ17" s="149"/>
      <c r="IPW17" s="40"/>
      <c r="IPY17" s="149"/>
      <c r="IQV17" s="40"/>
      <c r="IQX17" s="149"/>
      <c r="IRU17" s="40"/>
      <c r="IRW17" s="149"/>
      <c r="IST17" s="40"/>
      <c r="ISV17" s="149"/>
      <c r="ITS17" s="40"/>
      <c r="ITU17" s="149"/>
      <c r="IUR17" s="40"/>
      <c r="IUT17" s="149"/>
      <c r="IVQ17" s="40"/>
      <c r="IVS17" s="149"/>
      <c r="IWP17" s="40"/>
      <c r="IWR17" s="149"/>
      <c r="IXO17" s="40"/>
      <c r="IXQ17" s="149"/>
      <c r="IYN17" s="40"/>
      <c r="IYP17" s="149"/>
      <c r="IZM17" s="40"/>
      <c r="IZO17" s="149"/>
      <c r="JAL17" s="40"/>
      <c r="JAN17" s="149"/>
      <c r="JBK17" s="40"/>
      <c r="JBM17" s="149"/>
      <c r="JCJ17" s="40"/>
      <c r="JCL17" s="149"/>
      <c r="JDI17" s="40"/>
      <c r="JDK17" s="149"/>
      <c r="JEH17" s="40"/>
      <c r="JEJ17" s="149"/>
      <c r="JFG17" s="40"/>
      <c r="JFI17" s="149"/>
      <c r="JGF17" s="40"/>
      <c r="JGH17" s="149"/>
      <c r="JHE17" s="40"/>
      <c r="JHG17" s="149"/>
      <c r="JID17" s="40"/>
      <c r="JIF17" s="149"/>
      <c r="JJC17" s="40"/>
      <c r="JJE17" s="149"/>
      <c r="JKB17" s="40"/>
      <c r="JKD17" s="149"/>
      <c r="JLA17" s="40"/>
      <c r="JLC17" s="149"/>
      <c r="JLZ17" s="40"/>
      <c r="JMB17" s="149"/>
      <c r="JMY17" s="40"/>
      <c r="JNA17" s="149"/>
      <c r="JNX17" s="40"/>
      <c r="JNZ17" s="149"/>
      <c r="JOW17" s="40"/>
      <c r="JOY17" s="149"/>
      <c r="JPV17" s="40"/>
      <c r="JPX17" s="149"/>
      <c r="JQU17" s="40"/>
      <c r="JQW17" s="149"/>
      <c r="JRT17" s="40"/>
      <c r="JRV17" s="149"/>
      <c r="JSS17" s="40"/>
      <c r="JSU17" s="149"/>
      <c r="JTR17" s="40"/>
      <c r="JTT17" s="149"/>
      <c r="JUQ17" s="40"/>
      <c r="JUS17" s="149"/>
      <c r="JVP17" s="40"/>
      <c r="JVR17" s="149"/>
      <c r="JWO17" s="40"/>
      <c r="JWQ17" s="149"/>
      <c r="JXN17" s="40"/>
      <c r="JXP17" s="149"/>
      <c r="JYM17" s="40"/>
      <c r="JYO17" s="149"/>
      <c r="JZL17" s="40"/>
      <c r="JZN17" s="149"/>
      <c r="KAK17" s="40"/>
      <c r="KAM17" s="149"/>
      <c r="KBJ17" s="40"/>
      <c r="KBL17" s="149"/>
      <c r="KCI17" s="40"/>
      <c r="KCK17" s="149"/>
      <c r="KDH17" s="40"/>
      <c r="KDJ17" s="149"/>
      <c r="KEG17" s="40"/>
      <c r="KEI17" s="149"/>
      <c r="KFF17" s="40"/>
      <c r="KFH17" s="149"/>
      <c r="KGE17" s="40"/>
      <c r="KGG17" s="149"/>
      <c r="KHD17" s="40"/>
      <c r="KHF17" s="149"/>
      <c r="KIC17" s="40"/>
      <c r="KIE17" s="149"/>
      <c r="KJB17" s="40"/>
      <c r="KJD17" s="149"/>
      <c r="KKA17" s="40"/>
      <c r="KKC17" s="149"/>
      <c r="KKZ17" s="40"/>
      <c r="KLB17" s="149"/>
      <c r="KLY17" s="40"/>
      <c r="KMA17" s="149"/>
      <c r="KMX17" s="40"/>
      <c r="KMZ17" s="149"/>
      <c r="KNW17" s="40"/>
      <c r="KNY17" s="149"/>
      <c r="KOV17" s="40"/>
      <c r="KOX17" s="149"/>
      <c r="KPU17" s="40"/>
      <c r="KPW17" s="149"/>
      <c r="KQT17" s="40"/>
      <c r="KQV17" s="149"/>
      <c r="KRS17" s="40"/>
      <c r="KRU17" s="149"/>
      <c r="KSR17" s="40"/>
      <c r="KST17" s="149"/>
      <c r="KTQ17" s="40"/>
      <c r="KTS17" s="149"/>
      <c r="KUP17" s="40"/>
      <c r="KUR17" s="149"/>
      <c r="KVO17" s="40"/>
      <c r="KVQ17" s="149"/>
      <c r="KWN17" s="40"/>
      <c r="KWP17" s="149"/>
      <c r="KXM17" s="40"/>
      <c r="KXO17" s="149"/>
      <c r="KYL17" s="40"/>
      <c r="KYN17" s="149"/>
      <c r="KZK17" s="40"/>
      <c r="KZM17" s="149"/>
      <c r="LAJ17" s="40"/>
      <c r="LAL17" s="149"/>
      <c r="LBI17" s="40"/>
      <c r="LBK17" s="149"/>
      <c r="LCH17" s="40"/>
      <c r="LCJ17" s="149"/>
      <c r="LDG17" s="40"/>
      <c r="LDI17" s="149"/>
      <c r="LEF17" s="40"/>
      <c r="LEH17" s="149"/>
      <c r="LFE17" s="40"/>
      <c r="LFG17" s="149"/>
      <c r="LGD17" s="40"/>
      <c r="LGF17" s="149"/>
      <c r="LHC17" s="40"/>
      <c r="LHE17" s="149"/>
      <c r="LIB17" s="40"/>
      <c r="LID17" s="149"/>
      <c r="LJA17" s="40"/>
      <c r="LJC17" s="149"/>
      <c r="LJZ17" s="40"/>
      <c r="LKB17" s="149"/>
      <c r="LKY17" s="40"/>
      <c r="LLA17" s="149"/>
      <c r="LLX17" s="40"/>
      <c r="LLZ17" s="149"/>
      <c r="LMW17" s="40"/>
      <c r="LMY17" s="149"/>
      <c r="LNV17" s="40"/>
      <c r="LNX17" s="149"/>
      <c r="LOU17" s="40"/>
      <c r="LOW17" s="149"/>
      <c r="LPT17" s="40"/>
      <c r="LPV17" s="149"/>
      <c r="LQS17" s="40"/>
      <c r="LQU17" s="149"/>
      <c r="LRR17" s="40"/>
      <c r="LRT17" s="149"/>
      <c r="LSQ17" s="40"/>
      <c r="LSS17" s="149"/>
      <c r="LTP17" s="40"/>
      <c r="LTR17" s="149"/>
      <c r="LUO17" s="40"/>
      <c r="LUQ17" s="149"/>
      <c r="LVN17" s="40"/>
      <c r="LVP17" s="149"/>
      <c r="LWM17" s="40"/>
      <c r="LWO17" s="149"/>
      <c r="LXL17" s="40"/>
      <c r="LXN17" s="149"/>
      <c r="LYK17" s="40"/>
      <c r="LYM17" s="149"/>
      <c r="LZJ17" s="40"/>
      <c r="LZL17" s="149"/>
      <c r="MAI17" s="40"/>
      <c r="MAK17" s="149"/>
      <c r="MBH17" s="40"/>
      <c r="MBJ17" s="149"/>
      <c r="MCG17" s="40"/>
      <c r="MCI17" s="149"/>
      <c r="MDF17" s="40"/>
      <c r="MDH17" s="149"/>
      <c r="MEE17" s="40"/>
      <c r="MEG17" s="149"/>
      <c r="MFD17" s="40"/>
      <c r="MFF17" s="149"/>
      <c r="MGC17" s="40"/>
      <c r="MGE17" s="149"/>
      <c r="MHB17" s="40"/>
      <c r="MHD17" s="149"/>
      <c r="MIA17" s="40"/>
      <c r="MIC17" s="149"/>
      <c r="MIZ17" s="40"/>
      <c r="MJB17" s="149"/>
      <c r="MJY17" s="40"/>
      <c r="MKA17" s="149"/>
      <c r="MKX17" s="40"/>
      <c r="MKZ17" s="149"/>
      <c r="MLW17" s="40"/>
      <c r="MLY17" s="149"/>
      <c r="MMV17" s="40"/>
      <c r="MMX17" s="149"/>
      <c r="MNU17" s="40"/>
      <c r="MNW17" s="149"/>
      <c r="MOT17" s="40"/>
      <c r="MOV17" s="149"/>
      <c r="MPS17" s="40"/>
      <c r="MPU17" s="149"/>
      <c r="MQR17" s="40"/>
      <c r="MQT17" s="149"/>
      <c r="MRQ17" s="40"/>
      <c r="MRS17" s="149"/>
      <c r="MSP17" s="40"/>
      <c r="MSR17" s="149"/>
      <c r="MTO17" s="40"/>
      <c r="MTQ17" s="149"/>
      <c r="MUN17" s="40"/>
      <c r="MUP17" s="149"/>
      <c r="MVM17" s="40"/>
      <c r="MVO17" s="149"/>
      <c r="MWL17" s="40"/>
      <c r="MWN17" s="149"/>
      <c r="MXK17" s="40"/>
      <c r="MXM17" s="149"/>
      <c r="MYJ17" s="40"/>
      <c r="MYL17" s="149"/>
      <c r="MZI17" s="40"/>
      <c r="MZK17" s="149"/>
      <c r="NAH17" s="40"/>
      <c r="NAJ17" s="149"/>
      <c r="NBG17" s="40"/>
      <c r="NBI17" s="149"/>
      <c r="NCF17" s="40"/>
      <c r="NCH17" s="149"/>
      <c r="NDE17" s="40"/>
      <c r="NDG17" s="149"/>
      <c r="NED17" s="40"/>
      <c r="NEF17" s="149"/>
      <c r="NFC17" s="40"/>
      <c r="NFE17" s="149"/>
      <c r="NGB17" s="40"/>
      <c r="NGD17" s="149"/>
      <c r="NHA17" s="40"/>
      <c r="NHC17" s="149"/>
      <c r="NHZ17" s="40"/>
      <c r="NIB17" s="149"/>
      <c r="NIY17" s="40"/>
      <c r="NJA17" s="149"/>
      <c r="NJX17" s="40"/>
      <c r="NJZ17" s="149"/>
      <c r="NKW17" s="40"/>
      <c r="NKY17" s="149"/>
      <c r="NLV17" s="40"/>
      <c r="NLX17" s="149"/>
      <c r="NMU17" s="40"/>
      <c r="NMW17" s="149"/>
      <c r="NNT17" s="40"/>
      <c r="NNV17" s="149"/>
      <c r="NOS17" s="40"/>
      <c r="NOU17" s="149"/>
      <c r="NPR17" s="40"/>
      <c r="NPT17" s="149"/>
      <c r="NQQ17" s="40"/>
      <c r="NQS17" s="149"/>
      <c r="NRP17" s="40"/>
      <c r="NRR17" s="149"/>
      <c r="NSO17" s="40"/>
      <c r="NSQ17" s="149"/>
      <c r="NTN17" s="40"/>
      <c r="NTP17" s="149"/>
      <c r="NUM17" s="40"/>
      <c r="NUO17" s="149"/>
      <c r="NVL17" s="40"/>
      <c r="NVN17" s="149"/>
      <c r="NWK17" s="40"/>
      <c r="NWM17" s="149"/>
      <c r="NXJ17" s="40"/>
      <c r="NXL17" s="149"/>
      <c r="NYI17" s="40"/>
      <c r="NYK17" s="149"/>
      <c r="NZH17" s="40"/>
      <c r="NZJ17" s="149"/>
      <c r="OAG17" s="40"/>
      <c r="OAI17" s="149"/>
      <c r="OBF17" s="40"/>
      <c r="OBH17" s="149"/>
      <c r="OCE17" s="40"/>
      <c r="OCG17" s="149"/>
      <c r="ODD17" s="40"/>
      <c r="ODF17" s="149"/>
      <c r="OEC17" s="40"/>
      <c r="OEE17" s="149"/>
      <c r="OFB17" s="40"/>
      <c r="OFD17" s="149"/>
      <c r="OGA17" s="40"/>
      <c r="OGC17" s="149"/>
      <c r="OGZ17" s="40"/>
      <c r="OHB17" s="149"/>
      <c r="OHY17" s="40"/>
      <c r="OIA17" s="149"/>
      <c r="OIX17" s="40"/>
      <c r="OIZ17" s="149"/>
      <c r="OJW17" s="40"/>
      <c r="OJY17" s="149"/>
      <c r="OKV17" s="40"/>
      <c r="OKX17" s="149"/>
      <c r="OLU17" s="40"/>
      <c r="OLW17" s="149"/>
      <c r="OMT17" s="40"/>
      <c r="OMV17" s="149"/>
      <c r="ONS17" s="40"/>
      <c r="ONU17" s="149"/>
      <c r="OOR17" s="40"/>
      <c r="OOT17" s="149"/>
      <c r="OPQ17" s="40"/>
      <c r="OPS17" s="149"/>
      <c r="OQP17" s="40"/>
      <c r="OQR17" s="149"/>
      <c r="ORO17" s="40"/>
      <c r="ORQ17" s="149"/>
      <c r="OSN17" s="40"/>
      <c r="OSP17" s="149"/>
      <c r="OTM17" s="40"/>
      <c r="OTO17" s="149"/>
      <c r="OUL17" s="40"/>
      <c r="OUN17" s="149"/>
      <c r="OVK17" s="40"/>
      <c r="OVM17" s="149"/>
      <c r="OWJ17" s="40"/>
      <c r="OWL17" s="149"/>
      <c r="OXI17" s="40"/>
      <c r="OXK17" s="149"/>
      <c r="OYH17" s="40"/>
      <c r="OYJ17" s="149"/>
      <c r="OZG17" s="40"/>
      <c r="OZI17" s="149"/>
      <c r="PAF17" s="40"/>
      <c r="PAH17" s="149"/>
      <c r="PBE17" s="40"/>
      <c r="PBG17" s="149"/>
      <c r="PCD17" s="40"/>
      <c r="PCF17" s="149"/>
      <c r="PDC17" s="40"/>
      <c r="PDE17" s="149"/>
      <c r="PEB17" s="40"/>
      <c r="PED17" s="149"/>
      <c r="PFA17" s="40"/>
      <c r="PFC17" s="149"/>
      <c r="PFZ17" s="40"/>
      <c r="PGB17" s="149"/>
      <c r="PGY17" s="40"/>
      <c r="PHA17" s="149"/>
      <c r="PHX17" s="40"/>
      <c r="PHZ17" s="149"/>
      <c r="PIW17" s="40"/>
      <c r="PIY17" s="149"/>
      <c r="PJV17" s="40"/>
      <c r="PJX17" s="149"/>
      <c r="PKU17" s="40"/>
      <c r="PKW17" s="149"/>
      <c r="PLT17" s="40"/>
      <c r="PLV17" s="149"/>
      <c r="PMS17" s="40"/>
      <c r="PMU17" s="149"/>
      <c r="PNR17" s="40"/>
      <c r="PNT17" s="149"/>
      <c r="POQ17" s="40"/>
      <c r="POS17" s="149"/>
      <c r="PPP17" s="40"/>
      <c r="PPR17" s="149"/>
      <c r="PQO17" s="40"/>
      <c r="PQQ17" s="149"/>
      <c r="PRN17" s="40"/>
      <c r="PRP17" s="149"/>
      <c r="PSM17" s="40"/>
      <c r="PSO17" s="149"/>
      <c r="PTL17" s="40"/>
      <c r="PTN17" s="149"/>
      <c r="PUK17" s="40"/>
      <c r="PUM17" s="149"/>
      <c r="PVJ17" s="40"/>
      <c r="PVL17" s="149"/>
      <c r="PWI17" s="40"/>
      <c r="PWK17" s="149"/>
      <c r="PXH17" s="40"/>
      <c r="PXJ17" s="149"/>
      <c r="PYG17" s="40"/>
      <c r="PYI17" s="149"/>
      <c r="PZF17" s="40"/>
      <c r="PZH17" s="149"/>
      <c r="QAE17" s="40"/>
      <c r="QAG17" s="149"/>
      <c r="QBD17" s="40"/>
      <c r="QBF17" s="149"/>
      <c r="QCC17" s="40"/>
      <c r="QCE17" s="149"/>
      <c r="QDB17" s="40"/>
      <c r="QDD17" s="149"/>
      <c r="QEA17" s="40"/>
      <c r="QEC17" s="149"/>
      <c r="QEZ17" s="40"/>
      <c r="QFB17" s="149"/>
      <c r="QFY17" s="40"/>
      <c r="QGA17" s="149"/>
      <c r="QGX17" s="40"/>
      <c r="QGZ17" s="149"/>
      <c r="QHW17" s="40"/>
      <c r="QHY17" s="149"/>
      <c r="QIV17" s="40"/>
      <c r="QIX17" s="149"/>
      <c r="QJU17" s="40"/>
      <c r="QJW17" s="149"/>
      <c r="QKT17" s="40"/>
      <c r="QKV17" s="149"/>
      <c r="QLS17" s="40"/>
      <c r="QLU17" s="149"/>
      <c r="QMR17" s="40"/>
      <c r="QMT17" s="149"/>
      <c r="QNQ17" s="40"/>
      <c r="QNS17" s="149"/>
      <c r="QOP17" s="40"/>
      <c r="QOR17" s="149"/>
      <c r="QPO17" s="40"/>
      <c r="QPQ17" s="149"/>
      <c r="QQN17" s="40"/>
      <c r="QQP17" s="149"/>
      <c r="QRM17" s="40"/>
      <c r="QRO17" s="149"/>
      <c r="QSL17" s="40"/>
      <c r="QSN17" s="149"/>
      <c r="QTK17" s="40"/>
      <c r="QTM17" s="149"/>
      <c r="QUJ17" s="40"/>
      <c r="QUL17" s="149"/>
      <c r="QVI17" s="40"/>
      <c r="QVK17" s="149"/>
      <c r="QWH17" s="40"/>
      <c r="QWJ17" s="149"/>
      <c r="QXG17" s="40"/>
      <c r="QXI17" s="149"/>
      <c r="QYF17" s="40"/>
      <c r="QYH17" s="149"/>
      <c r="QZE17" s="40"/>
      <c r="QZG17" s="149"/>
      <c r="RAD17" s="40"/>
      <c r="RAF17" s="149"/>
      <c r="RBC17" s="40"/>
      <c r="RBE17" s="149"/>
      <c r="RCB17" s="40"/>
      <c r="RCD17" s="149"/>
      <c r="RDA17" s="40"/>
      <c r="RDC17" s="149"/>
      <c r="RDZ17" s="40"/>
      <c r="REB17" s="149"/>
      <c r="REY17" s="40"/>
      <c r="RFA17" s="149"/>
      <c r="RFX17" s="40"/>
      <c r="RFZ17" s="149"/>
      <c r="RGW17" s="40"/>
      <c r="RGY17" s="149"/>
      <c r="RHV17" s="40"/>
      <c r="RHX17" s="149"/>
      <c r="RIU17" s="40"/>
      <c r="RIW17" s="149"/>
      <c r="RJT17" s="40"/>
      <c r="RJV17" s="149"/>
      <c r="RKS17" s="40"/>
      <c r="RKU17" s="149"/>
      <c r="RLR17" s="40"/>
      <c r="RLT17" s="149"/>
      <c r="RMQ17" s="40"/>
      <c r="RMS17" s="149"/>
      <c r="RNP17" s="40"/>
      <c r="RNR17" s="149"/>
      <c r="ROO17" s="40"/>
      <c r="ROQ17" s="149"/>
      <c r="RPN17" s="40"/>
      <c r="RPP17" s="149"/>
      <c r="RQM17" s="40"/>
      <c r="RQO17" s="149"/>
      <c r="RRL17" s="40"/>
      <c r="RRN17" s="149"/>
      <c r="RSK17" s="40"/>
      <c r="RSM17" s="149"/>
      <c r="RTJ17" s="40"/>
      <c r="RTL17" s="149"/>
      <c r="RUI17" s="40"/>
      <c r="RUK17" s="149"/>
      <c r="RVH17" s="40"/>
      <c r="RVJ17" s="149"/>
      <c r="RWG17" s="40"/>
      <c r="RWI17" s="149"/>
      <c r="RXF17" s="40"/>
      <c r="RXH17" s="149"/>
      <c r="RYE17" s="40"/>
      <c r="RYG17" s="149"/>
      <c r="RZD17" s="40"/>
      <c r="RZF17" s="149"/>
      <c r="SAC17" s="40"/>
      <c r="SAE17" s="149"/>
      <c r="SBB17" s="40"/>
      <c r="SBD17" s="149"/>
      <c r="SCA17" s="40"/>
      <c r="SCC17" s="149"/>
      <c r="SCZ17" s="40"/>
      <c r="SDB17" s="149"/>
      <c r="SDY17" s="40"/>
      <c r="SEA17" s="149"/>
      <c r="SEX17" s="40"/>
      <c r="SEZ17" s="149"/>
      <c r="SFW17" s="40"/>
      <c r="SFY17" s="149"/>
      <c r="SGV17" s="40"/>
      <c r="SGX17" s="149"/>
      <c r="SHU17" s="40"/>
      <c r="SHW17" s="149"/>
      <c r="SIT17" s="40"/>
      <c r="SIV17" s="149"/>
      <c r="SJS17" s="40"/>
      <c r="SJU17" s="149"/>
      <c r="SKR17" s="40"/>
      <c r="SKT17" s="149"/>
      <c r="SLQ17" s="40"/>
      <c r="SLS17" s="149"/>
      <c r="SMP17" s="40"/>
      <c r="SMR17" s="149"/>
      <c r="SNO17" s="40"/>
      <c r="SNQ17" s="149"/>
      <c r="SON17" s="40"/>
      <c r="SOP17" s="149"/>
      <c r="SPM17" s="40"/>
      <c r="SPO17" s="149"/>
      <c r="SQL17" s="40"/>
      <c r="SQN17" s="149"/>
      <c r="SRK17" s="40"/>
      <c r="SRM17" s="149"/>
      <c r="SSJ17" s="40"/>
      <c r="SSL17" s="149"/>
      <c r="STI17" s="40"/>
      <c r="STK17" s="149"/>
      <c r="SUH17" s="40"/>
      <c r="SUJ17" s="149"/>
      <c r="SVG17" s="40"/>
      <c r="SVI17" s="149"/>
      <c r="SWF17" s="40"/>
      <c r="SWH17" s="149"/>
      <c r="SXE17" s="40"/>
      <c r="SXG17" s="149"/>
      <c r="SYD17" s="40"/>
      <c r="SYF17" s="149"/>
      <c r="SZC17" s="40"/>
      <c r="SZE17" s="149"/>
      <c r="TAB17" s="40"/>
      <c r="TAD17" s="149"/>
      <c r="TBA17" s="40"/>
      <c r="TBC17" s="149"/>
      <c r="TBZ17" s="40"/>
      <c r="TCB17" s="149"/>
      <c r="TCY17" s="40"/>
      <c r="TDA17" s="149"/>
      <c r="TDX17" s="40"/>
      <c r="TDZ17" s="149"/>
      <c r="TEW17" s="40"/>
      <c r="TEY17" s="149"/>
      <c r="TFV17" s="40"/>
      <c r="TFX17" s="149"/>
      <c r="TGU17" s="40"/>
      <c r="TGW17" s="149"/>
      <c r="THT17" s="40"/>
      <c r="THV17" s="149"/>
      <c r="TIS17" s="40"/>
      <c r="TIU17" s="149"/>
      <c r="TJR17" s="40"/>
      <c r="TJT17" s="149"/>
      <c r="TKQ17" s="40"/>
      <c r="TKS17" s="149"/>
      <c r="TLP17" s="40"/>
      <c r="TLR17" s="149"/>
      <c r="TMO17" s="40"/>
      <c r="TMQ17" s="149"/>
      <c r="TNN17" s="40"/>
      <c r="TNP17" s="149"/>
      <c r="TOM17" s="40"/>
      <c r="TOO17" s="149"/>
      <c r="TPL17" s="40"/>
      <c r="TPN17" s="149"/>
      <c r="TQK17" s="40"/>
      <c r="TQM17" s="149"/>
      <c r="TRJ17" s="40"/>
      <c r="TRL17" s="149"/>
      <c r="TSI17" s="40"/>
      <c r="TSK17" s="149"/>
      <c r="TTH17" s="40"/>
      <c r="TTJ17" s="149"/>
      <c r="TUG17" s="40"/>
      <c r="TUI17" s="149"/>
      <c r="TVF17" s="40"/>
      <c r="TVH17" s="149"/>
      <c r="TWE17" s="40"/>
      <c r="TWG17" s="149"/>
      <c r="TXD17" s="40"/>
      <c r="TXF17" s="149"/>
      <c r="TYC17" s="40"/>
      <c r="TYE17" s="149"/>
      <c r="TZB17" s="40"/>
      <c r="TZD17" s="149"/>
      <c r="UAA17" s="40"/>
      <c r="UAC17" s="149"/>
      <c r="UAZ17" s="40"/>
      <c r="UBB17" s="149"/>
      <c r="UBY17" s="40"/>
      <c r="UCA17" s="149"/>
      <c r="UCX17" s="40"/>
      <c r="UCZ17" s="149"/>
      <c r="UDW17" s="40"/>
      <c r="UDY17" s="149"/>
      <c r="UEV17" s="40"/>
      <c r="UEX17" s="149"/>
      <c r="UFU17" s="40"/>
      <c r="UFW17" s="149"/>
      <c r="UGT17" s="40"/>
      <c r="UGV17" s="149"/>
      <c r="UHS17" s="40"/>
      <c r="UHU17" s="149"/>
      <c r="UIR17" s="40"/>
      <c r="UIT17" s="149"/>
      <c r="UJQ17" s="40"/>
      <c r="UJS17" s="149"/>
      <c r="UKP17" s="40"/>
      <c r="UKR17" s="149"/>
      <c r="ULO17" s="40"/>
      <c r="ULQ17" s="149"/>
      <c r="UMN17" s="40"/>
      <c r="UMP17" s="149"/>
      <c r="UNM17" s="40"/>
      <c r="UNO17" s="149"/>
      <c r="UOL17" s="40"/>
      <c r="UON17" s="149"/>
      <c r="UPK17" s="40"/>
      <c r="UPM17" s="149"/>
      <c r="UQJ17" s="40"/>
      <c r="UQL17" s="149"/>
      <c r="URI17" s="40"/>
      <c r="URK17" s="149"/>
      <c r="USH17" s="40"/>
      <c r="USJ17" s="149"/>
      <c r="UTG17" s="40"/>
      <c r="UTI17" s="149"/>
      <c r="UUF17" s="40"/>
      <c r="UUH17" s="149"/>
      <c r="UVE17" s="40"/>
      <c r="UVG17" s="149"/>
      <c r="UWD17" s="40"/>
      <c r="UWF17" s="149"/>
      <c r="UXC17" s="40"/>
      <c r="UXE17" s="149"/>
      <c r="UYB17" s="40"/>
      <c r="UYD17" s="149"/>
      <c r="UZA17" s="40"/>
      <c r="UZC17" s="149"/>
      <c r="UZZ17" s="40"/>
      <c r="VAB17" s="149"/>
      <c r="VAY17" s="40"/>
      <c r="VBA17" s="149"/>
      <c r="VBX17" s="40"/>
      <c r="VBZ17" s="149"/>
      <c r="VCW17" s="40"/>
      <c r="VCY17" s="149"/>
      <c r="VDV17" s="40"/>
      <c r="VDX17" s="149"/>
      <c r="VEU17" s="40"/>
      <c r="VEW17" s="149"/>
      <c r="VFT17" s="40"/>
      <c r="VFV17" s="149"/>
      <c r="VGS17" s="40"/>
      <c r="VGU17" s="149"/>
      <c r="VHR17" s="40"/>
      <c r="VHT17" s="149"/>
      <c r="VIQ17" s="40"/>
      <c r="VIS17" s="149"/>
      <c r="VJP17" s="40"/>
      <c r="VJR17" s="149"/>
      <c r="VKO17" s="40"/>
      <c r="VKQ17" s="149"/>
      <c r="VLN17" s="40"/>
      <c r="VLP17" s="149"/>
      <c r="VMM17" s="40"/>
      <c r="VMO17" s="149"/>
      <c r="VNL17" s="40"/>
      <c r="VNN17" s="149"/>
      <c r="VOK17" s="40"/>
      <c r="VOM17" s="149"/>
      <c r="VPJ17" s="40"/>
      <c r="VPL17" s="149"/>
      <c r="VQI17" s="40"/>
      <c r="VQK17" s="149"/>
      <c r="VRH17" s="40"/>
      <c r="VRJ17" s="149"/>
      <c r="VSG17" s="40"/>
      <c r="VSI17" s="149"/>
      <c r="VTF17" s="40"/>
      <c r="VTH17" s="149"/>
      <c r="VUE17" s="40"/>
      <c r="VUG17" s="149"/>
      <c r="VVD17" s="40"/>
      <c r="VVF17" s="149"/>
      <c r="VWC17" s="40"/>
      <c r="VWE17" s="149"/>
      <c r="VXB17" s="40"/>
      <c r="VXD17" s="149"/>
      <c r="VYA17" s="40"/>
      <c r="VYC17" s="149"/>
      <c r="VYZ17" s="40"/>
      <c r="VZB17" s="149"/>
      <c r="VZY17" s="40"/>
      <c r="WAA17" s="149"/>
      <c r="WAX17" s="40"/>
      <c r="WAZ17" s="149"/>
      <c r="WBW17" s="40"/>
      <c r="WBY17" s="149"/>
      <c r="WCV17" s="40"/>
      <c r="WCX17" s="149"/>
      <c r="WDU17" s="40"/>
      <c r="WDW17" s="149"/>
      <c r="WET17" s="40"/>
      <c r="WEV17" s="149"/>
      <c r="WFS17" s="40"/>
      <c r="WFU17" s="149"/>
      <c r="WGR17" s="40"/>
      <c r="WGT17" s="149"/>
      <c r="WHQ17" s="40"/>
      <c r="WHS17" s="149"/>
      <c r="WIP17" s="40"/>
      <c r="WIR17" s="149"/>
      <c r="WJO17" s="40"/>
      <c r="WJQ17" s="149"/>
      <c r="WKN17" s="40"/>
      <c r="WKP17" s="149"/>
      <c r="WLM17" s="40"/>
      <c r="WLO17" s="149"/>
      <c r="WML17" s="40"/>
      <c r="WMN17" s="149"/>
      <c r="WNK17" s="40"/>
      <c r="WNM17" s="149"/>
      <c r="WOJ17" s="40"/>
      <c r="WOL17" s="149"/>
      <c r="WPI17" s="40"/>
      <c r="WPK17" s="149"/>
      <c r="WQH17" s="40"/>
      <c r="WQJ17" s="149"/>
      <c r="WRG17" s="40"/>
      <c r="WRI17" s="149"/>
      <c r="WSF17" s="40"/>
      <c r="WSH17" s="149"/>
      <c r="WTE17" s="40"/>
      <c r="WTG17" s="149"/>
      <c r="WUD17" s="40"/>
      <c r="WUF17" s="149"/>
      <c r="WVC17" s="40"/>
      <c r="WVE17" s="149"/>
      <c r="WWB17" s="40"/>
      <c r="WWD17" s="149"/>
      <c r="WXA17" s="40"/>
      <c r="WXC17" s="149"/>
      <c r="WXZ17" s="40"/>
      <c r="WYB17" s="149"/>
      <c r="WYY17" s="40"/>
      <c r="WZA17" s="149"/>
      <c r="WZX17" s="40"/>
      <c r="WZZ17" s="149"/>
      <c r="XAW17" s="40"/>
      <c r="XAY17" s="149"/>
      <c r="XBV17" s="40"/>
      <c r="XBX17" s="149"/>
      <c r="XCU17" s="40"/>
      <c r="XCW17" s="149"/>
      <c r="XDT17" s="40"/>
      <c r="XDV17" s="149"/>
      <c r="XES17" s="40"/>
      <c r="XEU17" s="149"/>
    </row>
    <row r="18" spans="1:1023 1025:2048 2050:3050 3073:4075 4098:5100 5123:6125 6148:7150 7173:8175 8198:9200 9223:10225 10248:11250 11273:12275 12298:13300 13323:14325 14348:15350 15373:16375" ht="13.5" hidden="1" x14ac:dyDescent="0.25">
      <c r="A18" s="50" t="s">
        <v>42</v>
      </c>
      <c r="B18" s="148">
        <v>8.1999999999999993</v>
      </c>
      <c r="C18" s="50">
        <v>0</v>
      </c>
      <c r="D18" s="50">
        <v>0</v>
      </c>
      <c r="E18" s="50">
        <v>0</v>
      </c>
      <c r="F18" s="50">
        <v>0</v>
      </c>
      <c r="G18" s="50">
        <v>0</v>
      </c>
      <c r="H18" s="50">
        <v>0</v>
      </c>
      <c r="I18" s="50">
        <v>0</v>
      </c>
      <c r="J18" s="50">
        <v>0</v>
      </c>
      <c r="K18" s="50">
        <v>0</v>
      </c>
      <c r="L18" s="50">
        <v>0</v>
      </c>
      <c r="M18" s="50">
        <v>0</v>
      </c>
      <c r="N18" s="50">
        <v>0</v>
      </c>
      <c r="O18" s="50">
        <v>0</v>
      </c>
      <c r="P18" s="50">
        <v>0</v>
      </c>
      <c r="Q18" s="50">
        <v>0</v>
      </c>
      <c r="R18" s="50">
        <v>0</v>
      </c>
      <c r="S18" s="50">
        <v>0</v>
      </c>
      <c r="T18" s="50">
        <v>4</v>
      </c>
      <c r="U18" s="50">
        <v>5.5</v>
      </c>
      <c r="V18" s="50">
        <v>2.5</v>
      </c>
      <c r="W18" s="50">
        <v>8.1999999999999993</v>
      </c>
      <c r="X18" s="50">
        <v>8.1999999999999993</v>
      </c>
      <c r="Y18" s="50">
        <v>8.1999999999999993</v>
      </c>
      <c r="Z18" s="50"/>
      <c r="AA18" s="50"/>
      <c r="AB18" s="50"/>
      <c r="AC18" s="50">
        <f>8</f>
        <v>8</v>
      </c>
      <c r="AD18" s="50"/>
      <c r="AV18" s="40"/>
      <c r="AX18" s="149"/>
      <c r="BU18" s="40"/>
      <c r="BW18" s="149"/>
      <c r="CT18" s="40"/>
      <c r="CV18" s="149"/>
      <c r="DS18" s="40"/>
      <c r="DU18" s="149"/>
      <c r="ER18" s="40"/>
      <c r="ET18" s="149"/>
      <c r="FQ18" s="40"/>
      <c r="FS18" s="149"/>
      <c r="GP18" s="40"/>
      <c r="GR18" s="149"/>
      <c r="HO18" s="40"/>
      <c r="HQ18" s="149"/>
      <c r="IN18" s="40"/>
      <c r="IP18" s="149"/>
      <c r="JM18" s="40"/>
      <c r="JO18" s="149"/>
      <c r="KL18" s="40"/>
      <c r="KN18" s="149"/>
      <c r="LK18" s="40"/>
      <c r="LM18" s="149"/>
      <c r="MJ18" s="40"/>
      <c r="ML18" s="149"/>
      <c r="NI18" s="40"/>
      <c r="NK18" s="149"/>
      <c r="OH18" s="40"/>
      <c r="OJ18" s="149"/>
      <c r="PG18" s="40"/>
      <c r="PI18" s="149"/>
      <c r="QF18" s="40"/>
      <c r="QH18" s="149"/>
      <c r="RE18" s="40"/>
      <c r="RG18" s="149"/>
      <c r="SD18" s="40"/>
      <c r="SF18" s="149"/>
      <c r="TC18" s="40"/>
      <c r="TE18" s="149"/>
      <c r="UB18" s="40"/>
      <c r="UD18" s="149"/>
      <c r="VA18" s="40"/>
      <c r="VC18" s="149"/>
      <c r="VZ18" s="40"/>
      <c r="WB18" s="149"/>
      <c r="WY18" s="40"/>
      <c r="XA18" s="149"/>
      <c r="XX18" s="40"/>
      <c r="XZ18" s="149"/>
      <c r="YW18" s="40"/>
      <c r="YY18" s="149"/>
      <c r="ZV18" s="40"/>
      <c r="ZX18" s="149"/>
      <c r="AAU18" s="40"/>
      <c r="AAW18" s="149"/>
      <c r="ABT18" s="40"/>
      <c r="ABV18" s="149"/>
      <c r="ACS18" s="40"/>
      <c r="ACU18" s="149"/>
      <c r="ADR18" s="40"/>
      <c r="ADT18" s="149"/>
      <c r="AEQ18" s="40"/>
      <c r="AES18" s="149"/>
      <c r="AFP18" s="40"/>
      <c r="AFR18" s="149"/>
      <c r="AGO18" s="40"/>
      <c r="AGQ18" s="149"/>
      <c r="AHN18" s="40"/>
      <c r="AHP18" s="149"/>
      <c r="AIM18" s="40"/>
      <c r="AIO18" s="149"/>
      <c r="AJL18" s="40"/>
      <c r="AJN18" s="149"/>
      <c r="AKK18" s="40"/>
      <c r="AKM18" s="149"/>
      <c r="ALJ18" s="40"/>
      <c r="ALL18" s="149"/>
      <c r="AMI18" s="40"/>
      <c r="AMK18" s="149"/>
      <c r="ANH18" s="40"/>
      <c r="ANJ18" s="149"/>
      <c r="AOG18" s="40"/>
      <c r="AOI18" s="149"/>
      <c r="APF18" s="40"/>
      <c r="APH18" s="149"/>
      <c r="AQE18" s="40"/>
      <c r="AQG18" s="149"/>
      <c r="ARD18" s="40"/>
      <c r="ARF18" s="149"/>
      <c r="ASC18" s="40"/>
      <c r="ASE18" s="149"/>
      <c r="ATB18" s="40"/>
      <c r="ATD18" s="149"/>
      <c r="AUA18" s="40"/>
      <c r="AUC18" s="149"/>
      <c r="AUZ18" s="40"/>
      <c r="AVB18" s="149"/>
      <c r="AVY18" s="40"/>
      <c r="AWA18" s="149"/>
      <c r="AWX18" s="40"/>
      <c r="AWZ18" s="149"/>
      <c r="AXW18" s="40"/>
      <c r="AXY18" s="149"/>
      <c r="AYV18" s="40"/>
      <c r="AYX18" s="149"/>
      <c r="AZU18" s="40"/>
      <c r="AZW18" s="149"/>
      <c r="BAT18" s="40"/>
      <c r="BAV18" s="149"/>
      <c r="BBS18" s="40"/>
      <c r="BBU18" s="149"/>
      <c r="BCR18" s="40"/>
      <c r="BCT18" s="149"/>
      <c r="BDQ18" s="40"/>
      <c r="BDS18" s="149"/>
      <c r="BEP18" s="40"/>
      <c r="BER18" s="149"/>
      <c r="BFO18" s="40"/>
      <c r="BFQ18" s="149"/>
      <c r="BGN18" s="40"/>
      <c r="BGP18" s="149"/>
      <c r="BHM18" s="40"/>
      <c r="BHO18" s="149"/>
      <c r="BIL18" s="40"/>
      <c r="BIN18" s="149"/>
      <c r="BJK18" s="40"/>
      <c r="BJM18" s="149"/>
      <c r="BKJ18" s="40"/>
      <c r="BKL18" s="149"/>
      <c r="BLI18" s="40"/>
      <c r="BLK18" s="149"/>
      <c r="BMH18" s="40"/>
      <c r="BMJ18" s="149"/>
      <c r="BNG18" s="40"/>
      <c r="BNI18" s="149"/>
      <c r="BOF18" s="40"/>
      <c r="BOH18" s="149"/>
      <c r="BPE18" s="40"/>
      <c r="BPG18" s="149"/>
      <c r="BQD18" s="40"/>
      <c r="BQF18" s="149"/>
      <c r="BRC18" s="40"/>
      <c r="BRE18" s="149"/>
      <c r="BSB18" s="40"/>
      <c r="BSD18" s="149"/>
      <c r="BTA18" s="40"/>
      <c r="BTC18" s="149"/>
      <c r="BTZ18" s="40"/>
      <c r="BUB18" s="149"/>
      <c r="BUY18" s="40"/>
      <c r="BVA18" s="149"/>
      <c r="BVX18" s="40"/>
      <c r="BVZ18" s="149"/>
      <c r="BWW18" s="40"/>
      <c r="BWY18" s="149"/>
      <c r="BXV18" s="40"/>
      <c r="BXX18" s="149"/>
      <c r="BYU18" s="40"/>
      <c r="BYW18" s="149"/>
      <c r="BZT18" s="40"/>
      <c r="BZV18" s="149"/>
      <c r="CAS18" s="40"/>
      <c r="CAU18" s="149"/>
      <c r="CBR18" s="40"/>
      <c r="CBT18" s="149"/>
      <c r="CCQ18" s="40"/>
      <c r="CCS18" s="149"/>
      <c r="CDP18" s="40"/>
      <c r="CDR18" s="149"/>
      <c r="CEO18" s="40"/>
      <c r="CEQ18" s="149"/>
      <c r="CFN18" s="40"/>
      <c r="CFP18" s="149"/>
      <c r="CGM18" s="40"/>
      <c r="CGO18" s="149"/>
      <c r="CHL18" s="40"/>
      <c r="CHN18" s="149"/>
      <c r="CIK18" s="40"/>
      <c r="CIM18" s="149"/>
      <c r="CJJ18" s="40"/>
      <c r="CJL18" s="149"/>
      <c r="CKI18" s="40"/>
      <c r="CKK18" s="149"/>
      <c r="CLH18" s="40"/>
      <c r="CLJ18" s="149"/>
      <c r="CMG18" s="40"/>
      <c r="CMI18" s="149"/>
      <c r="CNF18" s="40"/>
      <c r="CNH18" s="149"/>
      <c r="COE18" s="40"/>
      <c r="COG18" s="149"/>
      <c r="CPD18" s="40"/>
      <c r="CPF18" s="149"/>
      <c r="CQC18" s="40"/>
      <c r="CQE18" s="149"/>
      <c r="CRB18" s="40"/>
      <c r="CRD18" s="149"/>
      <c r="CSA18" s="40"/>
      <c r="CSC18" s="149"/>
      <c r="CSZ18" s="40"/>
      <c r="CTB18" s="149"/>
      <c r="CTY18" s="40"/>
      <c r="CUA18" s="149"/>
      <c r="CUX18" s="40"/>
      <c r="CUZ18" s="149"/>
      <c r="CVW18" s="40"/>
      <c r="CVY18" s="149"/>
      <c r="CWV18" s="40"/>
      <c r="CWX18" s="149"/>
      <c r="CXU18" s="40"/>
      <c r="CXW18" s="149"/>
      <c r="CYT18" s="40"/>
      <c r="CYV18" s="149"/>
      <c r="CZS18" s="40"/>
      <c r="CZU18" s="149"/>
      <c r="DAR18" s="40"/>
      <c r="DAT18" s="149"/>
      <c r="DBQ18" s="40"/>
      <c r="DBS18" s="149"/>
      <c r="DCP18" s="40"/>
      <c r="DCR18" s="149"/>
      <c r="DDO18" s="40"/>
      <c r="DDQ18" s="149"/>
      <c r="DEN18" s="40"/>
      <c r="DEP18" s="149"/>
      <c r="DFM18" s="40"/>
      <c r="DFO18" s="149"/>
      <c r="DGL18" s="40"/>
      <c r="DGN18" s="149"/>
      <c r="DHK18" s="40"/>
      <c r="DHM18" s="149"/>
      <c r="DIJ18" s="40"/>
      <c r="DIL18" s="149"/>
      <c r="DJI18" s="40"/>
      <c r="DJK18" s="149"/>
      <c r="DKH18" s="40"/>
      <c r="DKJ18" s="149"/>
      <c r="DLG18" s="40"/>
      <c r="DLI18" s="149"/>
      <c r="DMF18" s="40"/>
      <c r="DMH18" s="149"/>
      <c r="DNE18" s="40"/>
      <c r="DNG18" s="149"/>
      <c r="DOD18" s="40"/>
      <c r="DOF18" s="149"/>
      <c r="DPC18" s="40"/>
      <c r="DPE18" s="149"/>
      <c r="DQB18" s="40"/>
      <c r="DQD18" s="149"/>
      <c r="DRA18" s="40"/>
      <c r="DRC18" s="149"/>
      <c r="DRZ18" s="40"/>
      <c r="DSB18" s="149"/>
      <c r="DSY18" s="40"/>
      <c r="DTA18" s="149"/>
      <c r="DTX18" s="40"/>
      <c r="DTZ18" s="149"/>
      <c r="DUW18" s="40"/>
      <c r="DUY18" s="149"/>
      <c r="DVV18" s="40"/>
      <c r="DVX18" s="149"/>
      <c r="DWU18" s="40"/>
      <c r="DWW18" s="149"/>
      <c r="DXT18" s="40"/>
      <c r="DXV18" s="149"/>
      <c r="DYS18" s="40"/>
      <c r="DYU18" s="149"/>
      <c r="DZR18" s="40"/>
      <c r="DZT18" s="149"/>
      <c r="EAQ18" s="40"/>
      <c r="EAS18" s="149"/>
      <c r="EBP18" s="40"/>
      <c r="EBR18" s="149"/>
      <c r="ECO18" s="40"/>
      <c r="ECQ18" s="149"/>
      <c r="EDN18" s="40"/>
      <c r="EDP18" s="149"/>
      <c r="EEM18" s="40"/>
      <c r="EEO18" s="149"/>
      <c r="EFL18" s="40"/>
      <c r="EFN18" s="149"/>
      <c r="EGK18" s="40"/>
      <c r="EGM18" s="149"/>
      <c r="EHJ18" s="40"/>
      <c r="EHL18" s="149"/>
      <c r="EII18" s="40"/>
      <c r="EIK18" s="149"/>
      <c r="EJH18" s="40"/>
      <c r="EJJ18" s="149"/>
      <c r="EKG18" s="40"/>
      <c r="EKI18" s="149"/>
      <c r="ELF18" s="40"/>
      <c r="ELH18" s="149"/>
      <c r="EME18" s="40"/>
      <c r="EMG18" s="149"/>
      <c r="END18" s="40"/>
      <c r="ENF18" s="149"/>
      <c r="EOC18" s="40"/>
      <c r="EOE18" s="149"/>
      <c r="EPB18" s="40"/>
      <c r="EPD18" s="149"/>
      <c r="EQA18" s="40"/>
      <c r="EQC18" s="149"/>
      <c r="EQZ18" s="40"/>
      <c r="ERB18" s="149"/>
      <c r="ERY18" s="40"/>
      <c r="ESA18" s="149"/>
      <c r="ESX18" s="40"/>
      <c r="ESZ18" s="149"/>
      <c r="ETW18" s="40"/>
      <c r="ETY18" s="149"/>
      <c r="EUV18" s="40"/>
      <c r="EUX18" s="149"/>
      <c r="EVU18" s="40"/>
      <c r="EVW18" s="149"/>
      <c r="EWT18" s="40"/>
      <c r="EWV18" s="149"/>
      <c r="EXS18" s="40"/>
      <c r="EXU18" s="149"/>
      <c r="EYR18" s="40"/>
      <c r="EYT18" s="149"/>
      <c r="EZQ18" s="40"/>
      <c r="EZS18" s="149"/>
      <c r="FAP18" s="40"/>
      <c r="FAR18" s="149"/>
      <c r="FBO18" s="40"/>
      <c r="FBQ18" s="149"/>
      <c r="FCN18" s="40"/>
      <c r="FCP18" s="149"/>
      <c r="FDM18" s="40"/>
      <c r="FDO18" s="149"/>
      <c r="FEL18" s="40"/>
      <c r="FEN18" s="149"/>
      <c r="FFK18" s="40"/>
      <c r="FFM18" s="149"/>
      <c r="FGJ18" s="40"/>
      <c r="FGL18" s="149"/>
      <c r="FHI18" s="40"/>
      <c r="FHK18" s="149"/>
      <c r="FIH18" s="40"/>
      <c r="FIJ18" s="149"/>
      <c r="FJG18" s="40"/>
      <c r="FJI18" s="149"/>
      <c r="FKF18" s="40"/>
      <c r="FKH18" s="149"/>
      <c r="FLE18" s="40"/>
      <c r="FLG18" s="149"/>
      <c r="FMD18" s="40"/>
      <c r="FMF18" s="149"/>
      <c r="FNC18" s="40"/>
      <c r="FNE18" s="149"/>
      <c r="FOB18" s="40"/>
      <c r="FOD18" s="149"/>
      <c r="FPA18" s="40"/>
      <c r="FPC18" s="149"/>
      <c r="FPZ18" s="40"/>
      <c r="FQB18" s="149"/>
      <c r="FQY18" s="40"/>
      <c r="FRA18" s="149"/>
      <c r="FRX18" s="40"/>
      <c r="FRZ18" s="149"/>
      <c r="FSW18" s="40"/>
      <c r="FSY18" s="149"/>
      <c r="FTV18" s="40"/>
      <c r="FTX18" s="149"/>
      <c r="FUU18" s="40"/>
      <c r="FUW18" s="149"/>
      <c r="FVT18" s="40"/>
      <c r="FVV18" s="149"/>
      <c r="FWS18" s="40"/>
      <c r="FWU18" s="149"/>
      <c r="FXR18" s="40"/>
      <c r="FXT18" s="149"/>
      <c r="FYQ18" s="40"/>
      <c r="FYS18" s="149"/>
      <c r="FZP18" s="40"/>
      <c r="FZR18" s="149"/>
      <c r="GAO18" s="40"/>
      <c r="GAQ18" s="149"/>
      <c r="GBN18" s="40"/>
      <c r="GBP18" s="149"/>
      <c r="GCM18" s="40"/>
      <c r="GCO18" s="149"/>
      <c r="GDL18" s="40"/>
      <c r="GDN18" s="149"/>
      <c r="GEK18" s="40"/>
      <c r="GEM18" s="149"/>
      <c r="GFJ18" s="40"/>
      <c r="GFL18" s="149"/>
      <c r="GGI18" s="40"/>
      <c r="GGK18" s="149"/>
      <c r="GHH18" s="40"/>
      <c r="GHJ18" s="149"/>
      <c r="GIG18" s="40"/>
      <c r="GII18" s="149"/>
      <c r="GJF18" s="40"/>
      <c r="GJH18" s="149"/>
      <c r="GKE18" s="40"/>
      <c r="GKG18" s="149"/>
      <c r="GLD18" s="40"/>
      <c r="GLF18" s="149"/>
      <c r="GMC18" s="40"/>
      <c r="GME18" s="149"/>
      <c r="GNB18" s="40"/>
      <c r="GND18" s="149"/>
      <c r="GOA18" s="40"/>
      <c r="GOC18" s="149"/>
      <c r="GOZ18" s="40"/>
      <c r="GPB18" s="149"/>
      <c r="GPY18" s="40"/>
      <c r="GQA18" s="149"/>
      <c r="GQX18" s="40"/>
      <c r="GQZ18" s="149"/>
      <c r="GRW18" s="40"/>
      <c r="GRY18" s="149"/>
      <c r="GSV18" s="40"/>
      <c r="GSX18" s="149"/>
      <c r="GTU18" s="40"/>
      <c r="GTW18" s="149"/>
      <c r="GUT18" s="40"/>
      <c r="GUV18" s="149"/>
      <c r="GVS18" s="40"/>
      <c r="GVU18" s="149"/>
      <c r="GWR18" s="40"/>
      <c r="GWT18" s="149"/>
      <c r="GXQ18" s="40"/>
      <c r="GXS18" s="149"/>
      <c r="GYP18" s="40"/>
      <c r="GYR18" s="149"/>
      <c r="GZO18" s="40"/>
      <c r="GZQ18" s="149"/>
      <c r="HAN18" s="40"/>
      <c r="HAP18" s="149"/>
      <c r="HBM18" s="40"/>
      <c r="HBO18" s="149"/>
      <c r="HCL18" s="40"/>
      <c r="HCN18" s="149"/>
      <c r="HDK18" s="40"/>
      <c r="HDM18" s="149"/>
      <c r="HEJ18" s="40"/>
      <c r="HEL18" s="149"/>
      <c r="HFI18" s="40"/>
      <c r="HFK18" s="149"/>
      <c r="HGH18" s="40"/>
      <c r="HGJ18" s="149"/>
      <c r="HHG18" s="40"/>
      <c r="HHI18" s="149"/>
      <c r="HIF18" s="40"/>
      <c r="HIH18" s="149"/>
      <c r="HJE18" s="40"/>
      <c r="HJG18" s="149"/>
      <c r="HKD18" s="40"/>
      <c r="HKF18" s="149"/>
      <c r="HLC18" s="40"/>
      <c r="HLE18" s="149"/>
      <c r="HMB18" s="40"/>
      <c r="HMD18" s="149"/>
      <c r="HNA18" s="40"/>
      <c r="HNC18" s="149"/>
      <c r="HNZ18" s="40"/>
      <c r="HOB18" s="149"/>
      <c r="HOY18" s="40"/>
      <c r="HPA18" s="149"/>
      <c r="HPX18" s="40"/>
      <c r="HPZ18" s="149"/>
      <c r="HQW18" s="40"/>
      <c r="HQY18" s="149"/>
      <c r="HRV18" s="40"/>
      <c r="HRX18" s="149"/>
      <c r="HSU18" s="40"/>
      <c r="HSW18" s="149"/>
      <c r="HTT18" s="40"/>
      <c r="HTV18" s="149"/>
      <c r="HUS18" s="40"/>
      <c r="HUU18" s="149"/>
      <c r="HVR18" s="40"/>
      <c r="HVT18" s="149"/>
      <c r="HWQ18" s="40"/>
      <c r="HWS18" s="149"/>
      <c r="HXP18" s="40"/>
      <c r="HXR18" s="149"/>
      <c r="HYO18" s="40"/>
      <c r="HYQ18" s="149"/>
      <c r="HZN18" s="40"/>
      <c r="HZP18" s="149"/>
      <c r="IAM18" s="40"/>
      <c r="IAO18" s="149"/>
      <c r="IBL18" s="40"/>
      <c r="IBN18" s="149"/>
      <c r="ICK18" s="40"/>
      <c r="ICM18" s="149"/>
      <c r="IDJ18" s="40"/>
      <c r="IDL18" s="149"/>
      <c r="IEI18" s="40"/>
      <c r="IEK18" s="149"/>
      <c r="IFH18" s="40"/>
      <c r="IFJ18" s="149"/>
      <c r="IGG18" s="40"/>
      <c r="IGI18" s="149"/>
      <c r="IHF18" s="40"/>
      <c r="IHH18" s="149"/>
      <c r="IIE18" s="40"/>
      <c r="IIG18" s="149"/>
      <c r="IJD18" s="40"/>
      <c r="IJF18" s="149"/>
      <c r="IKC18" s="40"/>
      <c r="IKE18" s="149"/>
      <c r="ILB18" s="40"/>
      <c r="ILD18" s="149"/>
      <c r="IMA18" s="40"/>
      <c r="IMC18" s="149"/>
      <c r="IMZ18" s="40"/>
      <c r="INB18" s="149"/>
      <c r="INY18" s="40"/>
      <c r="IOA18" s="149"/>
      <c r="IOX18" s="40"/>
      <c r="IOZ18" s="149"/>
      <c r="IPW18" s="40"/>
      <c r="IPY18" s="149"/>
      <c r="IQV18" s="40"/>
      <c r="IQX18" s="149"/>
      <c r="IRU18" s="40"/>
      <c r="IRW18" s="149"/>
      <c r="IST18" s="40"/>
      <c r="ISV18" s="149"/>
      <c r="ITS18" s="40"/>
      <c r="ITU18" s="149"/>
      <c r="IUR18" s="40"/>
      <c r="IUT18" s="149"/>
      <c r="IVQ18" s="40"/>
      <c r="IVS18" s="149"/>
      <c r="IWP18" s="40"/>
      <c r="IWR18" s="149"/>
      <c r="IXO18" s="40"/>
      <c r="IXQ18" s="149"/>
      <c r="IYN18" s="40"/>
      <c r="IYP18" s="149"/>
      <c r="IZM18" s="40"/>
      <c r="IZO18" s="149"/>
      <c r="JAL18" s="40"/>
      <c r="JAN18" s="149"/>
      <c r="JBK18" s="40"/>
      <c r="JBM18" s="149"/>
      <c r="JCJ18" s="40"/>
      <c r="JCL18" s="149"/>
      <c r="JDI18" s="40"/>
      <c r="JDK18" s="149"/>
      <c r="JEH18" s="40"/>
      <c r="JEJ18" s="149"/>
      <c r="JFG18" s="40"/>
      <c r="JFI18" s="149"/>
      <c r="JGF18" s="40"/>
      <c r="JGH18" s="149"/>
      <c r="JHE18" s="40"/>
      <c r="JHG18" s="149"/>
      <c r="JID18" s="40"/>
      <c r="JIF18" s="149"/>
      <c r="JJC18" s="40"/>
      <c r="JJE18" s="149"/>
      <c r="JKB18" s="40"/>
      <c r="JKD18" s="149"/>
      <c r="JLA18" s="40"/>
      <c r="JLC18" s="149"/>
      <c r="JLZ18" s="40"/>
      <c r="JMB18" s="149"/>
      <c r="JMY18" s="40"/>
      <c r="JNA18" s="149"/>
      <c r="JNX18" s="40"/>
      <c r="JNZ18" s="149"/>
      <c r="JOW18" s="40"/>
      <c r="JOY18" s="149"/>
      <c r="JPV18" s="40"/>
      <c r="JPX18" s="149"/>
      <c r="JQU18" s="40"/>
      <c r="JQW18" s="149"/>
      <c r="JRT18" s="40"/>
      <c r="JRV18" s="149"/>
      <c r="JSS18" s="40"/>
      <c r="JSU18" s="149"/>
      <c r="JTR18" s="40"/>
      <c r="JTT18" s="149"/>
      <c r="JUQ18" s="40"/>
      <c r="JUS18" s="149"/>
      <c r="JVP18" s="40"/>
      <c r="JVR18" s="149"/>
      <c r="JWO18" s="40"/>
      <c r="JWQ18" s="149"/>
      <c r="JXN18" s="40"/>
      <c r="JXP18" s="149"/>
      <c r="JYM18" s="40"/>
      <c r="JYO18" s="149"/>
      <c r="JZL18" s="40"/>
      <c r="JZN18" s="149"/>
      <c r="KAK18" s="40"/>
      <c r="KAM18" s="149"/>
      <c r="KBJ18" s="40"/>
      <c r="KBL18" s="149"/>
      <c r="KCI18" s="40"/>
      <c r="KCK18" s="149"/>
      <c r="KDH18" s="40"/>
      <c r="KDJ18" s="149"/>
      <c r="KEG18" s="40"/>
      <c r="KEI18" s="149"/>
      <c r="KFF18" s="40"/>
      <c r="KFH18" s="149"/>
      <c r="KGE18" s="40"/>
      <c r="KGG18" s="149"/>
      <c r="KHD18" s="40"/>
      <c r="KHF18" s="149"/>
      <c r="KIC18" s="40"/>
      <c r="KIE18" s="149"/>
      <c r="KJB18" s="40"/>
      <c r="KJD18" s="149"/>
      <c r="KKA18" s="40"/>
      <c r="KKC18" s="149"/>
      <c r="KKZ18" s="40"/>
      <c r="KLB18" s="149"/>
      <c r="KLY18" s="40"/>
      <c r="KMA18" s="149"/>
      <c r="KMX18" s="40"/>
      <c r="KMZ18" s="149"/>
      <c r="KNW18" s="40"/>
      <c r="KNY18" s="149"/>
      <c r="KOV18" s="40"/>
      <c r="KOX18" s="149"/>
      <c r="KPU18" s="40"/>
      <c r="KPW18" s="149"/>
      <c r="KQT18" s="40"/>
      <c r="KQV18" s="149"/>
      <c r="KRS18" s="40"/>
      <c r="KRU18" s="149"/>
      <c r="KSR18" s="40"/>
      <c r="KST18" s="149"/>
      <c r="KTQ18" s="40"/>
      <c r="KTS18" s="149"/>
      <c r="KUP18" s="40"/>
      <c r="KUR18" s="149"/>
      <c r="KVO18" s="40"/>
      <c r="KVQ18" s="149"/>
      <c r="KWN18" s="40"/>
      <c r="KWP18" s="149"/>
      <c r="KXM18" s="40"/>
      <c r="KXO18" s="149"/>
      <c r="KYL18" s="40"/>
      <c r="KYN18" s="149"/>
      <c r="KZK18" s="40"/>
      <c r="KZM18" s="149"/>
      <c r="LAJ18" s="40"/>
      <c r="LAL18" s="149"/>
      <c r="LBI18" s="40"/>
      <c r="LBK18" s="149"/>
      <c r="LCH18" s="40"/>
      <c r="LCJ18" s="149"/>
      <c r="LDG18" s="40"/>
      <c r="LDI18" s="149"/>
      <c r="LEF18" s="40"/>
      <c r="LEH18" s="149"/>
      <c r="LFE18" s="40"/>
      <c r="LFG18" s="149"/>
      <c r="LGD18" s="40"/>
      <c r="LGF18" s="149"/>
      <c r="LHC18" s="40"/>
      <c r="LHE18" s="149"/>
      <c r="LIB18" s="40"/>
      <c r="LID18" s="149"/>
      <c r="LJA18" s="40"/>
      <c r="LJC18" s="149"/>
      <c r="LJZ18" s="40"/>
      <c r="LKB18" s="149"/>
      <c r="LKY18" s="40"/>
      <c r="LLA18" s="149"/>
      <c r="LLX18" s="40"/>
      <c r="LLZ18" s="149"/>
      <c r="LMW18" s="40"/>
      <c r="LMY18" s="149"/>
      <c r="LNV18" s="40"/>
      <c r="LNX18" s="149"/>
      <c r="LOU18" s="40"/>
      <c r="LOW18" s="149"/>
      <c r="LPT18" s="40"/>
      <c r="LPV18" s="149"/>
      <c r="LQS18" s="40"/>
      <c r="LQU18" s="149"/>
      <c r="LRR18" s="40"/>
      <c r="LRT18" s="149"/>
      <c r="LSQ18" s="40"/>
      <c r="LSS18" s="149"/>
      <c r="LTP18" s="40"/>
      <c r="LTR18" s="149"/>
      <c r="LUO18" s="40"/>
      <c r="LUQ18" s="149"/>
      <c r="LVN18" s="40"/>
      <c r="LVP18" s="149"/>
      <c r="LWM18" s="40"/>
      <c r="LWO18" s="149"/>
      <c r="LXL18" s="40"/>
      <c r="LXN18" s="149"/>
      <c r="LYK18" s="40"/>
      <c r="LYM18" s="149"/>
      <c r="LZJ18" s="40"/>
      <c r="LZL18" s="149"/>
      <c r="MAI18" s="40"/>
      <c r="MAK18" s="149"/>
      <c r="MBH18" s="40"/>
      <c r="MBJ18" s="149"/>
      <c r="MCG18" s="40"/>
      <c r="MCI18" s="149"/>
      <c r="MDF18" s="40"/>
      <c r="MDH18" s="149"/>
      <c r="MEE18" s="40"/>
      <c r="MEG18" s="149"/>
      <c r="MFD18" s="40"/>
      <c r="MFF18" s="149"/>
      <c r="MGC18" s="40"/>
      <c r="MGE18" s="149"/>
      <c r="MHB18" s="40"/>
      <c r="MHD18" s="149"/>
      <c r="MIA18" s="40"/>
      <c r="MIC18" s="149"/>
      <c r="MIZ18" s="40"/>
      <c r="MJB18" s="149"/>
      <c r="MJY18" s="40"/>
      <c r="MKA18" s="149"/>
      <c r="MKX18" s="40"/>
      <c r="MKZ18" s="149"/>
      <c r="MLW18" s="40"/>
      <c r="MLY18" s="149"/>
      <c r="MMV18" s="40"/>
      <c r="MMX18" s="149"/>
      <c r="MNU18" s="40"/>
      <c r="MNW18" s="149"/>
      <c r="MOT18" s="40"/>
      <c r="MOV18" s="149"/>
      <c r="MPS18" s="40"/>
      <c r="MPU18" s="149"/>
      <c r="MQR18" s="40"/>
      <c r="MQT18" s="149"/>
      <c r="MRQ18" s="40"/>
      <c r="MRS18" s="149"/>
      <c r="MSP18" s="40"/>
      <c r="MSR18" s="149"/>
      <c r="MTO18" s="40"/>
      <c r="MTQ18" s="149"/>
      <c r="MUN18" s="40"/>
      <c r="MUP18" s="149"/>
      <c r="MVM18" s="40"/>
      <c r="MVO18" s="149"/>
      <c r="MWL18" s="40"/>
      <c r="MWN18" s="149"/>
      <c r="MXK18" s="40"/>
      <c r="MXM18" s="149"/>
      <c r="MYJ18" s="40"/>
      <c r="MYL18" s="149"/>
      <c r="MZI18" s="40"/>
      <c r="MZK18" s="149"/>
      <c r="NAH18" s="40"/>
      <c r="NAJ18" s="149"/>
      <c r="NBG18" s="40"/>
      <c r="NBI18" s="149"/>
      <c r="NCF18" s="40"/>
      <c r="NCH18" s="149"/>
      <c r="NDE18" s="40"/>
      <c r="NDG18" s="149"/>
      <c r="NED18" s="40"/>
      <c r="NEF18" s="149"/>
      <c r="NFC18" s="40"/>
      <c r="NFE18" s="149"/>
      <c r="NGB18" s="40"/>
      <c r="NGD18" s="149"/>
      <c r="NHA18" s="40"/>
      <c r="NHC18" s="149"/>
      <c r="NHZ18" s="40"/>
      <c r="NIB18" s="149"/>
      <c r="NIY18" s="40"/>
      <c r="NJA18" s="149"/>
      <c r="NJX18" s="40"/>
      <c r="NJZ18" s="149"/>
      <c r="NKW18" s="40"/>
      <c r="NKY18" s="149"/>
      <c r="NLV18" s="40"/>
      <c r="NLX18" s="149"/>
      <c r="NMU18" s="40"/>
      <c r="NMW18" s="149"/>
      <c r="NNT18" s="40"/>
      <c r="NNV18" s="149"/>
      <c r="NOS18" s="40"/>
      <c r="NOU18" s="149"/>
      <c r="NPR18" s="40"/>
      <c r="NPT18" s="149"/>
      <c r="NQQ18" s="40"/>
      <c r="NQS18" s="149"/>
      <c r="NRP18" s="40"/>
      <c r="NRR18" s="149"/>
      <c r="NSO18" s="40"/>
      <c r="NSQ18" s="149"/>
      <c r="NTN18" s="40"/>
      <c r="NTP18" s="149"/>
      <c r="NUM18" s="40"/>
      <c r="NUO18" s="149"/>
      <c r="NVL18" s="40"/>
      <c r="NVN18" s="149"/>
      <c r="NWK18" s="40"/>
      <c r="NWM18" s="149"/>
      <c r="NXJ18" s="40"/>
      <c r="NXL18" s="149"/>
      <c r="NYI18" s="40"/>
      <c r="NYK18" s="149"/>
      <c r="NZH18" s="40"/>
      <c r="NZJ18" s="149"/>
      <c r="OAG18" s="40"/>
      <c r="OAI18" s="149"/>
      <c r="OBF18" s="40"/>
      <c r="OBH18" s="149"/>
      <c r="OCE18" s="40"/>
      <c r="OCG18" s="149"/>
      <c r="ODD18" s="40"/>
      <c r="ODF18" s="149"/>
      <c r="OEC18" s="40"/>
      <c r="OEE18" s="149"/>
      <c r="OFB18" s="40"/>
      <c r="OFD18" s="149"/>
      <c r="OGA18" s="40"/>
      <c r="OGC18" s="149"/>
      <c r="OGZ18" s="40"/>
      <c r="OHB18" s="149"/>
      <c r="OHY18" s="40"/>
      <c r="OIA18" s="149"/>
      <c r="OIX18" s="40"/>
      <c r="OIZ18" s="149"/>
      <c r="OJW18" s="40"/>
      <c r="OJY18" s="149"/>
      <c r="OKV18" s="40"/>
      <c r="OKX18" s="149"/>
      <c r="OLU18" s="40"/>
      <c r="OLW18" s="149"/>
      <c r="OMT18" s="40"/>
      <c r="OMV18" s="149"/>
      <c r="ONS18" s="40"/>
      <c r="ONU18" s="149"/>
      <c r="OOR18" s="40"/>
      <c r="OOT18" s="149"/>
      <c r="OPQ18" s="40"/>
      <c r="OPS18" s="149"/>
      <c r="OQP18" s="40"/>
      <c r="OQR18" s="149"/>
      <c r="ORO18" s="40"/>
      <c r="ORQ18" s="149"/>
      <c r="OSN18" s="40"/>
      <c r="OSP18" s="149"/>
      <c r="OTM18" s="40"/>
      <c r="OTO18" s="149"/>
      <c r="OUL18" s="40"/>
      <c r="OUN18" s="149"/>
      <c r="OVK18" s="40"/>
      <c r="OVM18" s="149"/>
      <c r="OWJ18" s="40"/>
      <c r="OWL18" s="149"/>
      <c r="OXI18" s="40"/>
      <c r="OXK18" s="149"/>
      <c r="OYH18" s="40"/>
      <c r="OYJ18" s="149"/>
      <c r="OZG18" s="40"/>
      <c r="OZI18" s="149"/>
      <c r="PAF18" s="40"/>
      <c r="PAH18" s="149"/>
      <c r="PBE18" s="40"/>
      <c r="PBG18" s="149"/>
      <c r="PCD18" s="40"/>
      <c r="PCF18" s="149"/>
      <c r="PDC18" s="40"/>
      <c r="PDE18" s="149"/>
      <c r="PEB18" s="40"/>
      <c r="PED18" s="149"/>
      <c r="PFA18" s="40"/>
      <c r="PFC18" s="149"/>
      <c r="PFZ18" s="40"/>
      <c r="PGB18" s="149"/>
      <c r="PGY18" s="40"/>
      <c r="PHA18" s="149"/>
      <c r="PHX18" s="40"/>
      <c r="PHZ18" s="149"/>
      <c r="PIW18" s="40"/>
      <c r="PIY18" s="149"/>
      <c r="PJV18" s="40"/>
      <c r="PJX18" s="149"/>
      <c r="PKU18" s="40"/>
      <c r="PKW18" s="149"/>
      <c r="PLT18" s="40"/>
      <c r="PLV18" s="149"/>
      <c r="PMS18" s="40"/>
      <c r="PMU18" s="149"/>
      <c r="PNR18" s="40"/>
      <c r="PNT18" s="149"/>
      <c r="POQ18" s="40"/>
      <c r="POS18" s="149"/>
      <c r="PPP18" s="40"/>
      <c r="PPR18" s="149"/>
      <c r="PQO18" s="40"/>
      <c r="PQQ18" s="149"/>
      <c r="PRN18" s="40"/>
      <c r="PRP18" s="149"/>
      <c r="PSM18" s="40"/>
      <c r="PSO18" s="149"/>
      <c r="PTL18" s="40"/>
      <c r="PTN18" s="149"/>
      <c r="PUK18" s="40"/>
      <c r="PUM18" s="149"/>
      <c r="PVJ18" s="40"/>
      <c r="PVL18" s="149"/>
      <c r="PWI18" s="40"/>
      <c r="PWK18" s="149"/>
      <c r="PXH18" s="40"/>
      <c r="PXJ18" s="149"/>
      <c r="PYG18" s="40"/>
      <c r="PYI18" s="149"/>
      <c r="PZF18" s="40"/>
      <c r="PZH18" s="149"/>
      <c r="QAE18" s="40"/>
      <c r="QAG18" s="149"/>
      <c r="QBD18" s="40"/>
      <c r="QBF18" s="149"/>
      <c r="QCC18" s="40"/>
      <c r="QCE18" s="149"/>
      <c r="QDB18" s="40"/>
      <c r="QDD18" s="149"/>
      <c r="QEA18" s="40"/>
      <c r="QEC18" s="149"/>
      <c r="QEZ18" s="40"/>
      <c r="QFB18" s="149"/>
      <c r="QFY18" s="40"/>
      <c r="QGA18" s="149"/>
      <c r="QGX18" s="40"/>
      <c r="QGZ18" s="149"/>
      <c r="QHW18" s="40"/>
      <c r="QHY18" s="149"/>
      <c r="QIV18" s="40"/>
      <c r="QIX18" s="149"/>
      <c r="QJU18" s="40"/>
      <c r="QJW18" s="149"/>
      <c r="QKT18" s="40"/>
      <c r="QKV18" s="149"/>
      <c r="QLS18" s="40"/>
      <c r="QLU18" s="149"/>
      <c r="QMR18" s="40"/>
      <c r="QMT18" s="149"/>
      <c r="QNQ18" s="40"/>
      <c r="QNS18" s="149"/>
      <c r="QOP18" s="40"/>
      <c r="QOR18" s="149"/>
      <c r="QPO18" s="40"/>
      <c r="QPQ18" s="149"/>
      <c r="QQN18" s="40"/>
      <c r="QQP18" s="149"/>
      <c r="QRM18" s="40"/>
      <c r="QRO18" s="149"/>
      <c r="QSL18" s="40"/>
      <c r="QSN18" s="149"/>
      <c r="QTK18" s="40"/>
      <c r="QTM18" s="149"/>
      <c r="QUJ18" s="40"/>
      <c r="QUL18" s="149"/>
      <c r="QVI18" s="40"/>
      <c r="QVK18" s="149"/>
      <c r="QWH18" s="40"/>
      <c r="QWJ18" s="149"/>
      <c r="QXG18" s="40"/>
      <c r="QXI18" s="149"/>
      <c r="QYF18" s="40"/>
      <c r="QYH18" s="149"/>
      <c r="QZE18" s="40"/>
      <c r="QZG18" s="149"/>
      <c r="RAD18" s="40"/>
      <c r="RAF18" s="149"/>
      <c r="RBC18" s="40"/>
      <c r="RBE18" s="149"/>
      <c r="RCB18" s="40"/>
      <c r="RCD18" s="149"/>
      <c r="RDA18" s="40"/>
      <c r="RDC18" s="149"/>
      <c r="RDZ18" s="40"/>
      <c r="REB18" s="149"/>
      <c r="REY18" s="40"/>
      <c r="RFA18" s="149"/>
      <c r="RFX18" s="40"/>
      <c r="RFZ18" s="149"/>
      <c r="RGW18" s="40"/>
      <c r="RGY18" s="149"/>
      <c r="RHV18" s="40"/>
      <c r="RHX18" s="149"/>
      <c r="RIU18" s="40"/>
      <c r="RIW18" s="149"/>
      <c r="RJT18" s="40"/>
      <c r="RJV18" s="149"/>
      <c r="RKS18" s="40"/>
      <c r="RKU18" s="149"/>
      <c r="RLR18" s="40"/>
      <c r="RLT18" s="149"/>
      <c r="RMQ18" s="40"/>
      <c r="RMS18" s="149"/>
      <c r="RNP18" s="40"/>
      <c r="RNR18" s="149"/>
      <c r="ROO18" s="40"/>
      <c r="ROQ18" s="149"/>
      <c r="RPN18" s="40"/>
      <c r="RPP18" s="149"/>
      <c r="RQM18" s="40"/>
      <c r="RQO18" s="149"/>
      <c r="RRL18" s="40"/>
      <c r="RRN18" s="149"/>
      <c r="RSK18" s="40"/>
      <c r="RSM18" s="149"/>
      <c r="RTJ18" s="40"/>
      <c r="RTL18" s="149"/>
      <c r="RUI18" s="40"/>
      <c r="RUK18" s="149"/>
      <c r="RVH18" s="40"/>
      <c r="RVJ18" s="149"/>
      <c r="RWG18" s="40"/>
      <c r="RWI18" s="149"/>
      <c r="RXF18" s="40"/>
      <c r="RXH18" s="149"/>
      <c r="RYE18" s="40"/>
      <c r="RYG18" s="149"/>
      <c r="RZD18" s="40"/>
      <c r="RZF18" s="149"/>
      <c r="SAC18" s="40"/>
      <c r="SAE18" s="149"/>
      <c r="SBB18" s="40"/>
      <c r="SBD18" s="149"/>
      <c r="SCA18" s="40"/>
      <c r="SCC18" s="149"/>
      <c r="SCZ18" s="40"/>
      <c r="SDB18" s="149"/>
      <c r="SDY18" s="40"/>
      <c r="SEA18" s="149"/>
      <c r="SEX18" s="40"/>
      <c r="SEZ18" s="149"/>
      <c r="SFW18" s="40"/>
      <c r="SFY18" s="149"/>
      <c r="SGV18" s="40"/>
      <c r="SGX18" s="149"/>
      <c r="SHU18" s="40"/>
      <c r="SHW18" s="149"/>
      <c r="SIT18" s="40"/>
      <c r="SIV18" s="149"/>
      <c r="SJS18" s="40"/>
      <c r="SJU18" s="149"/>
      <c r="SKR18" s="40"/>
      <c r="SKT18" s="149"/>
      <c r="SLQ18" s="40"/>
      <c r="SLS18" s="149"/>
      <c r="SMP18" s="40"/>
      <c r="SMR18" s="149"/>
      <c r="SNO18" s="40"/>
      <c r="SNQ18" s="149"/>
      <c r="SON18" s="40"/>
      <c r="SOP18" s="149"/>
      <c r="SPM18" s="40"/>
      <c r="SPO18" s="149"/>
      <c r="SQL18" s="40"/>
      <c r="SQN18" s="149"/>
      <c r="SRK18" s="40"/>
      <c r="SRM18" s="149"/>
      <c r="SSJ18" s="40"/>
      <c r="SSL18" s="149"/>
      <c r="STI18" s="40"/>
      <c r="STK18" s="149"/>
      <c r="SUH18" s="40"/>
      <c r="SUJ18" s="149"/>
      <c r="SVG18" s="40"/>
      <c r="SVI18" s="149"/>
      <c r="SWF18" s="40"/>
      <c r="SWH18" s="149"/>
      <c r="SXE18" s="40"/>
      <c r="SXG18" s="149"/>
      <c r="SYD18" s="40"/>
      <c r="SYF18" s="149"/>
      <c r="SZC18" s="40"/>
      <c r="SZE18" s="149"/>
      <c r="TAB18" s="40"/>
      <c r="TAD18" s="149"/>
      <c r="TBA18" s="40"/>
      <c r="TBC18" s="149"/>
      <c r="TBZ18" s="40"/>
      <c r="TCB18" s="149"/>
      <c r="TCY18" s="40"/>
      <c r="TDA18" s="149"/>
      <c r="TDX18" s="40"/>
      <c r="TDZ18" s="149"/>
      <c r="TEW18" s="40"/>
      <c r="TEY18" s="149"/>
      <c r="TFV18" s="40"/>
      <c r="TFX18" s="149"/>
      <c r="TGU18" s="40"/>
      <c r="TGW18" s="149"/>
      <c r="THT18" s="40"/>
      <c r="THV18" s="149"/>
      <c r="TIS18" s="40"/>
      <c r="TIU18" s="149"/>
      <c r="TJR18" s="40"/>
      <c r="TJT18" s="149"/>
      <c r="TKQ18" s="40"/>
      <c r="TKS18" s="149"/>
      <c r="TLP18" s="40"/>
      <c r="TLR18" s="149"/>
      <c r="TMO18" s="40"/>
      <c r="TMQ18" s="149"/>
      <c r="TNN18" s="40"/>
      <c r="TNP18" s="149"/>
      <c r="TOM18" s="40"/>
      <c r="TOO18" s="149"/>
      <c r="TPL18" s="40"/>
      <c r="TPN18" s="149"/>
      <c r="TQK18" s="40"/>
      <c r="TQM18" s="149"/>
      <c r="TRJ18" s="40"/>
      <c r="TRL18" s="149"/>
      <c r="TSI18" s="40"/>
      <c r="TSK18" s="149"/>
      <c r="TTH18" s="40"/>
      <c r="TTJ18" s="149"/>
      <c r="TUG18" s="40"/>
      <c r="TUI18" s="149"/>
      <c r="TVF18" s="40"/>
      <c r="TVH18" s="149"/>
      <c r="TWE18" s="40"/>
      <c r="TWG18" s="149"/>
      <c r="TXD18" s="40"/>
      <c r="TXF18" s="149"/>
      <c r="TYC18" s="40"/>
      <c r="TYE18" s="149"/>
      <c r="TZB18" s="40"/>
      <c r="TZD18" s="149"/>
      <c r="UAA18" s="40"/>
      <c r="UAC18" s="149"/>
      <c r="UAZ18" s="40"/>
      <c r="UBB18" s="149"/>
      <c r="UBY18" s="40"/>
      <c r="UCA18" s="149"/>
      <c r="UCX18" s="40"/>
      <c r="UCZ18" s="149"/>
      <c r="UDW18" s="40"/>
      <c r="UDY18" s="149"/>
      <c r="UEV18" s="40"/>
      <c r="UEX18" s="149"/>
      <c r="UFU18" s="40"/>
      <c r="UFW18" s="149"/>
      <c r="UGT18" s="40"/>
      <c r="UGV18" s="149"/>
      <c r="UHS18" s="40"/>
      <c r="UHU18" s="149"/>
      <c r="UIR18" s="40"/>
      <c r="UIT18" s="149"/>
      <c r="UJQ18" s="40"/>
      <c r="UJS18" s="149"/>
      <c r="UKP18" s="40"/>
      <c r="UKR18" s="149"/>
      <c r="ULO18" s="40"/>
      <c r="ULQ18" s="149"/>
      <c r="UMN18" s="40"/>
      <c r="UMP18" s="149"/>
      <c r="UNM18" s="40"/>
      <c r="UNO18" s="149"/>
      <c r="UOL18" s="40"/>
      <c r="UON18" s="149"/>
      <c r="UPK18" s="40"/>
      <c r="UPM18" s="149"/>
      <c r="UQJ18" s="40"/>
      <c r="UQL18" s="149"/>
      <c r="URI18" s="40"/>
      <c r="URK18" s="149"/>
      <c r="USH18" s="40"/>
      <c r="USJ18" s="149"/>
      <c r="UTG18" s="40"/>
      <c r="UTI18" s="149"/>
      <c r="UUF18" s="40"/>
      <c r="UUH18" s="149"/>
      <c r="UVE18" s="40"/>
      <c r="UVG18" s="149"/>
      <c r="UWD18" s="40"/>
      <c r="UWF18" s="149"/>
      <c r="UXC18" s="40"/>
      <c r="UXE18" s="149"/>
      <c r="UYB18" s="40"/>
      <c r="UYD18" s="149"/>
      <c r="UZA18" s="40"/>
      <c r="UZC18" s="149"/>
      <c r="UZZ18" s="40"/>
      <c r="VAB18" s="149"/>
      <c r="VAY18" s="40"/>
      <c r="VBA18" s="149"/>
      <c r="VBX18" s="40"/>
      <c r="VBZ18" s="149"/>
      <c r="VCW18" s="40"/>
      <c r="VCY18" s="149"/>
      <c r="VDV18" s="40"/>
      <c r="VDX18" s="149"/>
      <c r="VEU18" s="40"/>
      <c r="VEW18" s="149"/>
      <c r="VFT18" s="40"/>
      <c r="VFV18" s="149"/>
      <c r="VGS18" s="40"/>
      <c r="VGU18" s="149"/>
      <c r="VHR18" s="40"/>
      <c r="VHT18" s="149"/>
      <c r="VIQ18" s="40"/>
      <c r="VIS18" s="149"/>
      <c r="VJP18" s="40"/>
      <c r="VJR18" s="149"/>
      <c r="VKO18" s="40"/>
      <c r="VKQ18" s="149"/>
      <c r="VLN18" s="40"/>
      <c r="VLP18" s="149"/>
      <c r="VMM18" s="40"/>
      <c r="VMO18" s="149"/>
      <c r="VNL18" s="40"/>
      <c r="VNN18" s="149"/>
      <c r="VOK18" s="40"/>
      <c r="VOM18" s="149"/>
      <c r="VPJ18" s="40"/>
      <c r="VPL18" s="149"/>
      <c r="VQI18" s="40"/>
      <c r="VQK18" s="149"/>
      <c r="VRH18" s="40"/>
      <c r="VRJ18" s="149"/>
      <c r="VSG18" s="40"/>
      <c r="VSI18" s="149"/>
      <c r="VTF18" s="40"/>
      <c r="VTH18" s="149"/>
      <c r="VUE18" s="40"/>
      <c r="VUG18" s="149"/>
      <c r="VVD18" s="40"/>
      <c r="VVF18" s="149"/>
      <c r="VWC18" s="40"/>
      <c r="VWE18" s="149"/>
      <c r="VXB18" s="40"/>
      <c r="VXD18" s="149"/>
      <c r="VYA18" s="40"/>
      <c r="VYC18" s="149"/>
      <c r="VYZ18" s="40"/>
      <c r="VZB18" s="149"/>
      <c r="VZY18" s="40"/>
      <c r="WAA18" s="149"/>
      <c r="WAX18" s="40"/>
      <c r="WAZ18" s="149"/>
      <c r="WBW18" s="40"/>
      <c r="WBY18" s="149"/>
      <c r="WCV18" s="40"/>
      <c r="WCX18" s="149"/>
      <c r="WDU18" s="40"/>
      <c r="WDW18" s="149"/>
      <c r="WET18" s="40"/>
      <c r="WEV18" s="149"/>
      <c r="WFS18" s="40"/>
      <c r="WFU18" s="149"/>
      <c r="WGR18" s="40"/>
      <c r="WGT18" s="149"/>
      <c r="WHQ18" s="40"/>
      <c r="WHS18" s="149"/>
      <c r="WIP18" s="40"/>
      <c r="WIR18" s="149"/>
      <c r="WJO18" s="40"/>
      <c r="WJQ18" s="149"/>
      <c r="WKN18" s="40"/>
      <c r="WKP18" s="149"/>
      <c r="WLM18" s="40"/>
      <c r="WLO18" s="149"/>
      <c r="WML18" s="40"/>
      <c r="WMN18" s="149"/>
      <c r="WNK18" s="40"/>
      <c r="WNM18" s="149"/>
      <c r="WOJ18" s="40"/>
      <c r="WOL18" s="149"/>
      <c r="WPI18" s="40"/>
      <c r="WPK18" s="149"/>
      <c r="WQH18" s="40"/>
      <c r="WQJ18" s="149"/>
      <c r="WRG18" s="40"/>
      <c r="WRI18" s="149"/>
      <c r="WSF18" s="40"/>
      <c r="WSH18" s="149"/>
      <c r="WTE18" s="40"/>
      <c r="WTG18" s="149"/>
      <c r="WUD18" s="40"/>
      <c r="WUF18" s="149"/>
      <c r="WVC18" s="40"/>
      <c r="WVE18" s="149"/>
      <c r="WWB18" s="40"/>
      <c r="WWD18" s="149"/>
      <c r="WXA18" s="40"/>
      <c r="WXC18" s="149"/>
      <c r="WXZ18" s="40"/>
      <c r="WYB18" s="149"/>
      <c r="WYY18" s="40"/>
      <c r="WZA18" s="149"/>
      <c r="WZX18" s="40"/>
      <c r="WZZ18" s="149"/>
      <c r="XAW18" s="40"/>
      <c r="XAY18" s="149"/>
      <c r="XBV18" s="40"/>
      <c r="XBX18" s="149"/>
      <c r="XCU18" s="40"/>
      <c r="XCW18" s="149"/>
      <c r="XDT18" s="40"/>
      <c r="XDV18" s="149"/>
      <c r="XES18" s="40"/>
      <c r="XEU18" s="149"/>
    </row>
    <row r="19" spans="1:1023 1025:2048 2050:3050 3073:4075 4098:5100 5123:6125 6148:7150 7173:8175 8198:9200 9223:10225 10248:11250 11273:12275 12298:13300 13323:14325 14348:15350 15373:16375" ht="13.5" hidden="1" x14ac:dyDescent="0.25">
      <c r="A19" s="50" t="s">
        <v>43</v>
      </c>
      <c r="B19" s="148">
        <v>5.6</v>
      </c>
      <c r="C19" s="50">
        <v>0</v>
      </c>
      <c r="D19" s="50">
        <v>0</v>
      </c>
      <c r="E19" s="50">
        <v>0</v>
      </c>
      <c r="F19" s="50">
        <v>0</v>
      </c>
      <c r="G19" s="50">
        <v>0</v>
      </c>
      <c r="H19" s="50">
        <v>0</v>
      </c>
      <c r="I19" s="50">
        <v>0</v>
      </c>
      <c r="J19" s="50">
        <v>0</v>
      </c>
      <c r="K19" s="50">
        <v>0</v>
      </c>
      <c r="L19" s="50">
        <v>0</v>
      </c>
      <c r="M19" s="50">
        <v>0</v>
      </c>
      <c r="N19" s="50">
        <v>0</v>
      </c>
      <c r="O19" s="50">
        <v>0</v>
      </c>
      <c r="P19" s="50">
        <v>0</v>
      </c>
      <c r="Q19" s="50">
        <v>0</v>
      </c>
      <c r="R19" s="50">
        <v>0</v>
      </c>
      <c r="S19" s="50">
        <v>0</v>
      </c>
      <c r="T19" s="50">
        <v>4</v>
      </c>
      <c r="U19" s="50">
        <v>5.5</v>
      </c>
      <c r="V19" s="50">
        <v>2.5</v>
      </c>
      <c r="W19" s="50">
        <v>5.6</v>
      </c>
      <c r="X19" s="50">
        <v>5.6</v>
      </c>
      <c r="Y19" s="50">
        <v>5.6</v>
      </c>
      <c r="Z19" s="50"/>
      <c r="AA19" s="50"/>
      <c r="AB19" s="50"/>
      <c r="AC19" s="50">
        <f>8</f>
        <v>8</v>
      </c>
      <c r="AD19" s="50"/>
      <c r="AV19" s="40"/>
      <c r="AX19" s="149"/>
      <c r="BU19" s="40"/>
      <c r="BW19" s="149"/>
      <c r="CT19" s="40"/>
      <c r="CV19" s="149"/>
      <c r="DS19" s="40"/>
      <c r="DU19" s="149"/>
      <c r="ER19" s="40"/>
      <c r="ET19" s="149"/>
      <c r="FQ19" s="40"/>
      <c r="FS19" s="149"/>
      <c r="GP19" s="40"/>
      <c r="GR19" s="149"/>
      <c r="HO19" s="40"/>
      <c r="HQ19" s="149"/>
      <c r="IN19" s="40"/>
      <c r="IP19" s="149"/>
      <c r="JM19" s="40"/>
      <c r="JO19" s="149"/>
      <c r="KL19" s="40"/>
      <c r="KN19" s="149"/>
      <c r="LK19" s="40"/>
      <c r="LM19" s="149"/>
      <c r="MJ19" s="40"/>
      <c r="ML19" s="149"/>
      <c r="NI19" s="40"/>
      <c r="NK19" s="149"/>
      <c r="OH19" s="40"/>
      <c r="OJ19" s="149"/>
      <c r="PG19" s="40"/>
      <c r="PI19" s="149"/>
      <c r="QF19" s="40"/>
      <c r="QH19" s="149"/>
      <c r="RE19" s="40"/>
      <c r="RG19" s="149"/>
      <c r="SD19" s="40"/>
      <c r="SF19" s="149"/>
      <c r="TC19" s="40"/>
      <c r="TE19" s="149"/>
      <c r="UB19" s="40"/>
      <c r="UD19" s="149"/>
      <c r="VA19" s="40"/>
      <c r="VC19" s="149"/>
      <c r="VZ19" s="40"/>
      <c r="WB19" s="149"/>
      <c r="WY19" s="40"/>
      <c r="XA19" s="149"/>
      <c r="XX19" s="40"/>
      <c r="XZ19" s="149"/>
      <c r="YW19" s="40"/>
      <c r="YY19" s="149"/>
      <c r="ZV19" s="40"/>
      <c r="ZX19" s="149"/>
      <c r="AAU19" s="40"/>
      <c r="AAW19" s="149"/>
      <c r="ABT19" s="40"/>
      <c r="ABV19" s="149"/>
      <c r="ACS19" s="40"/>
      <c r="ACU19" s="149"/>
      <c r="ADR19" s="40"/>
      <c r="ADT19" s="149"/>
      <c r="AEQ19" s="40"/>
      <c r="AES19" s="149"/>
      <c r="AFP19" s="40"/>
      <c r="AFR19" s="149"/>
      <c r="AGO19" s="40"/>
      <c r="AGQ19" s="149"/>
      <c r="AHN19" s="40"/>
      <c r="AHP19" s="149"/>
      <c r="AIM19" s="40"/>
      <c r="AIO19" s="149"/>
      <c r="AJL19" s="40"/>
      <c r="AJN19" s="149"/>
      <c r="AKK19" s="40"/>
      <c r="AKM19" s="149"/>
      <c r="ALJ19" s="40"/>
      <c r="ALL19" s="149"/>
      <c r="AMI19" s="40"/>
      <c r="AMK19" s="149"/>
      <c r="ANH19" s="40"/>
      <c r="ANJ19" s="149"/>
      <c r="AOG19" s="40"/>
      <c r="AOI19" s="149"/>
      <c r="APF19" s="40"/>
      <c r="APH19" s="149"/>
      <c r="AQE19" s="40"/>
      <c r="AQG19" s="149"/>
      <c r="ARD19" s="40"/>
      <c r="ARF19" s="149"/>
      <c r="ASC19" s="40"/>
      <c r="ASE19" s="149"/>
      <c r="ATB19" s="40"/>
      <c r="ATD19" s="149"/>
      <c r="AUA19" s="40"/>
      <c r="AUC19" s="149"/>
      <c r="AUZ19" s="40"/>
      <c r="AVB19" s="149"/>
      <c r="AVY19" s="40"/>
      <c r="AWA19" s="149"/>
      <c r="AWX19" s="40"/>
      <c r="AWZ19" s="149"/>
      <c r="AXW19" s="40"/>
      <c r="AXY19" s="149"/>
      <c r="AYV19" s="40"/>
      <c r="AYX19" s="149"/>
      <c r="AZU19" s="40"/>
      <c r="AZW19" s="149"/>
      <c r="BAT19" s="40"/>
      <c r="BAV19" s="149"/>
      <c r="BBS19" s="40"/>
      <c r="BBU19" s="149"/>
      <c r="BCR19" s="40"/>
      <c r="BCT19" s="149"/>
      <c r="BDQ19" s="40"/>
      <c r="BDS19" s="149"/>
      <c r="BEP19" s="40"/>
      <c r="BER19" s="149"/>
      <c r="BFO19" s="40"/>
      <c r="BFQ19" s="149"/>
      <c r="BGN19" s="40"/>
      <c r="BGP19" s="149"/>
      <c r="BHM19" s="40"/>
      <c r="BHO19" s="149"/>
      <c r="BIL19" s="40"/>
      <c r="BIN19" s="149"/>
      <c r="BJK19" s="40"/>
      <c r="BJM19" s="149"/>
      <c r="BKJ19" s="40"/>
      <c r="BKL19" s="149"/>
      <c r="BLI19" s="40"/>
      <c r="BLK19" s="149"/>
      <c r="BMH19" s="40"/>
      <c r="BMJ19" s="149"/>
      <c r="BNG19" s="40"/>
      <c r="BNI19" s="149"/>
      <c r="BOF19" s="40"/>
      <c r="BOH19" s="149"/>
      <c r="BPE19" s="40"/>
      <c r="BPG19" s="149"/>
      <c r="BQD19" s="40"/>
      <c r="BQF19" s="149"/>
      <c r="BRC19" s="40"/>
      <c r="BRE19" s="149"/>
      <c r="BSB19" s="40"/>
      <c r="BSD19" s="149"/>
      <c r="BTA19" s="40"/>
      <c r="BTC19" s="149"/>
      <c r="BTZ19" s="40"/>
      <c r="BUB19" s="149"/>
      <c r="BUY19" s="40"/>
      <c r="BVA19" s="149"/>
      <c r="BVX19" s="40"/>
      <c r="BVZ19" s="149"/>
      <c r="BWW19" s="40"/>
      <c r="BWY19" s="149"/>
      <c r="BXV19" s="40"/>
      <c r="BXX19" s="149"/>
      <c r="BYU19" s="40"/>
      <c r="BYW19" s="149"/>
      <c r="BZT19" s="40"/>
      <c r="BZV19" s="149"/>
      <c r="CAS19" s="40"/>
      <c r="CAU19" s="149"/>
      <c r="CBR19" s="40"/>
      <c r="CBT19" s="149"/>
      <c r="CCQ19" s="40"/>
      <c r="CCS19" s="149"/>
      <c r="CDP19" s="40"/>
      <c r="CDR19" s="149"/>
      <c r="CEO19" s="40"/>
      <c r="CEQ19" s="149"/>
      <c r="CFN19" s="40"/>
      <c r="CFP19" s="149"/>
      <c r="CGM19" s="40"/>
      <c r="CGO19" s="149"/>
      <c r="CHL19" s="40"/>
      <c r="CHN19" s="149"/>
      <c r="CIK19" s="40"/>
      <c r="CIM19" s="149"/>
      <c r="CJJ19" s="40"/>
      <c r="CJL19" s="149"/>
      <c r="CKI19" s="40"/>
      <c r="CKK19" s="149"/>
      <c r="CLH19" s="40"/>
      <c r="CLJ19" s="149"/>
      <c r="CMG19" s="40"/>
      <c r="CMI19" s="149"/>
      <c r="CNF19" s="40"/>
      <c r="CNH19" s="149"/>
      <c r="COE19" s="40"/>
      <c r="COG19" s="149"/>
      <c r="CPD19" s="40"/>
      <c r="CPF19" s="149"/>
      <c r="CQC19" s="40"/>
      <c r="CQE19" s="149"/>
      <c r="CRB19" s="40"/>
      <c r="CRD19" s="149"/>
      <c r="CSA19" s="40"/>
      <c r="CSC19" s="149"/>
      <c r="CSZ19" s="40"/>
      <c r="CTB19" s="149"/>
      <c r="CTY19" s="40"/>
      <c r="CUA19" s="149"/>
      <c r="CUX19" s="40"/>
      <c r="CUZ19" s="149"/>
      <c r="CVW19" s="40"/>
      <c r="CVY19" s="149"/>
      <c r="CWV19" s="40"/>
      <c r="CWX19" s="149"/>
      <c r="CXU19" s="40"/>
      <c r="CXW19" s="149"/>
      <c r="CYT19" s="40"/>
      <c r="CYV19" s="149"/>
      <c r="CZS19" s="40"/>
      <c r="CZU19" s="149"/>
      <c r="DAR19" s="40"/>
      <c r="DAT19" s="149"/>
      <c r="DBQ19" s="40"/>
      <c r="DBS19" s="149"/>
      <c r="DCP19" s="40"/>
      <c r="DCR19" s="149"/>
      <c r="DDO19" s="40"/>
      <c r="DDQ19" s="149"/>
      <c r="DEN19" s="40"/>
      <c r="DEP19" s="149"/>
      <c r="DFM19" s="40"/>
      <c r="DFO19" s="149"/>
      <c r="DGL19" s="40"/>
      <c r="DGN19" s="149"/>
      <c r="DHK19" s="40"/>
      <c r="DHM19" s="149"/>
      <c r="DIJ19" s="40"/>
      <c r="DIL19" s="149"/>
      <c r="DJI19" s="40"/>
      <c r="DJK19" s="149"/>
      <c r="DKH19" s="40"/>
      <c r="DKJ19" s="149"/>
      <c r="DLG19" s="40"/>
      <c r="DLI19" s="149"/>
      <c r="DMF19" s="40"/>
      <c r="DMH19" s="149"/>
      <c r="DNE19" s="40"/>
      <c r="DNG19" s="149"/>
      <c r="DOD19" s="40"/>
      <c r="DOF19" s="149"/>
      <c r="DPC19" s="40"/>
      <c r="DPE19" s="149"/>
      <c r="DQB19" s="40"/>
      <c r="DQD19" s="149"/>
      <c r="DRA19" s="40"/>
      <c r="DRC19" s="149"/>
      <c r="DRZ19" s="40"/>
      <c r="DSB19" s="149"/>
      <c r="DSY19" s="40"/>
      <c r="DTA19" s="149"/>
      <c r="DTX19" s="40"/>
      <c r="DTZ19" s="149"/>
      <c r="DUW19" s="40"/>
      <c r="DUY19" s="149"/>
      <c r="DVV19" s="40"/>
      <c r="DVX19" s="149"/>
      <c r="DWU19" s="40"/>
      <c r="DWW19" s="149"/>
      <c r="DXT19" s="40"/>
      <c r="DXV19" s="149"/>
      <c r="DYS19" s="40"/>
      <c r="DYU19" s="149"/>
      <c r="DZR19" s="40"/>
      <c r="DZT19" s="149"/>
      <c r="EAQ19" s="40"/>
      <c r="EAS19" s="149"/>
      <c r="EBP19" s="40"/>
      <c r="EBR19" s="149"/>
      <c r="ECO19" s="40"/>
      <c r="ECQ19" s="149"/>
      <c r="EDN19" s="40"/>
      <c r="EDP19" s="149"/>
      <c r="EEM19" s="40"/>
      <c r="EEO19" s="149"/>
      <c r="EFL19" s="40"/>
      <c r="EFN19" s="149"/>
      <c r="EGK19" s="40"/>
      <c r="EGM19" s="149"/>
      <c r="EHJ19" s="40"/>
      <c r="EHL19" s="149"/>
      <c r="EII19" s="40"/>
      <c r="EIK19" s="149"/>
      <c r="EJH19" s="40"/>
      <c r="EJJ19" s="149"/>
      <c r="EKG19" s="40"/>
      <c r="EKI19" s="149"/>
      <c r="ELF19" s="40"/>
      <c r="ELH19" s="149"/>
      <c r="EME19" s="40"/>
      <c r="EMG19" s="149"/>
      <c r="END19" s="40"/>
      <c r="ENF19" s="149"/>
      <c r="EOC19" s="40"/>
      <c r="EOE19" s="149"/>
      <c r="EPB19" s="40"/>
      <c r="EPD19" s="149"/>
      <c r="EQA19" s="40"/>
      <c r="EQC19" s="149"/>
      <c r="EQZ19" s="40"/>
      <c r="ERB19" s="149"/>
      <c r="ERY19" s="40"/>
      <c r="ESA19" s="149"/>
      <c r="ESX19" s="40"/>
      <c r="ESZ19" s="149"/>
      <c r="ETW19" s="40"/>
      <c r="ETY19" s="149"/>
      <c r="EUV19" s="40"/>
      <c r="EUX19" s="149"/>
      <c r="EVU19" s="40"/>
      <c r="EVW19" s="149"/>
      <c r="EWT19" s="40"/>
      <c r="EWV19" s="149"/>
      <c r="EXS19" s="40"/>
      <c r="EXU19" s="149"/>
      <c r="EYR19" s="40"/>
      <c r="EYT19" s="149"/>
      <c r="EZQ19" s="40"/>
      <c r="EZS19" s="149"/>
      <c r="FAP19" s="40"/>
      <c r="FAR19" s="149"/>
      <c r="FBO19" s="40"/>
      <c r="FBQ19" s="149"/>
      <c r="FCN19" s="40"/>
      <c r="FCP19" s="149"/>
      <c r="FDM19" s="40"/>
      <c r="FDO19" s="149"/>
      <c r="FEL19" s="40"/>
      <c r="FEN19" s="149"/>
      <c r="FFK19" s="40"/>
      <c r="FFM19" s="149"/>
      <c r="FGJ19" s="40"/>
      <c r="FGL19" s="149"/>
      <c r="FHI19" s="40"/>
      <c r="FHK19" s="149"/>
      <c r="FIH19" s="40"/>
      <c r="FIJ19" s="149"/>
      <c r="FJG19" s="40"/>
      <c r="FJI19" s="149"/>
      <c r="FKF19" s="40"/>
      <c r="FKH19" s="149"/>
      <c r="FLE19" s="40"/>
      <c r="FLG19" s="149"/>
      <c r="FMD19" s="40"/>
      <c r="FMF19" s="149"/>
      <c r="FNC19" s="40"/>
      <c r="FNE19" s="149"/>
      <c r="FOB19" s="40"/>
      <c r="FOD19" s="149"/>
      <c r="FPA19" s="40"/>
      <c r="FPC19" s="149"/>
      <c r="FPZ19" s="40"/>
      <c r="FQB19" s="149"/>
      <c r="FQY19" s="40"/>
      <c r="FRA19" s="149"/>
      <c r="FRX19" s="40"/>
      <c r="FRZ19" s="149"/>
      <c r="FSW19" s="40"/>
      <c r="FSY19" s="149"/>
      <c r="FTV19" s="40"/>
      <c r="FTX19" s="149"/>
      <c r="FUU19" s="40"/>
      <c r="FUW19" s="149"/>
      <c r="FVT19" s="40"/>
      <c r="FVV19" s="149"/>
      <c r="FWS19" s="40"/>
      <c r="FWU19" s="149"/>
      <c r="FXR19" s="40"/>
      <c r="FXT19" s="149"/>
      <c r="FYQ19" s="40"/>
      <c r="FYS19" s="149"/>
      <c r="FZP19" s="40"/>
      <c r="FZR19" s="149"/>
      <c r="GAO19" s="40"/>
      <c r="GAQ19" s="149"/>
      <c r="GBN19" s="40"/>
      <c r="GBP19" s="149"/>
      <c r="GCM19" s="40"/>
      <c r="GCO19" s="149"/>
      <c r="GDL19" s="40"/>
      <c r="GDN19" s="149"/>
      <c r="GEK19" s="40"/>
      <c r="GEM19" s="149"/>
      <c r="GFJ19" s="40"/>
      <c r="GFL19" s="149"/>
      <c r="GGI19" s="40"/>
      <c r="GGK19" s="149"/>
      <c r="GHH19" s="40"/>
      <c r="GHJ19" s="149"/>
      <c r="GIG19" s="40"/>
      <c r="GII19" s="149"/>
      <c r="GJF19" s="40"/>
      <c r="GJH19" s="149"/>
      <c r="GKE19" s="40"/>
      <c r="GKG19" s="149"/>
      <c r="GLD19" s="40"/>
      <c r="GLF19" s="149"/>
      <c r="GMC19" s="40"/>
      <c r="GME19" s="149"/>
      <c r="GNB19" s="40"/>
      <c r="GND19" s="149"/>
      <c r="GOA19" s="40"/>
      <c r="GOC19" s="149"/>
      <c r="GOZ19" s="40"/>
      <c r="GPB19" s="149"/>
      <c r="GPY19" s="40"/>
      <c r="GQA19" s="149"/>
      <c r="GQX19" s="40"/>
      <c r="GQZ19" s="149"/>
      <c r="GRW19" s="40"/>
      <c r="GRY19" s="149"/>
      <c r="GSV19" s="40"/>
      <c r="GSX19" s="149"/>
      <c r="GTU19" s="40"/>
      <c r="GTW19" s="149"/>
      <c r="GUT19" s="40"/>
      <c r="GUV19" s="149"/>
      <c r="GVS19" s="40"/>
      <c r="GVU19" s="149"/>
      <c r="GWR19" s="40"/>
      <c r="GWT19" s="149"/>
      <c r="GXQ19" s="40"/>
      <c r="GXS19" s="149"/>
      <c r="GYP19" s="40"/>
      <c r="GYR19" s="149"/>
      <c r="GZO19" s="40"/>
      <c r="GZQ19" s="149"/>
      <c r="HAN19" s="40"/>
      <c r="HAP19" s="149"/>
      <c r="HBM19" s="40"/>
      <c r="HBO19" s="149"/>
      <c r="HCL19" s="40"/>
      <c r="HCN19" s="149"/>
      <c r="HDK19" s="40"/>
      <c r="HDM19" s="149"/>
      <c r="HEJ19" s="40"/>
      <c r="HEL19" s="149"/>
      <c r="HFI19" s="40"/>
      <c r="HFK19" s="149"/>
      <c r="HGH19" s="40"/>
      <c r="HGJ19" s="149"/>
      <c r="HHG19" s="40"/>
      <c r="HHI19" s="149"/>
      <c r="HIF19" s="40"/>
      <c r="HIH19" s="149"/>
      <c r="HJE19" s="40"/>
      <c r="HJG19" s="149"/>
      <c r="HKD19" s="40"/>
      <c r="HKF19" s="149"/>
      <c r="HLC19" s="40"/>
      <c r="HLE19" s="149"/>
      <c r="HMB19" s="40"/>
      <c r="HMD19" s="149"/>
      <c r="HNA19" s="40"/>
      <c r="HNC19" s="149"/>
      <c r="HNZ19" s="40"/>
      <c r="HOB19" s="149"/>
      <c r="HOY19" s="40"/>
      <c r="HPA19" s="149"/>
      <c r="HPX19" s="40"/>
      <c r="HPZ19" s="149"/>
      <c r="HQW19" s="40"/>
      <c r="HQY19" s="149"/>
      <c r="HRV19" s="40"/>
      <c r="HRX19" s="149"/>
      <c r="HSU19" s="40"/>
      <c r="HSW19" s="149"/>
      <c r="HTT19" s="40"/>
      <c r="HTV19" s="149"/>
      <c r="HUS19" s="40"/>
      <c r="HUU19" s="149"/>
      <c r="HVR19" s="40"/>
      <c r="HVT19" s="149"/>
      <c r="HWQ19" s="40"/>
      <c r="HWS19" s="149"/>
      <c r="HXP19" s="40"/>
      <c r="HXR19" s="149"/>
      <c r="HYO19" s="40"/>
      <c r="HYQ19" s="149"/>
      <c r="HZN19" s="40"/>
      <c r="HZP19" s="149"/>
      <c r="IAM19" s="40"/>
      <c r="IAO19" s="149"/>
      <c r="IBL19" s="40"/>
      <c r="IBN19" s="149"/>
      <c r="ICK19" s="40"/>
      <c r="ICM19" s="149"/>
      <c r="IDJ19" s="40"/>
      <c r="IDL19" s="149"/>
      <c r="IEI19" s="40"/>
      <c r="IEK19" s="149"/>
      <c r="IFH19" s="40"/>
      <c r="IFJ19" s="149"/>
      <c r="IGG19" s="40"/>
      <c r="IGI19" s="149"/>
      <c r="IHF19" s="40"/>
      <c r="IHH19" s="149"/>
      <c r="IIE19" s="40"/>
      <c r="IIG19" s="149"/>
      <c r="IJD19" s="40"/>
      <c r="IJF19" s="149"/>
      <c r="IKC19" s="40"/>
      <c r="IKE19" s="149"/>
      <c r="ILB19" s="40"/>
      <c r="ILD19" s="149"/>
      <c r="IMA19" s="40"/>
      <c r="IMC19" s="149"/>
      <c r="IMZ19" s="40"/>
      <c r="INB19" s="149"/>
      <c r="INY19" s="40"/>
      <c r="IOA19" s="149"/>
      <c r="IOX19" s="40"/>
      <c r="IOZ19" s="149"/>
      <c r="IPW19" s="40"/>
      <c r="IPY19" s="149"/>
      <c r="IQV19" s="40"/>
      <c r="IQX19" s="149"/>
      <c r="IRU19" s="40"/>
      <c r="IRW19" s="149"/>
      <c r="IST19" s="40"/>
      <c r="ISV19" s="149"/>
      <c r="ITS19" s="40"/>
      <c r="ITU19" s="149"/>
      <c r="IUR19" s="40"/>
      <c r="IUT19" s="149"/>
      <c r="IVQ19" s="40"/>
      <c r="IVS19" s="149"/>
      <c r="IWP19" s="40"/>
      <c r="IWR19" s="149"/>
      <c r="IXO19" s="40"/>
      <c r="IXQ19" s="149"/>
      <c r="IYN19" s="40"/>
      <c r="IYP19" s="149"/>
      <c r="IZM19" s="40"/>
      <c r="IZO19" s="149"/>
      <c r="JAL19" s="40"/>
      <c r="JAN19" s="149"/>
      <c r="JBK19" s="40"/>
      <c r="JBM19" s="149"/>
      <c r="JCJ19" s="40"/>
      <c r="JCL19" s="149"/>
      <c r="JDI19" s="40"/>
      <c r="JDK19" s="149"/>
      <c r="JEH19" s="40"/>
      <c r="JEJ19" s="149"/>
      <c r="JFG19" s="40"/>
      <c r="JFI19" s="149"/>
      <c r="JGF19" s="40"/>
      <c r="JGH19" s="149"/>
      <c r="JHE19" s="40"/>
      <c r="JHG19" s="149"/>
      <c r="JID19" s="40"/>
      <c r="JIF19" s="149"/>
      <c r="JJC19" s="40"/>
      <c r="JJE19" s="149"/>
      <c r="JKB19" s="40"/>
      <c r="JKD19" s="149"/>
      <c r="JLA19" s="40"/>
      <c r="JLC19" s="149"/>
      <c r="JLZ19" s="40"/>
      <c r="JMB19" s="149"/>
      <c r="JMY19" s="40"/>
      <c r="JNA19" s="149"/>
      <c r="JNX19" s="40"/>
      <c r="JNZ19" s="149"/>
      <c r="JOW19" s="40"/>
      <c r="JOY19" s="149"/>
      <c r="JPV19" s="40"/>
      <c r="JPX19" s="149"/>
      <c r="JQU19" s="40"/>
      <c r="JQW19" s="149"/>
      <c r="JRT19" s="40"/>
      <c r="JRV19" s="149"/>
      <c r="JSS19" s="40"/>
      <c r="JSU19" s="149"/>
      <c r="JTR19" s="40"/>
      <c r="JTT19" s="149"/>
      <c r="JUQ19" s="40"/>
      <c r="JUS19" s="149"/>
      <c r="JVP19" s="40"/>
      <c r="JVR19" s="149"/>
      <c r="JWO19" s="40"/>
      <c r="JWQ19" s="149"/>
      <c r="JXN19" s="40"/>
      <c r="JXP19" s="149"/>
      <c r="JYM19" s="40"/>
      <c r="JYO19" s="149"/>
      <c r="JZL19" s="40"/>
      <c r="JZN19" s="149"/>
      <c r="KAK19" s="40"/>
      <c r="KAM19" s="149"/>
      <c r="KBJ19" s="40"/>
      <c r="KBL19" s="149"/>
      <c r="KCI19" s="40"/>
      <c r="KCK19" s="149"/>
      <c r="KDH19" s="40"/>
      <c r="KDJ19" s="149"/>
      <c r="KEG19" s="40"/>
      <c r="KEI19" s="149"/>
      <c r="KFF19" s="40"/>
      <c r="KFH19" s="149"/>
      <c r="KGE19" s="40"/>
      <c r="KGG19" s="149"/>
      <c r="KHD19" s="40"/>
      <c r="KHF19" s="149"/>
      <c r="KIC19" s="40"/>
      <c r="KIE19" s="149"/>
      <c r="KJB19" s="40"/>
      <c r="KJD19" s="149"/>
      <c r="KKA19" s="40"/>
      <c r="KKC19" s="149"/>
      <c r="KKZ19" s="40"/>
      <c r="KLB19" s="149"/>
      <c r="KLY19" s="40"/>
      <c r="KMA19" s="149"/>
      <c r="KMX19" s="40"/>
      <c r="KMZ19" s="149"/>
      <c r="KNW19" s="40"/>
      <c r="KNY19" s="149"/>
      <c r="KOV19" s="40"/>
      <c r="KOX19" s="149"/>
      <c r="KPU19" s="40"/>
      <c r="KPW19" s="149"/>
      <c r="KQT19" s="40"/>
      <c r="KQV19" s="149"/>
      <c r="KRS19" s="40"/>
      <c r="KRU19" s="149"/>
      <c r="KSR19" s="40"/>
      <c r="KST19" s="149"/>
      <c r="KTQ19" s="40"/>
      <c r="KTS19" s="149"/>
      <c r="KUP19" s="40"/>
      <c r="KUR19" s="149"/>
      <c r="KVO19" s="40"/>
      <c r="KVQ19" s="149"/>
      <c r="KWN19" s="40"/>
      <c r="KWP19" s="149"/>
      <c r="KXM19" s="40"/>
      <c r="KXO19" s="149"/>
      <c r="KYL19" s="40"/>
      <c r="KYN19" s="149"/>
      <c r="KZK19" s="40"/>
      <c r="KZM19" s="149"/>
      <c r="LAJ19" s="40"/>
      <c r="LAL19" s="149"/>
      <c r="LBI19" s="40"/>
      <c r="LBK19" s="149"/>
      <c r="LCH19" s="40"/>
      <c r="LCJ19" s="149"/>
      <c r="LDG19" s="40"/>
      <c r="LDI19" s="149"/>
      <c r="LEF19" s="40"/>
      <c r="LEH19" s="149"/>
      <c r="LFE19" s="40"/>
      <c r="LFG19" s="149"/>
      <c r="LGD19" s="40"/>
      <c r="LGF19" s="149"/>
      <c r="LHC19" s="40"/>
      <c r="LHE19" s="149"/>
      <c r="LIB19" s="40"/>
      <c r="LID19" s="149"/>
      <c r="LJA19" s="40"/>
      <c r="LJC19" s="149"/>
      <c r="LJZ19" s="40"/>
      <c r="LKB19" s="149"/>
      <c r="LKY19" s="40"/>
      <c r="LLA19" s="149"/>
      <c r="LLX19" s="40"/>
      <c r="LLZ19" s="149"/>
      <c r="LMW19" s="40"/>
      <c r="LMY19" s="149"/>
      <c r="LNV19" s="40"/>
      <c r="LNX19" s="149"/>
      <c r="LOU19" s="40"/>
      <c r="LOW19" s="149"/>
      <c r="LPT19" s="40"/>
      <c r="LPV19" s="149"/>
      <c r="LQS19" s="40"/>
      <c r="LQU19" s="149"/>
      <c r="LRR19" s="40"/>
      <c r="LRT19" s="149"/>
      <c r="LSQ19" s="40"/>
      <c r="LSS19" s="149"/>
      <c r="LTP19" s="40"/>
      <c r="LTR19" s="149"/>
      <c r="LUO19" s="40"/>
      <c r="LUQ19" s="149"/>
      <c r="LVN19" s="40"/>
      <c r="LVP19" s="149"/>
      <c r="LWM19" s="40"/>
      <c r="LWO19" s="149"/>
      <c r="LXL19" s="40"/>
      <c r="LXN19" s="149"/>
      <c r="LYK19" s="40"/>
      <c r="LYM19" s="149"/>
      <c r="LZJ19" s="40"/>
      <c r="LZL19" s="149"/>
      <c r="MAI19" s="40"/>
      <c r="MAK19" s="149"/>
      <c r="MBH19" s="40"/>
      <c r="MBJ19" s="149"/>
      <c r="MCG19" s="40"/>
      <c r="MCI19" s="149"/>
      <c r="MDF19" s="40"/>
      <c r="MDH19" s="149"/>
      <c r="MEE19" s="40"/>
      <c r="MEG19" s="149"/>
      <c r="MFD19" s="40"/>
      <c r="MFF19" s="149"/>
      <c r="MGC19" s="40"/>
      <c r="MGE19" s="149"/>
      <c r="MHB19" s="40"/>
      <c r="MHD19" s="149"/>
      <c r="MIA19" s="40"/>
      <c r="MIC19" s="149"/>
      <c r="MIZ19" s="40"/>
      <c r="MJB19" s="149"/>
      <c r="MJY19" s="40"/>
      <c r="MKA19" s="149"/>
      <c r="MKX19" s="40"/>
      <c r="MKZ19" s="149"/>
      <c r="MLW19" s="40"/>
      <c r="MLY19" s="149"/>
      <c r="MMV19" s="40"/>
      <c r="MMX19" s="149"/>
      <c r="MNU19" s="40"/>
      <c r="MNW19" s="149"/>
      <c r="MOT19" s="40"/>
      <c r="MOV19" s="149"/>
      <c r="MPS19" s="40"/>
      <c r="MPU19" s="149"/>
      <c r="MQR19" s="40"/>
      <c r="MQT19" s="149"/>
      <c r="MRQ19" s="40"/>
      <c r="MRS19" s="149"/>
      <c r="MSP19" s="40"/>
      <c r="MSR19" s="149"/>
      <c r="MTO19" s="40"/>
      <c r="MTQ19" s="149"/>
      <c r="MUN19" s="40"/>
      <c r="MUP19" s="149"/>
      <c r="MVM19" s="40"/>
      <c r="MVO19" s="149"/>
      <c r="MWL19" s="40"/>
      <c r="MWN19" s="149"/>
      <c r="MXK19" s="40"/>
      <c r="MXM19" s="149"/>
      <c r="MYJ19" s="40"/>
      <c r="MYL19" s="149"/>
      <c r="MZI19" s="40"/>
      <c r="MZK19" s="149"/>
      <c r="NAH19" s="40"/>
      <c r="NAJ19" s="149"/>
      <c r="NBG19" s="40"/>
      <c r="NBI19" s="149"/>
      <c r="NCF19" s="40"/>
      <c r="NCH19" s="149"/>
      <c r="NDE19" s="40"/>
      <c r="NDG19" s="149"/>
      <c r="NED19" s="40"/>
      <c r="NEF19" s="149"/>
      <c r="NFC19" s="40"/>
      <c r="NFE19" s="149"/>
      <c r="NGB19" s="40"/>
      <c r="NGD19" s="149"/>
      <c r="NHA19" s="40"/>
      <c r="NHC19" s="149"/>
      <c r="NHZ19" s="40"/>
      <c r="NIB19" s="149"/>
      <c r="NIY19" s="40"/>
      <c r="NJA19" s="149"/>
      <c r="NJX19" s="40"/>
      <c r="NJZ19" s="149"/>
      <c r="NKW19" s="40"/>
      <c r="NKY19" s="149"/>
      <c r="NLV19" s="40"/>
      <c r="NLX19" s="149"/>
      <c r="NMU19" s="40"/>
      <c r="NMW19" s="149"/>
      <c r="NNT19" s="40"/>
      <c r="NNV19" s="149"/>
      <c r="NOS19" s="40"/>
      <c r="NOU19" s="149"/>
      <c r="NPR19" s="40"/>
      <c r="NPT19" s="149"/>
      <c r="NQQ19" s="40"/>
      <c r="NQS19" s="149"/>
      <c r="NRP19" s="40"/>
      <c r="NRR19" s="149"/>
      <c r="NSO19" s="40"/>
      <c r="NSQ19" s="149"/>
      <c r="NTN19" s="40"/>
      <c r="NTP19" s="149"/>
      <c r="NUM19" s="40"/>
      <c r="NUO19" s="149"/>
      <c r="NVL19" s="40"/>
      <c r="NVN19" s="149"/>
      <c r="NWK19" s="40"/>
      <c r="NWM19" s="149"/>
      <c r="NXJ19" s="40"/>
      <c r="NXL19" s="149"/>
      <c r="NYI19" s="40"/>
      <c r="NYK19" s="149"/>
      <c r="NZH19" s="40"/>
      <c r="NZJ19" s="149"/>
      <c r="OAG19" s="40"/>
      <c r="OAI19" s="149"/>
      <c r="OBF19" s="40"/>
      <c r="OBH19" s="149"/>
      <c r="OCE19" s="40"/>
      <c r="OCG19" s="149"/>
      <c r="ODD19" s="40"/>
      <c r="ODF19" s="149"/>
      <c r="OEC19" s="40"/>
      <c r="OEE19" s="149"/>
      <c r="OFB19" s="40"/>
      <c r="OFD19" s="149"/>
      <c r="OGA19" s="40"/>
      <c r="OGC19" s="149"/>
      <c r="OGZ19" s="40"/>
      <c r="OHB19" s="149"/>
      <c r="OHY19" s="40"/>
      <c r="OIA19" s="149"/>
      <c r="OIX19" s="40"/>
      <c r="OIZ19" s="149"/>
      <c r="OJW19" s="40"/>
      <c r="OJY19" s="149"/>
      <c r="OKV19" s="40"/>
      <c r="OKX19" s="149"/>
      <c r="OLU19" s="40"/>
      <c r="OLW19" s="149"/>
      <c r="OMT19" s="40"/>
      <c r="OMV19" s="149"/>
      <c r="ONS19" s="40"/>
      <c r="ONU19" s="149"/>
      <c r="OOR19" s="40"/>
      <c r="OOT19" s="149"/>
      <c r="OPQ19" s="40"/>
      <c r="OPS19" s="149"/>
      <c r="OQP19" s="40"/>
      <c r="OQR19" s="149"/>
      <c r="ORO19" s="40"/>
      <c r="ORQ19" s="149"/>
      <c r="OSN19" s="40"/>
      <c r="OSP19" s="149"/>
      <c r="OTM19" s="40"/>
      <c r="OTO19" s="149"/>
      <c r="OUL19" s="40"/>
      <c r="OUN19" s="149"/>
      <c r="OVK19" s="40"/>
      <c r="OVM19" s="149"/>
      <c r="OWJ19" s="40"/>
      <c r="OWL19" s="149"/>
      <c r="OXI19" s="40"/>
      <c r="OXK19" s="149"/>
      <c r="OYH19" s="40"/>
      <c r="OYJ19" s="149"/>
      <c r="OZG19" s="40"/>
      <c r="OZI19" s="149"/>
      <c r="PAF19" s="40"/>
      <c r="PAH19" s="149"/>
      <c r="PBE19" s="40"/>
      <c r="PBG19" s="149"/>
      <c r="PCD19" s="40"/>
      <c r="PCF19" s="149"/>
      <c r="PDC19" s="40"/>
      <c r="PDE19" s="149"/>
      <c r="PEB19" s="40"/>
      <c r="PED19" s="149"/>
      <c r="PFA19" s="40"/>
      <c r="PFC19" s="149"/>
      <c r="PFZ19" s="40"/>
      <c r="PGB19" s="149"/>
      <c r="PGY19" s="40"/>
      <c r="PHA19" s="149"/>
      <c r="PHX19" s="40"/>
      <c r="PHZ19" s="149"/>
      <c r="PIW19" s="40"/>
      <c r="PIY19" s="149"/>
      <c r="PJV19" s="40"/>
      <c r="PJX19" s="149"/>
      <c r="PKU19" s="40"/>
      <c r="PKW19" s="149"/>
      <c r="PLT19" s="40"/>
      <c r="PLV19" s="149"/>
      <c r="PMS19" s="40"/>
      <c r="PMU19" s="149"/>
      <c r="PNR19" s="40"/>
      <c r="PNT19" s="149"/>
      <c r="POQ19" s="40"/>
      <c r="POS19" s="149"/>
      <c r="PPP19" s="40"/>
      <c r="PPR19" s="149"/>
      <c r="PQO19" s="40"/>
      <c r="PQQ19" s="149"/>
      <c r="PRN19" s="40"/>
      <c r="PRP19" s="149"/>
      <c r="PSM19" s="40"/>
      <c r="PSO19" s="149"/>
      <c r="PTL19" s="40"/>
      <c r="PTN19" s="149"/>
      <c r="PUK19" s="40"/>
      <c r="PUM19" s="149"/>
      <c r="PVJ19" s="40"/>
      <c r="PVL19" s="149"/>
      <c r="PWI19" s="40"/>
      <c r="PWK19" s="149"/>
      <c r="PXH19" s="40"/>
      <c r="PXJ19" s="149"/>
      <c r="PYG19" s="40"/>
      <c r="PYI19" s="149"/>
      <c r="PZF19" s="40"/>
      <c r="PZH19" s="149"/>
      <c r="QAE19" s="40"/>
      <c r="QAG19" s="149"/>
      <c r="QBD19" s="40"/>
      <c r="QBF19" s="149"/>
      <c r="QCC19" s="40"/>
      <c r="QCE19" s="149"/>
      <c r="QDB19" s="40"/>
      <c r="QDD19" s="149"/>
      <c r="QEA19" s="40"/>
      <c r="QEC19" s="149"/>
      <c r="QEZ19" s="40"/>
      <c r="QFB19" s="149"/>
      <c r="QFY19" s="40"/>
      <c r="QGA19" s="149"/>
      <c r="QGX19" s="40"/>
      <c r="QGZ19" s="149"/>
      <c r="QHW19" s="40"/>
      <c r="QHY19" s="149"/>
      <c r="QIV19" s="40"/>
      <c r="QIX19" s="149"/>
      <c r="QJU19" s="40"/>
      <c r="QJW19" s="149"/>
      <c r="QKT19" s="40"/>
      <c r="QKV19" s="149"/>
      <c r="QLS19" s="40"/>
      <c r="QLU19" s="149"/>
      <c r="QMR19" s="40"/>
      <c r="QMT19" s="149"/>
      <c r="QNQ19" s="40"/>
      <c r="QNS19" s="149"/>
      <c r="QOP19" s="40"/>
      <c r="QOR19" s="149"/>
      <c r="QPO19" s="40"/>
      <c r="QPQ19" s="149"/>
      <c r="QQN19" s="40"/>
      <c r="QQP19" s="149"/>
      <c r="QRM19" s="40"/>
      <c r="QRO19" s="149"/>
      <c r="QSL19" s="40"/>
      <c r="QSN19" s="149"/>
      <c r="QTK19" s="40"/>
      <c r="QTM19" s="149"/>
      <c r="QUJ19" s="40"/>
      <c r="QUL19" s="149"/>
      <c r="QVI19" s="40"/>
      <c r="QVK19" s="149"/>
      <c r="QWH19" s="40"/>
      <c r="QWJ19" s="149"/>
      <c r="QXG19" s="40"/>
      <c r="QXI19" s="149"/>
      <c r="QYF19" s="40"/>
      <c r="QYH19" s="149"/>
      <c r="QZE19" s="40"/>
      <c r="QZG19" s="149"/>
      <c r="RAD19" s="40"/>
      <c r="RAF19" s="149"/>
      <c r="RBC19" s="40"/>
      <c r="RBE19" s="149"/>
      <c r="RCB19" s="40"/>
      <c r="RCD19" s="149"/>
      <c r="RDA19" s="40"/>
      <c r="RDC19" s="149"/>
      <c r="RDZ19" s="40"/>
      <c r="REB19" s="149"/>
      <c r="REY19" s="40"/>
      <c r="RFA19" s="149"/>
      <c r="RFX19" s="40"/>
      <c r="RFZ19" s="149"/>
      <c r="RGW19" s="40"/>
      <c r="RGY19" s="149"/>
      <c r="RHV19" s="40"/>
      <c r="RHX19" s="149"/>
      <c r="RIU19" s="40"/>
      <c r="RIW19" s="149"/>
      <c r="RJT19" s="40"/>
      <c r="RJV19" s="149"/>
      <c r="RKS19" s="40"/>
      <c r="RKU19" s="149"/>
      <c r="RLR19" s="40"/>
      <c r="RLT19" s="149"/>
      <c r="RMQ19" s="40"/>
      <c r="RMS19" s="149"/>
      <c r="RNP19" s="40"/>
      <c r="RNR19" s="149"/>
      <c r="ROO19" s="40"/>
      <c r="ROQ19" s="149"/>
      <c r="RPN19" s="40"/>
      <c r="RPP19" s="149"/>
      <c r="RQM19" s="40"/>
      <c r="RQO19" s="149"/>
      <c r="RRL19" s="40"/>
      <c r="RRN19" s="149"/>
      <c r="RSK19" s="40"/>
      <c r="RSM19" s="149"/>
      <c r="RTJ19" s="40"/>
      <c r="RTL19" s="149"/>
      <c r="RUI19" s="40"/>
      <c r="RUK19" s="149"/>
      <c r="RVH19" s="40"/>
      <c r="RVJ19" s="149"/>
      <c r="RWG19" s="40"/>
      <c r="RWI19" s="149"/>
      <c r="RXF19" s="40"/>
      <c r="RXH19" s="149"/>
      <c r="RYE19" s="40"/>
      <c r="RYG19" s="149"/>
      <c r="RZD19" s="40"/>
      <c r="RZF19" s="149"/>
      <c r="SAC19" s="40"/>
      <c r="SAE19" s="149"/>
      <c r="SBB19" s="40"/>
      <c r="SBD19" s="149"/>
      <c r="SCA19" s="40"/>
      <c r="SCC19" s="149"/>
      <c r="SCZ19" s="40"/>
      <c r="SDB19" s="149"/>
      <c r="SDY19" s="40"/>
      <c r="SEA19" s="149"/>
      <c r="SEX19" s="40"/>
      <c r="SEZ19" s="149"/>
      <c r="SFW19" s="40"/>
      <c r="SFY19" s="149"/>
      <c r="SGV19" s="40"/>
      <c r="SGX19" s="149"/>
      <c r="SHU19" s="40"/>
      <c r="SHW19" s="149"/>
      <c r="SIT19" s="40"/>
      <c r="SIV19" s="149"/>
      <c r="SJS19" s="40"/>
      <c r="SJU19" s="149"/>
      <c r="SKR19" s="40"/>
      <c r="SKT19" s="149"/>
      <c r="SLQ19" s="40"/>
      <c r="SLS19" s="149"/>
      <c r="SMP19" s="40"/>
      <c r="SMR19" s="149"/>
      <c r="SNO19" s="40"/>
      <c r="SNQ19" s="149"/>
      <c r="SON19" s="40"/>
      <c r="SOP19" s="149"/>
      <c r="SPM19" s="40"/>
      <c r="SPO19" s="149"/>
      <c r="SQL19" s="40"/>
      <c r="SQN19" s="149"/>
      <c r="SRK19" s="40"/>
      <c r="SRM19" s="149"/>
      <c r="SSJ19" s="40"/>
      <c r="SSL19" s="149"/>
      <c r="STI19" s="40"/>
      <c r="STK19" s="149"/>
      <c r="SUH19" s="40"/>
      <c r="SUJ19" s="149"/>
      <c r="SVG19" s="40"/>
      <c r="SVI19" s="149"/>
      <c r="SWF19" s="40"/>
      <c r="SWH19" s="149"/>
      <c r="SXE19" s="40"/>
      <c r="SXG19" s="149"/>
      <c r="SYD19" s="40"/>
      <c r="SYF19" s="149"/>
      <c r="SZC19" s="40"/>
      <c r="SZE19" s="149"/>
      <c r="TAB19" s="40"/>
      <c r="TAD19" s="149"/>
      <c r="TBA19" s="40"/>
      <c r="TBC19" s="149"/>
      <c r="TBZ19" s="40"/>
      <c r="TCB19" s="149"/>
      <c r="TCY19" s="40"/>
      <c r="TDA19" s="149"/>
      <c r="TDX19" s="40"/>
      <c r="TDZ19" s="149"/>
      <c r="TEW19" s="40"/>
      <c r="TEY19" s="149"/>
      <c r="TFV19" s="40"/>
      <c r="TFX19" s="149"/>
      <c r="TGU19" s="40"/>
      <c r="TGW19" s="149"/>
      <c r="THT19" s="40"/>
      <c r="THV19" s="149"/>
      <c r="TIS19" s="40"/>
      <c r="TIU19" s="149"/>
      <c r="TJR19" s="40"/>
      <c r="TJT19" s="149"/>
      <c r="TKQ19" s="40"/>
      <c r="TKS19" s="149"/>
      <c r="TLP19" s="40"/>
      <c r="TLR19" s="149"/>
      <c r="TMO19" s="40"/>
      <c r="TMQ19" s="149"/>
      <c r="TNN19" s="40"/>
      <c r="TNP19" s="149"/>
      <c r="TOM19" s="40"/>
      <c r="TOO19" s="149"/>
      <c r="TPL19" s="40"/>
      <c r="TPN19" s="149"/>
      <c r="TQK19" s="40"/>
      <c r="TQM19" s="149"/>
      <c r="TRJ19" s="40"/>
      <c r="TRL19" s="149"/>
      <c r="TSI19" s="40"/>
      <c r="TSK19" s="149"/>
      <c r="TTH19" s="40"/>
      <c r="TTJ19" s="149"/>
      <c r="TUG19" s="40"/>
      <c r="TUI19" s="149"/>
      <c r="TVF19" s="40"/>
      <c r="TVH19" s="149"/>
      <c r="TWE19" s="40"/>
      <c r="TWG19" s="149"/>
      <c r="TXD19" s="40"/>
      <c r="TXF19" s="149"/>
      <c r="TYC19" s="40"/>
      <c r="TYE19" s="149"/>
      <c r="TZB19" s="40"/>
      <c r="TZD19" s="149"/>
      <c r="UAA19" s="40"/>
      <c r="UAC19" s="149"/>
      <c r="UAZ19" s="40"/>
      <c r="UBB19" s="149"/>
      <c r="UBY19" s="40"/>
      <c r="UCA19" s="149"/>
      <c r="UCX19" s="40"/>
      <c r="UCZ19" s="149"/>
      <c r="UDW19" s="40"/>
      <c r="UDY19" s="149"/>
      <c r="UEV19" s="40"/>
      <c r="UEX19" s="149"/>
      <c r="UFU19" s="40"/>
      <c r="UFW19" s="149"/>
      <c r="UGT19" s="40"/>
      <c r="UGV19" s="149"/>
      <c r="UHS19" s="40"/>
      <c r="UHU19" s="149"/>
      <c r="UIR19" s="40"/>
      <c r="UIT19" s="149"/>
      <c r="UJQ19" s="40"/>
      <c r="UJS19" s="149"/>
      <c r="UKP19" s="40"/>
      <c r="UKR19" s="149"/>
      <c r="ULO19" s="40"/>
      <c r="ULQ19" s="149"/>
      <c r="UMN19" s="40"/>
      <c r="UMP19" s="149"/>
      <c r="UNM19" s="40"/>
      <c r="UNO19" s="149"/>
      <c r="UOL19" s="40"/>
      <c r="UON19" s="149"/>
      <c r="UPK19" s="40"/>
      <c r="UPM19" s="149"/>
      <c r="UQJ19" s="40"/>
      <c r="UQL19" s="149"/>
      <c r="URI19" s="40"/>
      <c r="URK19" s="149"/>
      <c r="USH19" s="40"/>
      <c r="USJ19" s="149"/>
      <c r="UTG19" s="40"/>
      <c r="UTI19" s="149"/>
      <c r="UUF19" s="40"/>
      <c r="UUH19" s="149"/>
      <c r="UVE19" s="40"/>
      <c r="UVG19" s="149"/>
      <c r="UWD19" s="40"/>
      <c r="UWF19" s="149"/>
      <c r="UXC19" s="40"/>
      <c r="UXE19" s="149"/>
      <c r="UYB19" s="40"/>
      <c r="UYD19" s="149"/>
      <c r="UZA19" s="40"/>
      <c r="UZC19" s="149"/>
      <c r="UZZ19" s="40"/>
      <c r="VAB19" s="149"/>
      <c r="VAY19" s="40"/>
      <c r="VBA19" s="149"/>
      <c r="VBX19" s="40"/>
      <c r="VBZ19" s="149"/>
      <c r="VCW19" s="40"/>
      <c r="VCY19" s="149"/>
      <c r="VDV19" s="40"/>
      <c r="VDX19" s="149"/>
      <c r="VEU19" s="40"/>
      <c r="VEW19" s="149"/>
      <c r="VFT19" s="40"/>
      <c r="VFV19" s="149"/>
      <c r="VGS19" s="40"/>
      <c r="VGU19" s="149"/>
      <c r="VHR19" s="40"/>
      <c r="VHT19" s="149"/>
      <c r="VIQ19" s="40"/>
      <c r="VIS19" s="149"/>
      <c r="VJP19" s="40"/>
      <c r="VJR19" s="149"/>
      <c r="VKO19" s="40"/>
      <c r="VKQ19" s="149"/>
      <c r="VLN19" s="40"/>
      <c r="VLP19" s="149"/>
      <c r="VMM19" s="40"/>
      <c r="VMO19" s="149"/>
      <c r="VNL19" s="40"/>
      <c r="VNN19" s="149"/>
      <c r="VOK19" s="40"/>
      <c r="VOM19" s="149"/>
      <c r="VPJ19" s="40"/>
      <c r="VPL19" s="149"/>
      <c r="VQI19" s="40"/>
      <c r="VQK19" s="149"/>
      <c r="VRH19" s="40"/>
      <c r="VRJ19" s="149"/>
      <c r="VSG19" s="40"/>
      <c r="VSI19" s="149"/>
      <c r="VTF19" s="40"/>
      <c r="VTH19" s="149"/>
      <c r="VUE19" s="40"/>
      <c r="VUG19" s="149"/>
      <c r="VVD19" s="40"/>
      <c r="VVF19" s="149"/>
      <c r="VWC19" s="40"/>
      <c r="VWE19" s="149"/>
      <c r="VXB19" s="40"/>
      <c r="VXD19" s="149"/>
      <c r="VYA19" s="40"/>
      <c r="VYC19" s="149"/>
      <c r="VYZ19" s="40"/>
      <c r="VZB19" s="149"/>
      <c r="VZY19" s="40"/>
      <c r="WAA19" s="149"/>
      <c r="WAX19" s="40"/>
      <c r="WAZ19" s="149"/>
      <c r="WBW19" s="40"/>
      <c r="WBY19" s="149"/>
      <c r="WCV19" s="40"/>
      <c r="WCX19" s="149"/>
      <c r="WDU19" s="40"/>
      <c r="WDW19" s="149"/>
      <c r="WET19" s="40"/>
      <c r="WEV19" s="149"/>
      <c r="WFS19" s="40"/>
      <c r="WFU19" s="149"/>
      <c r="WGR19" s="40"/>
      <c r="WGT19" s="149"/>
      <c r="WHQ19" s="40"/>
      <c r="WHS19" s="149"/>
      <c r="WIP19" s="40"/>
      <c r="WIR19" s="149"/>
      <c r="WJO19" s="40"/>
      <c r="WJQ19" s="149"/>
      <c r="WKN19" s="40"/>
      <c r="WKP19" s="149"/>
      <c r="WLM19" s="40"/>
      <c r="WLO19" s="149"/>
      <c r="WML19" s="40"/>
      <c r="WMN19" s="149"/>
      <c r="WNK19" s="40"/>
      <c r="WNM19" s="149"/>
      <c r="WOJ19" s="40"/>
      <c r="WOL19" s="149"/>
      <c r="WPI19" s="40"/>
      <c r="WPK19" s="149"/>
      <c r="WQH19" s="40"/>
      <c r="WQJ19" s="149"/>
      <c r="WRG19" s="40"/>
      <c r="WRI19" s="149"/>
      <c r="WSF19" s="40"/>
      <c r="WSH19" s="149"/>
      <c r="WTE19" s="40"/>
      <c r="WTG19" s="149"/>
      <c r="WUD19" s="40"/>
      <c r="WUF19" s="149"/>
      <c r="WVC19" s="40"/>
      <c r="WVE19" s="149"/>
      <c r="WWB19" s="40"/>
      <c r="WWD19" s="149"/>
      <c r="WXA19" s="40"/>
      <c r="WXC19" s="149"/>
      <c r="WXZ19" s="40"/>
      <c r="WYB19" s="149"/>
      <c r="WYY19" s="40"/>
      <c r="WZA19" s="149"/>
      <c r="WZX19" s="40"/>
      <c r="WZZ19" s="149"/>
      <c r="XAW19" s="40"/>
      <c r="XAY19" s="149"/>
      <c r="XBV19" s="40"/>
      <c r="XBX19" s="149"/>
      <c r="XCU19" s="40"/>
      <c r="XCW19" s="149"/>
      <c r="XDT19" s="40"/>
      <c r="XDV19" s="149"/>
      <c r="XES19" s="40"/>
      <c r="XEU19" s="149"/>
    </row>
    <row r="20" spans="1:1023 1025:2048 2050:3050 3073:4075 4098:5100 5123:6125 6148:7150 7173:8175 8198:9200 9223:10225 10248:11250 11273:12275 12298:13300 13323:14325 14348:15350 15373:16375" ht="13.5" hidden="1" x14ac:dyDescent="0.25">
      <c r="A20" s="50" t="s">
        <v>44</v>
      </c>
      <c r="B20" s="148">
        <v>3.8</v>
      </c>
      <c r="C20" s="50">
        <v>0</v>
      </c>
      <c r="D20" s="50">
        <v>0</v>
      </c>
      <c r="E20" s="50">
        <v>0</v>
      </c>
      <c r="F20" s="50">
        <v>0</v>
      </c>
      <c r="G20" s="50">
        <v>0</v>
      </c>
      <c r="H20" s="50">
        <v>0</v>
      </c>
      <c r="I20" s="50">
        <v>0</v>
      </c>
      <c r="J20" s="50">
        <v>0</v>
      </c>
      <c r="K20" s="50">
        <v>0</v>
      </c>
      <c r="L20" s="50">
        <v>0</v>
      </c>
      <c r="M20" s="50">
        <v>0</v>
      </c>
      <c r="N20" s="50">
        <v>0</v>
      </c>
      <c r="O20" s="50">
        <v>0</v>
      </c>
      <c r="P20" s="50">
        <v>0</v>
      </c>
      <c r="Q20" s="50">
        <v>0</v>
      </c>
      <c r="R20" s="50">
        <v>0</v>
      </c>
      <c r="S20" s="50">
        <v>0</v>
      </c>
      <c r="T20" s="148">
        <v>4</v>
      </c>
      <c r="U20" s="148">
        <v>5.5</v>
      </c>
      <c r="V20" s="148">
        <v>2.5</v>
      </c>
      <c r="W20" s="148"/>
      <c r="X20" s="148">
        <v>3.8</v>
      </c>
      <c r="Y20" s="148"/>
      <c r="Z20" s="50">
        <v>2.5</v>
      </c>
      <c r="AA20" s="50">
        <v>4</v>
      </c>
      <c r="AB20" s="50">
        <v>5.5</v>
      </c>
      <c r="AC20" s="50"/>
      <c r="AD20" s="50"/>
      <c r="AV20" s="40"/>
      <c r="AX20" s="149"/>
      <c r="BU20" s="40"/>
      <c r="BW20" s="149"/>
      <c r="CT20" s="40"/>
      <c r="CV20" s="149"/>
      <c r="DS20" s="40"/>
      <c r="DU20" s="149"/>
      <c r="ER20" s="40"/>
      <c r="ET20" s="149"/>
      <c r="FQ20" s="40"/>
      <c r="FS20" s="149"/>
      <c r="GP20" s="40"/>
      <c r="GR20" s="149"/>
      <c r="HO20" s="40"/>
      <c r="HQ20" s="149"/>
      <c r="IN20" s="40"/>
      <c r="IP20" s="149"/>
      <c r="JM20" s="40"/>
      <c r="JO20" s="149"/>
      <c r="KL20" s="40"/>
      <c r="KN20" s="149"/>
      <c r="LK20" s="40"/>
      <c r="LM20" s="149"/>
      <c r="MJ20" s="40"/>
      <c r="ML20" s="149"/>
      <c r="NI20" s="40"/>
      <c r="NK20" s="149"/>
      <c r="OH20" s="40"/>
      <c r="OJ20" s="149"/>
      <c r="PG20" s="40"/>
      <c r="PI20" s="149"/>
      <c r="QF20" s="40"/>
      <c r="QH20" s="149"/>
      <c r="RE20" s="40"/>
      <c r="RG20" s="149"/>
      <c r="SD20" s="40"/>
      <c r="SF20" s="149"/>
      <c r="TC20" s="40"/>
      <c r="TE20" s="149"/>
      <c r="UB20" s="40"/>
      <c r="UD20" s="149"/>
      <c r="VA20" s="40"/>
      <c r="VC20" s="149"/>
      <c r="VZ20" s="40"/>
      <c r="WB20" s="149"/>
      <c r="WY20" s="40"/>
      <c r="XA20" s="149"/>
      <c r="XX20" s="40"/>
      <c r="XZ20" s="149"/>
      <c r="YW20" s="40"/>
      <c r="YY20" s="149"/>
      <c r="ZV20" s="40"/>
      <c r="ZX20" s="149"/>
      <c r="AAU20" s="40"/>
      <c r="AAW20" s="149"/>
      <c r="ABT20" s="40"/>
      <c r="ABV20" s="149"/>
      <c r="ACS20" s="40"/>
      <c r="ACU20" s="149"/>
      <c r="ADR20" s="40"/>
      <c r="ADT20" s="149"/>
      <c r="AEQ20" s="40"/>
      <c r="AES20" s="149"/>
      <c r="AFP20" s="40"/>
      <c r="AFR20" s="149"/>
      <c r="AGO20" s="40"/>
      <c r="AGQ20" s="149"/>
      <c r="AHN20" s="40"/>
      <c r="AHP20" s="149"/>
      <c r="AIM20" s="40"/>
      <c r="AIO20" s="149"/>
      <c r="AJL20" s="40"/>
      <c r="AJN20" s="149"/>
      <c r="AKK20" s="40"/>
      <c r="AKM20" s="149"/>
      <c r="ALJ20" s="40"/>
      <c r="ALL20" s="149"/>
      <c r="AMI20" s="40"/>
      <c r="AMK20" s="149"/>
      <c r="ANH20" s="40"/>
      <c r="ANJ20" s="149"/>
      <c r="AOG20" s="40"/>
      <c r="AOI20" s="149"/>
      <c r="APF20" s="40"/>
      <c r="APH20" s="149"/>
      <c r="AQE20" s="40"/>
      <c r="AQG20" s="149"/>
      <c r="ARD20" s="40"/>
      <c r="ARF20" s="149"/>
      <c r="ASC20" s="40"/>
      <c r="ASE20" s="149"/>
      <c r="ATB20" s="40"/>
      <c r="ATD20" s="149"/>
      <c r="AUA20" s="40"/>
      <c r="AUC20" s="149"/>
      <c r="AUZ20" s="40"/>
      <c r="AVB20" s="149"/>
      <c r="AVY20" s="40"/>
      <c r="AWA20" s="149"/>
      <c r="AWX20" s="40"/>
      <c r="AWZ20" s="149"/>
      <c r="AXW20" s="40"/>
      <c r="AXY20" s="149"/>
      <c r="AYV20" s="40"/>
      <c r="AYX20" s="149"/>
      <c r="AZU20" s="40"/>
      <c r="AZW20" s="149"/>
      <c r="BAT20" s="40"/>
      <c r="BAV20" s="149"/>
      <c r="BBS20" s="40"/>
      <c r="BBU20" s="149"/>
      <c r="BCR20" s="40"/>
      <c r="BCT20" s="149"/>
      <c r="BDQ20" s="40"/>
      <c r="BDS20" s="149"/>
      <c r="BEP20" s="40"/>
      <c r="BER20" s="149"/>
      <c r="BFO20" s="40"/>
      <c r="BFQ20" s="149"/>
      <c r="BGN20" s="40"/>
      <c r="BGP20" s="149"/>
      <c r="BHM20" s="40"/>
      <c r="BHO20" s="149"/>
      <c r="BIL20" s="40"/>
      <c r="BIN20" s="149"/>
      <c r="BJK20" s="40"/>
      <c r="BJM20" s="149"/>
      <c r="BKJ20" s="40"/>
      <c r="BKL20" s="149"/>
      <c r="BLI20" s="40"/>
      <c r="BLK20" s="149"/>
      <c r="BMH20" s="40"/>
      <c r="BMJ20" s="149"/>
      <c r="BNG20" s="40"/>
      <c r="BNI20" s="149"/>
      <c r="BOF20" s="40"/>
      <c r="BOH20" s="149"/>
      <c r="BPE20" s="40"/>
      <c r="BPG20" s="149"/>
      <c r="BQD20" s="40"/>
      <c r="BQF20" s="149"/>
      <c r="BRC20" s="40"/>
      <c r="BRE20" s="149"/>
      <c r="BSB20" s="40"/>
      <c r="BSD20" s="149"/>
      <c r="BTA20" s="40"/>
      <c r="BTC20" s="149"/>
      <c r="BTZ20" s="40"/>
      <c r="BUB20" s="149"/>
      <c r="BUY20" s="40"/>
      <c r="BVA20" s="149"/>
      <c r="BVX20" s="40"/>
      <c r="BVZ20" s="149"/>
      <c r="BWW20" s="40"/>
      <c r="BWY20" s="149"/>
      <c r="BXV20" s="40"/>
      <c r="BXX20" s="149"/>
      <c r="BYU20" s="40"/>
      <c r="BYW20" s="149"/>
      <c r="BZT20" s="40"/>
      <c r="BZV20" s="149"/>
      <c r="CAS20" s="40"/>
      <c r="CAU20" s="149"/>
      <c r="CBR20" s="40"/>
      <c r="CBT20" s="149"/>
      <c r="CCQ20" s="40"/>
      <c r="CCS20" s="149"/>
      <c r="CDP20" s="40"/>
      <c r="CDR20" s="149"/>
      <c r="CEO20" s="40"/>
      <c r="CEQ20" s="149"/>
      <c r="CFN20" s="40"/>
      <c r="CFP20" s="149"/>
      <c r="CGM20" s="40"/>
      <c r="CGO20" s="149"/>
      <c r="CHL20" s="40"/>
      <c r="CHN20" s="149"/>
      <c r="CIK20" s="40"/>
      <c r="CIM20" s="149"/>
      <c r="CJJ20" s="40"/>
      <c r="CJL20" s="149"/>
      <c r="CKI20" s="40"/>
      <c r="CKK20" s="149"/>
      <c r="CLH20" s="40"/>
      <c r="CLJ20" s="149"/>
      <c r="CMG20" s="40"/>
      <c r="CMI20" s="149"/>
      <c r="CNF20" s="40"/>
      <c r="CNH20" s="149"/>
      <c r="COE20" s="40"/>
      <c r="COG20" s="149"/>
      <c r="CPD20" s="40"/>
      <c r="CPF20" s="149"/>
      <c r="CQC20" s="40"/>
      <c r="CQE20" s="149"/>
      <c r="CRB20" s="40"/>
      <c r="CRD20" s="149"/>
      <c r="CSA20" s="40"/>
      <c r="CSC20" s="149"/>
      <c r="CSZ20" s="40"/>
      <c r="CTB20" s="149"/>
      <c r="CTY20" s="40"/>
      <c r="CUA20" s="149"/>
      <c r="CUX20" s="40"/>
      <c r="CUZ20" s="149"/>
      <c r="CVW20" s="40"/>
      <c r="CVY20" s="149"/>
      <c r="CWV20" s="40"/>
      <c r="CWX20" s="149"/>
      <c r="CXU20" s="40"/>
      <c r="CXW20" s="149"/>
      <c r="CYT20" s="40"/>
      <c r="CYV20" s="149"/>
      <c r="CZS20" s="40"/>
      <c r="CZU20" s="149"/>
      <c r="DAR20" s="40"/>
      <c r="DAT20" s="149"/>
      <c r="DBQ20" s="40"/>
      <c r="DBS20" s="149"/>
      <c r="DCP20" s="40"/>
      <c r="DCR20" s="149"/>
      <c r="DDO20" s="40"/>
      <c r="DDQ20" s="149"/>
      <c r="DEN20" s="40"/>
      <c r="DEP20" s="149"/>
      <c r="DFM20" s="40"/>
      <c r="DFO20" s="149"/>
      <c r="DGL20" s="40"/>
      <c r="DGN20" s="149"/>
      <c r="DHK20" s="40"/>
      <c r="DHM20" s="149"/>
      <c r="DIJ20" s="40"/>
      <c r="DIL20" s="149"/>
      <c r="DJI20" s="40"/>
      <c r="DJK20" s="149"/>
      <c r="DKH20" s="40"/>
      <c r="DKJ20" s="149"/>
      <c r="DLG20" s="40"/>
      <c r="DLI20" s="149"/>
      <c r="DMF20" s="40"/>
      <c r="DMH20" s="149"/>
      <c r="DNE20" s="40"/>
      <c r="DNG20" s="149"/>
      <c r="DOD20" s="40"/>
      <c r="DOF20" s="149"/>
      <c r="DPC20" s="40"/>
      <c r="DPE20" s="149"/>
      <c r="DQB20" s="40"/>
      <c r="DQD20" s="149"/>
      <c r="DRA20" s="40"/>
      <c r="DRC20" s="149"/>
      <c r="DRZ20" s="40"/>
      <c r="DSB20" s="149"/>
      <c r="DSY20" s="40"/>
      <c r="DTA20" s="149"/>
      <c r="DTX20" s="40"/>
      <c r="DTZ20" s="149"/>
      <c r="DUW20" s="40"/>
      <c r="DUY20" s="149"/>
      <c r="DVV20" s="40"/>
      <c r="DVX20" s="149"/>
      <c r="DWU20" s="40"/>
      <c r="DWW20" s="149"/>
      <c r="DXT20" s="40"/>
      <c r="DXV20" s="149"/>
      <c r="DYS20" s="40"/>
      <c r="DYU20" s="149"/>
      <c r="DZR20" s="40"/>
      <c r="DZT20" s="149"/>
      <c r="EAQ20" s="40"/>
      <c r="EAS20" s="149"/>
      <c r="EBP20" s="40"/>
      <c r="EBR20" s="149"/>
      <c r="ECO20" s="40"/>
      <c r="ECQ20" s="149"/>
      <c r="EDN20" s="40"/>
      <c r="EDP20" s="149"/>
      <c r="EEM20" s="40"/>
      <c r="EEO20" s="149"/>
      <c r="EFL20" s="40"/>
      <c r="EFN20" s="149"/>
      <c r="EGK20" s="40"/>
      <c r="EGM20" s="149"/>
      <c r="EHJ20" s="40"/>
      <c r="EHL20" s="149"/>
      <c r="EII20" s="40"/>
      <c r="EIK20" s="149"/>
      <c r="EJH20" s="40"/>
      <c r="EJJ20" s="149"/>
      <c r="EKG20" s="40"/>
      <c r="EKI20" s="149"/>
      <c r="ELF20" s="40"/>
      <c r="ELH20" s="149"/>
      <c r="EME20" s="40"/>
      <c r="EMG20" s="149"/>
      <c r="END20" s="40"/>
      <c r="ENF20" s="149"/>
      <c r="EOC20" s="40"/>
      <c r="EOE20" s="149"/>
      <c r="EPB20" s="40"/>
      <c r="EPD20" s="149"/>
      <c r="EQA20" s="40"/>
      <c r="EQC20" s="149"/>
      <c r="EQZ20" s="40"/>
      <c r="ERB20" s="149"/>
      <c r="ERY20" s="40"/>
      <c r="ESA20" s="149"/>
      <c r="ESX20" s="40"/>
      <c r="ESZ20" s="149"/>
      <c r="ETW20" s="40"/>
      <c r="ETY20" s="149"/>
      <c r="EUV20" s="40"/>
      <c r="EUX20" s="149"/>
      <c r="EVU20" s="40"/>
      <c r="EVW20" s="149"/>
      <c r="EWT20" s="40"/>
      <c r="EWV20" s="149"/>
      <c r="EXS20" s="40"/>
      <c r="EXU20" s="149"/>
      <c r="EYR20" s="40"/>
      <c r="EYT20" s="149"/>
      <c r="EZQ20" s="40"/>
      <c r="EZS20" s="149"/>
      <c r="FAP20" s="40"/>
      <c r="FAR20" s="149"/>
      <c r="FBO20" s="40"/>
      <c r="FBQ20" s="149"/>
      <c r="FCN20" s="40"/>
      <c r="FCP20" s="149"/>
      <c r="FDM20" s="40"/>
      <c r="FDO20" s="149"/>
      <c r="FEL20" s="40"/>
      <c r="FEN20" s="149"/>
      <c r="FFK20" s="40"/>
      <c r="FFM20" s="149"/>
      <c r="FGJ20" s="40"/>
      <c r="FGL20" s="149"/>
      <c r="FHI20" s="40"/>
      <c r="FHK20" s="149"/>
      <c r="FIH20" s="40"/>
      <c r="FIJ20" s="149"/>
      <c r="FJG20" s="40"/>
      <c r="FJI20" s="149"/>
      <c r="FKF20" s="40"/>
      <c r="FKH20" s="149"/>
      <c r="FLE20" s="40"/>
      <c r="FLG20" s="149"/>
      <c r="FMD20" s="40"/>
      <c r="FMF20" s="149"/>
      <c r="FNC20" s="40"/>
      <c r="FNE20" s="149"/>
      <c r="FOB20" s="40"/>
      <c r="FOD20" s="149"/>
      <c r="FPA20" s="40"/>
      <c r="FPC20" s="149"/>
      <c r="FPZ20" s="40"/>
      <c r="FQB20" s="149"/>
      <c r="FQY20" s="40"/>
      <c r="FRA20" s="149"/>
      <c r="FRX20" s="40"/>
      <c r="FRZ20" s="149"/>
      <c r="FSW20" s="40"/>
      <c r="FSY20" s="149"/>
      <c r="FTV20" s="40"/>
      <c r="FTX20" s="149"/>
      <c r="FUU20" s="40"/>
      <c r="FUW20" s="149"/>
      <c r="FVT20" s="40"/>
      <c r="FVV20" s="149"/>
      <c r="FWS20" s="40"/>
      <c r="FWU20" s="149"/>
      <c r="FXR20" s="40"/>
      <c r="FXT20" s="149"/>
      <c r="FYQ20" s="40"/>
      <c r="FYS20" s="149"/>
      <c r="FZP20" s="40"/>
      <c r="FZR20" s="149"/>
      <c r="GAO20" s="40"/>
      <c r="GAQ20" s="149"/>
      <c r="GBN20" s="40"/>
      <c r="GBP20" s="149"/>
      <c r="GCM20" s="40"/>
      <c r="GCO20" s="149"/>
      <c r="GDL20" s="40"/>
      <c r="GDN20" s="149"/>
      <c r="GEK20" s="40"/>
      <c r="GEM20" s="149"/>
      <c r="GFJ20" s="40"/>
      <c r="GFL20" s="149"/>
      <c r="GGI20" s="40"/>
      <c r="GGK20" s="149"/>
      <c r="GHH20" s="40"/>
      <c r="GHJ20" s="149"/>
      <c r="GIG20" s="40"/>
      <c r="GII20" s="149"/>
      <c r="GJF20" s="40"/>
      <c r="GJH20" s="149"/>
      <c r="GKE20" s="40"/>
      <c r="GKG20" s="149"/>
      <c r="GLD20" s="40"/>
      <c r="GLF20" s="149"/>
      <c r="GMC20" s="40"/>
      <c r="GME20" s="149"/>
      <c r="GNB20" s="40"/>
      <c r="GND20" s="149"/>
      <c r="GOA20" s="40"/>
      <c r="GOC20" s="149"/>
      <c r="GOZ20" s="40"/>
      <c r="GPB20" s="149"/>
      <c r="GPY20" s="40"/>
      <c r="GQA20" s="149"/>
      <c r="GQX20" s="40"/>
      <c r="GQZ20" s="149"/>
      <c r="GRW20" s="40"/>
      <c r="GRY20" s="149"/>
      <c r="GSV20" s="40"/>
      <c r="GSX20" s="149"/>
      <c r="GTU20" s="40"/>
      <c r="GTW20" s="149"/>
      <c r="GUT20" s="40"/>
      <c r="GUV20" s="149"/>
      <c r="GVS20" s="40"/>
      <c r="GVU20" s="149"/>
      <c r="GWR20" s="40"/>
      <c r="GWT20" s="149"/>
      <c r="GXQ20" s="40"/>
      <c r="GXS20" s="149"/>
      <c r="GYP20" s="40"/>
      <c r="GYR20" s="149"/>
      <c r="GZO20" s="40"/>
      <c r="GZQ20" s="149"/>
      <c r="HAN20" s="40"/>
      <c r="HAP20" s="149"/>
      <c r="HBM20" s="40"/>
      <c r="HBO20" s="149"/>
      <c r="HCL20" s="40"/>
      <c r="HCN20" s="149"/>
      <c r="HDK20" s="40"/>
      <c r="HDM20" s="149"/>
      <c r="HEJ20" s="40"/>
      <c r="HEL20" s="149"/>
      <c r="HFI20" s="40"/>
      <c r="HFK20" s="149"/>
      <c r="HGH20" s="40"/>
      <c r="HGJ20" s="149"/>
      <c r="HHG20" s="40"/>
      <c r="HHI20" s="149"/>
      <c r="HIF20" s="40"/>
      <c r="HIH20" s="149"/>
      <c r="HJE20" s="40"/>
      <c r="HJG20" s="149"/>
      <c r="HKD20" s="40"/>
      <c r="HKF20" s="149"/>
      <c r="HLC20" s="40"/>
      <c r="HLE20" s="149"/>
      <c r="HMB20" s="40"/>
      <c r="HMD20" s="149"/>
      <c r="HNA20" s="40"/>
      <c r="HNC20" s="149"/>
      <c r="HNZ20" s="40"/>
      <c r="HOB20" s="149"/>
      <c r="HOY20" s="40"/>
      <c r="HPA20" s="149"/>
      <c r="HPX20" s="40"/>
      <c r="HPZ20" s="149"/>
      <c r="HQW20" s="40"/>
      <c r="HQY20" s="149"/>
      <c r="HRV20" s="40"/>
      <c r="HRX20" s="149"/>
      <c r="HSU20" s="40"/>
      <c r="HSW20" s="149"/>
      <c r="HTT20" s="40"/>
      <c r="HTV20" s="149"/>
      <c r="HUS20" s="40"/>
      <c r="HUU20" s="149"/>
      <c r="HVR20" s="40"/>
      <c r="HVT20" s="149"/>
      <c r="HWQ20" s="40"/>
      <c r="HWS20" s="149"/>
      <c r="HXP20" s="40"/>
      <c r="HXR20" s="149"/>
      <c r="HYO20" s="40"/>
      <c r="HYQ20" s="149"/>
      <c r="HZN20" s="40"/>
      <c r="HZP20" s="149"/>
      <c r="IAM20" s="40"/>
      <c r="IAO20" s="149"/>
      <c r="IBL20" s="40"/>
      <c r="IBN20" s="149"/>
      <c r="ICK20" s="40"/>
      <c r="ICM20" s="149"/>
      <c r="IDJ20" s="40"/>
      <c r="IDL20" s="149"/>
      <c r="IEI20" s="40"/>
      <c r="IEK20" s="149"/>
      <c r="IFH20" s="40"/>
      <c r="IFJ20" s="149"/>
      <c r="IGG20" s="40"/>
      <c r="IGI20" s="149"/>
      <c r="IHF20" s="40"/>
      <c r="IHH20" s="149"/>
      <c r="IIE20" s="40"/>
      <c r="IIG20" s="149"/>
      <c r="IJD20" s="40"/>
      <c r="IJF20" s="149"/>
      <c r="IKC20" s="40"/>
      <c r="IKE20" s="149"/>
      <c r="ILB20" s="40"/>
      <c r="ILD20" s="149"/>
      <c r="IMA20" s="40"/>
      <c r="IMC20" s="149"/>
      <c r="IMZ20" s="40"/>
      <c r="INB20" s="149"/>
      <c r="INY20" s="40"/>
      <c r="IOA20" s="149"/>
      <c r="IOX20" s="40"/>
      <c r="IOZ20" s="149"/>
      <c r="IPW20" s="40"/>
      <c r="IPY20" s="149"/>
      <c r="IQV20" s="40"/>
      <c r="IQX20" s="149"/>
      <c r="IRU20" s="40"/>
      <c r="IRW20" s="149"/>
      <c r="IST20" s="40"/>
      <c r="ISV20" s="149"/>
      <c r="ITS20" s="40"/>
      <c r="ITU20" s="149"/>
      <c r="IUR20" s="40"/>
      <c r="IUT20" s="149"/>
      <c r="IVQ20" s="40"/>
      <c r="IVS20" s="149"/>
      <c r="IWP20" s="40"/>
      <c r="IWR20" s="149"/>
      <c r="IXO20" s="40"/>
      <c r="IXQ20" s="149"/>
      <c r="IYN20" s="40"/>
      <c r="IYP20" s="149"/>
      <c r="IZM20" s="40"/>
      <c r="IZO20" s="149"/>
      <c r="JAL20" s="40"/>
      <c r="JAN20" s="149"/>
      <c r="JBK20" s="40"/>
      <c r="JBM20" s="149"/>
      <c r="JCJ20" s="40"/>
      <c r="JCL20" s="149"/>
      <c r="JDI20" s="40"/>
      <c r="JDK20" s="149"/>
      <c r="JEH20" s="40"/>
      <c r="JEJ20" s="149"/>
      <c r="JFG20" s="40"/>
      <c r="JFI20" s="149"/>
      <c r="JGF20" s="40"/>
      <c r="JGH20" s="149"/>
      <c r="JHE20" s="40"/>
      <c r="JHG20" s="149"/>
      <c r="JID20" s="40"/>
      <c r="JIF20" s="149"/>
      <c r="JJC20" s="40"/>
      <c r="JJE20" s="149"/>
      <c r="JKB20" s="40"/>
      <c r="JKD20" s="149"/>
      <c r="JLA20" s="40"/>
      <c r="JLC20" s="149"/>
      <c r="JLZ20" s="40"/>
      <c r="JMB20" s="149"/>
      <c r="JMY20" s="40"/>
      <c r="JNA20" s="149"/>
      <c r="JNX20" s="40"/>
      <c r="JNZ20" s="149"/>
      <c r="JOW20" s="40"/>
      <c r="JOY20" s="149"/>
      <c r="JPV20" s="40"/>
      <c r="JPX20" s="149"/>
      <c r="JQU20" s="40"/>
      <c r="JQW20" s="149"/>
      <c r="JRT20" s="40"/>
      <c r="JRV20" s="149"/>
      <c r="JSS20" s="40"/>
      <c r="JSU20" s="149"/>
      <c r="JTR20" s="40"/>
      <c r="JTT20" s="149"/>
      <c r="JUQ20" s="40"/>
      <c r="JUS20" s="149"/>
      <c r="JVP20" s="40"/>
      <c r="JVR20" s="149"/>
      <c r="JWO20" s="40"/>
      <c r="JWQ20" s="149"/>
      <c r="JXN20" s="40"/>
      <c r="JXP20" s="149"/>
      <c r="JYM20" s="40"/>
      <c r="JYO20" s="149"/>
      <c r="JZL20" s="40"/>
      <c r="JZN20" s="149"/>
      <c r="KAK20" s="40"/>
      <c r="KAM20" s="149"/>
      <c r="KBJ20" s="40"/>
      <c r="KBL20" s="149"/>
      <c r="KCI20" s="40"/>
      <c r="KCK20" s="149"/>
      <c r="KDH20" s="40"/>
      <c r="KDJ20" s="149"/>
      <c r="KEG20" s="40"/>
      <c r="KEI20" s="149"/>
      <c r="KFF20" s="40"/>
      <c r="KFH20" s="149"/>
      <c r="KGE20" s="40"/>
      <c r="KGG20" s="149"/>
      <c r="KHD20" s="40"/>
      <c r="KHF20" s="149"/>
      <c r="KIC20" s="40"/>
      <c r="KIE20" s="149"/>
      <c r="KJB20" s="40"/>
      <c r="KJD20" s="149"/>
      <c r="KKA20" s="40"/>
      <c r="KKC20" s="149"/>
      <c r="KKZ20" s="40"/>
      <c r="KLB20" s="149"/>
      <c r="KLY20" s="40"/>
      <c r="KMA20" s="149"/>
      <c r="KMX20" s="40"/>
      <c r="KMZ20" s="149"/>
      <c r="KNW20" s="40"/>
      <c r="KNY20" s="149"/>
      <c r="KOV20" s="40"/>
      <c r="KOX20" s="149"/>
      <c r="KPU20" s="40"/>
      <c r="KPW20" s="149"/>
      <c r="KQT20" s="40"/>
      <c r="KQV20" s="149"/>
      <c r="KRS20" s="40"/>
      <c r="KRU20" s="149"/>
      <c r="KSR20" s="40"/>
      <c r="KST20" s="149"/>
      <c r="KTQ20" s="40"/>
      <c r="KTS20" s="149"/>
      <c r="KUP20" s="40"/>
      <c r="KUR20" s="149"/>
      <c r="KVO20" s="40"/>
      <c r="KVQ20" s="149"/>
      <c r="KWN20" s="40"/>
      <c r="KWP20" s="149"/>
      <c r="KXM20" s="40"/>
      <c r="KXO20" s="149"/>
      <c r="KYL20" s="40"/>
      <c r="KYN20" s="149"/>
      <c r="KZK20" s="40"/>
      <c r="KZM20" s="149"/>
      <c r="LAJ20" s="40"/>
      <c r="LAL20" s="149"/>
      <c r="LBI20" s="40"/>
      <c r="LBK20" s="149"/>
      <c r="LCH20" s="40"/>
      <c r="LCJ20" s="149"/>
      <c r="LDG20" s="40"/>
      <c r="LDI20" s="149"/>
      <c r="LEF20" s="40"/>
      <c r="LEH20" s="149"/>
      <c r="LFE20" s="40"/>
      <c r="LFG20" s="149"/>
      <c r="LGD20" s="40"/>
      <c r="LGF20" s="149"/>
      <c r="LHC20" s="40"/>
      <c r="LHE20" s="149"/>
      <c r="LIB20" s="40"/>
      <c r="LID20" s="149"/>
      <c r="LJA20" s="40"/>
      <c r="LJC20" s="149"/>
      <c r="LJZ20" s="40"/>
      <c r="LKB20" s="149"/>
      <c r="LKY20" s="40"/>
      <c r="LLA20" s="149"/>
      <c r="LLX20" s="40"/>
      <c r="LLZ20" s="149"/>
      <c r="LMW20" s="40"/>
      <c r="LMY20" s="149"/>
      <c r="LNV20" s="40"/>
      <c r="LNX20" s="149"/>
      <c r="LOU20" s="40"/>
      <c r="LOW20" s="149"/>
      <c r="LPT20" s="40"/>
      <c r="LPV20" s="149"/>
      <c r="LQS20" s="40"/>
      <c r="LQU20" s="149"/>
      <c r="LRR20" s="40"/>
      <c r="LRT20" s="149"/>
      <c r="LSQ20" s="40"/>
      <c r="LSS20" s="149"/>
      <c r="LTP20" s="40"/>
      <c r="LTR20" s="149"/>
      <c r="LUO20" s="40"/>
      <c r="LUQ20" s="149"/>
      <c r="LVN20" s="40"/>
      <c r="LVP20" s="149"/>
      <c r="LWM20" s="40"/>
      <c r="LWO20" s="149"/>
      <c r="LXL20" s="40"/>
      <c r="LXN20" s="149"/>
      <c r="LYK20" s="40"/>
      <c r="LYM20" s="149"/>
      <c r="LZJ20" s="40"/>
      <c r="LZL20" s="149"/>
      <c r="MAI20" s="40"/>
      <c r="MAK20" s="149"/>
      <c r="MBH20" s="40"/>
      <c r="MBJ20" s="149"/>
      <c r="MCG20" s="40"/>
      <c r="MCI20" s="149"/>
      <c r="MDF20" s="40"/>
      <c r="MDH20" s="149"/>
      <c r="MEE20" s="40"/>
      <c r="MEG20" s="149"/>
      <c r="MFD20" s="40"/>
      <c r="MFF20" s="149"/>
      <c r="MGC20" s="40"/>
      <c r="MGE20" s="149"/>
      <c r="MHB20" s="40"/>
      <c r="MHD20" s="149"/>
      <c r="MIA20" s="40"/>
      <c r="MIC20" s="149"/>
      <c r="MIZ20" s="40"/>
      <c r="MJB20" s="149"/>
      <c r="MJY20" s="40"/>
      <c r="MKA20" s="149"/>
      <c r="MKX20" s="40"/>
      <c r="MKZ20" s="149"/>
      <c r="MLW20" s="40"/>
      <c r="MLY20" s="149"/>
      <c r="MMV20" s="40"/>
      <c r="MMX20" s="149"/>
      <c r="MNU20" s="40"/>
      <c r="MNW20" s="149"/>
      <c r="MOT20" s="40"/>
      <c r="MOV20" s="149"/>
      <c r="MPS20" s="40"/>
      <c r="MPU20" s="149"/>
      <c r="MQR20" s="40"/>
      <c r="MQT20" s="149"/>
      <c r="MRQ20" s="40"/>
      <c r="MRS20" s="149"/>
      <c r="MSP20" s="40"/>
      <c r="MSR20" s="149"/>
      <c r="MTO20" s="40"/>
      <c r="MTQ20" s="149"/>
      <c r="MUN20" s="40"/>
      <c r="MUP20" s="149"/>
      <c r="MVM20" s="40"/>
      <c r="MVO20" s="149"/>
      <c r="MWL20" s="40"/>
      <c r="MWN20" s="149"/>
      <c r="MXK20" s="40"/>
      <c r="MXM20" s="149"/>
      <c r="MYJ20" s="40"/>
      <c r="MYL20" s="149"/>
      <c r="MZI20" s="40"/>
      <c r="MZK20" s="149"/>
      <c r="NAH20" s="40"/>
      <c r="NAJ20" s="149"/>
      <c r="NBG20" s="40"/>
      <c r="NBI20" s="149"/>
      <c r="NCF20" s="40"/>
      <c r="NCH20" s="149"/>
      <c r="NDE20" s="40"/>
      <c r="NDG20" s="149"/>
      <c r="NED20" s="40"/>
      <c r="NEF20" s="149"/>
      <c r="NFC20" s="40"/>
      <c r="NFE20" s="149"/>
      <c r="NGB20" s="40"/>
      <c r="NGD20" s="149"/>
      <c r="NHA20" s="40"/>
      <c r="NHC20" s="149"/>
      <c r="NHZ20" s="40"/>
      <c r="NIB20" s="149"/>
      <c r="NIY20" s="40"/>
      <c r="NJA20" s="149"/>
      <c r="NJX20" s="40"/>
      <c r="NJZ20" s="149"/>
      <c r="NKW20" s="40"/>
      <c r="NKY20" s="149"/>
      <c r="NLV20" s="40"/>
      <c r="NLX20" s="149"/>
      <c r="NMU20" s="40"/>
      <c r="NMW20" s="149"/>
      <c r="NNT20" s="40"/>
      <c r="NNV20" s="149"/>
      <c r="NOS20" s="40"/>
      <c r="NOU20" s="149"/>
      <c r="NPR20" s="40"/>
      <c r="NPT20" s="149"/>
      <c r="NQQ20" s="40"/>
      <c r="NQS20" s="149"/>
      <c r="NRP20" s="40"/>
      <c r="NRR20" s="149"/>
      <c r="NSO20" s="40"/>
      <c r="NSQ20" s="149"/>
      <c r="NTN20" s="40"/>
      <c r="NTP20" s="149"/>
      <c r="NUM20" s="40"/>
      <c r="NUO20" s="149"/>
      <c r="NVL20" s="40"/>
      <c r="NVN20" s="149"/>
      <c r="NWK20" s="40"/>
      <c r="NWM20" s="149"/>
      <c r="NXJ20" s="40"/>
      <c r="NXL20" s="149"/>
      <c r="NYI20" s="40"/>
      <c r="NYK20" s="149"/>
      <c r="NZH20" s="40"/>
      <c r="NZJ20" s="149"/>
      <c r="OAG20" s="40"/>
      <c r="OAI20" s="149"/>
      <c r="OBF20" s="40"/>
      <c r="OBH20" s="149"/>
      <c r="OCE20" s="40"/>
      <c r="OCG20" s="149"/>
      <c r="ODD20" s="40"/>
      <c r="ODF20" s="149"/>
      <c r="OEC20" s="40"/>
      <c r="OEE20" s="149"/>
      <c r="OFB20" s="40"/>
      <c r="OFD20" s="149"/>
      <c r="OGA20" s="40"/>
      <c r="OGC20" s="149"/>
      <c r="OGZ20" s="40"/>
      <c r="OHB20" s="149"/>
      <c r="OHY20" s="40"/>
      <c r="OIA20" s="149"/>
      <c r="OIX20" s="40"/>
      <c r="OIZ20" s="149"/>
      <c r="OJW20" s="40"/>
      <c r="OJY20" s="149"/>
      <c r="OKV20" s="40"/>
      <c r="OKX20" s="149"/>
      <c r="OLU20" s="40"/>
      <c r="OLW20" s="149"/>
      <c r="OMT20" s="40"/>
      <c r="OMV20" s="149"/>
      <c r="ONS20" s="40"/>
      <c r="ONU20" s="149"/>
      <c r="OOR20" s="40"/>
      <c r="OOT20" s="149"/>
      <c r="OPQ20" s="40"/>
      <c r="OPS20" s="149"/>
      <c r="OQP20" s="40"/>
      <c r="OQR20" s="149"/>
      <c r="ORO20" s="40"/>
      <c r="ORQ20" s="149"/>
      <c r="OSN20" s="40"/>
      <c r="OSP20" s="149"/>
      <c r="OTM20" s="40"/>
      <c r="OTO20" s="149"/>
      <c r="OUL20" s="40"/>
      <c r="OUN20" s="149"/>
      <c r="OVK20" s="40"/>
      <c r="OVM20" s="149"/>
      <c r="OWJ20" s="40"/>
      <c r="OWL20" s="149"/>
      <c r="OXI20" s="40"/>
      <c r="OXK20" s="149"/>
      <c r="OYH20" s="40"/>
      <c r="OYJ20" s="149"/>
      <c r="OZG20" s="40"/>
      <c r="OZI20" s="149"/>
      <c r="PAF20" s="40"/>
      <c r="PAH20" s="149"/>
      <c r="PBE20" s="40"/>
      <c r="PBG20" s="149"/>
      <c r="PCD20" s="40"/>
      <c r="PCF20" s="149"/>
      <c r="PDC20" s="40"/>
      <c r="PDE20" s="149"/>
      <c r="PEB20" s="40"/>
      <c r="PED20" s="149"/>
      <c r="PFA20" s="40"/>
      <c r="PFC20" s="149"/>
      <c r="PFZ20" s="40"/>
      <c r="PGB20" s="149"/>
      <c r="PGY20" s="40"/>
      <c r="PHA20" s="149"/>
      <c r="PHX20" s="40"/>
      <c r="PHZ20" s="149"/>
      <c r="PIW20" s="40"/>
      <c r="PIY20" s="149"/>
      <c r="PJV20" s="40"/>
      <c r="PJX20" s="149"/>
      <c r="PKU20" s="40"/>
      <c r="PKW20" s="149"/>
      <c r="PLT20" s="40"/>
      <c r="PLV20" s="149"/>
      <c r="PMS20" s="40"/>
      <c r="PMU20" s="149"/>
      <c r="PNR20" s="40"/>
      <c r="PNT20" s="149"/>
      <c r="POQ20" s="40"/>
      <c r="POS20" s="149"/>
      <c r="PPP20" s="40"/>
      <c r="PPR20" s="149"/>
      <c r="PQO20" s="40"/>
      <c r="PQQ20" s="149"/>
      <c r="PRN20" s="40"/>
      <c r="PRP20" s="149"/>
      <c r="PSM20" s="40"/>
      <c r="PSO20" s="149"/>
      <c r="PTL20" s="40"/>
      <c r="PTN20" s="149"/>
      <c r="PUK20" s="40"/>
      <c r="PUM20" s="149"/>
      <c r="PVJ20" s="40"/>
      <c r="PVL20" s="149"/>
      <c r="PWI20" s="40"/>
      <c r="PWK20" s="149"/>
      <c r="PXH20" s="40"/>
      <c r="PXJ20" s="149"/>
      <c r="PYG20" s="40"/>
      <c r="PYI20" s="149"/>
      <c r="PZF20" s="40"/>
      <c r="PZH20" s="149"/>
      <c r="QAE20" s="40"/>
      <c r="QAG20" s="149"/>
      <c r="QBD20" s="40"/>
      <c r="QBF20" s="149"/>
      <c r="QCC20" s="40"/>
      <c r="QCE20" s="149"/>
      <c r="QDB20" s="40"/>
      <c r="QDD20" s="149"/>
      <c r="QEA20" s="40"/>
      <c r="QEC20" s="149"/>
      <c r="QEZ20" s="40"/>
      <c r="QFB20" s="149"/>
      <c r="QFY20" s="40"/>
      <c r="QGA20" s="149"/>
      <c r="QGX20" s="40"/>
      <c r="QGZ20" s="149"/>
      <c r="QHW20" s="40"/>
      <c r="QHY20" s="149"/>
      <c r="QIV20" s="40"/>
      <c r="QIX20" s="149"/>
      <c r="QJU20" s="40"/>
      <c r="QJW20" s="149"/>
      <c r="QKT20" s="40"/>
      <c r="QKV20" s="149"/>
      <c r="QLS20" s="40"/>
      <c r="QLU20" s="149"/>
      <c r="QMR20" s="40"/>
      <c r="QMT20" s="149"/>
      <c r="QNQ20" s="40"/>
      <c r="QNS20" s="149"/>
      <c r="QOP20" s="40"/>
      <c r="QOR20" s="149"/>
      <c r="QPO20" s="40"/>
      <c r="QPQ20" s="149"/>
      <c r="QQN20" s="40"/>
      <c r="QQP20" s="149"/>
      <c r="QRM20" s="40"/>
      <c r="QRO20" s="149"/>
      <c r="QSL20" s="40"/>
      <c r="QSN20" s="149"/>
      <c r="QTK20" s="40"/>
      <c r="QTM20" s="149"/>
      <c r="QUJ20" s="40"/>
      <c r="QUL20" s="149"/>
      <c r="QVI20" s="40"/>
      <c r="QVK20" s="149"/>
      <c r="QWH20" s="40"/>
      <c r="QWJ20" s="149"/>
      <c r="QXG20" s="40"/>
      <c r="QXI20" s="149"/>
      <c r="QYF20" s="40"/>
      <c r="QYH20" s="149"/>
      <c r="QZE20" s="40"/>
      <c r="QZG20" s="149"/>
      <c r="RAD20" s="40"/>
      <c r="RAF20" s="149"/>
      <c r="RBC20" s="40"/>
      <c r="RBE20" s="149"/>
      <c r="RCB20" s="40"/>
      <c r="RCD20" s="149"/>
      <c r="RDA20" s="40"/>
      <c r="RDC20" s="149"/>
      <c r="RDZ20" s="40"/>
      <c r="REB20" s="149"/>
      <c r="REY20" s="40"/>
      <c r="RFA20" s="149"/>
      <c r="RFX20" s="40"/>
      <c r="RFZ20" s="149"/>
      <c r="RGW20" s="40"/>
      <c r="RGY20" s="149"/>
      <c r="RHV20" s="40"/>
      <c r="RHX20" s="149"/>
      <c r="RIU20" s="40"/>
      <c r="RIW20" s="149"/>
      <c r="RJT20" s="40"/>
      <c r="RJV20" s="149"/>
      <c r="RKS20" s="40"/>
      <c r="RKU20" s="149"/>
      <c r="RLR20" s="40"/>
      <c r="RLT20" s="149"/>
      <c r="RMQ20" s="40"/>
      <c r="RMS20" s="149"/>
      <c r="RNP20" s="40"/>
      <c r="RNR20" s="149"/>
      <c r="ROO20" s="40"/>
      <c r="ROQ20" s="149"/>
      <c r="RPN20" s="40"/>
      <c r="RPP20" s="149"/>
      <c r="RQM20" s="40"/>
      <c r="RQO20" s="149"/>
      <c r="RRL20" s="40"/>
      <c r="RRN20" s="149"/>
      <c r="RSK20" s="40"/>
      <c r="RSM20" s="149"/>
      <c r="RTJ20" s="40"/>
      <c r="RTL20" s="149"/>
      <c r="RUI20" s="40"/>
      <c r="RUK20" s="149"/>
      <c r="RVH20" s="40"/>
      <c r="RVJ20" s="149"/>
      <c r="RWG20" s="40"/>
      <c r="RWI20" s="149"/>
      <c r="RXF20" s="40"/>
      <c r="RXH20" s="149"/>
      <c r="RYE20" s="40"/>
      <c r="RYG20" s="149"/>
      <c r="RZD20" s="40"/>
      <c r="RZF20" s="149"/>
      <c r="SAC20" s="40"/>
      <c r="SAE20" s="149"/>
      <c r="SBB20" s="40"/>
      <c r="SBD20" s="149"/>
      <c r="SCA20" s="40"/>
      <c r="SCC20" s="149"/>
      <c r="SCZ20" s="40"/>
      <c r="SDB20" s="149"/>
      <c r="SDY20" s="40"/>
      <c r="SEA20" s="149"/>
      <c r="SEX20" s="40"/>
      <c r="SEZ20" s="149"/>
      <c r="SFW20" s="40"/>
      <c r="SFY20" s="149"/>
      <c r="SGV20" s="40"/>
      <c r="SGX20" s="149"/>
      <c r="SHU20" s="40"/>
      <c r="SHW20" s="149"/>
      <c r="SIT20" s="40"/>
      <c r="SIV20" s="149"/>
      <c r="SJS20" s="40"/>
      <c r="SJU20" s="149"/>
      <c r="SKR20" s="40"/>
      <c r="SKT20" s="149"/>
      <c r="SLQ20" s="40"/>
      <c r="SLS20" s="149"/>
      <c r="SMP20" s="40"/>
      <c r="SMR20" s="149"/>
      <c r="SNO20" s="40"/>
      <c r="SNQ20" s="149"/>
      <c r="SON20" s="40"/>
      <c r="SOP20" s="149"/>
      <c r="SPM20" s="40"/>
      <c r="SPO20" s="149"/>
      <c r="SQL20" s="40"/>
      <c r="SQN20" s="149"/>
      <c r="SRK20" s="40"/>
      <c r="SRM20" s="149"/>
      <c r="SSJ20" s="40"/>
      <c r="SSL20" s="149"/>
      <c r="STI20" s="40"/>
      <c r="STK20" s="149"/>
      <c r="SUH20" s="40"/>
      <c r="SUJ20" s="149"/>
      <c r="SVG20" s="40"/>
      <c r="SVI20" s="149"/>
      <c r="SWF20" s="40"/>
      <c r="SWH20" s="149"/>
      <c r="SXE20" s="40"/>
      <c r="SXG20" s="149"/>
      <c r="SYD20" s="40"/>
      <c r="SYF20" s="149"/>
      <c r="SZC20" s="40"/>
      <c r="SZE20" s="149"/>
      <c r="TAB20" s="40"/>
      <c r="TAD20" s="149"/>
      <c r="TBA20" s="40"/>
      <c r="TBC20" s="149"/>
      <c r="TBZ20" s="40"/>
      <c r="TCB20" s="149"/>
      <c r="TCY20" s="40"/>
      <c r="TDA20" s="149"/>
      <c r="TDX20" s="40"/>
      <c r="TDZ20" s="149"/>
      <c r="TEW20" s="40"/>
      <c r="TEY20" s="149"/>
      <c r="TFV20" s="40"/>
      <c r="TFX20" s="149"/>
      <c r="TGU20" s="40"/>
      <c r="TGW20" s="149"/>
      <c r="THT20" s="40"/>
      <c r="THV20" s="149"/>
      <c r="TIS20" s="40"/>
      <c r="TIU20" s="149"/>
      <c r="TJR20" s="40"/>
      <c r="TJT20" s="149"/>
      <c r="TKQ20" s="40"/>
      <c r="TKS20" s="149"/>
      <c r="TLP20" s="40"/>
      <c r="TLR20" s="149"/>
      <c r="TMO20" s="40"/>
      <c r="TMQ20" s="149"/>
      <c r="TNN20" s="40"/>
      <c r="TNP20" s="149"/>
      <c r="TOM20" s="40"/>
      <c r="TOO20" s="149"/>
      <c r="TPL20" s="40"/>
      <c r="TPN20" s="149"/>
      <c r="TQK20" s="40"/>
      <c r="TQM20" s="149"/>
      <c r="TRJ20" s="40"/>
      <c r="TRL20" s="149"/>
      <c r="TSI20" s="40"/>
      <c r="TSK20" s="149"/>
      <c r="TTH20" s="40"/>
      <c r="TTJ20" s="149"/>
      <c r="TUG20" s="40"/>
      <c r="TUI20" s="149"/>
      <c r="TVF20" s="40"/>
      <c r="TVH20" s="149"/>
      <c r="TWE20" s="40"/>
      <c r="TWG20" s="149"/>
      <c r="TXD20" s="40"/>
      <c r="TXF20" s="149"/>
      <c r="TYC20" s="40"/>
      <c r="TYE20" s="149"/>
      <c r="TZB20" s="40"/>
      <c r="TZD20" s="149"/>
      <c r="UAA20" s="40"/>
      <c r="UAC20" s="149"/>
      <c r="UAZ20" s="40"/>
      <c r="UBB20" s="149"/>
      <c r="UBY20" s="40"/>
      <c r="UCA20" s="149"/>
      <c r="UCX20" s="40"/>
      <c r="UCZ20" s="149"/>
      <c r="UDW20" s="40"/>
      <c r="UDY20" s="149"/>
      <c r="UEV20" s="40"/>
      <c r="UEX20" s="149"/>
      <c r="UFU20" s="40"/>
      <c r="UFW20" s="149"/>
      <c r="UGT20" s="40"/>
      <c r="UGV20" s="149"/>
      <c r="UHS20" s="40"/>
      <c r="UHU20" s="149"/>
      <c r="UIR20" s="40"/>
      <c r="UIT20" s="149"/>
      <c r="UJQ20" s="40"/>
      <c r="UJS20" s="149"/>
      <c r="UKP20" s="40"/>
      <c r="UKR20" s="149"/>
      <c r="ULO20" s="40"/>
      <c r="ULQ20" s="149"/>
      <c r="UMN20" s="40"/>
      <c r="UMP20" s="149"/>
      <c r="UNM20" s="40"/>
      <c r="UNO20" s="149"/>
      <c r="UOL20" s="40"/>
      <c r="UON20" s="149"/>
      <c r="UPK20" s="40"/>
      <c r="UPM20" s="149"/>
      <c r="UQJ20" s="40"/>
      <c r="UQL20" s="149"/>
      <c r="URI20" s="40"/>
      <c r="URK20" s="149"/>
      <c r="USH20" s="40"/>
      <c r="USJ20" s="149"/>
      <c r="UTG20" s="40"/>
      <c r="UTI20" s="149"/>
      <c r="UUF20" s="40"/>
      <c r="UUH20" s="149"/>
      <c r="UVE20" s="40"/>
      <c r="UVG20" s="149"/>
      <c r="UWD20" s="40"/>
      <c r="UWF20" s="149"/>
      <c r="UXC20" s="40"/>
      <c r="UXE20" s="149"/>
      <c r="UYB20" s="40"/>
      <c r="UYD20" s="149"/>
      <c r="UZA20" s="40"/>
      <c r="UZC20" s="149"/>
      <c r="UZZ20" s="40"/>
      <c r="VAB20" s="149"/>
      <c r="VAY20" s="40"/>
      <c r="VBA20" s="149"/>
      <c r="VBX20" s="40"/>
      <c r="VBZ20" s="149"/>
      <c r="VCW20" s="40"/>
      <c r="VCY20" s="149"/>
      <c r="VDV20" s="40"/>
      <c r="VDX20" s="149"/>
      <c r="VEU20" s="40"/>
      <c r="VEW20" s="149"/>
      <c r="VFT20" s="40"/>
      <c r="VFV20" s="149"/>
      <c r="VGS20" s="40"/>
      <c r="VGU20" s="149"/>
      <c r="VHR20" s="40"/>
      <c r="VHT20" s="149"/>
      <c r="VIQ20" s="40"/>
      <c r="VIS20" s="149"/>
      <c r="VJP20" s="40"/>
      <c r="VJR20" s="149"/>
      <c r="VKO20" s="40"/>
      <c r="VKQ20" s="149"/>
      <c r="VLN20" s="40"/>
      <c r="VLP20" s="149"/>
      <c r="VMM20" s="40"/>
      <c r="VMO20" s="149"/>
      <c r="VNL20" s="40"/>
      <c r="VNN20" s="149"/>
      <c r="VOK20" s="40"/>
      <c r="VOM20" s="149"/>
      <c r="VPJ20" s="40"/>
      <c r="VPL20" s="149"/>
      <c r="VQI20" s="40"/>
      <c r="VQK20" s="149"/>
      <c r="VRH20" s="40"/>
      <c r="VRJ20" s="149"/>
      <c r="VSG20" s="40"/>
      <c r="VSI20" s="149"/>
      <c r="VTF20" s="40"/>
      <c r="VTH20" s="149"/>
      <c r="VUE20" s="40"/>
      <c r="VUG20" s="149"/>
      <c r="VVD20" s="40"/>
      <c r="VVF20" s="149"/>
      <c r="VWC20" s="40"/>
      <c r="VWE20" s="149"/>
      <c r="VXB20" s="40"/>
      <c r="VXD20" s="149"/>
      <c r="VYA20" s="40"/>
      <c r="VYC20" s="149"/>
      <c r="VYZ20" s="40"/>
      <c r="VZB20" s="149"/>
      <c r="VZY20" s="40"/>
      <c r="WAA20" s="149"/>
      <c r="WAX20" s="40"/>
      <c r="WAZ20" s="149"/>
      <c r="WBW20" s="40"/>
      <c r="WBY20" s="149"/>
      <c r="WCV20" s="40"/>
      <c r="WCX20" s="149"/>
      <c r="WDU20" s="40"/>
      <c r="WDW20" s="149"/>
      <c r="WET20" s="40"/>
      <c r="WEV20" s="149"/>
      <c r="WFS20" s="40"/>
      <c r="WFU20" s="149"/>
      <c r="WGR20" s="40"/>
      <c r="WGT20" s="149"/>
      <c r="WHQ20" s="40"/>
      <c r="WHS20" s="149"/>
      <c r="WIP20" s="40"/>
      <c r="WIR20" s="149"/>
      <c r="WJO20" s="40"/>
      <c r="WJQ20" s="149"/>
      <c r="WKN20" s="40"/>
      <c r="WKP20" s="149"/>
      <c r="WLM20" s="40"/>
      <c r="WLO20" s="149"/>
      <c r="WML20" s="40"/>
      <c r="WMN20" s="149"/>
      <c r="WNK20" s="40"/>
      <c r="WNM20" s="149"/>
      <c r="WOJ20" s="40"/>
      <c r="WOL20" s="149"/>
      <c r="WPI20" s="40"/>
      <c r="WPK20" s="149"/>
      <c r="WQH20" s="40"/>
      <c r="WQJ20" s="149"/>
      <c r="WRG20" s="40"/>
      <c r="WRI20" s="149"/>
      <c r="WSF20" s="40"/>
      <c r="WSH20" s="149"/>
      <c r="WTE20" s="40"/>
      <c r="WTG20" s="149"/>
      <c r="WUD20" s="40"/>
      <c r="WUF20" s="149"/>
      <c r="WVC20" s="40"/>
      <c r="WVE20" s="149"/>
      <c r="WWB20" s="40"/>
      <c r="WWD20" s="149"/>
      <c r="WXA20" s="40"/>
      <c r="WXC20" s="149"/>
      <c r="WXZ20" s="40"/>
      <c r="WYB20" s="149"/>
      <c r="WYY20" s="40"/>
      <c r="WZA20" s="149"/>
      <c r="WZX20" s="40"/>
      <c r="WZZ20" s="149"/>
      <c r="XAW20" s="40"/>
      <c r="XAY20" s="149"/>
      <c r="XBV20" s="40"/>
      <c r="XBX20" s="149"/>
      <c r="XCU20" s="40"/>
      <c r="XCW20" s="149"/>
      <c r="XDT20" s="40"/>
      <c r="XDV20" s="149"/>
      <c r="XES20" s="40"/>
      <c r="XEU20" s="149"/>
    </row>
    <row r="21" spans="1:1023 1025:2048 2050:3050 3073:4075 4098:5100 5123:6125 6148:7150 7173:8175 8198:9200 9223:10225 10248:11250 11273:12275 12298:13300 13323:14325 14348:15350 15373:16375" ht="13.5" hidden="1" x14ac:dyDescent="0.25">
      <c r="A21" s="50" t="s">
        <v>45</v>
      </c>
      <c r="B21" s="148">
        <v>1.8</v>
      </c>
      <c r="C21" s="50">
        <v>0</v>
      </c>
      <c r="D21" s="50">
        <v>0</v>
      </c>
      <c r="E21" s="50">
        <v>0</v>
      </c>
      <c r="F21" s="50">
        <v>0</v>
      </c>
      <c r="G21" s="50">
        <v>0</v>
      </c>
      <c r="H21" s="50">
        <v>0</v>
      </c>
      <c r="I21" s="50">
        <v>0</v>
      </c>
      <c r="J21" s="50">
        <v>0</v>
      </c>
      <c r="K21" s="50">
        <v>0</v>
      </c>
      <c r="L21" s="50">
        <v>0</v>
      </c>
      <c r="M21" s="50">
        <v>0</v>
      </c>
      <c r="N21" s="50">
        <v>0</v>
      </c>
      <c r="O21" s="50">
        <v>0</v>
      </c>
      <c r="P21" s="50">
        <v>0</v>
      </c>
      <c r="Q21" s="50">
        <v>0</v>
      </c>
      <c r="R21" s="50">
        <v>0</v>
      </c>
      <c r="S21" s="50">
        <v>0</v>
      </c>
      <c r="T21" s="148">
        <v>4</v>
      </c>
      <c r="U21" s="148">
        <v>5.5</v>
      </c>
      <c r="V21" s="148">
        <v>2.5</v>
      </c>
      <c r="W21" s="148"/>
      <c r="X21" s="148">
        <v>1.8</v>
      </c>
      <c r="Y21" s="148"/>
      <c r="Z21" s="50">
        <v>2.5</v>
      </c>
      <c r="AA21" s="50">
        <v>4</v>
      </c>
      <c r="AB21" s="50">
        <v>5.5</v>
      </c>
      <c r="AC21" s="50"/>
      <c r="AD21" s="50"/>
      <c r="AV21" s="40"/>
      <c r="AX21" s="149"/>
      <c r="BU21" s="40"/>
      <c r="BW21" s="149"/>
      <c r="CT21" s="40"/>
      <c r="CV21" s="149"/>
      <c r="DS21" s="40"/>
      <c r="DU21" s="149"/>
      <c r="ER21" s="40"/>
      <c r="ET21" s="149"/>
      <c r="FQ21" s="40"/>
      <c r="FS21" s="149"/>
      <c r="GP21" s="40"/>
      <c r="GR21" s="149"/>
      <c r="HO21" s="40"/>
      <c r="HQ21" s="149"/>
      <c r="IN21" s="40"/>
      <c r="IP21" s="149"/>
      <c r="JM21" s="40"/>
      <c r="JO21" s="149"/>
      <c r="KL21" s="40"/>
      <c r="KN21" s="149"/>
      <c r="LK21" s="40"/>
      <c r="LM21" s="149"/>
      <c r="MJ21" s="40"/>
      <c r="ML21" s="149"/>
      <c r="NI21" s="40"/>
      <c r="NK21" s="149"/>
      <c r="OH21" s="40"/>
      <c r="OJ21" s="149"/>
      <c r="PG21" s="40"/>
      <c r="PI21" s="149"/>
      <c r="QF21" s="40"/>
      <c r="QH21" s="149"/>
      <c r="RE21" s="40"/>
      <c r="RG21" s="149"/>
      <c r="SD21" s="40"/>
      <c r="SF21" s="149"/>
      <c r="TC21" s="40"/>
      <c r="TE21" s="149"/>
      <c r="UB21" s="40"/>
      <c r="UD21" s="149"/>
      <c r="VA21" s="40"/>
      <c r="VC21" s="149"/>
      <c r="VZ21" s="40"/>
      <c r="WB21" s="149"/>
      <c r="WY21" s="40"/>
      <c r="XA21" s="149"/>
      <c r="XX21" s="40"/>
      <c r="XZ21" s="149"/>
      <c r="YW21" s="40"/>
      <c r="YY21" s="149"/>
      <c r="ZV21" s="40"/>
      <c r="ZX21" s="149"/>
      <c r="AAU21" s="40"/>
      <c r="AAW21" s="149"/>
      <c r="ABT21" s="40"/>
      <c r="ABV21" s="149"/>
      <c r="ACS21" s="40"/>
      <c r="ACU21" s="149"/>
      <c r="ADR21" s="40"/>
      <c r="ADT21" s="149"/>
      <c r="AEQ21" s="40"/>
      <c r="AES21" s="149"/>
      <c r="AFP21" s="40"/>
      <c r="AFR21" s="149"/>
      <c r="AGO21" s="40"/>
      <c r="AGQ21" s="149"/>
      <c r="AHN21" s="40"/>
      <c r="AHP21" s="149"/>
      <c r="AIM21" s="40"/>
      <c r="AIO21" s="149"/>
      <c r="AJL21" s="40"/>
      <c r="AJN21" s="149"/>
      <c r="AKK21" s="40"/>
      <c r="AKM21" s="149"/>
      <c r="ALJ21" s="40"/>
      <c r="ALL21" s="149"/>
      <c r="AMI21" s="40"/>
      <c r="AMK21" s="149"/>
      <c r="ANH21" s="40"/>
      <c r="ANJ21" s="149"/>
      <c r="AOG21" s="40"/>
      <c r="AOI21" s="149"/>
      <c r="APF21" s="40"/>
      <c r="APH21" s="149"/>
      <c r="AQE21" s="40"/>
      <c r="AQG21" s="149"/>
      <c r="ARD21" s="40"/>
      <c r="ARF21" s="149"/>
      <c r="ASC21" s="40"/>
      <c r="ASE21" s="149"/>
      <c r="ATB21" s="40"/>
      <c r="ATD21" s="149"/>
      <c r="AUA21" s="40"/>
      <c r="AUC21" s="149"/>
      <c r="AUZ21" s="40"/>
      <c r="AVB21" s="149"/>
      <c r="AVY21" s="40"/>
      <c r="AWA21" s="149"/>
      <c r="AWX21" s="40"/>
      <c r="AWZ21" s="149"/>
      <c r="AXW21" s="40"/>
      <c r="AXY21" s="149"/>
      <c r="AYV21" s="40"/>
      <c r="AYX21" s="149"/>
      <c r="AZU21" s="40"/>
      <c r="AZW21" s="149"/>
      <c r="BAT21" s="40"/>
      <c r="BAV21" s="149"/>
      <c r="BBS21" s="40"/>
      <c r="BBU21" s="149"/>
      <c r="BCR21" s="40"/>
      <c r="BCT21" s="149"/>
      <c r="BDQ21" s="40"/>
      <c r="BDS21" s="149"/>
      <c r="BEP21" s="40"/>
      <c r="BER21" s="149"/>
      <c r="BFO21" s="40"/>
      <c r="BFQ21" s="149"/>
      <c r="BGN21" s="40"/>
      <c r="BGP21" s="149"/>
      <c r="BHM21" s="40"/>
      <c r="BHO21" s="149"/>
      <c r="BIL21" s="40"/>
      <c r="BIN21" s="149"/>
      <c r="BJK21" s="40"/>
      <c r="BJM21" s="149"/>
      <c r="BKJ21" s="40"/>
      <c r="BKL21" s="149"/>
      <c r="BLI21" s="40"/>
      <c r="BLK21" s="149"/>
      <c r="BMH21" s="40"/>
      <c r="BMJ21" s="149"/>
      <c r="BNG21" s="40"/>
      <c r="BNI21" s="149"/>
      <c r="BOF21" s="40"/>
      <c r="BOH21" s="149"/>
      <c r="BPE21" s="40"/>
      <c r="BPG21" s="149"/>
      <c r="BQD21" s="40"/>
      <c r="BQF21" s="149"/>
      <c r="BRC21" s="40"/>
      <c r="BRE21" s="149"/>
      <c r="BSB21" s="40"/>
      <c r="BSD21" s="149"/>
      <c r="BTA21" s="40"/>
      <c r="BTC21" s="149"/>
      <c r="BTZ21" s="40"/>
      <c r="BUB21" s="149"/>
      <c r="BUY21" s="40"/>
      <c r="BVA21" s="149"/>
      <c r="BVX21" s="40"/>
      <c r="BVZ21" s="149"/>
      <c r="BWW21" s="40"/>
      <c r="BWY21" s="149"/>
      <c r="BXV21" s="40"/>
      <c r="BXX21" s="149"/>
      <c r="BYU21" s="40"/>
      <c r="BYW21" s="149"/>
      <c r="BZT21" s="40"/>
      <c r="BZV21" s="149"/>
      <c r="CAS21" s="40"/>
      <c r="CAU21" s="149"/>
      <c r="CBR21" s="40"/>
      <c r="CBT21" s="149"/>
      <c r="CCQ21" s="40"/>
      <c r="CCS21" s="149"/>
      <c r="CDP21" s="40"/>
      <c r="CDR21" s="149"/>
      <c r="CEO21" s="40"/>
      <c r="CEQ21" s="149"/>
      <c r="CFN21" s="40"/>
      <c r="CFP21" s="149"/>
      <c r="CGM21" s="40"/>
      <c r="CGO21" s="149"/>
      <c r="CHL21" s="40"/>
      <c r="CHN21" s="149"/>
      <c r="CIK21" s="40"/>
      <c r="CIM21" s="149"/>
      <c r="CJJ21" s="40"/>
      <c r="CJL21" s="149"/>
      <c r="CKI21" s="40"/>
      <c r="CKK21" s="149"/>
      <c r="CLH21" s="40"/>
      <c r="CLJ21" s="149"/>
      <c r="CMG21" s="40"/>
      <c r="CMI21" s="149"/>
      <c r="CNF21" s="40"/>
      <c r="CNH21" s="149"/>
      <c r="COE21" s="40"/>
      <c r="COG21" s="149"/>
      <c r="CPD21" s="40"/>
      <c r="CPF21" s="149"/>
      <c r="CQC21" s="40"/>
      <c r="CQE21" s="149"/>
      <c r="CRB21" s="40"/>
      <c r="CRD21" s="149"/>
      <c r="CSA21" s="40"/>
      <c r="CSC21" s="149"/>
      <c r="CSZ21" s="40"/>
      <c r="CTB21" s="149"/>
      <c r="CTY21" s="40"/>
      <c r="CUA21" s="149"/>
      <c r="CUX21" s="40"/>
      <c r="CUZ21" s="149"/>
      <c r="CVW21" s="40"/>
      <c r="CVY21" s="149"/>
      <c r="CWV21" s="40"/>
      <c r="CWX21" s="149"/>
      <c r="CXU21" s="40"/>
      <c r="CXW21" s="149"/>
      <c r="CYT21" s="40"/>
      <c r="CYV21" s="149"/>
      <c r="CZS21" s="40"/>
      <c r="CZU21" s="149"/>
      <c r="DAR21" s="40"/>
      <c r="DAT21" s="149"/>
      <c r="DBQ21" s="40"/>
      <c r="DBS21" s="149"/>
      <c r="DCP21" s="40"/>
      <c r="DCR21" s="149"/>
      <c r="DDO21" s="40"/>
      <c r="DDQ21" s="149"/>
      <c r="DEN21" s="40"/>
      <c r="DEP21" s="149"/>
      <c r="DFM21" s="40"/>
      <c r="DFO21" s="149"/>
      <c r="DGL21" s="40"/>
      <c r="DGN21" s="149"/>
      <c r="DHK21" s="40"/>
      <c r="DHM21" s="149"/>
      <c r="DIJ21" s="40"/>
      <c r="DIL21" s="149"/>
      <c r="DJI21" s="40"/>
      <c r="DJK21" s="149"/>
      <c r="DKH21" s="40"/>
      <c r="DKJ21" s="149"/>
      <c r="DLG21" s="40"/>
      <c r="DLI21" s="149"/>
      <c r="DMF21" s="40"/>
      <c r="DMH21" s="149"/>
      <c r="DNE21" s="40"/>
      <c r="DNG21" s="149"/>
      <c r="DOD21" s="40"/>
      <c r="DOF21" s="149"/>
      <c r="DPC21" s="40"/>
      <c r="DPE21" s="149"/>
      <c r="DQB21" s="40"/>
      <c r="DQD21" s="149"/>
      <c r="DRA21" s="40"/>
      <c r="DRC21" s="149"/>
      <c r="DRZ21" s="40"/>
      <c r="DSB21" s="149"/>
      <c r="DSY21" s="40"/>
      <c r="DTA21" s="149"/>
      <c r="DTX21" s="40"/>
      <c r="DTZ21" s="149"/>
      <c r="DUW21" s="40"/>
      <c r="DUY21" s="149"/>
      <c r="DVV21" s="40"/>
      <c r="DVX21" s="149"/>
      <c r="DWU21" s="40"/>
      <c r="DWW21" s="149"/>
      <c r="DXT21" s="40"/>
      <c r="DXV21" s="149"/>
      <c r="DYS21" s="40"/>
      <c r="DYU21" s="149"/>
      <c r="DZR21" s="40"/>
      <c r="DZT21" s="149"/>
      <c r="EAQ21" s="40"/>
      <c r="EAS21" s="149"/>
      <c r="EBP21" s="40"/>
      <c r="EBR21" s="149"/>
      <c r="ECO21" s="40"/>
      <c r="ECQ21" s="149"/>
      <c r="EDN21" s="40"/>
      <c r="EDP21" s="149"/>
      <c r="EEM21" s="40"/>
      <c r="EEO21" s="149"/>
      <c r="EFL21" s="40"/>
      <c r="EFN21" s="149"/>
      <c r="EGK21" s="40"/>
      <c r="EGM21" s="149"/>
      <c r="EHJ21" s="40"/>
      <c r="EHL21" s="149"/>
      <c r="EII21" s="40"/>
      <c r="EIK21" s="149"/>
      <c r="EJH21" s="40"/>
      <c r="EJJ21" s="149"/>
      <c r="EKG21" s="40"/>
      <c r="EKI21" s="149"/>
      <c r="ELF21" s="40"/>
      <c r="ELH21" s="149"/>
      <c r="EME21" s="40"/>
      <c r="EMG21" s="149"/>
      <c r="END21" s="40"/>
      <c r="ENF21" s="149"/>
      <c r="EOC21" s="40"/>
      <c r="EOE21" s="149"/>
      <c r="EPB21" s="40"/>
      <c r="EPD21" s="149"/>
      <c r="EQA21" s="40"/>
      <c r="EQC21" s="149"/>
      <c r="EQZ21" s="40"/>
      <c r="ERB21" s="149"/>
      <c r="ERY21" s="40"/>
      <c r="ESA21" s="149"/>
      <c r="ESX21" s="40"/>
      <c r="ESZ21" s="149"/>
      <c r="ETW21" s="40"/>
      <c r="ETY21" s="149"/>
      <c r="EUV21" s="40"/>
      <c r="EUX21" s="149"/>
      <c r="EVU21" s="40"/>
      <c r="EVW21" s="149"/>
      <c r="EWT21" s="40"/>
      <c r="EWV21" s="149"/>
      <c r="EXS21" s="40"/>
      <c r="EXU21" s="149"/>
      <c r="EYR21" s="40"/>
      <c r="EYT21" s="149"/>
      <c r="EZQ21" s="40"/>
      <c r="EZS21" s="149"/>
      <c r="FAP21" s="40"/>
      <c r="FAR21" s="149"/>
      <c r="FBO21" s="40"/>
      <c r="FBQ21" s="149"/>
      <c r="FCN21" s="40"/>
      <c r="FCP21" s="149"/>
      <c r="FDM21" s="40"/>
      <c r="FDO21" s="149"/>
      <c r="FEL21" s="40"/>
      <c r="FEN21" s="149"/>
      <c r="FFK21" s="40"/>
      <c r="FFM21" s="149"/>
      <c r="FGJ21" s="40"/>
      <c r="FGL21" s="149"/>
      <c r="FHI21" s="40"/>
      <c r="FHK21" s="149"/>
      <c r="FIH21" s="40"/>
      <c r="FIJ21" s="149"/>
      <c r="FJG21" s="40"/>
      <c r="FJI21" s="149"/>
      <c r="FKF21" s="40"/>
      <c r="FKH21" s="149"/>
      <c r="FLE21" s="40"/>
      <c r="FLG21" s="149"/>
      <c r="FMD21" s="40"/>
      <c r="FMF21" s="149"/>
      <c r="FNC21" s="40"/>
      <c r="FNE21" s="149"/>
      <c r="FOB21" s="40"/>
      <c r="FOD21" s="149"/>
      <c r="FPA21" s="40"/>
      <c r="FPC21" s="149"/>
      <c r="FPZ21" s="40"/>
      <c r="FQB21" s="149"/>
      <c r="FQY21" s="40"/>
      <c r="FRA21" s="149"/>
      <c r="FRX21" s="40"/>
      <c r="FRZ21" s="149"/>
      <c r="FSW21" s="40"/>
      <c r="FSY21" s="149"/>
      <c r="FTV21" s="40"/>
      <c r="FTX21" s="149"/>
      <c r="FUU21" s="40"/>
      <c r="FUW21" s="149"/>
      <c r="FVT21" s="40"/>
      <c r="FVV21" s="149"/>
      <c r="FWS21" s="40"/>
      <c r="FWU21" s="149"/>
      <c r="FXR21" s="40"/>
      <c r="FXT21" s="149"/>
      <c r="FYQ21" s="40"/>
      <c r="FYS21" s="149"/>
      <c r="FZP21" s="40"/>
      <c r="FZR21" s="149"/>
      <c r="GAO21" s="40"/>
      <c r="GAQ21" s="149"/>
      <c r="GBN21" s="40"/>
      <c r="GBP21" s="149"/>
      <c r="GCM21" s="40"/>
      <c r="GCO21" s="149"/>
      <c r="GDL21" s="40"/>
      <c r="GDN21" s="149"/>
      <c r="GEK21" s="40"/>
      <c r="GEM21" s="149"/>
      <c r="GFJ21" s="40"/>
      <c r="GFL21" s="149"/>
      <c r="GGI21" s="40"/>
      <c r="GGK21" s="149"/>
      <c r="GHH21" s="40"/>
      <c r="GHJ21" s="149"/>
      <c r="GIG21" s="40"/>
      <c r="GII21" s="149"/>
      <c r="GJF21" s="40"/>
      <c r="GJH21" s="149"/>
      <c r="GKE21" s="40"/>
      <c r="GKG21" s="149"/>
      <c r="GLD21" s="40"/>
      <c r="GLF21" s="149"/>
      <c r="GMC21" s="40"/>
      <c r="GME21" s="149"/>
      <c r="GNB21" s="40"/>
      <c r="GND21" s="149"/>
      <c r="GOA21" s="40"/>
      <c r="GOC21" s="149"/>
      <c r="GOZ21" s="40"/>
      <c r="GPB21" s="149"/>
      <c r="GPY21" s="40"/>
      <c r="GQA21" s="149"/>
      <c r="GQX21" s="40"/>
      <c r="GQZ21" s="149"/>
      <c r="GRW21" s="40"/>
      <c r="GRY21" s="149"/>
      <c r="GSV21" s="40"/>
      <c r="GSX21" s="149"/>
      <c r="GTU21" s="40"/>
      <c r="GTW21" s="149"/>
      <c r="GUT21" s="40"/>
      <c r="GUV21" s="149"/>
      <c r="GVS21" s="40"/>
      <c r="GVU21" s="149"/>
      <c r="GWR21" s="40"/>
      <c r="GWT21" s="149"/>
      <c r="GXQ21" s="40"/>
      <c r="GXS21" s="149"/>
      <c r="GYP21" s="40"/>
      <c r="GYR21" s="149"/>
      <c r="GZO21" s="40"/>
      <c r="GZQ21" s="149"/>
      <c r="HAN21" s="40"/>
      <c r="HAP21" s="149"/>
      <c r="HBM21" s="40"/>
      <c r="HBO21" s="149"/>
      <c r="HCL21" s="40"/>
      <c r="HCN21" s="149"/>
      <c r="HDK21" s="40"/>
      <c r="HDM21" s="149"/>
      <c r="HEJ21" s="40"/>
      <c r="HEL21" s="149"/>
      <c r="HFI21" s="40"/>
      <c r="HFK21" s="149"/>
      <c r="HGH21" s="40"/>
      <c r="HGJ21" s="149"/>
      <c r="HHG21" s="40"/>
      <c r="HHI21" s="149"/>
      <c r="HIF21" s="40"/>
      <c r="HIH21" s="149"/>
      <c r="HJE21" s="40"/>
      <c r="HJG21" s="149"/>
      <c r="HKD21" s="40"/>
      <c r="HKF21" s="149"/>
      <c r="HLC21" s="40"/>
      <c r="HLE21" s="149"/>
      <c r="HMB21" s="40"/>
      <c r="HMD21" s="149"/>
      <c r="HNA21" s="40"/>
      <c r="HNC21" s="149"/>
      <c r="HNZ21" s="40"/>
      <c r="HOB21" s="149"/>
      <c r="HOY21" s="40"/>
      <c r="HPA21" s="149"/>
      <c r="HPX21" s="40"/>
      <c r="HPZ21" s="149"/>
      <c r="HQW21" s="40"/>
      <c r="HQY21" s="149"/>
      <c r="HRV21" s="40"/>
      <c r="HRX21" s="149"/>
      <c r="HSU21" s="40"/>
      <c r="HSW21" s="149"/>
      <c r="HTT21" s="40"/>
      <c r="HTV21" s="149"/>
      <c r="HUS21" s="40"/>
      <c r="HUU21" s="149"/>
      <c r="HVR21" s="40"/>
      <c r="HVT21" s="149"/>
      <c r="HWQ21" s="40"/>
      <c r="HWS21" s="149"/>
      <c r="HXP21" s="40"/>
      <c r="HXR21" s="149"/>
      <c r="HYO21" s="40"/>
      <c r="HYQ21" s="149"/>
      <c r="HZN21" s="40"/>
      <c r="HZP21" s="149"/>
      <c r="IAM21" s="40"/>
      <c r="IAO21" s="149"/>
      <c r="IBL21" s="40"/>
      <c r="IBN21" s="149"/>
      <c r="ICK21" s="40"/>
      <c r="ICM21" s="149"/>
      <c r="IDJ21" s="40"/>
      <c r="IDL21" s="149"/>
      <c r="IEI21" s="40"/>
      <c r="IEK21" s="149"/>
      <c r="IFH21" s="40"/>
      <c r="IFJ21" s="149"/>
      <c r="IGG21" s="40"/>
      <c r="IGI21" s="149"/>
      <c r="IHF21" s="40"/>
      <c r="IHH21" s="149"/>
      <c r="IIE21" s="40"/>
      <c r="IIG21" s="149"/>
      <c r="IJD21" s="40"/>
      <c r="IJF21" s="149"/>
      <c r="IKC21" s="40"/>
      <c r="IKE21" s="149"/>
      <c r="ILB21" s="40"/>
      <c r="ILD21" s="149"/>
      <c r="IMA21" s="40"/>
      <c r="IMC21" s="149"/>
      <c r="IMZ21" s="40"/>
      <c r="INB21" s="149"/>
      <c r="INY21" s="40"/>
      <c r="IOA21" s="149"/>
      <c r="IOX21" s="40"/>
      <c r="IOZ21" s="149"/>
      <c r="IPW21" s="40"/>
      <c r="IPY21" s="149"/>
      <c r="IQV21" s="40"/>
      <c r="IQX21" s="149"/>
      <c r="IRU21" s="40"/>
      <c r="IRW21" s="149"/>
      <c r="IST21" s="40"/>
      <c r="ISV21" s="149"/>
      <c r="ITS21" s="40"/>
      <c r="ITU21" s="149"/>
      <c r="IUR21" s="40"/>
      <c r="IUT21" s="149"/>
      <c r="IVQ21" s="40"/>
      <c r="IVS21" s="149"/>
      <c r="IWP21" s="40"/>
      <c r="IWR21" s="149"/>
      <c r="IXO21" s="40"/>
      <c r="IXQ21" s="149"/>
      <c r="IYN21" s="40"/>
      <c r="IYP21" s="149"/>
      <c r="IZM21" s="40"/>
      <c r="IZO21" s="149"/>
      <c r="JAL21" s="40"/>
      <c r="JAN21" s="149"/>
      <c r="JBK21" s="40"/>
      <c r="JBM21" s="149"/>
      <c r="JCJ21" s="40"/>
      <c r="JCL21" s="149"/>
      <c r="JDI21" s="40"/>
      <c r="JDK21" s="149"/>
      <c r="JEH21" s="40"/>
      <c r="JEJ21" s="149"/>
      <c r="JFG21" s="40"/>
      <c r="JFI21" s="149"/>
      <c r="JGF21" s="40"/>
      <c r="JGH21" s="149"/>
      <c r="JHE21" s="40"/>
      <c r="JHG21" s="149"/>
      <c r="JID21" s="40"/>
      <c r="JIF21" s="149"/>
      <c r="JJC21" s="40"/>
      <c r="JJE21" s="149"/>
      <c r="JKB21" s="40"/>
      <c r="JKD21" s="149"/>
      <c r="JLA21" s="40"/>
      <c r="JLC21" s="149"/>
      <c r="JLZ21" s="40"/>
      <c r="JMB21" s="149"/>
      <c r="JMY21" s="40"/>
      <c r="JNA21" s="149"/>
      <c r="JNX21" s="40"/>
      <c r="JNZ21" s="149"/>
      <c r="JOW21" s="40"/>
      <c r="JOY21" s="149"/>
      <c r="JPV21" s="40"/>
      <c r="JPX21" s="149"/>
      <c r="JQU21" s="40"/>
      <c r="JQW21" s="149"/>
      <c r="JRT21" s="40"/>
      <c r="JRV21" s="149"/>
      <c r="JSS21" s="40"/>
      <c r="JSU21" s="149"/>
      <c r="JTR21" s="40"/>
      <c r="JTT21" s="149"/>
      <c r="JUQ21" s="40"/>
      <c r="JUS21" s="149"/>
      <c r="JVP21" s="40"/>
      <c r="JVR21" s="149"/>
      <c r="JWO21" s="40"/>
      <c r="JWQ21" s="149"/>
      <c r="JXN21" s="40"/>
      <c r="JXP21" s="149"/>
      <c r="JYM21" s="40"/>
      <c r="JYO21" s="149"/>
      <c r="JZL21" s="40"/>
      <c r="JZN21" s="149"/>
      <c r="KAK21" s="40"/>
      <c r="KAM21" s="149"/>
      <c r="KBJ21" s="40"/>
      <c r="KBL21" s="149"/>
      <c r="KCI21" s="40"/>
      <c r="KCK21" s="149"/>
      <c r="KDH21" s="40"/>
      <c r="KDJ21" s="149"/>
      <c r="KEG21" s="40"/>
      <c r="KEI21" s="149"/>
      <c r="KFF21" s="40"/>
      <c r="KFH21" s="149"/>
      <c r="KGE21" s="40"/>
      <c r="KGG21" s="149"/>
      <c r="KHD21" s="40"/>
      <c r="KHF21" s="149"/>
      <c r="KIC21" s="40"/>
      <c r="KIE21" s="149"/>
      <c r="KJB21" s="40"/>
      <c r="KJD21" s="149"/>
      <c r="KKA21" s="40"/>
      <c r="KKC21" s="149"/>
      <c r="KKZ21" s="40"/>
      <c r="KLB21" s="149"/>
      <c r="KLY21" s="40"/>
      <c r="KMA21" s="149"/>
      <c r="KMX21" s="40"/>
      <c r="KMZ21" s="149"/>
      <c r="KNW21" s="40"/>
      <c r="KNY21" s="149"/>
      <c r="KOV21" s="40"/>
      <c r="KOX21" s="149"/>
      <c r="KPU21" s="40"/>
      <c r="KPW21" s="149"/>
      <c r="KQT21" s="40"/>
      <c r="KQV21" s="149"/>
      <c r="KRS21" s="40"/>
      <c r="KRU21" s="149"/>
      <c r="KSR21" s="40"/>
      <c r="KST21" s="149"/>
      <c r="KTQ21" s="40"/>
      <c r="KTS21" s="149"/>
      <c r="KUP21" s="40"/>
      <c r="KUR21" s="149"/>
      <c r="KVO21" s="40"/>
      <c r="KVQ21" s="149"/>
      <c r="KWN21" s="40"/>
      <c r="KWP21" s="149"/>
      <c r="KXM21" s="40"/>
      <c r="KXO21" s="149"/>
      <c r="KYL21" s="40"/>
      <c r="KYN21" s="149"/>
      <c r="KZK21" s="40"/>
      <c r="KZM21" s="149"/>
      <c r="LAJ21" s="40"/>
      <c r="LAL21" s="149"/>
      <c r="LBI21" s="40"/>
      <c r="LBK21" s="149"/>
      <c r="LCH21" s="40"/>
      <c r="LCJ21" s="149"/>
      <c r="LDG21" s="40"/>
      <c r="LDI21" s="149"/>
      <c r="LEF21" s="40"/>
      <c r="LEH21" s="149"/>
      <c r="LFE21" s="40"/>
      <c r="LFG21" s="149"/>
      <c r="LGD21" s="40"/>
      <c r="LGF21" s="149"/>
      <c r="LHC21" s="40"/>
      <c r="LHE21" s="149"/>
      <c r="LIB21" s="40"/>
      <c r="LID21" s="149"/>
      <c r="LJA21" s="40"/>
      <c r="LJC21" s="149"/>
      <c r="LJZ21" s="40"/>
      <c r="LKB21" s="149"/>
      <c r="LKY21" s="40"/>
      <c r="LLA21" s="149"/>
      <c r="LLX21" s="40"/>
      <c r="LLZ21" s="149"/>
      <c r="LMW21" s="40"/>
      <c r="LMY21" s="149"/>
      <c r="LNV21" s="40"/>
      <c r="LNX21" s="149"/>
      <c r="LOU21" s="40"/>
      <c r="LOW21" s="149"/>
      <c r="LPT21" s="40"/>
      <c r="LPV21" s="149"/>
      <c r="LQS21" s="40"/>
      <c r="LQU21" s="149"/>
      <c r="LRR21" s="40"/>
      <c r="LRT21" s="149"/>
      <c r="LSQ21" s="40"/>
      <c r="LSS21" s="149"/>
      <c r="LTP21" s="40"/>
      <c r="LTR21" s="149"/>
      <c r="LUO21" s="40"/>
      <c r="LUQ21" s="149"/>
      <c r="LVN21" s="40"/>
      <c r="LVP21" s="149"/>
      <c r="LWM21" s="40"/>
      <c r="LWO21" s="149"/>
      <c r="LXL21" s="40"/>
      <c r="LXN21" s="149"/>
      <c r="LYK21" s="40"/>
      <c r="LYM21" s="149"/>
      <c r="LZJ21" s="40"/>
      <c r="LZL21" s="149"/>
      <c r="MAI21" s="40"/>
      <c r="MAK21" s="149"/>
      <c r="MBH21" s="40"/>
      <c r="MBJ21" s="149"/>
      <c r="MCG21" s="40"/>
      <c r="MCI21" s="149"/>
      <c r="MDF21" s="40"/>
      <c r="MDH21" s="149"/>
      <c r="MEE21" s="40"/>
      <c r="MEG21" s="149"/>
      <c r="MFD21" s="40"/>
      <c r="MFF21" s="149"/>
      <c r="MGC21" s="40"/>
      <c r="MGE21" s="149"/>
      <c r="MHB21" s="40"/>
      <c r="MHD21" s="149"/>
      <c r="MIA21" s="40"/>
      <c r="MIC21" s="149"/>
      <c r="MIZ21" s="40"/>
      <c r="MJB21" s="149"/>
      <c r="MJY21" s="40"/>
      <c r="MKA21" s="149"/>
      <c r="MKX21" s="40"/>
      <c r="MKZ21" s="149"/>
      <c r="MLW21" s="40"/>
      <c r="MLY21" s="149"/>
      <c r="MMV21" s="40"/>
      <c r="MMX21" s="149"/>
      <c r="MNU21" s="40"/>
      <c r="MNW21" s="149"/>
      <c r="MOT21" s="40"/>
      <c r="MOV21" s="149"/>
      <c r="MPS21" s="40"/>
      <c r="MPU21" s="149"/>
      <c r="MQR21" s="40"/>
      <c r="MQT21" s="149"/>
      <c r="MRQ21" s="40"/>
      <c r="MRS21" s="149"/>
      <c r="MSP21" s="40"/>
      <c r="MSR21" s="149"/>
      <c r="MTO21" s="40"/>
      <c r="MTQ21" s="149"/>
      <c r="MUN21" s="40"/>
      <c r="MUP21" s="149"/>
      <c r="MVM21" s="40"/>
      <c r="MVO21" s="149"/>
      <c r="MWL21" s="40"/>
      <c r="MWN21" s="149"/>
      <c r="MXK21" s="40"/>
      <c r="MXM21" s="149"/>
      <c r="MYJ21" s="40"/>
      <c r="MYL21" s="149"/>
      <c r="MZI21" s="40"/>
      <c r="MZK21" s="149"/>
      <c r="NAH21" s="40"/>
      <c r="NAJ21" s="149"/>
      <c r="NBG21" s="40"/>
      <c r="NBI21" s="149"/>
      <c r="NCF21" s="40"/>
      <c r="NCH21" s="149"/>
      <c r="NDE21" s="40"/>
      <c r="NDG21" s="149"/>
      <c r="NED21" s="40"/>
      <c r="NEF21" s="149"/>
      <c r="NFC21" s="40"/>
      <c r="NFE21" s="149"/>
      <c r="NGB21" s="40"/>
      <c r="NGD21" s="149"/>
      <c r="NHA21" s="40"/>
      <c r="NHC21" s="149"/>
      <c r="NHZ21" s="40"/>
      <c r="NIB21" s="149"/>
      <c r="NIY21" s="40"/>
      <c r="NJA21" s="149"/>
      <c r="NJX21" s="40"/>
      <c r="NJZ21" s="149"/>
      <c r="NKW21" s="40"/>
      <c r="NKY21" s="149"/>
      <c r="NLV21" s="40"/>
      <c r="NLX21" s="149"/>
      <c r="NMU21" s="40"/>
      <c r="NMW21" s="149"/>
      <c r="NNT21" s="40"/>
      <c r="NNV21" s="149"/>
      <c r="NOS21" s="40"/>
      <c r="NOU21" s="149"/>
      <c r="NPR21" s="40"/>
      <c r="NPT21" s="149"/>
      <c r="NQQ21" s="40"/>
      <c r="NQS21" s="149"/>
      <c r="NRP21" s="40"/>
      <c r="NRR21" s="149"/>
      <c r="NSO21" s="40"/>
      <c r="NSQ21" s="149"/>
      <c r="NTN21" s="40"/>
      <c r="NTP21" s="149"/>
      <c r="NUM21" s="40"/>
      <c r="NUO21" s="149"/>
      <c r="NVL21" s="40"/>
      <c r="NVN21" s="149"/>
      <c r="NWK21" s="40"/>
      <c r="NWM21" s="149"/>
      <c r="NXJ21" s="40"/>
      <c r="NXL21" s="149"/>
      <c r="NYI21" s="40"/>
      <c r="NYK21" s="149"/>
      <c r="NZH21" s="40"/>
      <c r="NZJ21" s="149"/>
      <c r="OAG21" s="40"/>
      <c r="OAI21" s="149"/>
      <c r="OBF21" s="40"/>
      <c r="OBH21" s="149"/>
      <c r="OCE21" s="40"/>
      <c r="OCG21" s="149"/>
      <c r="ODD21" s="40"/>
      <c r="ODF21" s="149"/>
      <c r="OEC21" s="40"/>
      <c r="OEE21" s="149"/>
      <c r="OFB21" s="40"/>
      <c r="OFD21" s="149"/>
      <c r="OGA21" s="40"/>
      <c r="OGC21" s="149"/>
      <c r="OGZ21" s="40"/>
      <c r="OHB21" s="149"/>
      <c r="OHY21" s="40"/>
      <c r="OIA21" s="149"/>
      <c r="OIX21" s="40"/>
      <c r="OIZ21" s="149"/>
      <c r="OJW21" s="40"/>
      <c r="OJY21" s="149"/>
      <c r="OKV21" s="40"/>
      <c r="OKX21" s="149"/>
      <c r="OLU21" s="40"/>
      <c r="OLW21" s="149"/>
      <c r="OMT21" s="40"/>
      <c r="OMV21" s="149"/>
      <c r="ONS21" s="40"/>
      <c r="ONU21" s="149"/>
      <c r="OOR21" s="40"/>
      <c r="OOT21" s="149"/>
      <c r="OPQ21" s="40"/>
      <c r="OPS21" s="149"/>
      <c r="OQP21" s="40"/>
      <c r="OQR21" s="149"/>
      <c r="ORO21" s="40"/>
      <c r="ORQ21" s="149"/>
      <c r="OSN21" s="40"/>
      <c r="OSP21" s="149"/>
      <c r="OTM21" s="40"/>
      <c r="OTO21" s="149"/>
      <c r="OUL21" s="40"/>
      <c r="OUN21" s="149"/>
      <c r="OVK21" s="40"/>
      <c r="OVM21" s="149"/>
      <c r="OWJ21" s="40"/>
      <c r="OWL21" s="149"/>
      <c r="OXI21" s="40"/>
      <c r="OXK21" s="149"/>
      <c r="OYH21" s="40"/>
      <c r="OYJ21" s="149"/>
      <c r="OZG21" s="40"/>
      <c r="OZI21" s="149"/>
      <c r="PAF21" s="40"/>
      <c r="PAH21" s="149"/>
      <c r="PBE21" s="40"/>
      <c r="PBG21" s="149"/>
      <c r="PCD21" s="40"/>
      <c r="PCF21" s="149"/>
      <c r="PDC21" s="40"/>
      <c r="PDE21" s="149"/>
      <c r="PEB21" s="40"/>
      <c r="PED21" s="149"/>
      <c r="PFA21" s="40"/>
      <c r="PFC21" s="149"/>
      <c r="PFZ21" s="40"/>
      <c r="PGB21" s="149"/>
      <c r="PGY21" s="40"/>
      <c r="PHA21" s="149"/>
      <c r="PHX21" s="40"/>
      <c r="PHZ21" s="149"/>
      <c r="PIW21" s="40"/>
      <c r="PIY21" s="149"/>
      <c r="PJV21" s="40"/>
      <c r="PJX21" s="149"/>
      <c r="PKU21" s="40"/>
      <c r="PKW21" s="149"/>
      <c r="PLT21" s="40"/>
      <c r="PLV21" s="149"/>
      <c r="PMS21" s="40"/>
      <c r="PMU21" s="149"/>
      <c r="PNR21" s="40"/>
      <c r="PNT21" s="149"/>
      <c r="POQ21" s="40"/>
      <c r="POS21" s="149"/>
      <c r="PPP21" s="40"/>
      <c r="PPR21" s="149"/>
      <c r="PQO21" s="40"/>
      <c r="PQQ21" s="149"/>
      <c r="PRN21" s="40"/>
      <c r="PRP21" s="149"/>
      <c r="PSM21" s="40"/>
      <c r="PSO21" s="149"/>
      <c r="PTL21" s="40"/>
      <c r="PTN21" s="149"/>
      <c r="PUK21" s="40"/>
      <c r="PUM21" s="149"/>
      <c r="PVJ21" s="40"/>
      <c r="PVL21" s="149"/>
      <c r="PWI21" s="40"/>
      <c r="PWK21" s="149"/>
      <c r="PXH21" s="40"/>
      <c r="PXJ21" s="149"/>
      <c r="PYG21" s="40"/>
      <c r="PYI21" s="149"/>
      <c r="PZF21" s="40"/>
      <c r="PZH21" s="149"/>
      <c r="QAE21" s="40"/>
      <c r="QAG21" s="149"/>
      <c r="QBD21" s="40"/>
      <c r="QBF21" s="149"/>
      <c r="QCC21" s="40"/>
      <c r="QCE21" s="149"/>
      <c r="QDB21" s="40"/>
      <c r="QDD21" s="149"/>
      <c r="QEA21" s="40"/>
      <c r="QEC21" s="149"/>
      <c r="QEZ21" s="40"/>
      <c r="QFB21" s="149"/>
      <c r="QFY21" s="40"/>
      <c r="QGA21" s="149"/>
      <c r="QGX21" s="40"/>
      <c r="QGZ21" s="149"/>
      <c r="QHW21" s="40"/>
      <c r="QHY21" s="149"/>
      <c r="QIV21" s="40"/>
      <c r="QIX21" s="149"/>
      <c r="QJU21" s="40"/>
      <c r="QJW21" s="149"/>
      <c r="QKT21" s="40"/>
      <c r="QKV21" s="149"/>
      <c r="QLS21" s="40"/>
      <c r="QLU21" s="149"/>
      <c r="QMR21" s="40"/>
      <c r="QMT21" s="149"/>
      <c r="QNQ21" s="40"/>
      <c r="QNS21" s="149"/>
      <c r="QOP21" s="40"/>
      <c r="QOR21" s="149"/>
      <c r="QPO21" s="40"/>
      <c r="QPQ21" s="149"/>
      <c r="QQN21" s="40"/>
      <c r="QQP21" s="149"/>
      <c r="QRM21" s="40"/>
      <c r="QRO21" s="149"/>
      <c r="QSL21" s="40"/>
      <c r="QSN21" s="149"/>
      <c r="QTK21" s="40"/>
      <c r="QTM21" s="149"/>
      <c r="QUJ21" s="40"/>
      <c r="QUL21" s="149"/>
      <c r="QVI21" s="40"/>
      <c r="QVK21" s="149"/>
      <c r="QWH21" s="40"/>
      <c r="QWJ21" s="149"/>
      <c r="QXG21" s="40"/>
      <c r="QXI21" s="149"/>
      <c r="QYF21" s="40"/>
      <c r="QYH21" s="149"/>
      <c r="QZE21" s="40"/>
      <c r="QZG21" s="149"/>
      <c r="RAD21" s="40"/>
      <c r="RAF21" s="149"/>
      <c r="RBC21" s="40"/>
      <c r="RBE21" s="149"/>
      <c r="RCB21" s="40"/>
      <c r="RCD21" s="149"/>
      <c r="RDA21" s="40"/>
      <c r="RDC21" s="149"/>
      <c r="RDZ21" s="40"/>
      <c r="REB21" s="149"/>
      <c r="REY21" s="40"/>
      <c r="RFA21" s="149"/>
      <c r="RFX21" s="40"/>
      <c r="RFZ21" s="149"/>
      <c r="RGW21" s="40"/>
      <c r="RGY21" s="149"/>
      <c r="RHV21" s="40"/>
      <c r="RHX21" s="149"/>
      <c r="RIU21" s="40"/>
      <c r="RIW21" s="149"/>
      <c r="RJT21" s="40"/>
      <c r="RJV21" s="149"/>
      <c r="RKS21" s="40"/>
      <c r="RKU21" s="149"/>
      <c r="RLR21" s="40"/>
      <c r="RLT21" s="149"/>
      <c r="RMQ21" s="40"/>
      <c r="RMS21" s="149"/>
      <c r="RNP21" s="40"/>
      <c r="RNR21" s="149"/>
      <c r="ROO21" s="40"/>
      <c r="ROQ21" s="149"/>
      <c r="RPN21" s="40"/>
      <c r="RPP21" s="149"/>
      <c r="RQM21" s="40"/>
      <c r="RQO21" s="149"/>
      <c r="RRL21" s="40"/>
      <c r="RRN21" s="149"/>
      <c r="RSK21" s="40"/>
      <c r="RSM21" s="149"/>
      <c r="RTJ21" s="40"/>
      <c r="RTL21" s="149"/>
      <c r="RUI21" s="40"/>
      <c r="RUK21" s="149"/>
      <c r="RVH21" s="40"/>
      <c r="RVJ21" s="149"/>
      <c r="RWG21" s="40"/>
      <c r="RWI21" s="149"/>
      <c r="RXF21" s="40"/>
      <c r="RXH21" s="149"/>
      <c r="RYE21" s="40"/>
      <c r="RYG21" s="149"/>
      <c r="RZD21" s="40"/>
      <c r="RZF21" s="149"/>
      <c r="SAC21" s="40"/>
      <c r="SAE21" s="149"/>
      <c r="SBB21" s="40"/>
      <c r="SBD21" s="149"/>
      <c r="SCA21" s="40"/>
      <c r="SCC21" s="149"/>
      <c r="SCZ21" s="40"/>
      <c r="SDB21" s="149"/>
      <c r="SDY21" s="40"/>
      <c r="SEA21" s="149"/>
      <c r="SEX21" s="40"/>
      <c r="SEZ21" s="149"/>
      <c r="SFW21" s="40"/>
      <c r="SFY21" s="149"/>
      <c r="SGV21" s="40"/>
      <c r="SGX21" s="149"/>
      <c r="SHU21" s="40"/>
      <c r="SHW21" s="149"/>
      <c r="SIT21" s="40"/>
      <c r="SIV21" s="149"/>
      <c r="SJS21" s="40"/>
      <c r="SJU21" s="149"/>
      <c r="SKR21" s="40"/>
      <c r="SKT21" s="149"/>
      <c r="SLQ21" s="40"/>
      <c r="SLS21" s="149"/>
      <c r="SMP21" s="40"/>
      <c r="SMR21" s="149"/>
      <c r="SNO21" s="40"/>
      <c r="SNQ21" s="149"/>
      <c r="SON21" s="40"/>
      <c r="SOP21" s="149"/>
      <c r="SPM21" s="40"/>
      <c r="SPO21" s="149"/>
      <c r="SQL21" s="40"/>
      <c r="SQN21" s="149"/>
      <c r="SRK21" s="40"/>
      <c r="SRM21" s="149"/>
      <c r="SSJ21" s="40"/>
      <c r="SSL21" s="149"/>
      <c r="STI21" s="40"/>
      <c r="STK21" s="149"/>
      <c r="SUH21" s="40"/>
      <c r="SUJ21" s="149"/>
      <c r="SVG21" s="40"/>
      <c r="SVI21" s="149"/>
      <c r="SWF21" s="40"/>
      <c r="SWH21" s="149"/>
      <c r="SXE21" s="40"/>
      <c r="SXG21" s="149"/>
      <c r="SYD21" s="40"/>
      <c r="SYF21" s="149"/>
      <c r="SZC21" s="40"/>
      <c r="SZE21" s="149"/>
      <c r="TAB21" s="40"/>
      <c r="TAD21" s="149"/>
      <c r="TBA21" s="40"/>
      <c r="TBC21" s="149"/>
      <c r="TBZ21" s="40"/>
      <c r="TCB21" s="149"/>
      <c r="TCY21" s="40"/>
      <c r="TDA21" s="149"/>
      <c r="TDX21" s="40"/>
      <c r="TDZ21" s="149"/>
      <c r="TEW21" s="40"/>
      <c r="TEY21" s="149"/>
      <c r="TFV21" s="40"/>
      <c r="TFX21" s="149"/>
      <c r="TGU21" s="40"/>
      <c r="TGW21" s="149"/>
      <c r="THT21" s="40"/>
      <c r="THV21" s="149"/>
      <c r="TIS21" s="40"/>
      <c r="TIU21" s="149"/>
      <c r="TJR21" s="40"/>
      <c r="TJT21" s="149"/>
      <c r="TKQ21" s="40"/>
      <c r="TKS21" s="149"/>
      <c r="TLP21" s="40"/>
      <c r="TLR21" s="149"/>
      <c r="TMO21" s="40"/>
      <c r="TMQ21" s="149"/>
      <c r="TNN21" s="40"/>
      <c r="TNP21" s="149"/>
      <c r="TOM21" s="40"/>
      <c r="TOO21" s="149"/>
      <c r="TPL21" s="40"/>
      <c r="TPN21" s="149"/>
      <c r="TQK21" s="40"/>
      <c r="TQM21" s="149"/>
      <c r="TRJ21" s="40"/>
      <c r="TRL21" s="149"/>
      <c r="TSI21" s="40"/>
      <c r="TSK21" s="149"/>
      <c r="TTH21" s="40"/>
      <c r="TTJ21" s="149"/>
      <c r="TUG21" s="40"/>
      <c r="TUI21" s="149"/>
      <c r="TVF21" s="40"/>
      <c r="TVH21" s="149"/>
      <c r="TWE21" s="40"/>
      <c r="TWG21" s="149"/>
      <c r="TXD21" s="40"/>
      <c r="TXF21" s="149"/>
      <c r="TYC21" s="40"/>
      <c r="TYE21" s="149"/>
      <c r="TZB21" s="40"/>
      <c r="TZD21" s="149"/>
      <c r="UAA21" s="40"/>
      <c r="UAC21" s="149"/>
      <c r="UAZ21" s="40"/>
      <c r="UBB21" s="149"/>
      <c r="UBY21" s="40"/>
      <c r="UCA21" s="149"/>
      <c r="UCX21" s="40"/>
      <c r="UCZ21" s="149"/>
      <c r="UDW21" s="40"/>
      <c r="UDY21" s="149"/>
      <c r="UEV21" s="40"/>
      <c r="UEX21" s="149"/>
      <c r="UFU21" s="40"/>
      <c r="UFW21" s="149"/>
      <c r="UGT21" s="40"/>
      <c r="UGV21" s="149"/>
      <c r="UHS21" s="40"/>
      <c r="UHU21" s="149"/>
      <c r="UIR21" s="40"/>
      <c r="UIT21" s="149"/>
      <c r="UJQ21" s="40"/>
      <c r="UJS21" s="149"/>
      <c r="UKP21" s="40"/>
      <c r="UKR21" s="149"/>
      <c r="ULO21" s="40"/>
      <c r="ULQ21" s="149"/>
      <c r="UMN21" s="40"/>
      <c r="UMP21" s="149"/>
      <c r="UNM21" s="40"/>
      <c r="UNO21" s="149"/>
      <c r="UOL21" s="40"/>
      <c r="UON21" s="149"/>
      <c r="UPK21" s="40"/>
      <c r="UPM21" s="149"/>
      <c r="UQJ21" s="40"/>
      <c r="UQL21" s="149"/>
      <c r="URI21" s="40"/>
      <c r="URK21" s="149"/>
      <c r="USH21" s="40"/>
      <c r="USJ21" s="149"/>
      <c r="UTG21" s="40"/>
      <c r="UTI21" s="149"/>
      <c r="UUF21" s="40"/>
      <c r="UUH21" s="149"/>
      <c r="UVE21" s="40"/>
      <c r="UVG21" s="149"/>
      <c r="UWD21" s="40"/>
      <c r="UWF21" s="149"/>
      <c r="UXC21" s="40"/>
      <c r="UXE21" s="149"/>
      <c r="UYB21" s="40"/>
      <c r="UYD21" s="149"/>
      <c r="UZA21" s="40"/>
      <c r="UZC21" s="149"/>
      <c r="UZZ21" s="40"/>
      <c r="VAB21" s="149"/>
      <c r="VAY21" s="40"/>
      <c r="VBA21" s="149"/>
      <c r="VBX21" s="40"/>
      <c r="VBZ21" s="149"/>
      <c r="VCW21" s="40"/>
      <c r="VCY21" s="149"/>
      <c r="VDV21" s="40"/>
      <c r="VDX21" s="149"/>
      <c r="VEU21" s="40"/>
      <c r="VEW21" s="149"/>
      <c r="VFT21" s="40"/>
      <c r="VFV21" s="149"/>
      <c r="VGS21" s="40"/>
      <c r="VGU21" s="149"/>
      <c r="VHR21" s="40"/>
      <c r="VHT21" s="149"/>
      <c r="VIQ21" s="40"/>
      <c r="VIS21" s="149"/>
      <c r="VJP21" s="40"/>
      <c r="VJR21" s="149"/>
      <c r="VKO21" s="40"/>
      <c r="VKQ21" s="149"/>
      <c r="VLN21" s="40"/>
      <c r="VLP21" s="149"/>
      <c r="VMM21" s="40"/>
      <c r="VMO21" s="149"/>
      <c r="VNL21" s="40"/>
      <c r="VNN21" s="149"/>
      <c r="VOK21" s="40"/>
      <c r="VOM21" s="149"/>
      <c r="VPJ21" s="40"/>
      <c r="VPL21" s="149"/>
      <c r="VQI21" s="40"/>
      <c r="VQK21" s="149"/>
      <c r="VRH21" s="40"/>
      <c r="VRJ21" s="149"/>
      <c r="VSG21" s="40"/>
      <c r="VSI21" s="149"/>
      <c r="VTF21" s="40"/>
      <c r="VTH21" s="149"/>
      <c r="VUE21" s="40"/>
      <c r="VUG21" s="149"/>
      <c r="VVD21" s="40"/>
      <c r="VVF21" s="149"/>
      <c r="VWC21" s="40"/>
      <c r="VWE21" s="149"/>
      <c r="VXB21" s="40"/>
      <c r="VXD21" s="149"/>
      <c r="VYA21" s="40"/>
      <c r="VYC21" s="149"/>
      <c r="VYZ21" s="40"/>
      <c r="VZB21" s="149"/>
      <c r="VZY21" s="40"/>
      <c r="WAA21" s="149"/>
      <c r="WAX21" s="40"/>
      <c r="WAZ21" s="149"/>
      <c r="WBW21" s="40"/>
      <c r="WBY21" s="149"/>
      <c r="WCV21" s="40"/>
      <c r="WCX21" s="149"/>
      <c r="WDU21" s="40"/>
      <c r="WDW21" s="149"/>
      <c r="WET21" s="40"/>
      <c r="WEV21" s="149"/>
      <c r="WFS21" s="40"/>
      <c r="WFU21" s="149"/>
      <c r="WGR21" s="40"/>
      <c r="WGT21" s="149"/>
      <c r="WHQ21" s="40"/>
      <c r="WHS21" s="149"/>
      <c r="WIP21" s="40"/>
      <c r="WIR21" s="149"/>
      <c r="WJO21" s="40"/>
      <c r="WJQ21" s="149"/>
      <c r="WKN21" s="40"/>
      <c r="WKP21" s="149"/>
      <c r="WLM21" s="40"/>
      <c r="WLO21" s="149"/>
      <c r="WML21" s="40"/>
      <c r="WMN21" s="149"/>
      <c r="WNK21" s="40"/>
      <c r="WNM21" s="149"/>
      <c r="WOJ21" s="40"/>
      <c r="WOL21" s="149"/>
      <c r="WPI21" s="40"/>
      <c r="WPK21" s="149"/>
      <c r="WQH21" s="40"/>
      <c r="WQJ21" s="149"/>
      <c r="WRG21" s="40"/>
      <c r="WRI21" s="149"/>
      <c r="WSF21" s="40"/>
      <c r="WSH21" s="149"/>
      <c r="WTE21" s="40"/>
      <c r="WTG21" s="149"/>
      <c r="WUD21" s="40"/>
      <c r="WUF21" s="149"/>
      <c r="WVC21" s="40"/>
      <c r="WVE21" s="149"/>
      <c r="WWB21" s="40"/>
      <c r="WWD21" s="149"/>
      <c r="WXA21" s="40"/>
      <c r="WXC21" s="149"/>
      <c r="WXZ21" s="40"/>
      <c r="WYB21" s="149"/>
      <c r="WYY21" s="40"/>
      <c r="WZA21" s="149"/>
      <c r="WZX21" s="40"/>
      <c r="WZZ21" s="149"/>
      <c r="XAW21" s="40"/>
      <c r="XAY21" s="149"/>
      <c r="XBV21" s="40"/>
      <c r="XBX21" s="149"/>
      <c r="XCU21" s="40"/>
      <c r="XCW21" s="149"/>
      <c r="XDT21" s="40"/>
      <c r="XDV21" s="149"/>
      <c r="XES21" s="40"/>
      <c r="XEU21" s="149"/>
    </row>
    <row r="22" spans="1:1023 1025:2048 2050:3050 3073:4075 4098:5100 5123:6125 6148:7150 7173:8175 8198:9200 9223:10225 10248:11250 11273:12275 12298:13300 13323:14325 14348:15350 15373:16375" ht="13.5" hidden="1" x14ac:dyDescent="0.25">
      <c r="A22" s="50" t="s">
        <v>46</v>
      </c>
      <c r="B22" s="148">
        <v>1.5</v>
      </c>
      <c r="C22" s="150">
        <v>0</v>
      </c>
      <c r="D22" s="150">
        <v>0</v>
      </c>
      <c r="E22" s="150">
        <v>0</v>
      </c>
      <c r="F22" s="150">
        <v>0</v>
      </c>
      <c r="G22" s="150">
        <v>0</v>
      </c>
      <c r="H22" s="150">
        <v>0</v>
      </c>
      <c r="I22" s="150">
        <v>0</v>
      </c>
      <c r="J22" s="150">
        <v>0</v>
      </c>
      <c r="K22" s="150">
        <v>0</v>
      </c>
      <c r="L22" s="150">
        <v>0</v>
      </c>
      <c r="M22" s="150">
        <v>0</v>
      </c>
      <c r="N22" s="150">
        <v>0</v>
      </c>
      <c r="O22" s="150">
        <v>0</v>
      </c>
      <c r="P22" s="150">
        <v>0</v>
      </c>
      <c r="Q22" s="150">
        <v>0</v>
      </c>
      <c r="R22" s="150">
        <v>0</v>
      </c>
      <c r="S22" s="150">
        <v>0</v>
      </c>
      <c r="T22" s="148">
        <v>4</v>
      </c>
      <c r="U22" s="148">
        <v>5.5</v>
      </c>
      <c r="V22" s="148">
        <v>2.5</v>
      </c>
      <c r="W22" s="148"/>
      <c r="X22" s="148">
        <v>1.5</v>
      </c>
      <c r="Y22" s="148"/>
      <c r="Z22" s="50">
        <v>2.5</v>
      </c>
      <c r="AA22" s="50">
        <v>4</v>
      </c>
      <c r="AB22" s="50">
        <v>5.5</v>
      </c>
      <c r="AC22" s="50"/>
      <c r="AD22" s="50"/>
    </row>
    <row r="23" spans="1:1023 1025:2048 2050:3050 3073:4075 4098:5100 5123:6125 6148:7150 7173:8175 8198:9200 9223:10225 10248:11250 11273:12275 12298:13300 13323:14325 14348:15350 15373:16375" ht="13.5" hidden="1" x14ac:dyDescent="0.25">
      <c r="A23" s="50" t="s">
        <v>47</v>
      </c>
      <c r="B23" s="148">
        <v>4.5999999999999996</v>
      </c>
      <c r="C23" s="150">
        <v>0</v>
      </c>
      <c r="D23" s="150">
        <v>0</v>
      </c>
      <c r="E23" s="150">
        <v>0</v>
      </c>
      <c r="F23" s="150">
        <v>0</v>
      </c>
      <c r="G23" s="150">
        <v>0</v>
      </c>
      <c r="H23" s="150">
        <v>0</v>
      </c>
      <c r="I23" s="150">
        <v>0</v>
      </c>
      <c r="J23" s="150">
        <v>0</v>
      </c>
      <c r="K23" s="150">
        <v>0</v>
      </c>
      <c r="L23" s="150">
        <v>0</v>
      </c>
      <c r="M23" s="150">
        <v>0</v>
      </c>
      <c r="N23" s="150">
        <v>0</v>
      </c>
      <c r="O23" s="150">
        <v>0</v>
      </c>
      <c r="P23" s="150">
        <v>0</v>
      </c>
      <c r="Q23" s="150">
        <v>0</v>
      </c>
      <c r="R23" s="150">
        <v>0</v>
      </c>
      <c r="S23" s="150">
        <v>0</v>
      </c>
      <c r="T23" s="148">
        <v>4</v>
      </c>
      <c r="U23" s="148">
        <v>5.5</v>
      </c>
      <c r="V23" s="148">
        <v>2.5</v>
      </c>
      <c r="W23" s="148"/>
      <c r="X23" s="148">
        <v>4.5999999999999996</v>
      </c>
      <c r="Y23" s="148"/>
      <c r="Z23" s="50">
        <v>2.5</v>
      </c>
      <c r="AA23" s="50">
        <v>4</v>
      </c>
      <c r="AB23" s="50">
        <v>5.5</v>
      </c>
      <c r="AC23" s="50"/>
      <c r="AD23" s="50"/>
    </row>
    <row r="24" spans="1:1023 1025:2048 2050:3050 3073:4075 4098:5100 5123:6125 6148:7150 7173:8175 8198:9200 9223:10225 10248:11250 11273:12275 12298:13300 13323:14325 14348:15350 15373:16375" ht="13.5" x14ac:dyDescent="0.25">
      <c r="A24" s="1" t="s">
        <v>48</v>
      </c>
      <c r="B24" s="162">
        <v>-0.1</v>
      </c>
      <c r="C24" s="163">
        <v>0</v>
      </c>
      <c r="D24" s="163">
        <v>0</v>
      </c>
      <c r="E24" s="163">
        <v>0</v>
      </c>
      <c r="F24" s="163">
        <v>0</v>
      </c>
      <c r="G24" s="163">
        <v>0</v>
      </c>
      <c r="H24" s="163">
        <v>0</v>
      </c>
      <c r="I24" s="163">
        <v>0</v>
      </c>
      <c r="J24" s="163">
        <v>0</v>
      </c>
      <c r="K24" s="163">
        <v>0</v>
      </c>
      <c r="L24" s="163">
        <v>0</v>
      </c>
      <c r="M24" s="163">
        <v>0</v>
      </c>
      <c r="N24" s="163">
        <v>0</v>
      </c>
      <c r="O24" s="163">
        <v>0</v>
      </c>
      <c r="P24" s="163">
        <v>0</v>
      </c>
      <c r="Q24" s="163">
        <v>0</v>
      </c>
      <c r="R24" s="163">
        <v>0</v>
      </c>
      <c r="S24" s="163">
        <v>0</v>
      </c>
      <c r="T24" s="163">
        <v>4</v>
      </c>
      <c r="U24" s="163">
        <v>5.5</v>
      </c>
      <c r="V24" s="163">
        <v>2.5</v>
      </c>
      <c r="W24" s="164"/>
      <c r="X24" s="163">
        <v>-0.1</v>
      </c>
      <c r="Y24" s="164"/>
      <c r="Z24" s="148">
        <v>2.5</v>
      </c>
      <c r="AA24" s="148">
        <v>4</v>
      </c>
      <c r="AB24" s="148">
        <v>5.5</v>
      </c>
      <c r="AC24" s="148"/>
      <c r="AD24" s="148"/>
    </row>
    <row r="25" spans="1:1023 1025:2048 2050:3050 3073:4075 4098:5100 5123:6125 6148:7150 7173:8175 8198:9200 9223:10225 10248:11250 11273:12275 12298:13300 13323:14325 14348:15350 15373:16375" ht="13.5" x14ac:dyDescent="0.25">
      <c r="A25" s="1" t="s">
        <v>49</v>
      </c>
      <c r="B25" s="162">
        <v>1.1000000000000001</v>
      </c>
      <c r="C25" s="163">
        <v>0</v>
      </c>
      <c r="D25" s="163">
        <v>0</v>
      </c>
      <c r="E25" s="163">
        <v>0</v>
      </c>
      <c r="F25" s="163">
        <v>0</v>
      </c>
      <c r="G25" s="163">
        <v>0</v>
      </c>
      <c r="H25" s="163">
        <v>0</v>
      </c>
      <c r="I25" s="163">
        <v>0</v>
      </c>
      <c r="J25" s="163">
        <v>0</v>
      </c>
      <c r="K25" s="163">
        <v>0</v>
      </c>
      <c r="L25" s="163">
        <v>0</v>
      </c>
      <c r="M25" s="163">
        <v>0</v>
      </c>
      <c r="N25" s="163">
        <v>0</v>
      </c>
      <c r="O25" s="163">
        <v>0</v>
      </c>
      <c r="P25" s="163">
        <v>0</v>
      </c>
      <c r="Q25" s="163">
        <v>0</v>
      </c>
      <c r="R25" s="163">
        <v>0</v>
      </c>
      <c r="S25" s="163">
        <v>0</v>
      </c>
      <c r="T25" s="163">
        <v>4</v>
      </c>
      <c r="U25" s="163">
        <v>5.5</v>
      </c>
      <c r="V25" s="163">
        <v>2.5</v>
      </c>
      <c r="W25" s="164"/>
      <c r="X25" s="163">
        <v>1.1000000000000001</v>
      </c>
      <c r="Y25" s="164"/>
      <c r="Z25" s="148">
        <v>2.5</v>
      </c>
      <c r="AA25" s="148">
        <v>4</v>
      </c>
      <c r="AB25" s="148">
        <v>5.5</v>
      </c>
      <c r="AC25" s="148"/>
      <c r="AD25" s="148"/>
    </row>
    <row r="26" spans="1:1023 1025:2048 2050:3050 3073:4075 4098:5100 5123:6125 6148:7150 7173:8175 8198:9200 9223:10225 10248:11250 11273:12275 12298:13300 13323:14325 14348:15350 15373:16375" ht="13.5" x14ac:dyDescent="0.25">
      <c r="A26" s="1" t="s">
        <v>50</v>
      </c>
      <c r="B26" s="162">
        <v>1</v>
      </c>
      <c r="C26" s="162">
        <v>0</v>
      </c>
      <c r="D26" s="162">
        <v>0</v>
      </c>
      <c r="E26" s="162">
        <v>0</v>
      </c>
      <c r="F26" s="162">
        <v>0</v>
      </c>
      <c r="G26" s="162">
        <v>0</v>
      </c>
      <c r="H26" s="162">
        <v>0</v>
      </c>
      <c r="I26" s="162">
        <v>0</v>
      </c>
      <c r="J26" s="162">
        <v>0</v>
      </c>
      <c r="K26" s="162">
        <v>0</v>
      </c>
      <c r="L26" s="162">
        <v>0</v>
      </c>
      <c r="M26" s="162">
        <v>0</v>
      </c>
      <c r="N26" s="162">
        <v>0</v>
      </c>
      <c r="O26" s="162">
        <v>0</v>
      </c>
      <c r="P26" s="162">
        <v>0</v>
      </c>
      <c r="Q26" s="162">
        <v>0</v>
      </c>
      <c r="R26" s="162">
        <v>0</v>
      </c>
      <c r="S26" s="162">
        <v>0</v>
      </c>
      <c r="T26" s="163">
        <v>4</v>
      </c>
      <c r="U26" s="163">
        <v>5.5</v>
      </c>
      <c r="V26" s="163">
        <v>2.5</v>
      </c>
      <c r="W26" s="164"/>
      <c r="X26" s="163">
        <v>1</v>
      </c>
      <c r="Y26" s="164"/>
      <c r="Z26" s="148">
        <v>2.5</v>
      </c>
      <c r="AA26" s="148">
        <v>4</v>
      </c>
      <c r="AB26" s="148">
        <v>5.5</v>
      </c>
      <c r="AC26" s="148"/>
      <c r="AD26" s="148"/>
    </row>
    <row r="27" spans="1:1023 1025:2048 2050:3050 3073:4075 4098:5100 5123:6125 6148:7150 7173:8175 8198:9200 9223:10225 10248:11250 11273:12275 12298:13300 13323:14325 14348:15350 15373:16375" ht="13.5" x14ac:dyDescent="0.25">
      <c r="A27" s="1" t="s">
        <v>51</v>
      </c>
      <c r="B27" s="162">
        <v>2.6</v>
      </c>
      <c r="C27" s="162">
        <v>0</v>
      </c>
      <c r="D27" s="162">
        <v>0</v>
      </c>
      <c r="E27" s="162">
        <v>0</v>
      </c>
      <c r="F27" s="162">
        <v>0</v>
      </c>
      <c r="G27" s="162">
        <v>0</v>
      </c>
      <c r="H27" s="162">
        <v>0</v>
      </c>
      <c r="I27" s="162">
        <v>0</v>
      </c>
      <c r="J27" s="162">
        <v>0</v>
      </c>
      <c r="K27" s="162">
        <v>0</v>
      </c>
      <c r="L27" s="162">
        <v>0</v>
      </c>
      <c r="M27" s="162">
        <v>0</v>
      </c>
      <c r="N27" s="162">
        <v>0</v>
      </c>
      <c r="O27" s="162">
        <v>0</v>
      </c>
      <c r="P27" s="162">
        <v>0</v>
      </c>
      <c r="Q27" s="162">
        <v>0</v>
      </c>
      <c r="R27" s="162">
        <v>0</v>
      </c>
      <c r="S27" s="162">
        <v>0</v>
      </c>
      <c r="T27" s="163">
        <v>4</v>
      </c>
      <c r="U27" s="163">
        <v>5.5</v>
      </c>
      <c r="V27" s="163">
        <v>2.5</v>
      </c>
      <c r="W27" s="164"/>
      <c r="X27" s="163">
        <v>2.6</v>
      </c>
      <c r="Y27" s="164"/>
      <c r="Z27" s="148">
        <v>2.5</v>
      </c>
      <c r="AA27" s="148">
        <v>4</v>
      </c>
      <c r="AB27" s="148">
        <v>5.5</v>
      </c>
      <c r="AC27" s="148"/>
      <c r="AD27" s="148"/>
    </row>
    <row r="28" spans="1:1023 1025:2048 2050:3050 3073:4075 4098:5100 5123:6125 6148:7150 7173:8175 8198:9200 9223:10225 10248:11250 11273:12275 12298:13300 13323:14325 14348:15350 15373:16375" ht="13.5" x14ac:dyDescent="0.25">
      <c r="A28" s="1" t="s">
        <v>52</v>
      </c>
      <c r="B28" s="162">
        <v>3.7</v>
      </c>
      <c r="C28" s="162">
        <v>0</v>
      </c>
      <c r="D28" s="162">
        <v>0</v>
      </c>
      <c r="E28" s="162">
        <v>0</v>
      </c>
      <c r="F28" s="162">
        <v>0</v>
      </c>
      <c r="G28" s="162">
        <v>0</v>
      </c>
      <c r="H28" s="162">
        <v>0</v>
      </c>
      <c r="I28" s="162">
        <v>0</v>
      </c>
      <c r="J28" s="162">
        <v>0</v>
      </c>
      <c r="K28" s="162">
        <v>0</v>
      </c>
      <c r="L28" s="162">
        <v>0</v>
      </c>
      <c r="M28" s="162">
        <v>0</v>
      </c>
      <c r="N28" s="162">
        <v>0</v>
      </c>
      <c r="O28" s="162">
        <v>0</v>
      </c>
      <c r="P28" s="162">
        <v>0</v>
      </c>
      <c r="Q28" s="162">
        <v>0</v>
      </c>
      <c r="R28" s="162">
        <v>0</v>
      </c>
      <c r="S28" s="162">
        <v>0</v>
      </c>
      <c r="T28" s="163">
        <v>4</v>
      </c>
      <c r="U28" s="163">
        <v>5.5</v>
      </c>
      <c r="V28" s="163">
        <v>2.5</v>
      </c>
      <c r="W28" s="163"/>
      <c r="X28" s="163">
        <v>3.7</v>
      </c>
      <c r="Y28" s="164"/>
      <c r="Z28" s="148">
        <v>2.5</v>
      </c>
      <c r="AA28" s="148">
        <v>4</v>
      </c>
      <c r="AB28" s="148">
        <v>5.5</v>
      </c>
      <c r="AC28" s="148"/>
      <c r="AD28" s="148"/>
    </row>
    <row r="29" spans="1:1023 1025:2048 2050:3050 3073:4075 4098:5100 5123:6125 6148:7150 7173:8175 8198:9200 9223:10225 10248:11250 11273:12275 12298:13300 13323:14325 14348:15350 15373:16375" ht="13.5" x14ac:dyDescent="0.25">
      <c r="A29" s="1" t="s">
        <v>53</v>
      </c>
      <c r="B29" s="162">
        <v>0.90133554832215168</v>
      </c>
      <c r="C29" s="162">
        <v>0</v>
      </c>
      <c r="D29" s="162">
        <v>0</v>
      </c>
      <c r="E29" s="162">
        <v>0</v>
      </c>
      <c r="F29" s="162">
        <v>0</v>
      </c>
      <c r="G29" s="162">
        <v>0</v>
      </c>
      <c r="H29" s="162">
        <v>0</v>
      </c>
      <c r="I29" s="162">
        <v>0</v>
      </c>
      <c r="J29" s="162">
        <v>0</v>
      </c>
      <c r="K29" s="162">
        <v>0</v>
      </c>
      <c r="L29" s="162">
        <v>0</v>
      </c>
      <c r="M29" s="162">
        <v>0</v>
      </c>
      <c r="N29" s="162">
        <v>0</v>
      </c>
      <c r="O29" s="162">
        <v>0</v>
      </c>
      <c r="P29" s="162">
        <v>0</v>
      </c>
      <c r="Q29" s="162">
        <v>0</v>
      </c>
      <c r="R29" s="162">
        <v>0</v>
      </c>
      <c r="S29" s="162">
        <v>0</v>
      </c>
      <c r="T29" s="163">
        <v>4</v>
      </c>
      <c r="U29" s="163">
        <v>5.5</v>
      </c>
      <c r="V29" s="163">
        <v>2.5</v>
      </c>
      <c r="W29" s="163"/>
      <c r="X29" s="163">
        <v>0.90133554832215168</v>
      </c>
      <c r="Y29" s="164"/>
      <c r="Z29" s="148">
        <v>2.5</v>
      </c>
      <c r="AA29" s="148">
        <v>4</v>
      </c>
      <c r="AB29" s="148">
        <v>5.5</v>
      </c>
      <c r="AC29" s="148"/>
      <c r="AD29" s="148"/>
    </row>
    <row r="30" spans="1:1023 1025:2048 2050:3050 3073:4075 4098:5100 5123:6125 6148:7150 7173:8175 8198:9200 9223:10225 10248:11250 11273:12275 12298:13300 13323:14325 14348:15350 15373:16375" ht="13.5" x14ac:dyDescent="0.25">
      <c r="A30" s="1" t="s">
        <v>54</v>
      </c>
      <c r="B30" s="162">
        <v>3.4891725643485501</v>
      </c>
      <c r="C30" s="162">
        <v>0</v>
      </c>
      <c r="D30" s="162">
        <v>0</v>
      </c>
      <c r="E30" s="162">
        <v>0</v>
      </c>
      <c r="F30" s="162">
        <v>0</v>
      </c>
      <c r="G30" s="162">
        <v>0</v>
      </c>
      <c r="H30" s="162">
        <v>0</v>
      </c>
      <c r="I30" s="162">
        <v>0</v>
      </c>
      <c r="J30" s="162">
        <v>0</v>
      </c>
      <c r="K30" s="162">
        <v>0</v>
      </c>
      <c r="L30" s="162">
        <v>0</v>
      </c>
      <c r="M30" s="162">
        <v>0</v>
      </c>
      <c r="N30" s="162">
        <v>0</v>
      </c>
      <c r="O30" s="162">
        <v>0</v>
      </c>
      <c r="P30" s="162">
        <v>0</v>
      </c>
      <c r="Q30" s="162">
        <v>0</v>
      </c>
      <c r="R30" s="162">
        <v>0</v>
      </c>
      <c r="S30" s="162">
        <v>0</v>
      </c>
      <c r="T30" s="163">
        <v>4</v>
      </c>
      <c r="U30" s="163">
        <v>5.5</v>
      </c>
      <c r="V30" s="163">
        <v>2.5</v>
      </c>
      <c r="W30" s="163"/>
      <c r="X30" s="163">
        <v>3.49</v>
      </c>
      <c r="Y30" s="164"/>
      <c r="Z30" s="148">
        <v>2.5</v>
      </c>
      <c r="AA30" s="148">
        <v>4</v>
      </c>
      <c r="AB30" s="148">
        <v>5.5</v>
      </c>
      <c r="AC30" s="148"/>
      <c r="AD30" s="148"/>
    </row>
    <row r="31" spans="1:1023 1025:2048 2050:3050 3073:4075 4098:5100 5123:6125 6148:7150 7173:8175 8198:9200 9223:10225 10248:11250 11273:12275 12298:13300 13323:14325 14348:15350 15373:16375" ht="13.5" x14ac:dyDescent="0.25">
      <c r="A31" s="1" t="s">
        <v>55</v>
      </c>
      <c r="B31" s="162">
        <v>1.8</v>
      </c>
      <c r="C31" s="162">
        <v>0</v>
      </c>
      <c r="D31" s="162">
        <v>0</v>
      </c>
      <c r="E31" s="162">
        <v>0</v>
      </c>
      <c r="F31" s="162">
        <v>0</v>
      </c>
      <c r="G31" s="162">
        <v>0</v>
      </c>
      <c r="H31" s="162">
        <v>0</v>
      </c>
      <c r="I31" s="162">
        <v>0</v>
      </c>
      <c r="J31" s="162">
        <v>0</v>
      </c>
      <c r="K31" s="162">
        <v>0</v>
      </c>
      <c r="L31" s="162">
        <v>0</v>
      </c>
      <c r="M31" s="162">
        <v>0</v>
      </c>
      <c r="N31" s="162">
        <v>0</v>
      </c>
      <c r="O31" s="162">
        <v>0</v>
      </c>
      <c r="P31" s="162">
        <v>0</v>
      </c>
      <c r="Q31" s="162">
        <v>0</v>
      </c>
      <c r="R31" s="162">
        <v>0</v>
      </c>
      <c r="S31" s="162">
        <v>0</v>
      </c>
      <c r="T31" s="163">
        <v>4</v>
      </c>
      <c r="U31" s="163">
        <v>5.5</v>
      </c>
      <c r="V31" s="163">
        <v>2.5</v>
      </c>
      <c r="W31" s="163"/>
      <c r="X31" s="163">
        <v>1.8</v>
      </c>
      <c r="Y31" s="164"/>
      <c r="Z31" s="148">
        <v>2.5</v>
      </c>
      <c r="AA31" s="148">
        <v>4</v>
      </c>
      <c r="AB31" s="148">
        <v>5.5</v>
      </c>
      <c r="AC31" s="148"/>
      <c r="AD31" s="148"/>
    </row>
    <row r="32" spans="1:1023 1025:2048 2050:3050 3073:4075 4098:5100 5123:6125 6148:7150 7173:8175 8198:9200 9223:10225 10248:11250 11273:12275 12298:13300 13323:14325 14348:15350 15373:16375" ht="13.5" x14ac:dyDescent="0.25">
      <c r="A32" s="1" t="s">
        <v>56</v>
      </c>
      <c r="B32" s="162">
        <v>1.9</v>
      </c>
      <c r="C32" s="162">
        <v>0</v>
      </c>
      <c r="D32" s="162">
        <v>0</v>
      </c>
      <c r="E32" s="162">
        <v>0</v>
      </c>
      <c r="F32" s="162">
        <v>0</v>
      </c>
      <c r="G32" s="162">
        <v>0</v>
      </c>
      <c r="H32" s="162">
        <v>0</v>
      </c>
      <c r="I32" s="162">
        <v>0</v>
      </c>
      <c r="J32" s="162">
        <v>0</v>
      </c>
      <c r="K32" s="162">
        <v>0</v>
      </c>
      <c r="L32" s="162">
        <v>0</v>
      </c>
      <c r="M32" s="162">
        <v>0</v>
      </c>
      <c r="N32" s="162">
        <v>0</v>
      </c>
      <c r="O32" s="162">
        <v>0</v>
      </c>
      <c r="P32" s="162">
        <v>0</v>
      </c>
      <c r="Q32" s="162">
        <v>0</v>
      </c>
      <c r="R32" s="162">
        <v>0</v>
      </c>
      <c r="S32" s="162">
        <v>0</v>
      </c>
      <c r="T32" s="163">
        <v>4</v>
      </c>
      <c r="U32" s="163">
        <v>5.5</v>
      </c>
      <c r="V32" s="163">
        <v>2.5</v>
      </c>
      <c r="W32" s="163"/>
      <c r="X32" s="163">
        <v>1.9</v>
      </c>
      <c r="Y32" s="164"/>
      <c r="Z32" s="148">
        <v>2.5</v>
      </c>
      <c r="AA32" s="148">
        <v>4</v>
      </c>
      <c r="AB32" s="148">
        <v>5.5</v>
      </c>
      <c r="AC32" s="148"/>
      <c r="AD32" s="148"/>
    </row>
    <row r="33" spans="1:30" ht="13.5" x14ac:dyDescent="0.25">
      <c r="A33" s="1" t="s">
        <v>57</v>
      </c>
      <c r="B33" s="162">
        <v>2.5</v>
      </c>
      <c r="C33" s="162">
        <v>0</v>
      </c>
      <c r="D33" s="162">
        <v>0</v>
      </c>
      <c r="E33" s="162">
        <v>0</v>
      </c>
      <c r="F33" s="162">
        <v>0</v>
      </c>
      <c r="G33" s="162">
        <v>0</v>
      </c>
      <c r="H33" s="162">
        <v>0</v>
      </c>
      <c r="I33" s="162">
        <v>0</v>
      </c>
      <c r="J33" s="162">
        <v>0</v>
      </c>
      <c r="K33" s="162">
        <v>0</v>
      </c>
      <c r="L33" s="162">
        <v>0</v>
      </c>
      <c r="M33" s="162">
        <v>0</v>
      </c>
      <c r="N33" s="162">
        <v>0</v>
      </c>
      <c r="O33" s="162">
        <v>0</v>
      </c>
      <c r="P33" s="162">
        <v>0</v>
      </c>
      <c r="Q33" s="162">
        <v>0</v>
      </c>
      <c r="R33" s="162">
        <v>0</v>
      </c>
      <c r="S33" s="162">
        <v>0</v>
      </c>
      <c r="T33" s="163">
        <v>4</v>
      </c>
      <c r="U33" s="163">
        <v>5.5</v>
      </c>
      <c r="V33" s="163">
        <v>2.5</v>
      </c>
      <c r="W33" s="163"/>
      <c r="X33" s="163">
        <v>2.5</v>
      </c>
      <c r="Y33" s="163"/>
      <c r="Z33" s="148">
        <v>2.5</v>
      </c>
      <c r="AA33" s="148">
        <v>4</v>
      </c>
      <c r="AB33" s="148">
        <v>5.5</v>
      </c>
      <c r="AC33" s="148"/>
      <c r="AD33" s="148"/>
    </row>
    <row r="34" spans="1:30" ht="13.5" x14ac:dyDescent="0.25">
      <c r="A34" s="1" t="s">
        <v>58</v>
      </c>
      <c r="B34" s="162">
        <v>0.47793958081770427</v>
      </c>
      <c r="C34" s="162">
        <v>0</v>
      </c>
      <c r="D34" s="162">
        <v>0</v>
      </c>
      <c r="E34" s="162">
        <v>0</v>
      </c>
      <c r="F34" s="162">
        <v>0</v>
      </c>
      <c r="G34" s="162">
        <v>0</v>
      </c>
      <c r="H34" s="162">
        <v>0</v>
      </c>
      <c r="I34" s="162">
        <v>0</v>
      </c>
      <c r="J34" s="162">
        <v>0</v>
      </c>
      <c r="K34" s="162">
        <v>0</v>
      </c>
      <c r="L34" s="162">
        <v>0</v>
      </c>
      <c r="M34" s="162">
        <v>0</v>
      </c>
      <c r="N34" s="162">
        <v>0</v>
      </c>
      <c r="O34" s="162">
        <v>0</v>
      </c>
      <c r="P34" s="162">
        <v>0</v>
      </c>
      <c r="Q34" s="162">
        <v>0</v>
      </c>
      <c r="R34" s="162">
        <v>0</v>
      </c>
      <c r="S34" s="162">
        <v>0</v>
      </c>
      <c r="T34" s="163">
        <v>4</v>
      </c>
      <c r="U34" s="163">
        <v>5.5</v>
      </c>
      <c r="V34" s="163">
        <v>2.5</v>
      </c>
      <c r="W34" s="163"/>
      <c r="X34" s="163">
        <v>0.47793958081770427</v>
      </c>
      <c r="Y34" s="163"/>
      <c r="Z34" s="148">
        <v>2.5</v>
      </c>
      <c r="AA34" s="148">
        <v>4</v>
      </c>
      <c r="AB34" s="148">
        <v>5.5</v>
      </c>
      <c r="AC34" s="148"/>
      <c r="AD34" s="148"/>
    </row>
    <row r="35" spans="1:30" ht="13.5" x14ac:dyDescent="0.25">
      <c r="A35" s="1" t="s">
        <v>59</v>
      </c>
      <c r="B35" s="162">
        <v>0.72819999999999996</v>
      </c>
      <c r="C35" s="162">
        <v>0</v>
      </c>
      <c r="D35" s="162">
        <v>0</v>
      </c>
      <c r="E35" s="162">
        <v>0</v>
      </c>
      <c r="F35" s="162">
        <v>0</v>
      </c>
      <c r="G35" s="162">
        <v>0</v>
      </c>
      <c r="H35" s="162">
        <v>0</v>
      </c>
      <c r="I35" s="162">
        <v>0</v>
      </c>
      <c r="J35" s="162">
        <v>0</v>
      </c>
      <c r="K35" s="162">
        <v>0</v>
      </c>
      <c r="L35" s="162">
        <v>0</v>
      </c>
      <c r="M35" s="162">
        <v>0</v>
      </c>
      <c r="N35" s="162">
        <v>0</v>
      </c>
      <c r="O35" s="162">
        <v>0</v>
      </c>
      <c r="P35" s="162">
        <v>0</v>
      </c>
      <c r="Q35" s="162">
        <v>0</v>
      </c>
      <c r="R35" s="162">
        <v>0</v>
      </c>
      <c r="S35" s="162">
        <v>0</v>
      </c>
      <c r="T35" s="163">
        <v>4</v>
      </c>
      <c r="U35" s="163">
        <v>5.5</v>
      </c>
      <c r="V35" s="163">
        <v>2.5</v>
      </c>
      <c r="W35" s="163"/>
      <c r="X35" s="163">
        <v>0.72819999999999996</v>
      </c>
      <c r="Y35" s="163"/>
      <c r="Z35" s="148">
        <v>2.5</v>
      </c>
      <c r="AA35" s="148">
        <v>4</v>
      </c>
      <c r="AB35" s="148">
        <v>5.5</v>
      </c>
      <c r="AC35" s="148"/>
      <c r="AD35" s="148"/>
    </row>
    <row r="36" spans="1:30" ht="13.5" x14ac:dyDescent="0.25">
      <c r="A36" s="1" t="s">
        <v>60</v>
      </c>
      <c r="B36" s="162">
        <v>-0.11022336893751117</v>
      </c>
      <c r="C36" s="162">
        <v>0</v>
      </c>
      <c r="D36" s="162">
        <v>0</v>
      </c>
      <c r="E36" s="162">
        <v>0</v>
      </c>
      <c r="F36" s="162">
        <v>0</v>
      </c>
      <c r="G36" s="162">
        <v>0</v>
      </c>
      <c r="H36" s="162">
        <v>0</v>
      </c>
      <c r="I36" s="162">
        <v>0</v>
      </c>
      <c r="J36" s="162">
        <v>0</v>
      </c>
      <c r="K36" s="162">
        <v>0</v>
      </c>
      <c r="L36" s="162">
        <v>0</v>
      </c>
      <c r="M36" s="162">
        <v>0</v>
      </c>
      <c r="N36" s="162">
        <v>0</v>
      </c>
      <c r="O36" s="162">
        <v>0</v>
      </c>
      <c r="P36" s="162">
        <v>0</v>
      </c>
      <c r="Q36" s="162">
        <v>0</v>
      </c>
      <c r="R36" s="162">
        <v>0</v>
      </c>
      <c r="S36" s="162">
        <v>0</v>
      </c>
      <c r="T36" s="163">
        <v>4</v>
      </c>
      <c r="U36" s="163">
        <v>5.5</v>
      </c>
      <c r="V36" s="163">
        <v>2.5</v>
      </c>
      <c r="W36" s="163"/>
      <c r="X36" s="163">
        <v>-0.11022336893751117</v>
      </c>
      <c r="Y36" s="163"/>
      <c r="Z36" s="148">
        <v>2.5</v>
      </c>
      <c r="AA36" s="148">
        <v>4</v>
      </c>
      <c r="AB36" s="148">
        <v>5.5</v>
      </c>
      <c r="AC36" s="148"/>
      <c r="AD36" s="148"/>
    </row>
    <row r="37" spans="1:30" ht="13.5" x14ac:dyDescent="0.25">
      <c r="A37" s="1" t="s">
        <v>61</v>
      </c>
      <c r="B37" s="162">
        <v>1.6775261712177212</v>
      </c>
      <c r="C37" s="162">
        <v>0</v>
      </c>
      <c r="D37" s="162">
        <v>0</v>
      </c>
      <c r="E37" s="162">
        <v>0</v>
      </c>
      <c r="F37" s="162">
        <v>0</v>
      </c>
      <c r="G37" s="162">
        <v>0</v>
      </c>
      <c r="H37" s="162">
        <v>0</v>
      </c>
      <c r="I37" s="162">
        <v>0</v>
      </c>
      <c r="J37" s="162">
        <v>0</v>
      </c>
      <c r="K37" s="162">
        <v>0</v>
      </c>
      <c r="L37" s="162">
        <v>0</v>
      </c>
      <c r="M37" s="162">
        <v>0</v>
      </c>
      <c r="N37" s="162">
        <v>0</v>
      </c>
      <c r="O37" s="162">
        <v>0</v>
      </c>
      <c r="P37" s="162">
        <v>0</v>
      </c>
      <c r="Q37" s="162">
        <v>0</v>
      </c>
      <c r="R37" s="162">
        <v>0</v>
      </c>
      <c r="S37" s="162">
        <v>0</v>
      </c>
      <c r="T37" s="163">
        <v>4</v>
      </c>
      <c r="U37" s="163">
        <v>5.5</v>
      </c>
      <c r="V37" s="163">
        <v>2.5</v>
      </c>
      <c r="W37" s="163"/>
      <c r="X37" s="163">
        <v>1.68</v>
      </c>
      <c r="Y37" s="163"/>
      <c r="Z37" s="148">
        <v>2.5</v>
      </c>
      <c r="AA37" s="148">
        <v>4</v>
      </c>
      <c r="AB37" s="148">
        <v>5.5</v>
      </c>
      <c r="AC37" s="148"/>
      <c r="AD37" s="148"/>
    </row>
    <row r="38" spans="1:30" ht="13.5" x14ac:dyDescent="0.25">
      <c r="A38" s="1" t="s">
        <v>62</v>
      </c>
      <c r="B38" s="162">
        <v>1.4326844717312213</v>
      </c>
      <c r="C38" s="162">
        <v>0</v>
      </c>
      <c r="D38" s="162">
        <v>0</v>
      </c>
      <c r="E38" s="162">
        <v>0</v>
      </c>
      <c r="F38" s="162">
        <v>0</v>
      </c>
      <c r="G38" s="162">
        <v>0</v>
      </c>
      <c r="H38" s="162">
        <v>0</v>
      </c>
      <c r="I38" s="162">
        <v>0</v>
      </c>
      <c r="J38" s="162">
        <v>0</v>
      </c>
      <c r="K38" s="162">
        <v>0</v>
      </c>
      <c r="L38" s="162">
        <v>0</v>
      </c>
      <c r="M38" s="162">
        <v>0</v>
      </c>
      <c r="N38" s="162">
        <v>0</v>
      </c>
      <c r="O38" s="162">
        <v>0</v>
      </c>
      <c r="P38" s="162">
        <v>0</v>
      </c>
      <c r="Q38" s="162">
        <v>0</v>
      </c>
      <c r="R38" s="162">
        <v>0</v>
      </c>
      <c r="S38" s="162">
        <v>0</v>
      </c>
      <c r="T38" s="163">
        <v>4</v>
      </c>
      <c r="U38" s="163">
        <v>5.5</v>
      </c>
      <c r="V38" s="163">
        <v>2.5</v>
      </c>
      <c r="W38" s="164"/>
      <c r="X38" s="164">
        <v>1.4326844717312213</v>
      </c>
      <c r="Y38" s="164"/>
      <c r="Z38" s="148">
        <v>2.5</v>
      </c>
      <c r="AA38" s="148">
        <v>4</v>
      </c>
      <c r="AB38" s="148">
        <v>5.5</v>
      </c>
      <c r="AC38" s="148"/>
      <c r="AD38" s="148"/>
    </row>
    <row r="39" spans="1:30" ht="13.5" x14ac:dyDescent="0.25">
      <c r="A39" s="1" t="s">
        <v>63</v>
      </c>
      <c r="B39" s="162">
        <v>3.6488327008795949</v>
      </c>
      <c r="C39" s="162">
        <v>0</v>
      </c>
      <c r="D39" s="162">
        <v>0</v>
      </c>
      <c r="E39" s="162">
        <v>0</v>
      </c>
      <c r="F39" s="162">
        <v>0</v>
      </c>
      <c r="G39" s="162">
        <v>0</v>
      </c>
      <c r="H39" s="162">
        <v>0</v>
      </c>
      <c r="I39" s="162">
        <v>0</v>
      </c>
      <c r="J39" s="162">
        <v>0</v>
      </c>
      <c r="K39" s="162">
        <v>0</v>
      </c>
      <c r="L39" s="162">
        <v>0</v>
      </c>
      <c r="M39" s="162">
        <v>0</v>
      </c>
      <c r="N39" s="162">
        <v>0</v>
      </c>
      <c r="O39" s="162">
        <v>0</v>
      </c>
      <c r="P39" s="162">
        <v>0</v>
      </c>
      <c r="Q39" s="162">
        <v>0</v>
      </c>
      <c r="R39" s="162">
        <v>0</v>
      </c>
      <c r="S39" s="162">
        <v>0</v>
      </c>
      <c r="T39" s="163">
        <v>4</v>
      </c>
      <c r="U39" s="163">
        <v>5.5</v>
      </c>
      <c r="V39" s="163">
        <v>2.5</v>
      </c>
      <c r="W39" s="164"/>
      <c r="X39" s="164">
        <v>3.6488327008795949</v>
      </c>
      <c r="Y39" s="164"/>
      <c r="Z39" s="148">
        <v>2.5</v>
      </c>
      <c r="AA39" s="148">
        <v>4</v>
      </c>
      <c r="AB39" s="148">
        <v>5.5</v>
      </c>
      <c r="AC39" s="148"/>
      <c r="AD39" s="148"/>
    </row>
    <row r="40" spans="1:30" ht="13.5" x14ac:dyDescent="0.25">
      <c r="A40" s="1" t="s">
        <v>64</v>
      </c>
      <c r="B40" s="162">
        <v>5.7455041519950782</v>
      </c>
      <c r="C40" s="162">
        <v>0</v>
      </c>
      <c r="D40" s="162">
        <v>0</v>
      </c>
      <c r="E40" s="162">
        <v>0</v>
      </c>
      <c r="F40" s="162">
        <v>0</v>
      </c>
      <c r="G40" s="162">
        <v>0</v>
      </c>
      <c r="H40" s="162">
        <v>0</v>
      </c>
      <c r="I40" s="162">
        <v>0</v>
      </c>
      <c r="J40" s="162">
        <v>0</v>
      </c>
      <c r="K40" s="162">
        <v>0</v>
      </c>
      <c r="L40" s="162">
        <v>0</v>
      </c>
      <c r="M40" s="162">
        <v>0</v>
      </c>
      <c r="N40" s="162">
        <v>0</v>
      </c>
      <c r="O40" s="162">
        <v>0</v>
      </c>
      <c r="P40" s="162">
        <v>0</v>
      </c>
      <c r="Q40" s="162">
        <v>0</v>
      </c>
      <c r="R40" s="162">
        <v>0</v>
      </c>
      <c r="S40" s="162">
        <v>0</v>
      </c>
      <c r="T40" s="163">
        <v>4</v>
      </c>
      <c r="U40" s="163">
        <v>5.5</v>
      </c>
      <c r="V40" s="163">
        <v>2.5</v>
      </c>
      <c r="W40" s="164">
        <v>5.7455041519950782</v>
      </c>
      <c r="X40" s="164">
        <v>5.7455041519950782</v>
      </c>
      <c r="Y40" s="162">
        <v>5.3030480000000004</v>
      </c>
      <c r="Z40" s="148">
        <v>2.5</v>
      </c>
      <c r="AA40" s="148">
        <v>4</v>
      </c>
      <c r="AB40" s="148">
        <v>5.5</v>
      </c>
      <c r="AC40" s="148"/>
      <c r="AD40" s="148"/>
    </row>
    <row r="41" spans="1:30" ht="13.5" x14ac:dyDescent="0.25">
      <c r="A41" s="1" t="s">
        <v>65</v>
      </c>
      <c r="B41" s="162">
        <v>6.0276190414462052</v>
      </c>
      <c r="C41" s="162">
        <v>0.19618311315971049</v>
      </c>
      <c r="D41" s="162">
        <v>0.13236381506743822</v>
      </c>
      <c r="E41" s="162">
        <v>0.10519856419727258</v>
      </c>
      <c r="F41" s="162">
        <v>9.0251001023489152E-2</v>
      </c>
      <c r="G41" s="162">
        <v>8.104818824354254E-2</v>
      </c>
      <c r="H41" s="162">
        <v>7.5103225002255414E-2</v>
      </c>
      <c r="I41" s="162">
        <v>7.126561616675442E-2</v>
      </c>
      <c r="J41" s="162">
        <v>6.895030839159233E-2</v>
      </c>
      <c r="K41" s="162">
        <v>0.13571425460347974</v>
      </c>
      <c r="L41" s="162">
        <v>6.895030839159233E-2</v>
      </c>
      <c r="M41" s="162">
        <v>7.126561616675442E-2</v>
      </c>
      <c r="N41" s="162">
        <v>7.5103225002255414E-2</v>
      </c>
      <c r="O41" s="162">
        <v>8.104818824354254E-2</v>
      </c>
      <c r="P41" s="162">
        <v>9.0251001023489152E-2</v>
      </c>
      <c r="Q41" s="162">
        <v>0.10519856419727258</v>
      </c>
      <c r="R41" s="162">
        <v>0.13236381506743822</v>
      </c>
      <c r="S41" s="162">
        <v>0.19618311315970516</v>
      </c>
      <c r="T41" s="163">
        <v>4</v>
      </c>
      <c r="U41" s="163">
        <v>5.5</v>
      </c>
      <c r="V41" s="163">
        <v>2.5</v>
      </c>
      <c r="W41" s="162">
        <v>6.9158400000000002</v>
      </c>
      <c r="X41" s="164"/>
      <c r="Y41" s="162">
        <v>5.3106580000000001</v>
      </c>
      <c r="Z41" s="148">
        <v>2.5</v>
      </c>
      <c r="AA41" s="148">
        <v>4</v>
      </c>
      <c r="AB41" s="148">
        <v>5.5</v>
      </c>
      <c r="AC41" s="148"/>
      <c r="AD41" s="148"/>
    </row>
    <row r="42" spans="1:30" ht="13.5" x14ac:dyDescent="0.25">
      <c r="A42" s="1" t="s">
        <v>66</v>
      </c>
      <c r="B42" s="162">
        <v>5.4497207771898797</v>
      </c>
      <c r="C42" s="162">
        <v>0.52315496842589582</v>
      </c>
      <c r="D42" s="162">
        <v>0.3529701735131674</v>
      </c>
      <c r="E42" s="162">
        <v>0.28052950452606051</v>
      </c>
      <c r="F42" s="162">
        <v>0.24066933606263863</v>
      </c>
      <c r="G42" s="162">
        <v>0.21612850198277922</v>
      </c>
      <c r="H42" s="162">
        <v>0.20027526667268081</v>
      </c>
      <c r="I42" s="162">
        <v>0.1900416431113463</v>
      </c>
      <c r="J42" s="162">
        <v>0.18386748904424532</v>
      </c>
      <c r="K42" s="162">
        <v>0.36190467894261324</v>
      </c>
      <c r="L42" s="162">
        <v>0.18386748904424532</v>
      </c>
      <c r="M42" s="162">
        <v>0.1900416431113463</v>
      </c>
      <c r="N42" s="162">
        <v>0.20027526667267992</v>
      </c>
      <c r="O42" s="162">
        <v>0.21612850198278011</v>
      </c>
      <c r="P42" s="162">
        <v>0.24066933606263952</v>
      </c>
      <c r="Q42" s="162">
        <v>0.2805295045260614</v>
      </c>
      <c r="R42" s="162">
        <v>0.35297017351316562</v>
      </c>
      <c r="S42" s="162">
        <v>0.52315496842587983</v>
      </c>
      <c r="T42" s="163">
        <v>4</v>
      </c>
      <c r="U42" s="163">
        <v>5.5</v>
      </c>
      <c r="V42" s="163">
        <v>2.5</v>
      </c>
      <c r="W42" s="162">
        <v>7.8183100000000003</v>
      </c>
      <c r="X42" s="164"/>
      <c r="Y42" s="162">
        <v>5.6145670000000001</v>
      </c>
      <c r="Z42" s="148">
        <v>2.5</v>
      </c>
      <c r="AA42" s="148">
        <v>4</v>
      </c>
      <c r="AB42" s="148">
        <v>5.5</v>
      </c>
      <c r="AC42" s="148"/>
      <c r="AD42" s="148"/>
    </row>
    <row r="43" spans="1:30" ht="13.5" x14ac:dyDescent="0.25">
      <c r="A43" s="1" t="s">
        <v>67</v>
      </c>
      <c r="B43" s="162">
        <v>4.8114171243386137</v>
      </c>
      <c r="C43" s="162">
        <v>0.58854933947913324</v>
      </c>
      <c r="D43" s="162">
        <v>0.39709144520231288</v>
      </c>
      <c r="E43" s="162">
        <v>0.31559569259181863</v>
      </c>
      <c r="F43" s="162">
        <v>0.27075300307046835</v>
      </c>
      <c r="G43" s="162">
        <v>0.24314456473062673</v>
      </c>
      <c r="H43" s="162">
        <v>0.22530967500676535</v>
      </c>
      <c r="I43" s="162">
        <v>0.21379684850026504</v>
      </c>
      <c r="J43" s="162">
        <v>0.2068509251747761</v>
      </c>
      <c r="K43" s="162">
        <v>0.40714276381043923</v>
      </c>
      <c r="L43" s="162">
        <v>0.2068509251747761</v>
      </c>
      <c r="M43" s="162">
        <v>0.21379684850026415</v>
      </c>
      <c r="N43" s="162">
        <v>0.22530967500676624</v>
      </c>
      <c r="O43" s="162">
        <v>0.24314456473062762</v>
      </c>
      <c r="P43" s="162">
        <v>0.27075300307046923</v>
      </c>
      <c r="Q43" s="162">
        <v>0.31559569259181863</v>
      </c>
      <c r="R43" s="162">
        <v>0.39709144520231199</v>
      </c>
      <c r="S43" s="162">
        <v>0.5885493394791137</v>
      </c>
      <c r="T43" s="163">
        <v>4</v>
      </c>
      <c r="U43" s="163">
        <v>5.5</v>
      </c>
      <c r="V43" s="163">
        <v>2.5</v>
      </c>
      <c r="W43" s="162">
        <v>7.4760799999999996</v>
      </c>
      <c r="X43" s="164"/>
      <c r="Y43" s="162">
        <v>5.353256</v>
      </c>
      <c r="Z43" s="148">
        <v>2.5</v>
      </c>
      <c r="AA43" s="148">
        <v>4</v>
      </c>
      <c r="AB43" s="148">
        <v>5.5</v>
      </c>
      <c r="AC43" s="148"/>
      <c r="AD43" s="148"/>
    </row>
    <row r="44" spans="1:30" ht="13.5" x14ac:dyDescent="0.25">
      <c r="A44" s="1" t="s">
        <v>68</v>
      </c>
      <c r="B44" s="162">
        <v>3.6137234714873494</v>
      </c>
      <c r="C44" s="162">
        <v>0.65394371053237021</v>
      </c>
      <c r="D44" s="162">
        <v>0.44121271689145836</v>
      </c>
      <c r="E44" s="162">
        <v>0.35066188065757586</v>
      </c>
      <c r="F44" s="162">
        <v>0.30083667007829895</v>
      </c>
      <c r="G44" s="162">
        <v>0.27016062747847336</v>
      </c>
      <c r="H44" s="162">
        <v>0.25034408334085168</v>
      </c>
      <c r="I44" s="162">
        <v>0.23755205388918288</v>
      </c>
      <c r="J44" s="162">
        <v>0.22983436130530599</v>
      </c>
      <c r="K44" s="162">
        <v>0.452380848678267</v>
      </c>
      <c r="L44" s="162">
        <v>0.22983436130530599</v>
      </c>
      <c r="M44" s="162">
        <v>0.23755205388918288</v>
      </c>
      <c r="N44" s="162">
        <v>0.25034408334085079</v>
      </c>
      <c r="O44" s="162">
        <v>0.27016062747847425</v>
      </c>
      <c r="P44" s="162">
        <v>0.30083667007829895</v>
      </c>
      <c r="Q44" s="162">
        <v>0.35066188065757586</v>
      </c>
      <c r="R44" s="162">
        <v>0.44121271689145836</v>
      </c>
      <c r="S44" s="162">
        <v>0.65394371053235112</v>
      </c>
      <c r="T44" s="163">
        <v>4</v>
      </c>
      <c r="U44" s="163">
        <v>5.5</v>
      </c>
      <c r="V44" s="163">
        <v>2.5</v>
      </c>
      <c r="W44" s="162">
        <v>6.5744600000000002</v>
      </c>
      <c r="X44" s="164"/>
      <c r="Y44" s="162">
        <v>4.5771199999999999</v>
      </c>
      <c r="Z44" s="148">
        <v>2.5</v>
      </c>
      <c r="AA44" s="148">
        <v>4</v>
      </c>
      <c r="AB44" s="148">
        <v>5.5</v>
      </c>
      <c r="AC44" s="148">
        <v>11</v>
      </c>
      <c r="AD44" s="148">
        <v>-4</v>
      </c>
    </row>
    <row r="45" spans="1:30" ht="13.5" x14ac:dyDescent="0.25">
      <c r="A45" s="1" t="s">
        <v>69</v>
      </c>
      <c r="B45" s="162">
        <v>2.6908610362531729</v>
      </c>
      <c r="C45" s="162">
        <v>0.69753995790119427</v>
      </c>
      <c r="D45" s="162">
        <v>0.47062689801755564</v>
      </c>
      <c r="E45" s="162">
        <v>0.37403933936808054</v>
      </c>
      <c r="F45" s="162">
        <v>0.32089244808351935</v>
      </c>
      <c r="G45" s="162">
        <v>0.28817133597703837</v>
      </c>
      <c r="H45" s="162">
        <v>0.26703368889690804</v>
      </c>
      <c r="I45" s="162">
        <v>0.25338885748179507</v>
      </c>
      <c r="J45" s="162">
        <v>0.24515665205899317</v>
      </c>
      <c r="K45" s="162">
        <v>0.48253957192348462</v>
      </c>
      <c r="L45" s="162">
        <v>0.24515665205899317</v>
      </c>
      <c r="M45" s="162">
        <v>0.25338885748179507</v>
      </c>
      <c r="N45" s="162">
        <v>0.26703368889690804</v>
      </c>
      <c r="O45" s="162">
        <v>0.28817133597703837</v>
      </c>
      <c r="P45" s="162">
        <v>0.32089244808351935</v>
      </c>
      <c r="Q45" s="162">
        <v>0.37403933936808098</v>
      </c>
      <c r="R45" s="162">
        <v>0.4706268980175583</v>
      </c>
      <c r="S45" s="162">
        <v>0.69753995790117251</v>
      </c>
      <c r="T45" s="163">
        <v>4</v>
      </c>
      <c r="U45" s="163">
        <v>5.5</v>
      </c>
      <c r="V45" s="163">
        <v>2.5</v>
      </c>
      <c r="W45" s="162">
        <v>5.8489800000000001</v>
      </c>
      <c r="X45" s="164"/>
      <c r="Y45" s="162">
        <v>4.3787760000000002</v>
      </c>
      <c r="Z45" s="148">
        <v>2.5</v>
      </c>
      <c r="AA45" s="148">
        <v>4</v>
      </c>
      <c r="AB45" s="148">
        <v>5.5</v>
      </c>
      <c r="AC45" s="148"/>
      <c r="AD45" s="148"/>
    </row>
    <row r="46" spans="1:30" ht="13.5" x14ac:dyDescent="0.25">
      <c r="A46" s="1" t="s">
        <v>70</v>
      </c>
      <c r="B46" s="162">
        <v>1.4621803108628784</v>
      </c>
      <c r="C46" s="162">
        <v>0.77020037018256837</v>
      </c>
      <c r="D46" s="162">
        <v>0.51965053322771837</v>
      </c>
      <c r="E46" s="162">
        <v>0.41300177055225529</v>
      </c>
      <c r="F46" s="162">
        <v>0.35431874475888581</v>
      </c>
      <c r="G46" s="162">
        <v>0.31818918347464642</v>
      </c>
      <c r="H46" s="162">
        <v>0.29484969815700346</v>
      </c>
      <c r="I46" s="162">
        <v>0.27978353013614932</v>
      </c>
      <c r="J46" s="162">
        <v>0.27069380331513848</v>
      </c>
      <c r="K46" s="162">
        <v>0.53280411066551281</v>
      </c>
      <c r="L46" s="162">
        <v>0.27069380331513848</v>
      </c>
      <c r="M46" s="162">
        <v>0.27978353013614843</v>
      </c>
      <c r="N46" s="162">
        <v>0.29484969815700346</v>
      </c>
      <c r="O46" s="162">
        <v>0.31818918347464642</v>
      </c>
      <c r="P46" s="162">
        <v>0.35431874475888581</v>
      </c>
      <c r="Q46" s="162">
        <v>0.41300177055225529</v>
      </c>
      <c r="R46" s="162">
        <v>0.51965053322772103</v>
      </c>
      <c r="S46" s="162">
        <v>0.77020037018254506</v>
      </c>
      <c r="T46" s="163">
        <v>4</v>
      </c>
      <c r="U46" s="163">
        <v>5.5</v>
      </c>
      <c r="V46" s="163">
        <v>2.5</v>
      </c>
      <c r="W46" s="162">
        <v>4.9492700000000003</v>
      </c>
      <c r="X46" s="164"/>
      <c r="Y46" s="162">
        <v>4.4361819999999996</v>
      </c>
      <c r="Z46" s="148">
        <v>2.5</v>
      </c>
      <c r="AA46" s="148">
        <v>4</v>
      </c>
      <c r="AB46" s="148">
        <v>5.5</v>
      </c>
      <c r="AC46" s="148"/>
      <c r="AD46" s="148"/>
    </row>
    <row r="47" spans="1:30" ht="13.5" x14ac:dyDescent="0.25">
      <c r="A47" s="1" t="s">
        <v>71</v>
      </c>
      <c r="B47" s="162">
        <v>1.6669661657848194</v>
      </c>
      <c r="C47" s="162">
        <v>0.78473245263884306</v>
      </c>
      <c r="D47" s="162">
        <v>0.52945526026975065</v>
      </c>
      <c r="E47" s="162">
        <v>0.42079425678909033</v>
      </c>
      <c r="F47" s="162">
        <v>0.36100400409395927</v>
      </c>
      <c r="G47" s="162">
        <v>0.32419275297416839</v>
      </c>
      <c r="H47" s="162">
        <v>0.30041290000902166</v>
      </c>
      <c r="I47" s="162">
        <v>0.28506246466702034</v>
      </c>
      <c r="J47" s="162">
        <v>0.27580123356636754</v>
      </c>
      <c r="K47" s="162">
        <v>0.54285701841391898</v>
      </c>
      <c r="L47" s="162">
        <v>0.27580123356636754</v>
      </c>
      <c r="M47" s="162">
        <v>0.28506246466701857</v>
      </c>
      <c r="N47" s="162">
        <v>0.30041290000902254</v>
      </c>
      <c r="O47" s="162">
        <v>0.32419275297416839</v>
      </c>
      <c r="P47" s="162">
        <v>0.36100400409395927</v>
      </c>
      <c r="Q47" s="162">
        <v>0.42079425678909033</v>
      </c>
      <c r="R47" s="162">
        <v>0.52945526026975287</v>
      </c>
      <c r="S47" s="162">
        <v>0.78473245263882241</v>
      </c>
      <c r="T47" s="163">
        <v>4</v>
      </c>
      <c r="U47" s="163">
        <v>5.5</v>
      </c>
      <c r="V47" s="163">
        <v>2.5</v>
      </c>
      <c r="W47" s="162">
        <v>5.2198500000000001</v>
      </c>
      <c r="X47" s="164"/>
      <c r="Y47" s="162">
        <v>4.3865959999999999</v>
      </c>
      <c r="Z47" s="148">
        <v>2.5</v>
      </c>
      <c r="AA47" s="148">
        <v>4</v>
      </c>
      <c r="AB47" s="148">
        <v>5.5</v>
      </c>
      <c r="AC47" s="148"/>
      <c r="AD47" s="148"/>
    </row>
    <row r="48" spans="1:30" ht="13.5" x14ac:dyDescent="0.25">
      <c r="A48" s="1" t="s">
        <v>72</v>
      </c>
      <c r="B48" s="162">
        <v>1.0093020207067598</v>
      </c>
      <c r="C48" s="162">
        <v>0.79926453509511886</v>
      </c>
      <c r="D48" s="162">
        <v>0.53925998731178337</v>
      </c>
      <c r="E48" s="162">
        <v>0.42858674302592581</v>
      </c>
      <c r="F48" s="162">
        <v>0.36768926342903185</v>
      </c>
      <c r="G48" s="162">
        <v>0.33019632247369035</v>
      </c>
      <c r="H48" s="162">
        <v>0.30597610186104074</v>
      </c>
      <c r="I48" s="162">
        <v>0.29034139919789004</v>
      </c>
      <c r="J48" s="162">
        <v>0.2809086638175966</v>
      </c>
      <c r="K48" s="162">
        <v>0.55290992616232604</v>
      </c>
      <c r="L48" s="162">
        <v>0.28090866381759572</v>
      </c>
      <c r="M48" s="162">
        <v>0.29034139919789048</v>
      </c>
      <c r="N48" s="162">
        <v>0.30597610186103985</v>
      </c>
      <c r="O48" s="162">
        <v>0.33019632247369035</v>
      </c>
      <c r="P48" s="162">
        <v>0.36768926342903274</v>
      </c>
      <c r="Q48" s="162">
        <v>0.42858674302592537</v>
      </c>
      <c r="R48" s="162">
        <v>0.53925998731178382</v>
      </c>
      <c r="S48" s="162">
        <v>0.79926453509509621</v>
      </c>
      <c r="T48" s="163">
        <v>4</v>
      </c>
      <c r="U48" s="163">
        <v>5.5</v>
      </c>
      <c r="V48" s="163">
        <v>2.5</v>
      </c>
      <c r="W48" s="162">
        <v>4.62798</v>
      </c>
      <c r="X48" s="164"/>
      <c r="Y48" s="162">
        <v>3.7727430000000002</v>
      </c>
      <c r="Z48" s="148">
        <v>2.5</v>
      </c>
      <c r="AA48" s="148">
        <v>4</v>
      </c>
      <c r="AB48" s="148">
        <v>5.5</v>
      </c>
      <c r="AC48" s="148"/>
      <c r="AD48" s="148"/>
    </row>
    <row r="49" spans="1:30" ht="13.5" x14ac:dyDescent="0.25">
      <c r="A49" s="1" t="s">
        <v>73</v>
      </c>
      <c r="B49" s="162">
        <v>0.53492958547258351</v>
      </c>
      <c r="C49" s="162">
        <v>0.84286078246394336</v>
      </c>
      <c r="D49" s="162">
        <v>0.56867416843788088</v>
      </c>
      <c r="E49" s="162">
        <v>0.45196420173643093</v>
      </c>
      <c r="F49" s="162">
        <v>0.38774504143425181</v>
      </c>
      <c r="G49" s="162">
        <v>0.34820703097225536</v>
      </c>
      <c r="H49" s="162">
        <v>0.3226657074170971</v>
      </c>
      <c r="I49" s="162">
        <v>0.30617820279050223</v>
      </c>
      <c r="J49" s="162">
        <v>0.29623095457128334</v>
      </c>
      <c r="K49" s="162">
        <v>0.58306864940754366</v>
      </c>
      <c r="L49" s="162">
        <v>0.2962309545712829</v>
      </c>
      <c r="M49" s="162">
        <v>0.30617820279050267</v>
      </c>
      <c r="N49" s="162">
        <v>0.3226657074170971</v>
      </c>
      <c r="O49" s="162">
        <v>0.34820703097225536</v>
      </c>
      <c r="P49" s="162">
        <v>0.38774504143425226</v>
      </c>
      <c r="Q49" s="162">
        <v>0.45196420173643048</v>
      </c>
      <c r="R49" s="162">
        <v>0.5686741684378811</v>
      </c>
      <c r="S49" s="162">
        <v>0.84286078246391938</v>
      </c>
      <c r="T49" s="163">
        <v>4</v>
      </c>
      <c r="U49" s="163">
        <v>5.5</v>
      </c>
      <c r="V49" s="163">
        <v>2.5</v>
      </c>
      <c r="W49" s="162">
        <v>4.3509900000000004</v>
      </c>
      <c r="X49" s="164"/>
      <c r="Y49" s="162">
        <v>3.5910099999999998</v>
      </c>
      <c r="Z49" s="148">
        <v>2.5</v>
      </c>
      <c r="AA49" s="148">
        <v>4</v>
      </c>
      <c r="AB49" s="148">
        <v>5.5</v>
      </c>
      <c r="AC49" s="148"/>
      <c r="AD49" s="148"/>
    </row>
    <row r="50" spans="1:30" ht="13.5" x14ac:dyDescent="0.25">
      <c r="A50" s="1" t="s">
        <v>74</v>
      </c>
      <c r="B50" s="162">
        <v>0.12496886008228825</v>
      </c>
      <c r="C50" s="162">
        <v>0.91552119474531768</v>
      </c>
      <c r="D50" s="162">
        <v>0.61769780364804316</v>
      </c>
      <c r="E50" s="162">
        <v>0.49092663292060612</v>
      </c>
      <c r="F50" s="162">
        <v>0.42117133810961782</v>
      </c>
      <c r="G50" s="162">
        <v>0.37822487846986386</v>
      </c>
      <c r="H50" s="162">
        <v>0.35048171667719163</v>
      </c>
      <c r="I50" s="162">
        <v>0.33257287544485559</v>
      </c>
      <c r="J50" s="162">
        <v>0.3217681058274291</v>
      </c>
      <c r="K50" s="162">
        <v>0.63333318814957362</v>
      </c>
      <c r="L50" s="162">
        <v>0.32176810582742732</v>
      </c>
      <c r="M50" s="162">
        <v>0.33257287544485692</v>
      </c>
      <c r="N50" s="162">
        <v>0.35048171667719075</v>
      </c>
      <c r="O50" s="162">
        <v>0.37822487846986519</v>
      </c>
      <c r="P50" s="162">
        <v>0.42117133810961782</v>
      </c>
      <c r="Q50" s="162">
        <v>0.49092663292060568</v>
      </c>
      <c r="R50" s="162">
        <v>0.61769780364804205</v>
      </c>
      <c r="S50" s="162">
        <v>0.91552119474529103</v>
      </c>
      <c r="T50" s="163">
        <v>4</v>
      </c>
      <c r="U50" s="163">
        <v>5.5</v>
      </c>
      <c r="V50" s="163">
        <v>2.5</v>
      </c>
      <c r="W50" s="162">
        <v>4.2699999999999996</v>
      </c>
      <c r="X50" s="164"/>
      <c r="Y50" s="162">
        <v>3.8</v>
      </c>
      <c r="Z50" s="148">
        <v>2.5</v>
      </c>
      <c r="AA50" s="148">
        <v>4</v>
      </c>
      <c r="AB50" s="148">
        <v>5.5</v>
      </c>
      <c r="AC50" s="148"/>
      <c r="AD50" s="148"/>
    </row>
    <row r="51" spans="1:30" ht="13.5" x14ac:dyDescent="0.25">
      <c r="A51" s="1" t="s">
        <v>75</v>
      </c>
      <c r="B51" s="162">
        <v>-0.10082528499576991</v>
      </c>
      <c r="C51" s="162">
        <v>0.93005327720159259</v>
      </c>
      <c r="D51" s="162">
        <v>0.62750253069007556</v>
      </c>
      <c r="E51" s="162">
        <v>0.49871911915744116</v>
      </c>
      <c r="F51" s="162">
        <v>0.42785659744469107</v>
      </c>
      <c r="G51" s="162">
        <v>0.38422844796938538</v>
      </c>
      <c r="H51" s="162">
        <v>0.35604491852921072</v>
      </c>
      <c r="I51" s="162">
        <v>0.33785180997572617</v>
      </c>
      <c r="J51" s="162">
        <v>0.32687553607865816</v>
      </c>
      <c r="K51" s="162">
        <v>0.64338609589797979</v>
      </c>
      <c r="L51" s="162">
        <v>0.32687553607865638</v>
      </c>
      <c r="M51" s="162">
        <v>0.33785180997572706</v>
      </c>
      <c r="N51" s="162">
        <v>0.35604491852920983</v>
      </c>
      <c r="O51" s="162">
        <v>0.38422844796938715</v>
      </c>
      <c r="P51" s="162">
        <v>0.42785659744469129</v>
      </c>
      <c r="Q51" s="162">
        <v>0.49871911915744072</v>
      </c>
      <c r="R51" s="162">
        <v>0.62750253069007389</v>
      </c>
      <c r="S51" s="162">
        <v>0.93005327720156483</v>
      </c>
      <c r="T51" s="163">
        <v>4</v>
      </c>
      <c r="U51" s="163">
        <v>5.5</v>
      </c>
      <c r="V51" s="163">
        <v>2.5</v>
      </c>
      <c r="W51" s="162">
        <v>4.1100000000000003</v>
      </c>
      <c r="X51" s="164"/>
      <c r="Y51" s="162">
        <v>4</v>
      </c>
      <c r="Z51" s="148">
        <v>2.5</v>
      </c>
      <c r="AA51" s="148">
        <v>4</v>
      </c>
      <c r="AB51" s="148">
        <v>5.5</v>
      </c>
      <c r="AC51" s="148"/>
      <c r="AD51" s="148"/>
    </row>
    <row r="52" spans="1:30" ht="13.5" x14ac:dyDescent="0.25">
      <c r="A52" s="1" t="s">
        <v>76</v>
      </c>
      <c r="B52" s="162">
        <v>-0.27661943007382916</v>
      </c>
      <c r="C52" s="162">
        <v>0.9445853596578675</v>
      </c>
      <c r="D52" s="162">
        <v>0.63730725773210795</v>
      </c>
      <c r="E52" s="162">
        <v>0.50651160539427575</v>
      </c>
      <c r="F52" s="162">
        <v>0.43454185677976476</v>
      </c>
      <c r="G52" s="162">
        <v>0.3902320174689069</v>
      </c>
      <c r="H52" s="162">
        <v>0.3616081203812298</v>
      </c>
      <c r="I52" s="162">
        <v>0.3431307445065972</v>
      </c>
      <c r="J52" s="162">
        <v>0.33198296632988678</v>
      </c>
      <c r="K52" s="162">
        <v>0.65343900364638507</v>
      </c>
      <c r="L52" s="162">
        <v>0.33198296632988722</v>
      </c>
      <c r="M52" s="162">
        <v>0.34313074450659631</v>
      </c>
      <c r="N52" s="162">
        <v>0.3616081203812298</v>
      </c>
      <c r="O52" s="162">
        <v>0.39023201746890734</v>
      </c>
      <c r="P52" s="162">
        <v>0.43454185677976565</v>
      </c>
      <c r="Q52" s="162">
        <v>0.50651160539427487</v>
      </c>
      <c r="R52" s="162">
        <v>0.6373072577321075</v>
      </c>
      <c r="S52" s="162">
        <v>0.94458535965783952</v>
      </c>
      <c r="T52" s="163">
        <v>4</v>
      </c>
      <c r="U52" s="163">
        <v>5.5</v>
      </c>
      <c r="V52" s="163">
        <v>2.5</v>
      </c>
      <c r="W52" s="162">
        <v>4</v>
      </c>
      <c r="X52" s="164"/>
      <c r="Y52" s="164"/>
      <c r="Z52" s="148">
        <v>2.5</v>
      </c>
      <c r="AA52" s="148">
        <v>4</v>
      </c>
      <c r="AB52" s="148">
        <v>5.5</v>
      </c>
      <c r="AC52" s="148">
        <v>11</v>
      </c>
      <c r="AD52" s="148">
        <v>-4</v>
      </c>
    </row>
  </sheetData>
  <hyperlinks>
    <hyperlink ref="A1" location="List!A1" display="List!A1" xr:uid="{00000000-0004-0000-0600-000000000000}"/>
  </hyperlinks>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34"/>
  <sheetViews>
    <sheetView workbookViewId="0"/>
  </sheetViews>
  <sheetFormatPr defaultColWidth="9.77734375" defaultRowHeight="15.75" x14ac:dyDescent="0.25"/>
  <cols>
    <col min="1" max="16384" width="9.77734375" style="159"/>
  </cols>
  <sheetData>
    <row r="1" spans="1:3" x14ac:dyDescent="0.25">
      <c r="A1" s="250" t="s">
        <v>385</v>
      </c>
      <c r="B1" s="159" t="s">
        <v>169</v>
      </c>
      <c r="C1" s="160"/>
    </row>
    <row r="2" spans="1:3" x14ac:dyDescent="0.25">
      <c r="A2" s="217">
        <v>37257</v>
      </c>
      <c r="B2" s="159">
        <v>18.5</v>
      </c>
      <c r="C2" s="160"/>
    </row>
    <row r="3" spans="1:3" x14ac:dyDescent="0.25">
      <c r="A3" s="217">
        <v>37288</v>
      </c>
      <c r="B3" s="159">
        <v>3.5000000000000004</v>
      </c>
      <c r="C3" s="160"/>
    </row>
    <row r="4" spans="1:3" x14ac:dyDescent="0.25">
      <c r="A4" s="217">
        <v>37316</v>
      </c>
      <c r="B4" s="159">
        <v>4.25</v>
      </c>
      <c r="C4" s="160"/>
    </row>
    <row r="5" spans="1:3" x14ac:dyDescent="0.25">
      <c r="A5" s="217">
        <v>37347</v>
      </c>
      <c r="B5" s="159">
        <v>23</v>
      </c>
      <c r="C5" s="160"/>
    </row>
    <row r="6" spans="1:3" x14ac:dyDescent="0.25">
      <c r="A6" s="217">
        <v>37377</v>
      </c>
      <c r="B6" s="159">
        <v>12</v>
      </c>
    </row>
    <row r="7" spans="1:3" x14ac:dyDescent="0.25">
      <c r="A7" s="217">
        <v>37408</v>
      </c>
      <c r="B7" s="159">
        <v>8.5</v>
      </c>
    </row>
    <row r="8" spans="1:3" x14ac:dyDescent="0.25">
      <c r="A8" s="217">
        <v>37438</v>
      </c>
      <c r="B8" s="159">
        <v>4</v>
      </c>
    </row>
    <row r="9" spans="1:3" x14ac:dyDescent="0.25">
      <c r="A9" s="217">
        <v>37469</v>
      </c>
      <c r="B9" s="159">
        <v>3.75</v>
      </c>
    </row>
    <row r="10" spans="1:3" x14ac:dyDescent="0.25">
      <c r="A10" s="217">
        <v>37500</v>
      </c>
      <c r="B10" s="159">
        <v>6.75</v>
      </c>
    </row>
    <row r="11" spans="1:3" x14ac:dyDescent="0.25">
      <c r="A11" s="217">
        <v>37530</v>
      </c>
      <c r="B11" s="159">
        <v>21.75</v>
      </c>
    </row>
    <row r="12" spans="1:3" x14ac:dyDescent="0.25">
      <c r="A12" s="217">
        <v>37561</v>
      </c>
      <c r="B12" s="159">
        <v>15.25</v>
      </c>
    </row>
    <row r="13" spans="1:3" x14ac:dyDescent="0.25">
      <c r="A13" s="217">
        <v>37591</v>
      </c>
      <c r="B13" s="159">
        <v>19.5</v>
      </c>
    </row>
    <row r="14" spans="1:3" x14ac:dyDescent="0.25">
      <c r="A14" s="217">
        <v>37622</v>
      </c>
      <c r="B14" s="159">
        <v>22.5</v>
      </c>
    </row>
    <row r="15" spans="1:3" x14ac:dyDescent="0.25">
      <c r="A15" s="217">
        <v>37653</v>
      </c>
      <c r="B15" s="159">
        <v>6.75</v>
      </c>
    </row>
    <row r="16" spans="1:3" x14ac:dyDescent="0.25">
      <c r="A16" s="217">
        <v>37681</v>
      </c>
      <c r="B16" s="159">
        <v>7.5</v>
      </c>
    </row>
    <row r="17" spans="1:2" x14ac:dyDescent="0.25">
      <c r="A17" s="217">
        <v>37712</v>
      </c>
      <c r="B17" s="159">
        <v>11.75</v>
      </c>
    </row>
    <row r="18" spans="1:2" x14ac:dyDescent="0.25">
      <c r="A18" s="217">
        <v>37742</v>
      </c>
      <c r="B18" s="159">
        <v>11.25</v>
      </c>
    </row>
    <row r="19" spans="1:2" x14ac:dyDescent="0.25">
      <c r="A19" s="217">
        <v>37773</v>
      </c>
      <c r="B19" s="159">
        <v>8.5</v>
      </c>
    </row>
    <row r="20" spans="1:2" x14ac:dyDescent="0.25">
      <c r="A20" s="217">
        <v>37803</v>
      </c>
      <c r="B20" s="159">
        <v>4.75</v>
      </c>
    </row>
    <row r="21" spans="1:2" x14ac:dyDescent="0.25">
      <c r="A21" s="217">
        <v>37834</v>
      </c>
      <c r="B21" s="159">
        <v>6</v>
      </c>
    </row>
    <row r="22" spans="1:2" x14ac:dyDescent="0.25">
      <c r="A22" s="217">
        <v>37865</v>
      </c>
      <c r="B22" s="159">
        <v>12.75</v>
      </c>
    </row>
    <row r="23" spans="1:2" x14ac:dyDescent="0.25">
      <c r="A23" s="217">
        <v>37895</v>
      </c>
      <c r="B23" s="159">
        <v>16</v>
      </c>
    </row>
    <row r="24" spans="1:2" x14ac:dyDescent="0.25">
      <c r="A24" s="217">
        <v>37926</v>
      </c>
      <c r="B24" s="159">
        <v>20.5</v>
      </c>
    </row>
    <row r="25" spans="1:2" x14ac:dyDescent="0.25">
      <c r="A25" s="217">
        <v>37956</v>
      </c>
      <c r="B25" s="159">
        <v>20.75</v>
      </c>
    </row>
    <row r="26" spans="1:2" x14ac:dyDescent="0.25">
      <c r="A26" s="217">
        <v>37987</v>
      </c>
      <c r="B26" s="159">
        <v>17.5</v>
      </c>
    </row>
    <row r="27" spans="1:2" x14ac:dyDescent="0.25">
      <c r="A27" s="217">
        <v>38018</v>
      </c>
      <c r="B27" s="159">
        <v>12.75</v>
      </c>
    </row>
    <row r="28" spans="1:2" x14ac:dyDescent="0.25">
      <c r="A28" s="217">
        <v>38047</v>
      </c>
      <c r="B28" s="159">
        <v>12.75</v>
      </c>
    </row>
    <row r="29" spans="1:2" x14ac:dyDescent="0.25">
      <c r="A29" s="217">
        <v>38078</v>
      </c>
      <c r="B29" s="159">
        <v>15.5</v>
      </c>
    </row>
    <row r="30" spans="1:2" x14ac:dyDescent="0.25">
      <c r="A30" s="217">
        <v>38108</v>
      </c>
      <c r="B30" s="159">
        <v>15</v>
      </c>
    </row>
    <row r="31" spans="1:2" x14ac:dyDescent="0.25">
      <c r="A31" s="217">
        <v>38139</v>
      </c>
      <c r="B31" s="159">
        <v>13.5</v>
      </c>
    </row>
    <row r="32" spans="1:2" x14ac:dyDescent="0.25">
      <c r="A32" s="217">
        <v>38169</v>
      </c>
      <c r="B32" s="159">
        <v>5.25</v>
      </c>
    </row>
    <row r="33" spans="1:2" x14ac:dyDescent="0.25">
      <c r="A33" s="217">
        <v>38200</v>
      </c>
      <c r="B33" s="159">
        <v>6</v>
      </c>
    </row>
    <row r="34" spans="1:2" x14ac:dyDescent="0.25">
      <c r="A34" s="217">
        <v>38231</v>
      </c>
      <c r="B34" s="159">
        <v>14.000000000000002</v>
      </c>
    </row>
    <row r="35" spans="1:2" x14ac:dyDescent="0.25">
      <c r="A35" s="217">
        <v>38261</v>
      </c>
      <c r="B35" s="159">
        <v>16.5</v>
      </c>
    </row>
    <row r="36" spans="1:2" x14ac:dyDescent="0.25">
      <c r="A36" s="217">
        <v>38292</v>
      </c>
      <c r="B36" s="159">
        <v>13.25</v>
      </c>
    </row>
    <row r="37" spans="1:2" x14ac:dyDescent="0.25">
      <c r="A37" s="217">
        <v>38322</v>
      </c>
      <c r="B37" s="159">
        <v>18.75</v>
      </c>
    </row>
    <row r="38" spans="1:2" x14ac:dyDescent="0.25">
      <c r="A38" s="217">
        <v>38353</v>
      </c>
      <c r="B38" s="159">
        <v>21</v>
      </c>
    </row>
    <row r="39" spans="1:2" x14ac:dyDescent="0.25">
      <c r="A39" s="217">
        <v>38384</v>
      </c>
      <c r="B39" s="159">
        <v>10</v>
      </c>
    </row>
    <row r="40" spans="1:2" x14ac:dyDescent="0.25">
      <c r="A40" s="217">
        <v>38412</v>
      </c>
      <c r="B40" s="159">
        <v>6.25</v>
      </c>
    </row>
    <row r="41" spans="1:2" x14ac:dyDescent="0.25">
      <c r="A41" s="217">
        <v>38443</v>
      </c>
      <c r="B41" s="159">
        <v>8.25</v>
      </c>
    </row>
    <row r="42" spans="1:2" x14ac:dyDescent="0.25">
      <c r="A42" s="217">
        <v>38473</v>
      </c>
      <c r="B42" s="159">
        <v>14.249999999999998</v>
      </c>
    </row>
    <row r="43" spans="1:2" x14ac:dyDescent="0.25">
      <c r="A43" s="217">
        <v>38504</v>
      </c>
      <c r="B43" s="159">
        <v>13.25</v>
      </c>
    </row>
    <row r="44" spans="1:2" x14ac:dyDescent="0.25">
      <c r="A44" s="217">
        <v>38534</v>
      </c>
      <c r="B44" s="159">
        <v>6.25</v>
      </c>
    </row>
    <row r="45" spans="1:2" x14ac:dyDescent="0.25">
      <c r="A45" s="217">
        <v>38565</v>
      </c>
      <c r="B45" s="159">
        <v>9.75</v>
      </c>
    </row>
    <row r="46" spans="1:2" x14ac:dyDescent="0.25">
      <c r="A46" s="217">
        <v>38596</v>
      </c>
      <c r="B46" s="159">
        <v>16.25</v>
      </c>
    </row>
    <row r="47" spans="1:2" x14ac:dyDescent="0.25">
      <c r="A47" s="217">
        <v>38626</v>
      </c>
      <c r="B47" s="159">
        <v>20.75</v>
      </c>
    </row>
    <row r="48" spans="1:2" x14ac:dyDescent="0.25">
      <c r="A48" s="217">
        <v>38657</v>
      </c>
      <c r="B48" s="159">
        <v>18.75</v>
      </c>
    </row>
    <row r="49" spans="1:2" x14ac:dyDescent="0.25">
      <c r="A49" s="217">
        <v>38687</v>
      </c>
      <c r="B49" s="159">
        <v>15.25</v>
      </c>
    </row>
    <row r="50" spans="1:2" x14ac:dyDescent="0.25">
      <c r="A50" s="217">
        <v>38718</v>
      </c>
      <c r="B50" s="159">
        <v>19.361702127659576</v>
      </c>
    </row>
    <row r="51" spans="1:2" x14ac:dyDescent="0.25">
      <c r="A51" s="217">
        <v>38749</v>
      </c>
      <c r="B51" s="159">
        <v>9.5744680851063837</v>
      </c>
    </row>
    <row r="52" spans="1:2" x14ac:dyDescent="0.25">
      <c r="A52" s="217">
        <v>38777</v>
      </c>
      <c r="B52" s="159">
        <v>10</v>
      </c>
    </row>
    <row r="53" spans="1:2" x14ac:dyDescent="0.25">
      <c r="A53" s="217">
        <v>38808</v>
      </c>
      <c r="B53" s="159">
        <v>14.042553191489363</v>
      </c>
    </row>
    <row r="54" spans="1:2" x14ac:dyDescent="0.25">
      <c r="A54" s="217">
        <v>38838</v>
      </c>
      <c r="B54" s="159">
        <v>11.276595744680851</v>
      </c>
    </row>
    <row r="55" spans="1:2" x14ac:dyDescent="0.25">
      <c r="A55" s="217">
        <v>38869</v>
      </c>
      <c r="B55" s="159">
        <v>10.212765957446807</v>
      </c>
    </row>
    <row r="56" spans="1:2" x14ac:dyDescent="0.25">
      <c r="A56" s="217">
        <v>38899</v>
      </c>
      <c r="B56" s="159">
        <v>11.702127659574469</v>
      </c>
    </row>
    <row r="57" spans="1:2" x14ac:dyDescent="0.25">
      <c r="A57" s="217">
        <v>38930</v>
      </c>
      <c r="B57" s="159">
        <v>4.8936170212765955</v>
      </c>
    </row>
    <row r="58" spans="1:2" x14ac:dyDescent="0.25">
      <c r="A58" s="217">
        <v>38961</v>
      </c>
      <c r="B58" s="159">
        <v>14.680851063829786</v>
      </c>
    </row>
    <row r="59" spans="1:2" x14ac:dyDescent="0.25">
      <c r="A59" s="217">
        <v>38991</v>
      </c>
      <c r="B59" s="159">
        <v>15.957446808510639</v>
      </c>
    </row>
    <row r="60" spans="1:2" x14ac:dyDescent="0.25">
      <c r="A60" s="217">
        <v>39022</v>
      </c>
      <c r="B60" s="159">
        <v>14.042553191489363</v>
      </c>
    </row>
    <row r="61" spans="1:2" x14ac:dyDescent="0.25">
      <c r="A61" s="217">
        <v>39052</v>
      </c>
      <c r="B61" s="159">
        <v>13.191489361702127</v>
      </c>
    </row>
    <row r="62" spans="1:2" x14ac:dyDescent="0.25">
      <c r="A62" s="217">
        <v>39083</v>
      </c>
      <c r="B62" s="159">
        <v>12.978723404255318</v>
      </c>
    </row>
    <row r="63" spans="1:2" x14ac:dyDescent="0.25">
      <c r="A63" s="217">
        <v>39114</v>
      </c>
      <c r="B63" s="159">
        <v>7.6595744680851059</v>
      </c>
    </row>
    <row r="64" spans="1:2" x14ac:dyDescent="0.25">
      <c r="A64" s="217">
        <v>39142</v>
      </c>
      <c r="B64" s="159">
        <v>5.9574468085106389</v>
      </c>
    </row>
    <row r="65" spans="1:2" x14ac:dyDescent="0.25">
      <c r="A65" s="217">
        <v>39173</v>
      </c>
      <c r="B65" s="159">
        <v>8.9361702127659584</v>
      </c>
    </row>
    <row r="66" spans="1:2" x14ac:dyDescent="0.25">
      <c r="A66" s="217">
        <v>39203</v>
      </c>
      <c r="B66" s="159">
        <v>10.638297872340425</v>
      </c>
    </row>
    <row r="67" spans="1:2" x14ac:dyDescent="0.25">
      <c r="A67" s="217">
        <v>39234</v>
      </c>
      <c r="B67" s="159">
        <v>9.1489361702127656</v>
      </c>
    </row>
    <row r="68" spans="1:2" x14ac:dyDescent="0.25">
      <c r="A68" s="217">
        <v>39264</v>
      </c>
      <c r="B68" s="159">
        <v>3.4042553191489362</v>
      </c>
    </row>
    <row r="69" spans="1:2" x14ac:dyDescent="0.25">
      <c r="A69" s="217">
        <v>39295</v>
      </c>
      <c r="B69" s="159">
        <v>5.3191489361702127</v>
      </c>
    </row>
    <row r="70" spans="1:2" x14ac:dyDescent="0.25">
      <c r="A70" s="217">
        <v>39326</v>
      </c>
      <c r="B70" s="159">
        <v>9.5744680851063837</v>
      </c>
    </row>
    <row r="71" spans="1:2" x14ac:dyDescent="0.25">
      <c r="A71" s="217">
        <v>39356</v>
      </c>
      <c r="B71" s="159">
        <v>22.978723404255319</v>
      </c>
    </row>
    <row r="72" spans="1:2" x14ac:dyDescent="0.25">
      <c r="A72" s="217">
        <v>39387</v>
      </c>
      <c r="B72" s="159">
        <v>25.957446808510635</v>
      </c>
    </row>
    <row r="73" spans="1:2" x14ac:dyDescent="0.25">
      <c r="A73" s="217">
        <v>39417</v>
      </c>
      <c r="B73" s="159">
        <v>23.404255319148938</v>
      </c>
    </row>
    <row r="74" spans="1:2" x14ac:dyDescent="0.25">
      <c r="A74" s="217">
        <v>39448</v>
      </c>
      <c r="B74" s="159">
        <v>18.936170212765958</v>
      </c>
    </row>
    <row r="75" spans="1:2" x14ac:dyDescent="0.25">
      <c r="A75" s="217">
        <v>39479</v>
      </c>
      <c r="B75" s="159">
        <v>12.76595744680851</v>
      </c>
    </row>
    <row r="76" spans="1:2" x14ac:dyDescent="0.25">
      <c r="A76" s="217">
        <v>39508</v>
      </c>
      <c r="B76" s="159">
        <v>19.148936170212767</v>
      </c>
    </row>
    <row r="77" spans="1:2" x14ac:dyDescent="0.25">
      <c r="A77" s="217">
        <v>39539</v>
      </c>
      <c r="B77" s="159">
        <v>17.23404255319149</v>
      </c>
    </row>
    <row r="78" spans="1:2" x14ac:dyDescent="0.25">
      <c r="A78" s="217">
        <v>39569</v>
      </c>
      <c r="B78" s="159">
        <v>25.744680851063826</v>
      </c>
    </row>
    <row r="79" spans="1:2" x14ac:dyDescent="0.25">
      <c r="A79" s="217">
        <v>39600</v>
      </c>
      <c r="B79" s="159">
        <v>18.936170212765958</v>
      </c>
    </row>
    <row r="80" spans="1:2" x14ac:dyDescent="0.25">
      <c r="A80" s="217">
        <v>39630</v>
      </c>
      <c r="B80" s="159">
        <v>18.936170212765958</v>
      </c>
    </row>
    <row r="81" spans="1:2" x14ac:dyDescent="0.25">
      <c r="A81" s="217">
        <v>39661</v>
      </c>
      <c r="B81" s="159">
        <v>11.063829787234042</v>
      </c>
    </row>
    <row r="82" spans="1:2" x14ac:dyDescent="0.25">
      <c r="A82" s="217">
        <v>39692</v>
      </c>
      <c r="B82" s="159">
        <v>14.680851063829786</v>
      </c>
    </row>
    <row r="83" spans="1:2" x14ac:dyDescent="0.25">
      <c r="A83" s="217">
        <v>39722</v>
      </c>
      <c r="B83" s="159">
        <v>18.936170212765958</v>
      </c>
    </row>
    <row r="84" spans="1:2" x14ac:dyDescent="0.25">
      <c r="A84" s="217">
        <v>39753</v>
      </c>
      <c r="B84" s="159">
        <v>19.148936170212767</v>
      </c>
    </row>
    <row r="85" spans="1:2" x14ac:dyDescent="0.25">
      <c r="A85" s="217">
        <v>39783</v>
      </c>
      <c r="B85" s="159">
        <v>16.595744680851062</v>
      </c>
    </row>
    <row r="86" spans="1:2" x14ac:dyDescent="0.25">
      <c r="A86" s="217">
        <v>39814</v>
      </c>
      <c r="B86" s="159">
        <v>12.978723404255318</v>
      </c>
    </row>
    <row r="87" spans="1:2" x14ac:dyDescent="0.25">
      <c r="A87" s="217">
        <v>39845</v>
      </c>
      <c r="B87" s="159">
        <v>6.3829787234042552</v>
      </c>
    </row>
    <row r="88" spans="1:2" x14ac:dyDescent="0.25">
      <c r="A88" s="217">
        <v>39873</v>
      </c>
      <c r="B88" s="159">
        <v>32.765957446808507</v>
      </c>
    </row>
    <row r="89" spans="1:2" x14ac:dyDescent="0.25">
      <c r="A89" s="217">
        <v>39904</v>
      </c>
      <c r="B89" s="159">
        <v>40.851063829787229</v>
      </c>
    </row>
    <row r="90" spans="1:2" x14ac:dyDescent="0.25">
      <c r="A90" s="217">
        <v>39934</v>
      </c>
      <c r="B90" s="159">
        <v>24.042553191489361</v>
      </c>
    </row>
    <row r="91" spans="1:2" x14ac:dyDescent="0.25">
      <c r="A91" s="217">
        <v>39965</v>
      </c>
      <c r="B91" s="159">
        <v>20</v>
      </c>
    </row>
    <row r="92" spans="1:2" x14ac:dyDescent="0.25">
      <c r="A92" s="217">
        <v>39995</v>
      </c>
      <c r="B92" s="159">
        <v>11.702127659574469</v>
      </c>
    </row>
    <row r="93" spans="1:2" x14ac:dyDescent="0.25">
      <c r="A93" s="217">
        <v>40026</v>
      </c>
      <c r="B93" s="159">
        <v>10.212765957446807</v>
      </c>
    </row>
    <row r="94" spans="1:2" x14ac:dyDescent="0.25">
      <c r="A94" s="217">
        <v>40057</v>
      </c>
      <c r="B94" s="159">
        <v>20.638297872340424</v>
      </c>
    </row>
    <row r="95" spans="1:2" x14ac:dyDescent="0.25">
      <c r="A95" s="217">
        <v>40087</v>
      </c>
      <c r="B95" s="159">
        <v>13.617021276595745</v>
      </c>
    </row>
    <row r="96" spans="1:2" x14ac:dyDescent="0.25">
      <c r="A96" s="217">
        <v>40118</v>
      </c>
      <c r="B96" s="159">
        <v>21.48936170212766</v>
      </c>
    </row>
    <row r="97" spans="1:2" x14ac:dyDescent="0.25">
      <c r="A97" s="217">
        <v>40148</v>
      </c>
      <c r="B97" s="159">
        <v>24.680851063829788</v>
      </c>
    </row>
    <row r="98" spans="1:2" x14ac:dyDescent="0.25">
      <c r="A98" s="217">
        <v>40179</v>
      </c>
      <c r="B98" s="159">
        <v>23.829787234042556</v>
      </c>
    </row>
    <row r="99" spans="1:2" x14ac:dyDescent="0.25">
      <c r="A99" s="217">
        <v>40210</v>
      </c>
      <c r="B99" s="159">
        <v>15.106382978723405</v>
      </c>
    </row>
    <row r="100" spans="1:2" x14ac:dyDescent="0.25">
      <c r="A100" s="217">
        <v>40238</v>
      </c>
      <c r="B100" s="159">
        <v>19.148936170212767</v>
      </c>
    </row>
    <row r="101" spans="1:2" x14ac:dyDescent="0.25">
      <c r="A101" s="217">
        <v>40269</v>
      </c>
      <c r="B101" s="159">
        <v>26.170212765957444</v>
      </c>
    </row>
    <row r="102" spans="1:2" x14ac:dyDescent="0.25">
      <c r="A102" s="217">
        <v>40299</v>
      </c>
      <c r="B102" s="159">
        <v>19.148936170212767</v>
      </c>
    </row>
    <row r="103" spans="1:2" x14ac:dyDescent="0.25">
      <c r="A103" s="217">
        <v>40330</v>
      </c>
      <c r="B103" s="159">
        <v>7.4468085106382977</v>
      </c>
    </row>
    <row r="104" spans="1:2" x14ac:dyDescent="0.25">
      <c r="A104" s="217">
        <v>40360</v>
      </c>
      <c r="B104" s="159">
        <v>6.1702127659574471</v>
      </c>
    </row>
    <row r="105" spans="1:2" x14ac:dyDescent="0.25">
      <c r="A105" s="217">
        <v>40391</v>
      </c>
      <c r="B105" s="159">
        <v>8.2978723404255312</v>
      </c>
    </row>
    <row r="106" spans="1:2" x14ac:dyDescent="0.25">
      <c r="A106" s="217">
        <v>40422</v>
      </c>
      <c r="B106" s="159">
        <v>17.23404255319149</v>
      </c>
    </row>
    <row r="107" spans="1:2" x14ac:dyDescent="0.25">
      <c r="A107" s="217">
        <v>40452</v>
      </c>
      <c r="B107" s="159">
        <v>18.936170212765958</v>
      </c>
    </row>
    <row r="108" spans="1:2" x14ac:dyDescent="0.25">
      <c r="A108" s="217">
        <v>40483</v>
      </c>
      <c r="B108" s="159">
        <v>20</v>
      </c>
    </row>
    <row r="109" spans="1:2" x14ac:dyDescent="0.25">
      <c r="A109" s="217">
        <v>40513</v>
      </c>
      <c r="B109" s="159">
        <v>16.382978723404253</v>
      </c>
    </row>
    <row r="110" spans="1:2" x14ac:dyDescent="0.25">
      <c r="A110" s="217">
        <v>40544</v>
      </c>
      <c r="B110" s="159">
        <v>17.446808510638299</v>
      </c>
    </row>
    <row r="111" spans="1:2" x14ac:dyDescent="0.25">
      <c r="A111" s="217">
        <v>40575</v>
      </c>
      <c r="B111" s="159">
        <v>18.723404255319149</v>
      </c>
    </row>
    <row r="112" spans="1:2" x14ac:dyDescent="0.25">
      <c r="A112" s="217">
        <v>40603</v>
      </c>
      <c r="B112" s="159">
        <v>14.042553191489363</v>
      </c>
    </row>
    <row r="113" spans="1:2" x14ac:dyDescent="0.25">
      <c r="A113" s="217">
        <v>40634</v>
      </c>
      <c r="B113" s="159">
        <v>17.446808510638299</v>
      </c>
    </row>
    <row r="114" spans="1:2" x14ac:dyDescent="0.25">
      <c r="A114" s="217">
        <v>40664</v>
      </c>
      <c r="B114" s="159">
        <v>14.255319148936172</v>
      </c>
    </row>
    <row r="115" spans="1:2" x14ac:dyDescent="0.25">
      <c r="A115" s="217">
        <v>40695</v>
      </c>
      <c r="B115" s="159">
        <v>13.191489361702127</v>
      </c>
    </row>
    <row r="116" spans="1:2" x14ac:dyDescent="0.25">
      <c r="A116" s="217">
        <v>40725</v>
      </c>
      <c r="B116" s="159">
        <v>8.2978723404255312</v>
      </c>
    </row>
    <row r="117" spans="1:2" x14ac:dyDescent="0.25">
      <c r="A117" s="217">
        <v>40756</v>
      </c>
      <c r="B117" s="159">
        <v>8.5106382978723403</v>
      </c>
    </row>
    <row r="118" spans="1:2" x14ac:dyDescent="0.25">
      <c r="A118" s="217">
        <v>40787</v>
      </c>
      <c r="B118" s="159">
        <v>17.872340425531917</v>
      </c>
    </row>
    <row r="119" spans="1:2" x14ac:dyDescent="0.25">
      <c r="A119" s="217">
        <v>40817</v>
      </c>
      <c r="B119" s="159">
        <v>15.957446808510639</v>
      </c>
    </row>
    <row r="120" spans="1:2" x14ac:dyDescent="0.25">
      <c r="A120" s="217">
        <v>40848</v>
      </c>
      <c r="B120" s="159">
        <v>14.893617021276595</v>
      </c>
    </row>
    <row r="121" spans="1:2" x14ac:dyDescent="0.25">
      <c r="A121" s="217">
        <v>40878</v>
      </c>
      <c r="B121" s="159">
        <v>25.744680851063826</v>
      </c>
    </row>
    <row r="122" spans="1:2" x14ac:dyDescent="0.25">
      <c r="A122" s="217">
        <v>40909</v>
      </c>
      <c r="B122" s="159">
        <v>21.914893617021278</v>
      </c>
    </row>
    <row r="123" spans="1:2" x14ac:dyDescent="0.25">
      <c r="A123" s="217">
        <v>40940</v>
      </c>
      <c r="B123" s="159">
        <v>15.531914893617021</v>
      </c>
    </row>
    <row r="124" spans="1:2" x14ac:dyDescent="0.25">
      <c r="A124" s="217">
        <v>40969</v>
      </c>
      <c r="B124" s="159">
        <v>14.468085106382977</v>
      </c>
    </row>
    <row r="125" spans="1:2" x14ac:dyDescent="0.25">
      <c r="A125" s="217">
        <v>41000</v>
      </c>
      <c r="B125" s="159">
        <v>9.5744680851063837</v>
      </c>
    </row>
    <row r="126" spans="1:2" x14ac:dyDescent="0.25">
      <c r="A126" s="217">
        <v>41030</v>
      </c>
      <c r="B126" s="159">
        <v>10.851063829787234</v>
      </c>
    </row>
    <row r="127" spans="1:2" x14ac:dyDescent="0.25">
      <c r="A127" s="217">
        <v>41061</v>
      </c>
      <c r="B127" s="159">
        <v>18.297872340425531</v>
      </c>
    </row>
    <row r="128" spans="1:2" x14ac:dyDescent="0.25">
      <c r="A128" s="217">
        <v>41091</v>
      </c>
      <c r="B128" s="159">
        <v>24.893617021276597</v>
      </c>
    </row>
    <row r="129" spans="1:2" x14ac:dyDescent="0.25">
      <c r="A129" s="217">
        <v>41122</v>
      </c>
      <c r="B129" s="159">
        <v>15.531914893617021</v>
      </c>
    </row>
    <row r="130" spans="1:2" x14ac:dyDescent="0.25">
      <c r="A130" s="217">
        <v>41153</v>
      </c>
      <c r="B130" s="159">
        <v>24.680851063829788</v>
      </c>
    </row>
    <row r="131" spans="1:2" x14ac:dyDescent="0.25">
      <c r="A131" s="217">
        <v>41183</v>
      </c>
      <c r="B131" s="159">
        <v>28.723404255319153</v>
      </c>
    </row>
    <row r="132" spans="1:2" x14ac:dyDescent="0.25">
      <c r="A132" s="217">
        <v>41214</v>
      </c>
      <c r="B132" s="159">
        <v>24.680851063829788</v>
      </c>
    </row>
    <row r="133" spans="1:2" x14ac:dyDescent="0.25">
      <c r="A133" s="217">
        <v>41244</v>
      </c>
      <c r="B133" s="159">
        <v>24.25531914893617</v>
      </c>
    </row>
    <row r="134" spans="1:2" x14ac:dyDescent="0.25">
      <c r="A134" s="217">
        <v>41275</v>
      </c>
      <c r="B134" s="159">
        <v>23.191489361702128</v>
      </c>
    </row>
    <row r="135" spans="1:2" x14ac:dyDescent="0.25">
      <c r="A135" s="217">
        <v>41306</v>
      </c>
      <c r="B135" s="159">
        <v>16.170212765957448</v>
      </c>
    </row>
    <row r="136" spans="1:2" x14ac:dyDescent="0.25">
      <c r="A136" s="217">
        <v>41334</v>
      </c>
      <c r="B136" s="159">
        <v>28.936170212765955</v>
      </c>
    </row>
    <row r="137" spans="1:2" x14ac:dyDescent="0.25">
      <c r="A137" s="217">
        <v>41365</v>
      </c>
      <c r="B137" s="159">
        <v>24.042553191489361</v>
      </c>
    </row>
    <row r="138" spans="1:2" x14ac:dyDescent="0.25">
      <c r="A138" s="217">
        <v>41395</v>
      </c>
      <c r="B138" s="159">
        <v>20.638297872340424</v>
      </c>
    </row>
    <row r="139" spans="1:2" x14ac:dyDescent="0.25">
      <c r="A139" s="217">
        <v>41426</v>
      </c>
      <c r="B139" s="159">
        <v>17.021276595744681</v>
      </c>
    </row>
    <row r="140" spans="1:2" x14ac:dyDescent="0.25">
      <c r="A140" s="217">
        <v>41456</v>
      </c>
      <c r="B140" s="159">
        <v>7.4468085106382977</v>
      </c>
    </row>
    <row r="141" spans="1:2" x14ac:dyDescent="0.25">
      <c r="A141" s="217">
        <v>41487</v>
      </c>
      <c r="B141" s="159">
        <v>18.723404255319149</v>
      </c>
    </row>
    <row r="142" spans="1:2" x14ac:dyDescent="0.25">
      <c r="A142" s="217">
        <v>41518</v>
      </c>
      <c r="B142" s="159">
        <v>22.76595744680851</v>
      </c>
    </row>
    <row r="143" spans="1:2" x14ac:dyDescent="0.25">
      <c r="A143" s="217">
        <v>41548</v>
      </c>
      <c r="B143" s="159">
        <v>22.340425531914892</v>
      </c>
    </row>
    <row r="144" spans="1:2" x14ac:dyDescent="0.25">
      <c r="A144" s="217">
        <v>41579</v>
      </c>
      <c r="B144" s="159">
        <v>19.574468085106382</v>
      </c>
    </row>
    <row r="145" spans="1:2" x14ac:dyDescent="0.25">
      <c r="A145" s="217">
        <v>41609</v>
      </c>
      <c r="B145" s="159">
        <v>15.106382978723405</v>
      </c>
    </row>
    <row r="146" spans="1:2" x14ac:dyDescent="0.25">
      <c r="A146" s="217">
        <v>41640</v>
      </c>
      <c r="B146" s="159">
        <v>13.829787234042554</v>
      </c>
    </row>
    <row r="147" spans="1:2" x14ac:dyDescent="0.25">
      <c r="A147" s="217">
        <v>41671</v>
      </c>
      <c r="B147" s="159">
        <v>13.404255319148936</v>
      </c>
    </row>
    <row r="148" spans="1:2" x14ac:dyDescent="0.25">
      <c r="A148" s="217">
        <v>41699</v>
      </c>
      <c r="B148" s="159">
        <v>19.787234042553191</v>
      </c>
    </row>
    <row r="149" spans="1:2" x14ac:dyDescent="0.25">
      <c r="A149" s="217">
        <v>41730</v>
      </c>
      <c r="B149" s="159">
        <v>19.148936170212767</v>
      </c>
    </row>
    <row r="150" spans="1:2" x14ac:dyDescent="0.25">
      <c r="A150" s="217">
        <v>41760</v>
      </c>
      <c r="B150" s="159">
        <v>19.361702127659576</v>
      </c>
    </row>
    <row r="151" spans="1:2" x14ac:dyDescent="0.25">
      <c r="A151" s="217">
        <v>41791</v>
      </c>
      <c r="B151" s="159">
        <v>13.191489361702127</v>
      </c>
    </row>
    <row r="152" spans="1:2" x14ac:dyDescent="0.25">
      <c r="A152" s="217">
        <v>41821</v>
      </c>
      <c r="B152" s="159">
        <v>12.553191489361701</v>
      </c>
    </row>
    <row r="153" spans="1:2" x14ac:dyDescent="0.25">
      <c r="A153" s="217">
        <v>41852</v>
      </c>
      <c r="B153" s="159">
        <v>18.723404255319149</v>
      </c>
    </row>
    <row r="154" spans="1:2" x14ac:dyDescent="0.25">
      <c r="A154" s="217">
        <v>41883</v>
      </c>
      <c r="B154" s="159">
        <v>27.872340425531917</v>
      </c>
    </row>
    <row r="155" spans="1:2" x14ac:dyDescent="0.25">
      <c r="A155" s="217">
        <v>41913</v>
      </c>
      <c r="B155" s="159">
        <v>26.595744680851062</v>
      </c>
    </row>
    <row r="156" spans="1:2" x14ac:dyDescent="0.25">
      <c r="A156" s="217">
        <v>41944</v>
      </c>
      <c r="B156" s="159">
        <v>25.744680851063826</v>
      </c>
    </row>
    <row r="157" spans="1:2" x14ac:dyDescent="0.25">
      <c r="A157" s="217">
        <v>41974</v>
      </c>
      <c r="B157" s="159">
        <v>42.765957446808514</v>
      </c>
    </row>
    <row r="158" spans="1:2" x14ac:dyDescent="0.25">
      <c r="A158" s="217">
        <v>42005</v>
      </c>
      <c r="B158" s="159">
        <v>46.808510638297875</v>
      </c>
    </row>
    <row r="159" spans="1:2" x14ac:dyDescent="0.25">
      <c r="A159" s="217">
        <v>42036</v>
      </c>
      <c r="B159" s="159">
        <v>36.595744680851062</v>
      </c>
    </row>
    <row r="160" spans="1:2" x14ac:dyDescent="0.25">
      <c r="A160" s="217">
        <v>42064</v>
      </c>
      <c r="B160" s="159">
        <v>29.574468085106382</v>
      </c>
    </row>
    <row r="161" spans="1:2" x14ac:dyDescent="0.25">
      <c r="A161" s="217">
        <v>42095</v>
      </c>
      <c r="B161" s="159">
        <v>27.23404255319149</v>
      </c>
    </row>
    <row r="162" spans="1:2" x14ac:dyDescent="0.25">
      <c r="A162" s="217">
        <v>42125</v>
      </c>
      <c r="B162" s="159">
        <v>20.212765957446805</v>
      </c>
    </row>
    <row r="163" spans="1:2" x14ac:dyDescent="0.25">
      <c r="A163" s="217">
        <v>42156</v>
      </c>
      <c r="B163" s="159">
        <v>14.042553191489363</v>
      </c>
    </row>
    <row r="164" spans="1:2" x14ac:dyDescent="0.25">
      <c r="A164" s="217">
        <v>42186</v>
      </c>
      <c r="B164" s="159">
        <v>8.7234042553191493</v>
      </c>
    </row>
    <row r="165" spans="1:2" x14ac:dyDescent="0.25">
      <c r="A165" s="217">
        <v>42217</v>
      </c>
      <c r="B165" s="159">
        <v>15.531914893617021</v>
      </c>
    </row>
    <row r="166" spans="1:2" x14ac:dyDescent="0.25">
      <c r="A166" s="217">
        <v>42248</v>
      </c>
      <c r="B166" s="159">
        <v>23.617021276595747</v>
      </c>
    </row>
    <row r="167" spans="1:2" x14ac:dyDescent="0.25">
      <c r="A167" s="217">
        <v>42278</v>
      </c>
      <c r="B167" s="159">
        <v>21.063829787234042</v>
      </c>
    </row>
    <row r="168" spans="1:2" x14ac:dyDescent="0.25">
      <c r="A168" s="217">
        <v>42309</v>
      </c>
      <c r="B168" s="159">
        <v>15.106382978723405</v>
      </c>
    </row>
    <row r="169" spans="1:2" x14ac:dyDescent="0.25">
      <c r="A169" s="217">
        <v>42339</v>
      </c>
      <c r="B169" s="159">
        <v>14.680851063829786</v>
      </c>
    </row>
    <row r="170" spans="1:2" x14ac:dyDescent="0.25">
      <c r="A170" s="217">
        <v>42370</v>
      </c>
      <c r="B170" s="159">
        <v>17.446808510638299</v>
      </c>
    </row>
    <row r="171" spans="1:2" x14ac:dyDescent="0.25">
      <c r="A171" s="217">
        <v>42401</v>
      </c>
      <c r="B171" s="159">
        <v>16.595744680851062</v>
      </c>
    </row>
    <row r="172" spans="1:2" x14ac:dyDescent="0.25">
      <c r="A172" s="217">
        <v>42430</v>
      </c>
      <c r="B172" s="159">
        <v>13.617021276595745</v>
      </c>
    </row>
    <row r="173" spans="1:2" x14ac:dyDescent="0.25">
      <c r="A173" s="217">
        <v>42461</v>
      </c>
      <c r="B173" s="159">
        <v>20.425531914893615</v>
      </c>
    </row>
    <row r="174" spans="1:2" x14ac:dyDescent="0.25">
      <c r="A174" s="217">
        <v>42491</v>
      </c>
      <c r="B174" s="159">
        <v>14.255319148936172</v>
      </c>
    </row>
    <row r="175" spans="1:2" x14ac:dyDescent="0.25">
      <c r="A175" s="217">
        <v>42522</v>
      </c>
      <c r="B175" s="159">
        <v>13.191489361702127</v>
      </c>
    </row>
    <row r="176" spans="1:2" x14ac:dyDescent="0.25">
      <c r="A176" s="217">
        <v>42552</v>
      </c>
      <c r="B176" s="159">
        <v>7.8723404255319149</v>
      </c>
    </row>
    <row r="177" spans="1:2" x14ac:dyDescent="0.25">
      <c r="A177" s="217">
        <v>42583</v>
      </c>
      <c r="B177" s="159">
        <v>10.212765957446807</v>
      </c>
    </row>
    <row r="178" spans="1:2" x14ac:dyDescent="0.25">
      <c r="A178" s="217">
        <v>42614</v>
      </c>
      <c r="B178" s="159">
        <v>23.191489361702128</v>
      </c>
    </row>
    <row r="179" spans="1:2" x14ac:dyDescent="0.25">
      <c r="A179" s="217">
        <v>42644</v>
      </c>
      <c r="B179" s="159">
        <v>23.404255319148938</v>
      </c>
    </row>
    <row r="180" spans="1:2" x14ac:dyDescent="0.25">
      <c r="A180" s="217">
        <v>42675</v>
      </c>
      <c r="B180" s="159">
        <v>17.446808510638299</v>
      </c>
    </row>
    <row r="181" spans="1:2" x14ac:dyDescent="0.25">
      <c r="A181" s="217">
        <v>42705</v>
      </c>
      <c r="B181" s="159">
        <v>12.76595744680851</v>
      </c>
    </row>
    <row r="182" spans="1:2" x14ac:dyDescent="0.25">
      <c r="A182" s="217">
        <v>42736</v>
      </c>
      <c r="B182" s="159">
        <v>13.716814159292035</v>
      </c>
    </row>
    <row r="183" spans="1:2" x14ac:dyDescent="0.25">
      <c r="A183" s="217">
        <v>42767</v>
      </c>
      <c r="B183" s="159">
        <v>11.946902654867257</v>
      </c>
    </row>
    <row r="184" spans="1:2" x14ac:dyDescent="0.25">
      <c r="A184" s="217">
        <v>42795</v>
      </c>
      <c r="B184" s="159">
        <v>19.026548672566371</v>
      </c>
    </row>
    <row r="185" spans="1:2" x14ac:dyDescent="0.25">
      <c r="A185" s="217">
        <v>42826</v>
      </c>
      <c r="B185" s="159">
        <v>20.79646017699115</v>
      </c>
    </row>
    <row r="186" spans="1:2" x14ac:dyDescent="0.25">
      <c r="A186" s="217">
        <v>42856</v>
      </c>
      <c r="B186" s="159">
        <v>12.168141592920353</v>
      </c>
    </row>
    <row r="187" spans="1:2" x14ac:dyDescent="0.25">
      <c r="A187" s="217">
        <v>42887</v>
      </c>
      <c r="B187" s="159">
        <v>9.2920353982300892</v>
      </c>
    </row>
    <row r="188" spans="1:2" x14ac:dyDescent="0.25">
      <c r="A188" s="217">
        <v>42917</v>
      </c>
      <c r="B188" s="159">
        <v>6.6371681415929213</v>
      </c>
    </row>
    <row r="189" spans="1:2" x14ac:dyDescent="0.25">
      <c r="A189" s="217">
        <v>42948</v>
      </c>
      <c r="B189" s="159">
        <v>11.946902654867257</v>
      </c>
    </row>
    <row r="190" spans="1:2" x14ac:dyDescent="0.25">
      <c r="A190" s="217">
        <v>42979</v>
      </c>
      <c r="B190" s="159">
        <v>21.902654867256636</v>
      </c>
    </row>
    <row r="191" spans="1:2" x14ac:dyDescent="0.25">
      <c r="A191" s="217">
        <v>43009</v>
      </c>
      <c r="B191" s="159">
        <v>26.327433628318587</v>
      </c>
    </row>
    <row r="192" spans="1:2" x14ac:dyDescent="0.25">
      <c r="A192" s="217">
        <v>43040</v>
      </c>
      <c r="B192" s="159">
        <v>19.469026548672566</v>
      </c>
    </row>
    <row r="193" spans="1:2" x14ac:dyDescent="0.25">
      <c r="A193" s="217">
        <v>43070</v>
      </c>
      <c r="B193" s="159">
        <v>16.592920353982301</v>
      </c>
    </row>
    <row r="194" spans="1:2" x14ac:dyDescent="0.25">
      <c r="A194" s="217">
        <v>43101</v>
      </c>
      <c r="B194" s="159">
        <v>15.707964601769911</v>
      </c>
    </row>
    <row r="195" spans="1:2" x14ac:dyDescent="0.25">
      <c r="A195" s="217">
        <v>43132</v>
      </c>
      <c r="B195" s="159">
        <v>17.699115044247787</v>
      </c>
    </row>
    <row r="196" spans="1:2" x14ac:dyDescent="0.25">
      <c r="A196" s="217">
        <v>43160</v>
      </c>
      <c r="B196" s="159">
        <v>23.008849557522122</v>
      </c>
    </row>
    <row r="197" spans="1:2" x14ac:dyDescent="0.25">
      <c r="A197" s="217">
        <v>43191</v>
      </c>
      <c r="B197" s="159">
        <v>20.575221238938052</v>
      </c>
    </row>
    <row r="198" spans="1:2" x14ac:dyDescent="0.25">
      <c r="A198" s="217">
        <v>43221</v>
      </c>
      <c r="B198" s="159">
        <v>12.389380530973451</v>
      </c>
    </row>
    <row r="199" spans="1:2" x14ac:dyDescent="0.25">
      <c r="A199" s="217">
        <v>43252</v>
      </c>
      <c r="B199" s="159">
        <v>11.061946902654867</v>
      </c>
    </row>
    <row r="200" spans="1:2" x14ac:dyDescent="0.25">
      <c r="A200" s="217">
        <v>43282</v>
      </c>
      <c r="B200" s="159">
        <v>8.8495575221238933</v>
      </c>
    </row>
    <row r="201" spans="1:2" x14ac:dyDescent="0.25">
      <c r="A201" s="217">
        <v>43313</v>
      </c>
      <c r="B201" s="159">
        <v>14.601769911504425</v>
      </c>
    </row>
    <row r="202" spans="1:2" x14ac:dyDescent="0.25">
      <c r="A202" s="217">
        <v>43344</v>
      </c>
      <c r="B202" s="159">
        <v>24.778761061946902</v>
      </c>
    </row>
    <row r="203" spans="1:2" x14ac:dyDescent="0.25">
      <c r="A203" s="217">
        <v>43374</v>
      </c>
      <c r="B203" s="159">
        <v>22.787610619469024</v>
      </c>
    </row>
    <row r="204" spans="1:2" x14ac:dyDescent="0.25">
      <c r="A204" s="217">
        <v>43405</v>
      </c>
      <c r="B204" s="159">
        <v>19.247787610619469</v>
      </c>
    </row>
    <row r="205" spans="1:2" x14ac:dyDescent="0.25">
      <c r="A205" s="217">
        <v>43435</v>
      </c>
      <c r="B205" s="159">
        <v>12.168141592920353</v>
      </c>
    </row>
    <row r="206" spans="1:2" x14ac:dyDescent="0.25">
      <c r="A206" s="217">
        <v>43466</v>
      </c>
      <c r="B206" s="159">
        <v>13.274336283185843</v>
      </c>
    </row>
    <row r="207" spans="1:2" x14ac:dyDescent="0.25">
      <c r="A207" s="217">
        <v>43497</v>
      </c>
      <c r="B207" s="159">
        <v>20.353982300884958</v>
      </c>
    </row>
    <row r="208" spans="1:2" x14ac:dyDescent="0.25">
      <c r="A208" s="217">
        <v>43525</v>
      </c>
      <c r="B208" s="159">
        <v>21.902654867256636</v>
      </c>
    </row>
    <row r="209" spans="1:2" x14ac:dyDescent="0.25">
      <c r="A209" s="217">
        <v>43556</v>
      </c>
      <c r="B209" s="159">
        <v>17.699115044247787</v>
      </c>
    </row>
    <row r="210" spans="1:2" x14ac:dyDescent="0.25">
      <c r="A210" s="217">
        <v>43586</v>
      </c>
      <c r="B210" s="159">
        <v>14.823008849557523</v>
      </c>
    </row>
    <row r="211" spans="1:2" x14ac:dyDescent="0.25">
      <c r="A211" s="217">
        <v>43617</v>
      </c>
      <c r="B211" s="159">
        <v>11.283185840707963</v>
      </c>
    </row>
    <row r="212" spans="1:2" x14ac:dyDescent="0.25">
      <c r="A212" s="217">
        <v>43647</v>
      </c>
      <c r="B212" s="159">
        <v>5.7522123893805306</v>
      </c>
    </row>
    <row r="213" spans="1:2" x14ac:dyDescent="0.25">
      <c r="A213" s="217">
        <v>43678</v>
      </c>
      <c r="B213" s="159">
        <v>13.716814159292035</v>
      </c>
    </row>
    <row r="214" spans="1:2" x14ac:dyDescent="0.25">
      <c r="A214" s="217">
        <v>43709</v>
      </c>
      <c r="B214" s="159">
        <v>20.13274336283186</v>
      </c>
    </row>
    <row r="215" spans="1:2" x14ac:dyDescent="0.25">
      <c r="A215" s="217">
        <v>43739</v>
      </c>
      <c r="B215" s="159">
        <v>20.79646017699115</v>
      </c>
    </row>
    <row r="216" spans="1:2" x14ac:dyDescent="0.25">
      <c r="A216" s="217">
        <v>43770</v>
      </c>
      <c r="B216" s="159">
        <v>18.36283185840708</v>
      </c>
    </row>
    <row r="217" spans="1:2" x14ac:dyDescent="0.25">
      <c r="A217" s="217">
        <v>43800</v>
      </c>
      <c r="B217" s="159">
        <v>13.716814159292035</v>
      </c>
    </row>
    <row r="218" spans="1:2" x14ac:dyDescent="0.25">
      <c r="A218" s="217">
        <v>43831</v>
      </c>
      <c r="B218" s="159">
        <v>11.007025761124121</v>
      </c>
    </row>
    <row r="219" spans="1:2" x14ac:dyDescent="0.25">
      <c r="A219" s="217">
        <v>43862</v>
      </c>
      <c r="B219" s="159">
        <v>11.943793911007026</v>
      </c>
    </row>
    <row r="220" spans="1:2" x14ac:dyDescent="0.25">
      <c r="A220" s="217">
        <v>43891</v>
      </c>
      <c r="B220" s="159">
        <v>15.690866510538642</v>
      </c>
    </row>
    <row r="221" spans="1:2" x14ac:dyDescent="0.25">
      <c r="A221" s="217">
        <v>43922</v>
      </c>
      <c r="B221" s="159">
        <v>30.679156908665107</v>
      </c>
    </row>
    <row r="222" spans="1:2" x14ac:dyDescent="0.25">
      <c r="A222" s="217">
        <v>43952</v>
      </c>
      <c r="B222" s="159">
        <v>16.861826697892273</v>
      </c>
    </row>
    <row r="223" spans="1:2" x14ac:dyDescent="0.25">
      <c r="A223" s="217">
        <v>43983</v>
      </c>
      <c r="B223" s="159">
        <v>7.9625292740046847</v>
      </c>
    </row>
    <row r="224" spans="1:2" x14ac:dyDescent="0.25">
      <c r="A224" s="217">
        <v>44013</v>
      </c>
      <c r="B224" s="159">
        <v>5.6206088992974239</v>
      </c>
    </row>
    <row r="225" spans="1:2" x14ac:dyDescent="0.25">
      <c r="A225" s="217">
        <v>44044</v>
      </c>
      <c r="B225" s="159">
        <v>7.7283372365339584</v>
      </c>
    </row>
    <row r="226" spans="1:2" x14ac:dyDescent="0.25">
      <c r="A226" s="217">
        <v>44075</v>
      </c>
      <c r="B226" s="159">
        <v>11.7096018735363</v>
      </c>
    </row>
    <row r="227" spans="1:2" x14ac:dyDescent="0.25">
      <c r="A227" s="217">
        <v>44105</v>
      </c>
      <c r="B227" s="159">
        <v>19.672131147540984</v>
      </c>
    </row>
    <row r="228" spans="1:2" x14ac:dyDescent="0.25">
      <c r="A228" s="217">
        <v>44136</v>
      </c>
      <c r="B228" s="159">
        <v>19.437939110070257</v>
      </c>
    </row>
    <row r="229" spans="1:2" x14ac:dyDescent="0.25">
      <c r="A229" s="217">
        <v>44166</v>
      </c>
      <c r="B229" s="159">
        <v>40.046838407494143</v>
      </c>
    </row>
    <row r="230" spans="1:2" x14ac:dyDescent="0.25">
      <c r="A230" s="218">
        <v>44197</v>
      </c>
      <c r="B230" s="159">
        <v>38.117647058823529</v>
      </c>
    </row>
    <row r="231" spans="1:2" x14ac:dyDescent="0.25">
      <c r="A231" s="218">
        <v>44228</v>
      </c>
      <c r="B231" s="159">
        <v>32</v>
      </c>
    </row>
    <row r="232" spans="1:2" x14ac:dyDescent="0.25">
      <c r="A232" s="218">
        <v>44256</v>
      </c>
      <c r="B232" s="159">
        <v>38.35</v>
      </c>
    </row>
    <row r="233" spans="1:2" x14ac:dyDescent="0.25">
      <c r="A233" s="218">
        <v>44287</v>
      </c>
      <c r="B233" s="159">
        <v>34.35</v>
      </c>
    </row>
    <row r="234" spans="1:2" x14ac:dyDescent="0.25">
      <c r="A234" s="218">
        <v>44317</v>
      </c>
      <c r="B234" s="159">
        <v>20.7</v>
      </c>
    </row>
  </sheetData>
  <hyperlinks>
    <hyperlink ref="A1" location="List!A1" display="List!A1" xr:uid="{2B754CFC-1A07-43E7-86B3-8902515B31E8}"/>
  </hyperlink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
  <sheetViews>
    <sheetView zoomScale="160" zoomScaleNormal="160" workbookViewId="0"/>
  </sheetViews>
  <sheetFormatPr defaultColWidth="8.88671875" defaultRowHeight="15" x14ac:dyDescent="0.25"/>
  <cols>
    <col min="1" max="1" width="6.21875" style="157" bestFit="1" customWidth="1"/>
    <col min="2" max="2" width="6.21875" style="157" customWidth="1"/>
    <col min="3" max="3" width="18.44140625" style="157" bestFit="1" customWidth="1"/>
    <col min="4" max="4" width="14.44140625" style="157" bestFit="1" customWidth="1"/>
    <col min="5" max="5" width="26.109375" style="157" bestFit="1" customWidth="1"/>
    <col min="6" max="6" width="27" style="157" bestFit="1" customWidth="1"/>
    <col min="7" max="7" width="28.21875" style="157" customWidth="1"/>
    <col min="8" max="8" width="17.44140625" style="157" bestFit="1" customWidth="1"/>
    <col min="9" max="16384" width="8.88671875" style="157"/>
  </cols>
  <sheetData>
    <row r="1" spans="1:10" x14ac:dyDescent="0.25">
      <c r="A1" s="251" t="s">
        <v>385</v>
      </c>
      <c r="B1" s="166" t="s">
        <v>170</v>
      </c>
      <c r="C1" s="166" t="s">
        <v>240</v>
      </c>
      <c r="D1" s="166" t="s">
        <v>241</v>
      </c>
      <c r="E1" s="166" t="s">
        <v>171</v>
      </c>
      <c r="F1" s="166" t="s">
        <v>172</v>
      </c>
      <c r="G1" s="166" t="s">
        <v>173</v>
      </c>
      <c r="H1" s="158"/>
    </row>
    <row r="2" spans="1:10" x14ac:dyDescent="0.25">
      <c r="A2" s="167" t="s">
        <v>158</v>
      </c>
      <c r="B2" s="165">
        <v>-0.20845382500000001</v>
      </c>
      <c r="C2" s="165">
        <v>0.31210175000000001</v>
      </c>
      <c r="D2" s="165">
        <v>0.10923620000000001</v>
      </c>
      <c r="E2" s="165">
        <v>6.1288675000000001E-2</v>
      </c>
      <c r="F2" s="165">
        <v>0.13272755</v>
      </c>
      <c r="G2" s="165">
        <v>1.20727775</v>
      </c>
      <c r="H2" s="158"/>
      <c r="J2" s="158"/>
    </row>
    <row r="3" spans="1:10" x14ac:dyDescent="0.25">
      <c r="A3" s="167" t="s">
        <v>104</v>
      </c>
      <c r="B3" s="165">
        <v>1.16854675</v>
      </c>
      <c r="C3" s="165">
        <v>0.49509750000000002</v>
      </c>
      <c r="D3" s="165">
        <v>0.17556355000000001</v>
      </c>
      <c r="E3" s="165">
        <v>0.30689100000000002</v>
      </c>
      <c r="F3" s="165">
        <v>0.16193247499999999</v>
      </c>
      <c r="G3" s="165">
        <v>0.78697024999999998</v>
      </c>
      <c r="H3" s="158"/>
      <c r="J3" s="158"/>
    </row>
    <row r="4" spans="1:10" x14ac:dyDescent="0.25">
      <c r="A4" s="167" t="s">
        <v>81</v>
      </c>
      <c r="B4" s="165">
        <v>1.8195997500000001</v>
      </c>
      <c r="C4" s="165">
        <v>0.52912199999999998</v>
      </c>
      <c r="D4" s="165">
        <v>1.027352E-2</v>
      </c>
      <c r="E4" s="165">
        <v>6.2464350000000002E-2</v>
      </c>
      <c r="F4" s="165">
        <v>4.2164525000000001E-2</v>
      </c>
      <c r="G4" s="165">
        <v>-0.24500915000000001</v>
      </c>
      <c r="H4" s="158"/>
      <c r="J4" s="158"/>
    </row>
  </sheetData>
  <hyperlinks>
    <hyperlink ref="A1" location="List!A1" display="List!A1" xr:uid="{4BCAF09A-5318-46E0-A4E4-A8264C6423B6}"/>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96DE019AA00E498309528D7C7FDFAC" ma:contentTypeVersion="0" ma:contentTypeDescription="Create a new document." ma:contentTypeScope="" ma:versionID="fe54bb204c455cdce3c10641793931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0A6F5-009E-413A-8B60-08239F62E5A8}"/>
</file>

<file path=customXml/itemProps2.xml><?xml version="1.0" encoding="utf-8"?>
<ds:datastoreItem xmlns:ds="http://schemas.openxmlformats.org/officeDocument/2006/customXml" ds:itemID="{24F1B919-6D3E-40C3-90AE-A65BECC3719E}"/>
</file>

<file path=customXml/itemProps3.xml><?xml version="1.0" encoding="utf-8"?>
<ds:datastoreItem xmlns:ds="http://schemas.openxmlformats.org/officeDocument/2006/customXml" ds:itemID="{3042C995-AF38-494F-A224-9E191B0D0F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1</vt:i4>
      </vt:variant>
    </vt:vector>
  </HeadingPairs>
  <TitlesOfParts>
    <vt:vector size="53" baseType="lpstr">
      <vt:lpstr>List</vt:lpstr>
      <vt:lpstr>Chart 1</vt:lpstr>
      <vt:lpstr>Chart 2</vt:lpstr>
      <vt:lpstr>Chart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lpstr>Chart 16</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lpstr>Chart 32</vt:lpstr>
      <vt:lpstr>Chart 33</vt:lpstr>
      <vt:lpstr>Chart 34</vt:lpstr>
      <vt:lpstr>Chart 35</vt:lpstr>
      <vt:lpstr>Chart 36</vt:lpstr>
      <vt:lpstr>Chart 37</vt:lpstr>
      <vt:lpstr>Chart 38</vt:lpstr>
      <vt:lpstr>Chart 39</vt:lpstr>
      <vt:lpstr>Chart 40</vt:lpstr>
      <vt:lpstr>Chart 41</vt:lpstr>
      <vt:lpstr>Chart 42</vt:lpstr>
      <vt:lpstr>Chart 43</vt:lpstr>
      <vt:lpstr>Chart 44</vt:lpstr>
      <vt:lpstr>Chart 45</vt:lpstr>
      <vt:lpstr>Table 1</vt:lpstr>
      <vt:lpstr>Table 2</vt:lpstr>
      <vt:lpstr>Table 3</vt:lpstr>
      <vt:lpstr>Table 4</vt:lpstr>
      <vt:lpstr>Table 5</vt:lpstr>
      <vt:lpstr>MACROECONOMIC INDICATORS</vt:lpstr>
      <vt:lpstr>'Table 2'!_Hlk77437934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User</cp:lastModifiedBy>
  <cp:revision/>
  <dcterms:created xsi:type="dcterms:W3CDTF">2017-11-30T11:26:27Z</dcterms:created>
  <dcterms:modified xsi:type="dcterms:W3CDTF">2021-08-17T19:05:45Z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0x010100A296DE019AA00E498309528D7C7FDFAC</vt:lpwstr>
  </property>
</Properties>
</file>