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12.xml" ContentType="application/vnd.openxmlformats-officedocument.drawingml.chartshapes+xml"/>
  <Override PartName="/xl/drawings/drawing16.xml" ContentType="application/vnd.openxmlformats-officedocument.drawingml.chartshapes+xml"/>
  <Override PartName="/xl/drawings/drawing24.xml" ContentType="application/vnd.openxmlformats-officedocument.drawingml.chartshapes+xml"/>
  <Override PartName="/xl/drawings/drawing46.xml" ContentType="application/vnd.openxmlformats-officedocument.drawingml.chartshapes+xml"/>
  <Override PartName="/xl/drawings/drawing14.xml" ContentType="application/vnd.openxmlformats-officedocument.drawingml.chartshapes+xml"/>
  <Override PartName="/xl/drawings/drawing42.xml" ContentType="application/vnd.openxmlformats-officedocument.drawingml.chartshapes+xml"/>
  <Override PartName="/xl/workbook.xml" ContentType="application/vnd.openxmlformats-officedocument.spreadsheetml.sheet.main+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15.xml" ContentType="application/vnd.ms-office.chartcolorstyle+xml"/>
  <Override PartName="/xl/drawings/drawing40.xml" ContentType="application/vnd.openxmlformats-officedocument.drawing+xml"/>
  <Override PartName="/xl/charts/chart38.xml" ContentType="application/vnd.openxmlformats-officedocument.drawingml.chart+xml"/>
  <Override PartName="/xl/drawings/drawing41.xml" ContentType="application/vnd.openxmlformats-officedocument.drawing+xml"/>
  <Override PartName="/xl/charts/chart39.xml" ContentType="application/vnd.openxmlformats-officedocument.drawingml.chart+xml"/>
  <Override PartName="/xl/theme/themeOverride7.xml" ContentType="application/vnd.openxmlformats-officedocument.themeOverride+xml"/>
  <Override PartName="/xl/worksheets/sheet5.xml" ContentType="application/vnd.openxmlformats-officedocument.spreadsheetml.worksheet+xml"/>
  <Override PartName="/xl/drawings/drawing43.xml" ContentType="application/vnd.openxmlformats-officedocument.drawing+xml"/>
  <Override PartName="/xl/charts/chart40.xml" ContentType="application/vnd.openxmlformats-officedocument.drawingml.chart+xml"/>
  <Override PartName="/xl/charts/colors11.xml" ContentType="application/vnd.ms-office.chartcolorstyle+xml"/>
  <Override PartName="/xl/charts/style11.xml" ContentType="application/vnd.ms-office.chartstyle+xml"/>
  <Override PartName="/xl/charts/chart37.xml" ContentType="application/vnd.openxmlformats-officedocument.drawingml.chart+xml"/>
  <Override PartName="/xl/theme/themeOverride5.xml" ContentType="application/vnd.openxmlformats-officedocument.themeOverride+xml"/>
  <Override PartName="/xl/drawings/drawing37.xml" ContentType="application/vnd.openxmlformats-officedocument.drawing+xml"/>
  <Override PartName="/xl/charts/chart35.xml" ContentType="application/vnd.openxmlformats-officedocument.drawingml.chart+xml"/>
  <Override PartName="/xl/drawings/drawing38.xml" ContentType="application/vnd.openxmlformats-officedocument.drawing+xml"/>
  <Override PartName="/xl/charts/chart36.xml" ContentType="application/vnd.openxmlformats-officedocument.drawingml.chart+xml"/>
  <Override PartName="/xl/worksheets/sheet1.xml" ContentType="application/vnd.openxmlformats-officedocument.spreadsheetml.worksheet+xml"/>
  <Override PartName="/xl/drawings/drawing39.xml" ContentType="application/vnd.openxmlformats-officedocument.drawing+xml"/>
  <Override PartName="/xl/charts/style12.xml" ContentType="application/vnd.ms-office.chartstyle+xml"/>
  <Override PartName="/xl/charts/colors12.xml" ContentType="application/vnd.ms-office.chartcolorstyle+xml"/>
  <Override PartName="/xl/drawings/drawing44.xml" ContentType="application/vnd.openxmlformats-officedocument.drawing+xml"/>
  <Override PartName="/xl/charts/colors14.xml" ContentType="application/vnd.ms-office.chartcolorstyle+xml"/>
  <Override PartName="/xl/drawings/drawing48.xml" ContentType="application/vnd.openxmlformats-officedocument.drawing+xml"/>
  <Override PartName="/xl/charts/chart44.xml" ContentType="application/vnd.openxmlformats-officedocument.drawingml.chart+xml"/>
  <Override PartName="/xl/drawings/drawing49.xml" ContentType="application/vnd.openxmlformats-officedocument.drawing+xml"/>
  <Override PartName="/xl/charts/chart45.xml" ContentType="application/vnd.openxmlformats-officedocument.drawingml.chart+xml"/>
  <Override PartName="/xl/drawings/drawing50.xml" ContentType="application/vnd.openxmlformats-officedocument.drawing+xml"/>
  <Override PartName="/xl/charts/chart46.xml" ContentType="application/vnd.openxmlformats-officedocument.drawingml.chart+xml"/>
  <Override PartName="/xl/charts/style15.xml" ContentType="application/vnd.ms-office.chartstyle+xml"/>
  <Override PartName="/xl/charts/style14.xml" ContentType="application/vnd.ms-office.chartstyle+xml"/>
  <Override PartName="/xl/charts/chart43.xml" ContentType="application/vnd.openxmlformats-officedocument.drawingml.chart+xml"/>
  <Override PartName="/xl/drawings/drawing47.xml" ContentType="application/vnd.openxmlformats-officedocument.drawing+xml"/>
  <Override PartName="/xl/charts/chart4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5.xml" ContentType="application/vnd.openxmlformats-officedocument.drawing+xml"/>
  <Override PartName="/xl/charts/chart42.xml" ContentType="application/vnd.openxmlformats-officedocument.drawingml.chart+xml"/>
  <Override PartName="/xl/theme/themeOverride8.xml" ContentType="application/vnd.openxmlformats-officedocument.themeOverride+xml"/>
  <Override PartName="/xl/worksheets/sheet4.xml" ContentType="application/vnd.openxmlformats-officedocument.spreadsheetml.worksheet+xml"/>
  <Override PartName="/xl/charts/chart34.xml" ContentType="application/vnd.openxmlformats-officedocument.drawingml.chart+xml"/>
  <Override PartName="/xl/theme/themeOverride6.xml" ContentType="application/vnd.openxmlformats-officedocument.themeOverride+xml"/>
  <Override PartName="/xl/worksheets/sheet11.xml" ContentType="application/vnd.openxmlformats-officedocument.spreadsheetml.workshee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8.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worksheets/sheet8.xml" ContentType="application/vnd.openxmlformats-officedocument.spreadsheetml.worksheet+xml"/>
  <Override PartName="/xl/drawings/drawing36.xml" ContentType="application/vnd.openxmlformats-officedocument.drawing+xml"/>
  <Override PartName="/xl/charts/chart13.xml" ContentType="application/vnd.openxmlformats-officedocument.drawingml.chart+xml"/>
  <Override PartName="/xl/worksheets/sheet7.xml" ContentType="application/vnd.openxmlformats-officedocument.spreadsheetml.worksheet+xml"/>
  <Override PartName="/xl/drawings/drawing17.xml" ContentType="application/vnd.openxmlformats-officedocument.drawing+xml"/>
  <Override PartName="/xl/charts/chart14.xml" ContentType="application/vnd.openxmlformats-officedocument.drawingml.chart+xml"/>
  <Override PartName="/xl/worksheets/sheet9.xml" ContentType="application/vnd.openxmlformats-officedocument.spreadsheetml.worksheet+xml"/>
  <Override PartName="/xl/charts/chart11.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18.xml" ContentType="application/vnd.openxmlformats-officedocument.drawing+xml"/>
  <Override PartName="/xl/drawings/drawing15.xml" ContentType="application/vnd.openxmlformats-officedocument.drawing+xml"/>
  <Override PartName="/xl/charts/colors10.xml" ContentType="application/vnd.ms-office.chartcolorstyle+xml"/>
  <Override PartName="/xl/charts/style6.xml" ContentType="application/vnd.ms-office.chartstyle+xml"/>
  <Override PartName="/xl/charts/colors6.xml" ContentType="application/vnd.ms-office.chartcolorstyle+xml"/>
  <Override PartName="/xl/drawings/drawing30.xml" ContentType="application/vnd.openxmlformats-officedocument.drawing+xml"/>
  <Override PartName="/xl/charts/chart28.xml" ContentType="application/vnd.openxmlformats-officedocument.drawingml.chart+xml"/>
  <Override PartName="/xl/drawings/drawing31.xml" ContentType="application/vnd.openxmlformats-officedocument.drawing+xml"/>
  <Override PartName="/xl/charts/chart27.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26.xml" ContentType="application/vnd.openxmlformats-officedocument.drawing+xml"/>
  <Override PartName="/xl/charts/chart15.xml" ContentType="application/vnd.openxmlformats-officedocument.drawingml.chart+xml"/>
  <Override PartName="/xl/drawings/drawing27.xml" ContentType="application/vnd.openxmlformats-officedocument.drawing+xml"/>
  <Override PartName="/xl/charts/chart25.xml" ContentType="application/vnd.openxmlformats-officedocument.drawingml.chart+xml"/>
  <Override PartName="/xl/drawings/drawing28.xml" ContentType="application/vnd.openxmlformats-officedocument.drawing+xml"/>
  <Override PartName="/xl/charts/chart29.xml" ContentType="application/vnd.openxmlformats-officedocument.drawingml.chart+xml"/>
  <Override PartName="/xl/charts/style7.xml" ContentType="application/vnd.ms-office.chartstyle+xml"/>
  <Override PartName="/xl/charts/colors7.xml" ContentType="application/vnd.ms-office.chartcolorstyle+xml"/>
  <Override PartName="/xl/charts/style9.xml" ContentType="application/vnd.ms-office.chartstyle+xml"/>
  <Override PartName="/xl/charts/colors9.xml" ContentType="application/vnd.ms-office.chartcolorstyle+xml"/>
  <Override PartName="/xl/drawings/drawing35.xml" ContentType="application/vnd.openxmlformats-officedocument.drawing+xml"/>
  <Override PartName="/xl/charts/chart33.xml" ContentType="application/vnd.openxmlformats-officedocument.drawingml.chart+xml"/>
  <Override PartName="/xl/charts/style10.xml" ContentType="application/vnd.ms-office.chartstyle+xml"/>
  <Override PartName="/xl/charts/chart32.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3.xml" ContentType="application/vnd.openxmlformats-officedocument.drawing+xml"/>
  <Override PartName="/xl/charts/colors5.xml" ContentType="application/vnd.ms-office.chartcolorstyle+xml"/>
  <Override PartName="/xl/charts/chart24.xml" ContentType="application/vnd.openxmlformats-officedocument.drawingml.chart+xml"/>
  <Override PartName="/xl/charts/chart19.xml" ContentType="application/vnd.openxmlformats-officedocument.drawingml.chart+xml"/>
  <Override PartName="/xl/charts/chart17.xml" ContentType="application/vnd.openxmlformats-officedocument.drawingml.chart+xml"/>
  <Override PartName="/xl/drawings/drawing21.xml" ContentType="application/vnd.openxmlformats-officedocument.drawing+xml"/>
  <Override PartName="/xl/charts/chart23.xml" ContentType="application/vnd.openxmlformats-officedocument.drawingml.chart+xml"/>
  <Override PartName="/xl/charts/chart18.xml" ContentType="application/vnd.openxmlformats-officedocument.drawingml.chart+xml"/>
  <Override PartName="/xl/charts/colors4.xml" ContentType="application/vnd.ms-office.chartcolorstyle+xml"/>
  <Override PartName="/xl/charts/colors3.xml" ContentType="application/vnd.ms-office.chartcolorstyle+xml"/>
  <Override PartName="/xl/charts/chart22.xml" ContentType="application/vnd.openxmlformats-officedocument.drawingml.chart+xml"/>
  <Override PartName="/xl/drawings/drawing22.xml" ContentType="application/vnd.openxmlformats-officedocument.drawing+xml"/>
  <Override PartName="/xl/charts/style4.xml" ContentType="application/vnd.ms-office.chartstyle+xml"/>
  <Override PartName="/xl/drawings/drawing20.xml" ContentType="application/vnd.openxmlformats-officedocument.drawing+xml"/>
  <Override PartName="/xl/charts/style3.xml" ContentType="application/vnd.ms-office.chartstyle+xml"/>
  <Override PartName="/xl/worksheets/sheet6.xml" ContentType="application/vnd.openxmlformats-officedocument.spreadsheetml.worksheet+xml"/>
  <Override PartName="/xl/charts/chart20.xml" ContentType="application/vnd.openxmlformats-officedocument.drawingml.chart+xml"/>
  <Override PartName="/xl/drawings/drawing23.xml" ContentType="application/vnd.openxmlformats-officedocument.drawing+xml"/>
  <Override PartName="/xl/charts/style5.xml" ContentType="application/vnd.ms-office.chartstyle+xml"/>
  <Override PartName="/xl/drawings/drawing19.xml" ContentType="application/vnd.openxmlformats-officedocument.drawing+xml"/>
  <Override PartName="/xl/charts/chart16.xml" ContentType="application/vnd.openxmlformats-officedocument.drawingml.chart+xml"/>
  <Override PartName="/xl/drawings/drawing25.xml" ContentType="application/vnd.openxmlformats-officedocument.drawing+xml"/>
  <Override PartName="/xl/charts/chart21.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7.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arsen.umrshatyan\Desktop\Gnach 4-21eng\"/>
    </mc:Choice>
  </mc:AlternateContent>
  <xr:revisionPtr revIDLastSave="0" documentId="13_ncr:1_{0FD7765C-DC84-495A-B692-34864C807382}" xr6:coauthVersionLast="36" xr6:coauthVersionMax="36" xr10:uidLastSave="{00000000-0000-0000-0000-000000000000}"/>
  <bookViews>
    <workbookView xWindow="0" yWindow="0" windowWidth="28800" windowHeight="12225" tabRatio="828" xr2:uid="{00000000-000D-0000-FFFF-FFFF00000000}"/>
  </bookViews>
  <sheets>
    <sheet name="List" sheetId="70" r:id="rId1"/>
    <sheet name="Chart 1" sheetId="228" r:id="rId2"/>
    <sheet name="Chart 2" sheetId="2" r:id="rId3"/>
    <sheet name="Chart 3" sheetId="3" r:id="rId4"/>
    <sheet name="Chart 4" sheetId="4" r:id="rId5"/>
    <sheet name="Chart 5" sheetId="5" r:id="rId6"/>
    <sheet name="Chart 6" sheetId="235" r:id="rId7"/>
    <sheet name="Chart 7" sheetId="229" r:id="rId8"/>
    <sheet name="Chart 8" sheetId="8" r:id="rId9"/>
    <sheet name="Chart 9" sheetId="10" r:id="rId10"/>
    <sheet name="Chart 10" sheetId="227" r:id="rId11"/>
    <sheet name="Chart 11" sheetId="11" r:id="rId12"/>
    <sheet name="Chart 12" sheetId="142" r:id="rId13"/>
    <sheet name="Chart 13" sheetId="65" r:id="rId14"/>
    <sheet name="Chart 14" sheetId="219" r:id="rId15"/>
    <sheet name="Chart 15" sheetId="220" r:id="rId16"/>
    <sheet name="Chart 16" sheetId="221" r:id="rId17"/>
    <sheet name="Chart 17" sheetId="222" r:id="rId18"/>
    <sheet name="Chart 18" sheetId="223" r:id="rId19"/>
    <sheet name="Chart 19" sheetId="224" r:id="rId20"/>
    <sheet name="Chart 20" sheetId="19" r:id="rId21"/>
    <sheet name="Chart 21" sheetId="232" r:id="rId22"/>
    <sheet name="Chart 22" sheetId="20" r:id="rId23"/>
    <sheet name="Chart 23" sheetId="210" r:id="rId24"/>
    <sheet name="Chart 24" sheetId="179" r:id="rId25"/>
    <sheet name="Chart 25" sheetId="180" r:id="rId26"/>
    <sheet name="Chart 26" sheetId="181" r:id="rId27"/>
    <sheet name="Chart 27" sheetId="29" r:id="rId28"/>
    <sheet name="Chart 28" sheetId="33" r:id="rId29"/>
    <sheet name="Chart 29" sheetId="34" r:id="rId30"/>
    <sheet name="Chart 30" sheetId="163" r:id="rId31"/>
    <sheet name="Chart 31" sheetId="207" r:id="rId32"/>
    <sheet name="Chart 32" sheetId="208" r:id="rId33"/>
    <sheet name="Chart 33" sheetId="209" r:id="rId34"/>
    <sheet name="Chart 34" sheetId="39" r:id="rId35"/>
    <sheet name="Chart 35" sheetId="40" r:id="rId36"/>
    <sheet name="Chart 36" sheetId="41" r:id="rId37"/>
    <sheet name="Chart 37" sheetId="44" r:id="rId38"/>
    <sheet name="Chart 38" sheetId="150" r:id="rId39"/>
    <sheet name="Chart 39" sheetId="149" r:id="rId40"/>
    <sheet name="Chart 40" sheetId="47" r:id="rId41"/>
    <sheet name="Chart 41" sheetId="158" r:id="rId42"/>
    <sheet name="Chart 42" sheetId="234" r:id="rId43"/>
    <sheet name="Chart 43" sheetId="49" r:id="rId44"/>
    <sheet name="Chart 44" sheetId="157" r:id="rId45"/>
    <sheet name="Table 1" sheetId="182" r:id="rId46"/>
    <sheet name="Table 2" sheetId="57" r:id="rId47"/>
    <sheet name="Table 3" sheetId="58" r:id="rId48"/>
    <sheet name="Table 4" sheetId="60" r:id="rId49"/>
    <sheet name="Table 5" sheetId="61" r:id="rId50"/>
    <sheet name="SELECTED MACROECONOMIC INDICATO" sheetId="83" r:id="rId51"/>
  </sheets>
  <definedNames>
    <definedName name="_ftn1" localSheetId="47">'Table 3'!#REF!</definedName>
    <definedName name="_ftnref1" localSheetId="47">'Table 3'!#REF!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 i="229" l="1"/>
  <c r="AC18" i="229"/>
  <c r="AC17" i="229"/>
  <c r="AC16" i="229"/>
  <c r="AC15" i="229"/>
  <c r="AC14" i="229"/>
  <c r="AC13" i="229"/>
  <c r="AC12" i="229"/>
  <c r="AC11" i="229"/>
  <c r="AC10" i="229"/>
  <c r="AC9" i="229"/>
  <c r="AC8" i="229"/>
  <c r="AC7" i="229"/>
  <c r="AC6" i="229"/>
  <c r="AC5" i="229"/>
  <c r="AC4" i="229"/>
  <c r="AC3" i="229"/>
  <c r="AC2" i="229"/>
  <c r="AC19" i="228"/>
  <c r="AC18" i="228"/>
  <c r="AC17" i="228"/>
  <c r="AC16" i="228"/>
  <c r="AC15" i="228"/>
  <c r="AC14" i="228"/>
  <c r="AC13" i="228"/>
  <c r="AC12" i="228"/>
  <c r="AC11" i="228"/>
  <c r="AC10" i="228"/>
  <c r="AC9" i="228"/>
  <c r="AC8" i="228"/>
  <c r="AC7" i="228"/>
  <c r="AC6" i="228"/>
  <c r="AC5" i="228"/>
  <c r="AC4" i="228"/>
  <c r="AC3" i="228"/>
  <c r="AC2" i="228"/>
  <c r="E24" i="60" l="1"/>
  <c r="E23" i="60"/>
  <c r="E22" i="60"/>
  <c r="E21" i="60"/>
  <c r="E20" i="60"/>
  <c r="E19" i="60"/>
  <c r="E18" i="60"/>
  <c r="E17" i="60"/>
  <c r="E16" i="60"/>
  <c r="E15" i="60"/>
  <c r="E14" i="60"/>
  <c r="E13" i="60"/>
  <c r="E12" i="60"/>
  <c r="E11" i="60"/>
  <c r="E10" i="60"/>
  <c r="E9" i="60"/>
  <c r="E8" i="60"/>
  <c r="E7" i="60"/>
  <c r="E6" i="60"/>
  <c r="D32" i="224" l="1"/>
  <c r="D32" i="223"/>
  <c r="D32" i="222"/>
  <c r="G4" i="207" l="1"/>
  <c r="H4" i="207"/>
  <c r="I4" i="207"/>
  <c r="J4" i="207"/>
  <c r="K4" i="207"/>
  <c r="L4" i="207"/>
  <c r="M4" i="207"/>
  <c r="N4" i="207"/>
  <c r="O4" i="207"/>
  <c r="P4" i="207"/>
  <c r="Q4" i="207"/>
  <c r="F4" i="207"/>
  <c r="D2" i="224" l="1"/>
  <c r="D3" i="224"/>
  <c r="D4" i="224"/>
  <c r="D5" i="224"/>
  <c r="D6" i="224"/>
  <c r="D7" i="224"/>
  <c r="D8" i="224"/>
  <c r="D9" i="224"/>
  <c r="D10" i="224"/>
  <c r="D11" i="224"/>
  <c r="D12" i="224"/>
  <c r="D13" i="224"/>
  <c r="D14" i="224"/>
  <c r="D15" i="224"/>
  <c r="D16" i="224"/>
  <c r="D17" i="224"/>
  <c r="D18" i="224"/>
  <c r="D19" i="224"/>
  <c r="D20" i="224"/>
  <c r="D21" i="224"/>
  <c r="D22" i="224"/>
  <c r="D23" i="224"/>
  <c r="D24" i="224"/>
  <c r="D25" i="224"/>
  <c r="D26" i="224"/>
  <c r="D27" i="224"/>
  <c r="D28" i="224"/>
  <c r="D29" i="224"/>
  <c r="D30" i="224"/>
  <c r="D31" i="224"/>
  <c r="D2" i="223"/>
  <c r="D3" i="223"/>
  <c r="D4" i="223"/>
  <c r="D5" i="223"/>
  <c r="D6" i="223"/>
  <c r="D7" i="223"/>
  <c r="D8" i="223"/>
  <c r="D9" i="223"/>
  <c r="D10" i="223"/>
  <c r="D11" i="223"/>
  <c r="D12" i="223"/>
  <c r="D13" i="223"/>
  <c r="D14" i="223"/>
  <c r="D15" i="223"/>
  <c r="D16" i="223"/>
  <c r="D17" i="223"/>
  <c r="D18" i="223"/>
  <c r="D19" i="223"/>
  <c r="D20" i="223"/>
  <c r="D21" i="223"/>
  <c r="D22" i="223"/>
  <c r="D23" i="223"/>
  <c r="D24" i="223"/>
  <c r="D25" i="223"/>
  <c r="D26" i="223"/>
  <c r="D27" i="223"/>
  <c r="D28" i="223"/>
  <c r="D29" i="223"/>
  <c r="D30" i="223"/>
  <c r="D31" i="223"/>
  <c r="D2" i="222"/>
  <c r="D3" i="222"/>
  <c r="D4" i="222"/>
  <c r="D5" i="222"/>
  <c r="D6" i="222"/>
  <c r="D7" i="222"/>
  <c r="D8" i="222"/>
  <c r="D9" i="222"/>
  <c r="D10" i="222"/>
  <c r="D11" i="222"/>
  <c r="D12" i="222"/>
  <c r="D13" i="222"/>
  <c r="D14" i="222"/>
  <c r="D15" i="222"/>
  <c r="D16" i="222"/>
  <c r="D17" i="222"/>
  <c r="D18" i="222"/>
  <c r="D19" i="222"/>
  <c r="D20" i="222"/>
  <c r="D21" i="222"/>
  <c r="D22" i="222"/>
  <c r="D23" i="222"/>
  <c r="D24" i="222"/>
  <c r="D25" i="222"/>
  <c r="D26" i="222"/>
  <c r="D27" i="222"/>
  <c r="D28" i="222"/>
  <c r="D29" i="222"/>
  <c r="D30" i="222"/>
  <c r="D31" i="222"/>
  <c r="D2" i="221"/>
  <c r="D3" i="221"/>
  <c r="D4" i="221"/>
  <c r="D5" i="221"/>
  <c r="D6" i="221"/>
  <c r="D7" i="221"/>
  <c r="D8" i="221"/>
  <c r="D2" i="220"/>
  <c r="D3" i="220"/>
  <c r="D4" i="220"/>
  <c r="D5" i="220"/>
  <c r="D6" i="220"/>
  <c r="D7" i="220"/>
  <c r="D8" i="220"/>
  <c r="D2" i="219"/>
  <c r="D3" i="219"/>
  <c r="D4" i="219"/>
  <c r="D5" i="219"/>
  <c r="D6" i="219"/>
  <c r="D7" i="219"/>
  <c r="D8" i="219"/>
  <c r="K4" i="208" l="1"/>
  <c r="J4" i="208" l="1"/>
  <c r="I4" i="208"/>
  <c r="E4" i="208"/>
  <c r="B4" i="208"/>
  <c r="G3" i="208"/>
  <c r="H3" i="208" s="1"/>
  <c r="C3" i="208"/>
  <c r="D3" i="208" s="1"/>
  <c r="F2" i="208"/>
  <c r="F4" i="208" s="1"/>
  <c r="C2" i="208"/>
  <c r="D2" i="208" l="1"/>
  <c r="D4" i="208" s="1"/>
  <c r="C4" i="208"/>
  <c r="G2" i="208"/>
  <c r="G4" i="208" l="1"/>
  <c r="H2" i="208"/>
  <c r="H4" i="208" s="1"/>
</calcChain>
</file>

<file path=xl/sharedStrings.xml><?xml version="1.0" encoding="utf-8"?>
<sst xmlns="http://schemas.openxmlformats.org/spreadsheetml/2006/main" count="1545" uniqueCount="539">
  <si>
    <t>Աղյուսակ 3</t>
  </si>
  <si>
    <t>-90</t>
  </si>
  <si>
    <t>-80</t>
  </si>
  <si>
    <t>-70</t>
  </si>
  <si>
    <t>-60</t>
  </si>
  <si>
    <t>-50</t>
  </si>
  <si>
    <t>-40</t>
  </si>
  <si>
    <t>-30</t>
  </si>
  <si>
    <t>-20</t>
  </si>
  <si>
    <t>-10</t>
  </si>
  <si>
    <t>10</t>
  </si>
  <si>
    <t>20</t>
  </si>
  <si>
    <t>30</t>
  </si>
  <si>
    <t>40</t>
  </si>
  <si>
    <t>50</t>
  </si>
  <si>
    <t>60</t>
  </si>
  <si>
    <t>70</t>
  </si>
  <si>
    <t>80</t>
  </si>
  <si>
    <t>90</t>
  </si>
  <si>
    <t>Column1</t>
  </si>
  <si>
    <t>Column2</t>
  </si>
  <si>
    <t>Column3</t>
  </si>
  <si>
    <t>Column4</t>
  </si>
  <si>
    <t>Column5</t>
  </si>
  <si>
    <t>2009/03</t>
  </si>
  <si>
    <t>2009/04</t>
  </si>
  <si>
    <t>2010/01</t>
  </si>
  <si>
    <t>2010/02</t>
  </si>
  <si>
    <t>2010/03</t>
  </si>
  <si>
    <t>2010/04</t>
  </si>
  <si>
    <t>2011/01</t>
  </si>
  <si>
    <t>2011/02</t>
  </si>
  <si>
    <t>2011/03</t>
  </si>
  <si>
    <t>2011/04</t>
  </si>
  <si>
    <t>2012/01</t>
  </si>
  <si>
    <t>2012/02</t>
  </si>
  <si>
    <t>2012/03</t>
  </si>
  <si>
    <t>2012/04</t>
  </si>
  <si>
    <t>2013/01</t>
  </si>
  <si>
    <t>2013/02</t>
  </si>
  <si>
    <t>2013/03</t>
  </si>
  <si>
    <t>2013/04</t>
  </si>
  <si>
    <t>2014/01</t>
  </si>
  <si>
    <t>2014/02</t>
  </si>
  <si>
    <t>2014/03</t>
  </si>
  <si>
    <t>2014/04</t>
  </si>
  <si>
    <t>2017/01</t>
  </si>
  <si>
    <t>2017/02</t>
  </si>
  <si>
    <t>2017/03</t>
  </si>
  <si>
    <t>2017/04</t>
  </si>
  <si>
    <t>2018/01</t>
  </si>
  <si>
    <t>2018/02</t>
  </si>
  <si>
    <t>2018/03</t>
  </si>
  <si>
    <t>2018/04</t>
  </si>
  <si>
    <t>2019/01</t>
  </si>
  <si>
    <t>2019/02</t>
  </si>
  <si>
    <t>2019/03</t>
  </si>
  <si>
    <t>2019/04</t>
  </si>
  <si>
    <t>2020/01</t>
  </si>
  <si>
    <t>2020/02</t>
  </si>
  <si>
    <t>2020/03</t>
  </si>
  <si>
    <t>2020/04</t>
  </si>
  <si>
    <t>2021/01</t>
  </si>
  <si>
    <t>2021/02</t>
  </si>
  <si>
    <t>2021/03</t>
  </si>
  <si>
    <t>2021/04</t>
  </si>
  <si>
    <t>2022/01</t>
  </si>
  <si>
    <t>2022/02</t>
  </si>
  <si>
    <t>2022/03</t>
  </si>
  <si>
    <t>2022/04</t>
  </si>
  <si>
    <t>2023/01</t>
  </si>
  <si>
    <t>2023/02</t>
  </si>
  <si>
    <t>2023/03</t>
  </si>
  <si>
    <t>2023/04</t>
  </si>
  <si>
    <t>2024/01</t>
  </si>
  <si>
    <t>2024/02</t>
  </si>
  <si>
    <t>2024/03</t>
  </si>
  <si>
    <t>II/10</t>
  </si>
  <si>
    <t>III</t>
  </si>
  <si>
    <t>IV</t>
  </si>
  <si>
    <t>I/11</t>
  </si>
  <si>
    <t>II</t>
  </si>
  <si>
    <t>I/12</t>
  </si>
  <si>
    <t>I/13</t>
  </si>
  <si>
    <t>I/14</t>
  </si>
  <si>
    <t>I/15</t>
  </si>
  <si>
    <t>I/16</t>
  </si>
  <si>
    <t>I/17</t>
  </si>
  <si>
    <t>I/18</t>
  </si>
  <si>
    <t>I/19</t>
  </si>
  <si>
    <t>I/20</t>
  </si>
  <si>
    <t>I/21</t>
  </si>
  <si>
    <t>I/22</t>
  </si>
  <si>
    <t>I/23</t>
  </si>
  <si>
    <t>I/24</t>
  </si>
  <si>
    <t>I 14</t>
  </si>
  <si>
    <t>I 15</t>
  </si>
  <si>
    <t>I 16</t>
  </si>
  <si>
    <t>I 17</t>
  </si>
  <si>
    <t>I 18</t>
  </si>
  <si>
    <t>I 19</t>
  </si>
  <si>
    <t>I 20</t>
  </si>
  <si>
    <t>I 21</t>
  </si>
  <si>
    <t>I 22</t>
  </si>
  <si>
    <t>I 23</t>
  </si>
  <si>
    <t>I 24</t>
  </si>
  <si>
    <t>2024/3</t>
  </si>
  <si>
    <t>Ill</t>
  </si>
  <si>
    <t>2014</t>
  </si>
  <si>
    <t>2017</t>
  </si>
  <si>
    <t>2018</t>
  </si>
  <si>
    <t>2019</t>
  </si>
  <si>
    <t>2020</t>
  </si>
  <si>
    <t>2021</t>
  </si>
  <si>
    <t>2022</t>
  </si>
  <si>
    <t>II 19</t>
  </si>
  <si>
    <t xml:space="preserve">IV </t>
  </si>
  <si>
    <t xml:space="preserve">II </t>
  </si>
  <si>
    <t>Փ</t>
  </si>
  <si>
    <t>Մ</t>
  </si>
  <si>
    <t>Ա</t>
  </si>
  <si>
    <t>Հ</t>
  </si>
  <si>
    <t>Օ</t>
  </si>
  <si>
    <t>Ս</t>
  </si>
  <si>
    <t>Ն</t>
  </si>
  <si>
    <t>Դ</t>
  </si>
  <si>
    <t>Բորսայական վարկերի %</t>
  </si>
  <si>
    <t>USD</t>
  </si>
  <si>
    <t>Հ 12</t>
  </si>
  <si>
    <t>Հ 13</t>
  </si>
  <si>
    <t>Հ 14</t>
  </si>
  <si>
    <t>Հ 15</t>
  </si>
  <si>
    <t>Հ 16</t>
  </si>
  <si>
    <t>Հ 17</t>
  </si>
  <si>
    <t>Հ 18</t>
  </si>
  <si>
    <t xml:space="preserve">Ն1(2) </t>
  </si>
  <si>
    <t>Ժամկետ</t>
  </si>
  <si>
    <t>&lt;1.0%</t>
  </si>
  <si>
    <t>1.0-2.5%</t>
  </si>
  <si>
    <t>2.5-5.5%</t>
  </si>
  <si>
    <t>5.5-7.0%</t>
  </si>
  <si>
    <t>&gt;7.0%</t>
  </si>
  <si>
    <t>4.0 – 4.4</t>
  </si>
  <si>
    <t>3.5 – 4.9</t>
  </si>
  <si>
    <t>4.3 - 6.0</t>
  </si>
  <si>
    <t>1.4 - 8.6</t>
  </si>
  <si>
    <t>3.3 – 5.3</t>
  </si>
  <si>
    <t>(-0.3) – 8.5</t>
  </si>
  <si>
    <t>3.0 – 5.0</t>
  </si>
  <si>
    <t>(-0.4) – 8.4</t>
  </si>
  <si>
    <t>25.01.20-17.03.20</t>
  </si>
  <si>
    <t>17.06.20-28.07.20</t>
  </si>
  <si>
    <t>29.07.20-15.09.20</t>
  </si>
  <si>
    <t>16.09.20-27.10.20</t>
  </si>
  <si>
    <t>28.10.20-15.12.20</t>
  </si>
  <si>
    <t>16.12.20-02.02.21</t>
  </si>
  <si>
    <t>03.02.21-16.03.21</t>
  </si>
  <si>
    <t>17.03.21-04.05.21</t>
  </si>
  <si>
    <t>05.05.21-15.06.21</t>
  </si>
  <si>
    <t>16.06.21-03.08.21</t>
  </si>
  <si>
    <t>-</t>
  </si>
  <si>
    <t>`</t>
  </si>
  <si>
    <t>Actual Inflation</t>
  </si>
  <si>
    <t>USA</t>
  </si>
  <si>
    <t>Eurozone</t>
  </si>
  <si>
    <t>Russia</t>
  </si>
  <si>
    <t xml:space="preserve">International oil prices (USD/barrel, left axis) </t>
  </si>
  <si>
    <t>International copper prices (USD/ton, right axis)</t>
  </si>
  <si>
    <t>Food Price Index (FAO index, left axis)</t>
  </si>
  <si>
    <t>Curent quarter forecast</t>
  </si>
  <si>
    <t>Actual inflation</t>
  </si>
  <si>
    <t>Previous quarter forecast</t>
  </si>
  <si>
    <t>Current quarter forecast</t>
  </si>
  <si>
    <t>Economic growth</t>
  </si>
  <si>
    <t>Private spendings</t>
  </si>
  <si>
    <t>Government spendings</t>
  </si>
  <si>
    <t>Net exports</t>
  </si>
  <si>
    <t>Real exports, %</t>
  </si>
  <si>
    <t>Real imports, %</t>
  </si>
  <si>
    <t>Real exports, previous forecast, %</t>
  </si>
  <si>
    <t>Real imports, previous forecast, %</t>
  </si>
  <si>
    <t>EU countries, USD million</t>
  </si>
  <si>
    <t>Weight, %, right axis</t>
  </si>
  <si>
    <t>January-October 2020</t>
  </si>
  <si>
    <t>January-October 2021</t>
  </si>
  <si>
    <t>Previos quarter forecast</t>
  </si>
  <si>
    <t>Difference, right axis</t>
  </si>
  <si>
    <t>Public invesdtments</t>
  </si>
  <si>
    <t>Current account, forecast</t>
  </si>
  <si>
    <t>Current account, previous quarter forecast</t>
  </si>
  <si>
    <t xml:space="preserve">Trade balance, forecast </t>
  </si>
  <si>
    <t xml:space="preserve">Trade balance, previous quarter forecast </t>
  </si>
  <si>
    <t>Revenue impulse</t>
  </si>
  <si>
    <t>Expenditure impulse</t>
  </si>
  <si>
    <t>2021 forec.</t>
  </si>
  <si>
    <t>2022 forec.</t>
  </si>
  <si>
    <t>QIV forecast</t>
  </si>
  <si>
    <t>QIII, forecast</t>
  </si>
  <si>
    <t>Prices will drop</t>
  </si>
  <si>
    <t>Prices will stay the same</t>
  </si>
  <si>
    <t>Prices will grow slowly</t>
  </si>
  <si>
    <t>Prices will grow quickly</t>
  </si>
  <si>
    <t>Prices will grow very quickly</t>
  </si>
  <si>
    <t>Undecided</t>
  </si>
  <si>
    <t>QIV, 2020 forecast</t>
  </si>
  <si>
    <t>QI, 2021 forecast2</t>
  </si>
  <si>
    <t>QII, 2021 forecast4</t>
  </si>
  <si>
    <t>QIII, 2021 forecast3</t>
  </si>
  <si>
    <t>12-month headline inflation</t>
  </si>
  <si>
    <t>12-month core inflation</t>
  </si>
  <si>
    <t>12-month inflation</t>
  </si>
  <si>
    <t>Total imports</t>
  </si>
  <si>
    <t>Imports of services</t>
  </si>
  <si>
    <t>Imports of goods</t>
  </si>
  <si>
    <t>Consumepr goods</t>
  </si>
  <si>
    <t>Raw materials</t>
  </si>
  <si>
    <t>Gross accumulation of private fixed assets</t>
  </si>
  <si>
    <t>Provate consumption</t>
  </si>
  <si>
    <t>Private consumption previous forecast</t>
  </si>
  <si>
    <t>Private consumption current forecast</t>
  </si>
  <si>
    <t>Net exports, right axis</t>
  </si>
  <si>
    <t>Real exports, y/y growth, %</t>
  </si>
  <si>
    <t>Real imports, y/y growth, %</t>
  </si>
  <si>
    <t>Fiscal impulse</t>
  </si>
  <si>
    <t>Consolidated budget revenue and grants</t>
  </si>
  <si>
    <t>Consolidated budget expenditures</t>
  </si>
  <si>
    <t>Dweficit (- means deficit, + means surplus)</t>
  </si>
  <si>
    <t>External sources</t>
  </si>
  <si>
    <t>Other internal sources</t>
  </si>
  <si>
    <t>Net inflows from government securities</t>
  </si>
  <si>
    <t xml:space="preserve">QIII, 2020 </t>
  </si>
  <si>
    <t>QIII, 2021</t>
  </si>
  <si>
    <t>Industry</t>
  </si>
  <si>
    <t>Agriculture</t>
  </si>
  <si>
    <t>Construction</t>
  </si>
  <si>
    <t>Services</t>
  </si>
  <si>
    <t>GDP previous projection</t>
  </si>
  <si>
    <t>GDP current projection</t>
  </si>
  <si>
    <t>Previous forecast</t>
  </si>
  <si>
    <t>Private salaries</t>
  </si>
  <si>
    <t>Real output per employed</t>
  </si>
  <si>
    <t>Unit labor costs</t>
  </si>
  <si>
    <t>CBA repo average</t>
  </si>
  <si>
    <t>Interbank repo</t>
  </si>
  <si>
    <t>CBA refinancing rate</t>
  </si>
  <si>
    <t>CBA deposits rate</t>
  </si>
  <si>
    <t>Lombard repos</t>
  </si>
  <si>
    <t>Deposit</t>
  </si>
  <si>
    <t>Deposit auction</t>
  </si>
  <si>
    <t>Reverse repo</t>
  </si>
  <si>
    <t>FEX attraction swap</t>
  </si>
  <si>
    <t>Repo (up to 7 days)</t>
  </si>
  <si>
    <t>Lombard repo</t>
  </si>
  <si>
    <t>Structural repo (91 days)</t>
  </si>
  <si>
    <t>FEX provision swap</t>
  </si>
  <si>
    <t>Net liquidity</t>
  </si>
  <si>
    <t>Dec-20</t>
  </si>
  <si>
    <t>Jun-21</t>
  </si>
  <si>
    <t>Sep-21</t>
  </si>
  <si>
    <t>CBA refinancing %</t>
  </si>
  <si>
    <t>1-year % (YTM)</t>
  </si>
  <si>
    <t>1-day % (YTM)</t>
  </si>
  <si>
    <t>10-year % (YTM)</t>
  </si>
  <si>
    <t>Legal persons, up to 1 year</t>
  </si>
  <si>
    <t>Individuals, up to 1 year</t>
  </si>
  <si>
    <t>Mortgage loans</t>
  </si>
  <si>
    <t>Loans to individuals up to 1 year</t>
  </si>
  <si>
    <t>Loans to individuals more than 1 year</t>
  </si>
  <si>
    <t>Loans to legal persons up to 1 year</t>
  </si>
  <si>
    <t>Loans to legal persons over 1 year</t>
  </si>
  <si>
    <t>Consumer loans</t>
  </si>
  <si>
    <t>Total lending</t>
  </si>
  <si>
    <t>Lending economy</t>
  </si>
  <si>
    <t>Lending business</t>
  </si>
  <si>
    <t>F</t>
  </si>
  <si>
    <t>M</t>
  </si>
  <si>
    <t>A</t>
  </si>
  <si>
    <t>S</t>
  </si>
  <si>
    <t>O</t>
  </si>
  <si>
    <t>N</t>
  </si>
  <si>
    <t>D</t>
  </si>
  <si>
    <t>Current estimate</t>
  </si>
  <si>
    <t>Chart 1</t>
  </si>
  <si>
    <t>Chart 2</t>
  </si>
  <si>
    <t>Chart 3</t>
  </si>
  <si>
    <t>Chart 4</t>
  </si>
  <si>
    <t>Chart 5</t>
  </si>
  <si>
    <t>Chart 6</t>
  </si>
  <si>
    <t>Chart 7</t>
  </si>
  <si>
    <t>Chart 8</t>
  </si>
  <si>
    <t>Chart 9</t>
  </si>
  <si>
    <t>Chart 10</t>
  </si>
  <si>
    <t>Chart 11</t>
  </si>
  <si>
    <t>Chart 12</t>
  </si>
  <si>
    <t>Chart 13</t>
  </si>
  <si>
    <t>Chart 14</t>
  </si>
  <si>
    <t>Chart 15</t>
  </si>
  <si>
    <t>Chart 16</t>
  </si>
  <si>
    <t>Chart 17</t>
  </si>
  <si>
    <t>Chart 18</t>
  </si>
  <si>
    <t>Chart 19</t>
  </si>
  <si>
    <t>Chart 20</t>
  </si>
  <si>
    <t>Chart 21</t>
  </si>
  <si>
    <t>Chart 22</t>
  </si>
  <si>
    <t>Chart 23</t>
  </si>
  <si>
    <t>Chart 24</t>
  </si>
  <si>
    <t>Chart 25</t>
  </si>
  <si>
    <t>Chart 26</t>
  </si>
  <si>
    <t>Chart 27</t>
  </si>
  <si>
    <t>Chart 28</t>
  </si>
  <si>
    <t>Chart 29</t>
  </si>
  <si>
    <t>Chart 30</t>
  </si>
  <si>
    <t>Chart 31</t>
  </si>
  <si>
    <t>Chart 32</t>
  </si>
  <si>
    <t>Chart 33</t>
  </si>
  <si>
    <t>Chart 34</t>
  </si>
  <si>
    <t>Chart 35</t>
  </si>
  <si>
    <t>Chart 36</t>
  </si>
  <si>
    <t>Chart 37</t>
  </si>
  <si>
    <t>Chart 38</t>
  </si>
  <si>
    <t>Chart 39</t>
  </si>
  <si>
    <t>Chart 40</t>
  </si>
  <si>
    <t>Chart 41</t>
  </si>
  <si>
    <t>Chart 42</t>
  </si>
  <si>
    <t>Chart 43</t>
  </si>
  <si>
    <t>Chart 44</t>
  </si>
  <si>
    <t>Inflation (12-month) projection probability distribution for 3-year horizon</t>
  </si>
  <si>
    <t>Real GDP growth (cumulative) forecast probability distribution for   3-year horizon</t>
  </si>
  <si>
    <t>Economic growth in trade partner countries</t>
  </si>
  <si>
    <t>Inflation in trade partner countries</t>
  </si>
  <si>
    <t>International commodity and food prices</t>
  </si>
  <si>
    <t xml:space="preserve">Dynamics of annualized quarterly core inflation </t>
  </si>
  <si>
    <t>Inflation (12-month) forecast probability distribution for 3-year horizon</t>
  </si>
  <si>
    <t>Contribution of demand components to growth (percentage point)</t>
  </si>
  <si>
    <t>Change in real export and import of goods and services in the medium term</t>
  </si>
  <si>
    <t>The weight of Armenia's exports to EU countries</t>
  </si>
  <si>
    <t xml:space="preserve">Nominal wage growth in private sector, y/y </t>
  </si>
  <si>
    <t>Level of unemployment</t>
  </si>
  <si>
    <t>Unit labor costs growth, y/y</t>
  </si>
  <si>
    <t>US economic growth forecast</t>
  </si>
  <si>
    <t>EU economic growth forecast</t>
  </si>
  <si>
    <t>Russia economic growth forecast</t>
  </si>
  <si>
    <t>International food price forecast</t>
  </si>
  <si>
    <t>International oil price forecast</t>
  </si>
  <si>
    <t>Real GDP growth (cumulative forecast probability distribution for    3-year horizon</t>
  </si>
  <si>
    <t xml:space="preserve">Change in economic growth and private investment compared to a stable level under the scenario of additional public investments, according to the GIMF model calibrated for the Armenian economy </t>
  </si>
  <si>
    <t>Current account/GDP medium-term forecast</t>
  </si>
  <si>
    <t>Fiscal impulse forecast (percentage point)</t>
  </si>
  <si>
    <t>Short-term inflation expectation estimates</t>
  </si>
  <si>
    <t>Household inflation expectation surveys</t>
  </si>
  <si>
    <t>12-month inflation forecast for the reporting period was periodically revised upwards</t>
  </si>
  <si>
    <t xml:space="preserve">Since the end of 2020 rapid growth of both 12-month general and core inflation was observed </t>
  </si>
  <si>
    <t xml:space="preserve">Compared to the same quarter of the previous year, USD prices on imports of goods and services in the third quarter of 2021 remained at a high level </t>
  </si>
  <si>
    <t>Private spending structure</t>
  </si>
  <si>
    <t>Net export position improved in the third quarter of 2021 (net real export, y/y, %, positive sign means improvement)</t>
  </si>
  <si>
    <t>The restraining effect of fiscal policy in the third quarter of 2021 is mainly due to the restraining effect of expenditures</t>
  </si>
  <si>
    <t>Main indicators of the consolidated budget</t>
  </si>
  <si>
    <t xml:space="preserve">In the third quarter of 2021, state budget had deficit, which was financed by domestic sources </t>
  </si>
  <si>
    <t>GDP Sectoral Structure</t>
  </si>
  <si>
    <t>Private nominal salaries</t>
  </si>
  <si>
    <t>During the quarter short-term interest rates continued to stay around the CBA policy interest rate</t>
  </si>
  <si>
    <t>USD/AMD exchange rate dynamics, October 2020 – September 2021</t>
  </si>
  <si>
    <t>Liquidity absorbed and injected through CBA transactions</t>
  </si>
  <si>
    <t>In the third quarter of 2021, government bond yields grew along the entire curve</t>
  </si>
  <si>
    <t>Dynamics of the CBA refinancing rate and government bonds yields</t>
  </si>
  <si>
    <t xml:space="preserve">In the third quarter of 2021, interest rates of deposits with a maturity of up to 1 year grew </t>
  </si>
  <si>
    <t>12-month growth flow of lending by banks</t>
  </si>
  <si>
    <t>International copper price forecast</t>
  </si>
  <si>
    <t>CHARTS</t>
  </si>
  <si>
    <t>TABLES</t>
  </si>
  <si>
    <t>Table 1</t>
  </si>
  <si>
    <t>Table 2</t>
  </si>
  <si>
    <t>Table 3</t>
  </si>
  <si>
    <t>Table 4</t>
  </si>
  <si>
    <t>Table 5</t>
  </si>
  <si>
    <t>ARMENIA: SELECTED MACROECONOMIC INDICATORS</t>
  </si>
  <si>
    <t>Lower part</t>
  </si>
  <si>
    <t>Target</t>
  </si>
  <si>
    <t>Upper part</t>
  </si>
  <si>
    <t>List!A1</t>
  </si>
  <si>
    <t>Central</t>
  </si>
  <si>
    <t>Dynamics of annualized quarterly core inflation</t>
  </si>
  <si>
    <t>Private sector</t>
  </si>
  <si>
    <t>Unemployment level</t>
  </si>
  <si>
    <t>Unit labor costs growth</t>
  </si>
  <si>
    <t>Weight of Private Investments in GDP</t>
  </si>
  <si>
    <t>I  17</t>
  </si>
  <si>
    <t>I  21</t>
  </si>
  <si>
    <t>J 19</t>
  </si>
  <si>
    <t>J</t>
  </si>
  <si>
    <t>J 20</t>
  </si>
  <si>
    <t>J 21</t>
  </si>
  <si>
    <t>J 22</t>
  </si>
  <si>
    <t>J  19</t>
  </si>
  <si>
    <t>Q4 2021</t>
  </si>
  <si>
    <t>Q1 2022</t>
  </si>
  <si>
    <t>Q2</t>
  </si>
  <si>
    <t>Q3</t>
  </si>
  <si>
    <t>Q4</t>
  </si>
  <si>
    <t>Q1 2023</t>
  </si>
  <si>
    <t>Q1 2024</t>
  </si>
  <si>
    <t>Inflation interval forecast probability distribution</t>
  </si>
  <si>
    <t>Real GDP growth (cumulative) forecast probability distribution</t>
  </si>
  <si>
    <t>Period</t>
  </si>
  <si>
    <t>30% probability interval</t>
  </si>
  <si>
    <t>90% probability interval</t>
  </si>
  <si>
    <t>January-December 2021 /   January-December 2020</t>
  </si>
  <si>
    <t>January-December 2022 /   January-December 2021</t>
  </si>
  <si>
    <t>January-December 2023 /   January-December 2022</t>
  </si>
  <si>
    <t>January-September 2024 /   January-September 2023</t>
  </si>
  <si>
    <t>Main Judgements and Assumptions</t>
  </si>
  <si>
    <t>Possible developments if these assumptions prove to be correct</t>
  </si>
  <si>
    <t>Despite the faster spread of the new type of coronavirus, Omicron, and the uncertainty about its possible consequences, extensive economic restrictions are not expected to be imposed.</t>
  </si>
  <si>
    <t>As a result of supply chain disruptions, delays in the supply of goods and shortages of certain goods will be observed throughout 2022 as well.</t>
  </si>
  <si>
    <t xml:space="preserve">Expansionary economic policies in advanced economies will gradually ease. </t>
  </si>
  <si>
    <t>The recovery of oil extraction within the framework of the OPEC + agreement will be gradual, in line with the established schedule.</t>
  </si>
  <si>
    <r>
      <t>ü</t>
    </r>
    <r>
      <rPr>
        <sz val="7"/>
        <color theme="1"/>
        <rFont val="Times New Roman"/>
        <family val="1"/>
      </rPr>
      <t xml:space="preserve">  </t>
    </r>
    <r>
      <rPr>
        <sz val="8"/>
        <color theme="1"/>
        <rFont val="GHEA Grapalat"/>
        <family val="3"/>
      </rPr>
      <t>The economic impact of further spread of coronavirus on the global economy and, in particular, on the main partner economies of the Republic of Armenia will be modest.</t>
    </r>
  </si>
  <si>
    <r>
      <t>ü</t>
    </r>
    <r>
      <rPr>
        <sz val="7"/>
        <color theme="1"/>
        <rFont val="Times New Roman"/>
        <family val="1"/>
      </rPr>
      <t xml:space="preserve">  </t>
    </r>
    <r>
      <rPr>
        <sz val="8"/>
        <color theme="1"/>
        <rFont val="GHEA Grapalat"/>
        <family val="3"/>
      </rPr>
      <t>While acceleration of inflation in partner economies continues to be largely determined by supply factors, high inflation will persist.</t>
    </r>
  </si>
  <si>
    <r>
      <t>ü</t>
    </r>
    <r>
      <rPr>
        <sz val="7"/>
        <color theme="1"/>
        <rFont val="Times New Roman"/>
        <family val="1"/>
      </rPr>
      <t xml:space="preserve">  </t>
    </r>
    <r>
      <rPr>
        <sz val="8"/>
        <color theme="1"/>
        <rFont val="GHEA Grapalat"/>
        <family val="3"/>
      </rPr>
      <t>Medium-term inflation expectations in all partner economies have accelerated. In the USA and the EU, they will continue to be at a level close to the target as a result of a slight tightening of policy.</t>
    </r>
  </si>
  <si>
    <r>
      <t>ü</t>
    </r>
    <r>
      <rPr>
        <sz val="7"/>
        <color theme="1"/>
        <rFont val="Times New Roman"/>
        <family val="1"/>
      </rPr>
      <t xml:space="preserve">  </t>
    </r>
    <r>
      <rPr>
        <sz val="8"/>
        <color theme="1"/>
        <rFont val="GHEA Grapalat"/>
        <family val="3"/>
      </rPr>
      <t>Prices in the international commodity markets will remain at high levels.</t>
    </r>
  </si>
  <si>
    <t>In the context of persisting high liquidity in international financial markets, country risk premium of Armenia in the forecast horizon will still stay below the long-term sustainable levels.</t>
  </si>
  <si>
    <r>
      <t>ü</t>
    </r>
    <r>
      <rPr>
        <sz val="7"/>
        <color theme="1"/>
        <rFont val="Times New Roman"/>
        <family val="1"/>
      </rPr>
      <t xml:space="preserve">  </t>
    </r>
    <r>
      <rPr>
        <sz val="8"/>
        <color theme="1"/>
        <rFont val="GHEA Grapalat"/>
        <family val="3"/>
      </rPr>
      <t>As a result of expected tightening of the US monetary policy, country risk premium for Armenia in the fourth quarter grew slightly and is in line with previous forecasts. In the medium term, with the slow decline in global financial liquidity, it will grow, approaching a long-term sustainable level.</t>
    </r>
  </si>
  <si>
    <t>Rising inflation expectations</t>
  </si>
  <si>
    <r>
      <t>ü</t>
    </r>
    <r>
      <rPr>
        <sz val="7"/>
        <color theme="1"/>
        <rFont val="Times New Roman"/>
        <family val="1"/>
      </rPr>
      <t xml:space="preserve">  </t>
    </r>
    <r>
      <rPr>
        <sz val="8"/>
        <color theme="1"/>
        <rFont val="GHEA Grapalat"/>
        <family val="3"/>
      </rPr>
      <t>The assessment shows that conditioned by persisting inflationary developments in the international markets, public short-term inflation expectations have somewhat grown amid some acceleration of the actual inflation and recovery of demand. The growth of inflation expectations was subsequently reflected in the level of the neutral interest rate.</t>
    </r>
  </si>
  <si>
    <t>Expanding revenue and restraining expenditure effects of fiscal policy for 202, and moderate restraining effects of fiscal policy in 2022.</t>
  </si>
  <si>
    <r>
      <t>ü</t>
    </r>
    <r>
      <rPr>
        <sz val="7"/>
        <color theme="1"/>
        <rFont val="Times New Roman"/>
        <family val="1"/>
      </rPr>
      <t xml:space="preserve">  </t>
    </r>
    <r>
      <rPr>
        <sz val="8"/>
        <color rgb="FF000000"/>
        <rFont val="GHEA Grapalat"/>
        <family val="3"/>
      </rPr>
      <t>In 2021, 0.8 revenue-enhancing expansionary and 2.5 expenditure-restraining impacts are estimated at full execution of the adjusted state budget revenue program and 97.3% execution of the adjusted expenditure program (CBA estimate). According to projections based on the main indicators of the 2022-2024 MTEFP, in the medium term, particularly in 2022, a restraining fiscal policy impact, and in 2023 a neutral impact is expected.</t>
    </r>
  </si>
  <si>
    <r>
      <t>ü</t>
    </r>
    <r>
      <rPr>
        <sz val="7"/>
        <color theme="1"/>
        <rFont val="Times New Roman"/>
        <family val="1"/>
      </rPr>
      <t xml:space="preserve">  </t>
    </r>
    <r>
      <rPr>
        <sz val="8"/>
        <color rgb="FF000000"/>
        <rFont val="GHEA Grapalat"/>
        <family val="3"/>
      </rPr>
      <t>Full implementation of public capital expenditures planned in the 2022 budget will presumably have a positive impact on the GDP potential.</t>
    </r>
  </si>
  <si>
    <t>The impact of new outbreaks of pandemic on the Armenian economy will be weak.</t>
  </si>
  <si>
    <r>
      <t>ü</t>
    </r>
    <r>
      <rPr>
        <sz val="7"/>
        <color theme="1"/>
        <rFont val="Times New Roman"/>
        <family val="1"/>
      </rPr>
      <t xml:space="preserve">  </t>
    </r>
    <r>
      <rPr>
        <sz val="8"/>
        <color theme="1"/>
        <rFont val="GHEA Grapalat"/>
        <family val="3"/>
      </rPr>
      <t>There will be no significant economic consequences for the spread of the new type of the virus, and the likelihood of restrictions is low.</t>
    </r>
  </si>
  <si>
    <r>
      <t>ü</t>
    </r>
    <r>
      <rPr>
        <sz val="7"/>
        <color theme="1"/>
        <rFont val="Times New Roman"/>
        <family val="1"/>
      </rPr>
      <t xml:space="preserve">  </t>
    </r>
    <r>
      <rPr>
        <sz val="8"/>
        <color theme="1"/>
        <rFont val="GHEA Grapalat"/>
        <family val="3"/>
      </rPr>
      <t>With the gradual lifting of travel restrictions, the recovery of inbound tourism in Armenia in 2021 will be within 61.% of the 2019 level, but the outbound tourism, in view of current pandemic trends and new restrictions on international passenger traffic in partner countries, will recover at a slower pace, reaching around 47% of the 2019 level. given current worldwide trends of the pandemic, the low level of vaccination in Armenia and the cautious policies implemented by other countries regarding international passenger flows.</t>
    </r>
  </si>
  <si>
    <t>There is some negative contribution from the extractive industries to the growth of the level of GDP potential.</t>
  </si>
  <si>
    <r>
      <t>ü</t>
    </r>
    <r>
      <rPr>
        <sz val="7"/>
        <color theme="1"/>
        <rFont val="Times New Roman"/>
        <family val="1"/>
      </rPr>
      <t xml:space="preserve">  </t>
    </r>
    <r>
      <rPr>
        <sz val="8"/>
        <color theme="1"/>
        <rFont val="GHEA Grapalat"/>
        <family val="3"/>
      </rPr>
      <t>Monetary policy scenario does not incorporate operation of Amulsar mines and Alaverdi copper-molybdenum plant. Their potential impact is reflected in the projected risks.</t>
    </r>
  </si>
  <si>
    <r>
      <t>ü</t>
    </r>
    <r>
      <rPr>
        <sz val="7"/>
        <color theme="1"/>
        <rFont val="Times New Roman"/>
        <family val="1"/>
      </rPr>
      <t xml:space="preserve">  </t>
    </r>
    <r>
      <rPr>
        <sz val="8"/>
        <color theme="1"/>
        <rFont val="GHEA Grapalat"/>
        <family val="3"/>
      </rPr>
      <t>As a result of the logistical problems related to the operation of the Sotk mine, only about 30-35% of the previous capacity of the entire economic chain of gold mining, processing and export will be realized throughout the forecast horizon.</t>
    </r>
  </si>
  <si>
    <r>
      <t>ü</t>
    </r>
    <r>
      <rPr>
        <sz val="7"/>
        <color theme="1"/>
        <rFont val="Times New Roman"/>
        <family val="1"/>
      </rPr>
      <t xml:space="preserve">  </t>
    </r>
    <r>
      <rPr>
        <sz val="8"/>
        <color theme="1"/>
        <rFont val="GHEA Grapalat"/>
        <family val="3"/>
      </rPr>
      <t>Due to current uncertainties in the sector low output of the other mining companies is still expected.</t>
    </r>
  </si>
  <si>
    <t>Changes in excise and customs rates by 2023 deriving from the requirement to apply common rates in the EEU.</t>
  </si>
  <si>
    <t>The impact of termination of GSP + preferences on the Armenian economy will be moderately weak.</t>
  </si>
  <si>
    <r>
      <t>ü</t>
    </r>
    <r>
      <rPr>
        <sz val="7"/>
        <color theme="1"/>
        <rFont val="Times New Roman"/>
        <family val="1"/>
      </rPr>
      <t xml:space="preserve">  </t>
    </r>
    <r>
      <rPr>
        <sz val="8"/>
        <color theme="1"/>
        <rFont val="GHEA Grapalat"/>
        <family val="3"/>
      </rPr>
      <t>The impact of termination of preferences will be mainly on the textile industry, in which case the maximum impact on the overall industry is estimated at 0.7%, and 1.0-2.0 percentage points on real exports.</t>
    </r>
  </si>
  <si>
    <t>Savings that grew significantly in 2020 amid economic uncertainty, during 2022 will gradually decline.</t>
  </si>
  <si>
    <r>
      <t>ü</t>
    </r>
    <r>
      <rPr>
        <sz val="7"/>
        <color theme="1"/>
        <rFont val="Times New Roman"/>
        <family val="1"/>
      </rPr>
      <t xml:space="preserve">  </t>
    </r>
    <r>
      <rPr>
        <sz val="8"/>
        <color theme="1"/>
        <rFont val="GHEA Grapalat"/>
        <family val="3"/>
      </rPr>
      <t>The decline of savings will have positive effects on the total demand, however, in the forecast horizon they will still remain above the pre-crisis level because of the availability of precautionary savings amid persisting uncertainties.</t>
    </r>
  </si>
  <si>
    <t>Rise in prices for regulated services in early 2022.</t>
  </si>
  <si>
    <r>
      <t>ü</t>
    </r>
    <r>
      <rPr>
        <sz val="7"/>
        <color theme="1"/>
        <rFont val="Times New Roman"/>
        <family val="1"/>
      </rPr>
      <t xml:space="preserve">  </t>
    </r>
    <r>
      <rPr>
        <sz val="8"/>
        <color theme="1"/>
        <rFont val="GHEA Grapalat"/>
        <family val="3"/>
      </rPr>
      <t>In the first quarter of 2022, regulated services, in particular, rents for water supply and electricity, are expected to increase, with the impact on inflation estimated at up to 1.0 percentage points.</t>
    </r>
  </si>
  <si>
    <r>
      <t>ü</t>
    </r>
    <r>
      <rPr>
        <sz val="7"/>
        <color theme="1"/>
        <rFont val="Times New Roman"/>
        <family val="1"/>
      </rPr>
      <t> </t>
    </r>
    <r>
      <rPr>
        <sz val="7"/>
        <color theme="1"/>
        <rFont val="GHEA Grapalat"/>
        <family val="3"/>
      </rPr>
      <t xml:space="preserve"> </t>
    </r>
    <r>
      <rPr>
        <sz val="8"/>
        <color theme="1"/>
        <rFont val="GHEA Grapalat"/>
        <family val="3"/>
      </rPr>
      <t>The annual impact of the excise tax change expected in 2021-2023 is estimated at about 0․4 percentage point, and the impact of the change in customs rates at 0․3 percentage point for each year.</t>
    </r>
  </si>
  <si>
    <t>Consumer price inflation by commodity items as key contributors</t>
  </si>
  <si>
    <t>Designation</t>
  </si>
  <si>
    <t>Weight</t>
  </si>
  <si>
    <t>12-month inflation in June 2021</t>
  </si>
  <si>
    <t>Contribution to y/y inflation</t>
  </si>
  <si>
    <t>Core inflation</t>
  </si>
  <si>
    <t>Bread and cereals</t>
  </si>
  <si>
    <t>Meat</t>
  </si>
  <si>
    <t>Oils and fats</t>
  </si>
  <si>
    <t>Sugar</t>
  </si>
  <si>
    <t>Alcoholic beverage</t>
  </si>
  <si>
    <t>Tobacco</t>
  </si>
  <si>
    <t>Clothing</t>
  </si>
  <si>
    <t>Footwear</t>
  </si>
  <si>
    <t>Medicines and health products</t>
  </si>
  <si>
    <t>Fuel</t>
  </si>
  <si>
    <t>Air passenger transportation services</t>
  </si>
  <si>
    <t>Education</t>
  </si>
  <si>
    <t>Hospital services</t>
  </si>
  <si>
    <t>Seasonal food products</t>
  </si>
  <si>
    <t>Eggs</t>
  </si>
  <si>
    <t>Fruits</t>
  </si>
  <si>
    <t>Vegetables</t>
  </si>
  <si>
    <t>Regulated services</t>
  </si>
  <si>
    <t>Average quarterly interest rates in Armenia’s financial market</t>
  </si>
  <si>
    <t>Indicators</t>
  </si>
  <si>
    <t>Central Bank refinancing rate (end of quarter)</t>
  </si>
  <si>
    <t>Central Bank repo rate</t>
  </si>
  <si>
    <t>Interbank repo rate (up to 7-day)</t>
  </si>
  <si>
    <t>Yield of government securities on a yield curve (as of end-quarter)</t>
  </si>
  <si>
    <t>Medium term notes (5 year)</t>
  </si>
  <si>
    <t>Long-term bonds (30-year)</t>
  </si>
  <si>
    <t>Short-term treasury bill (1 year)</t>
  </si>
  <si>
    <t>actual</t>
  </si>
  <si>
    <t>program</t>
  </si>
  <si>
    <t>External sector</t>
  </si>
  <si>
    <r>
      <t xml:space="preserve">USA economic growth </t>
    </r>
    <r>
      <rPr>
        <i/>
        <sz val="7"/>
        <color theme="1"/>
        <rFont val="GHEA Grapalat"/>
        <family val="3"/>
      </rPr>
      <t>(%, real growth</t>
    </r>
    <r>
      <rPr>
        <sz val="7"/>
        <color theme="1"/>
        <rFont val="GHEA Grapalat"/>
        <family val="3"/>
      </rPr>
      <t>)</t>
    </r>
  </si>
  <si>
    <r>
      <t xml:space="preserve">Eurozone economic growth </t>
    </r>
    <r>
      <rPr>
        <i/>
        <sz val="7"/>
        <color theme="1"/>
        <rFont val="GHEA Grapalat"/>
        <family val="3"/>
      </rPr>
      <t>(%, real growth</t>
    </r>
    <r>
      <rPr>
        <sz val="7"/>
        <color theme="1"/>
        <rFont val="GHEA Grapalat"/>
        <family val="3"/>
      </rPr>
      <t>)</t>
    </r>
  </si>
  <si>
    <r>
      <t xml:space="preserve">Russia economic growth </t>
    </r>
    <r>
      <rPr>
        <i/>
        <sz val="7"/>
        <color theme="1"/>
        <rFont val="GHEA Grapalat"/>
        <family val="3"/>
      </rPr>
      <t>(%, real growth</t>
    </r>
    <r>
      <rPr>
        <sz val="7"/>
        <color theme="1"/>
        <rFont val="GHEA Grapalat"/>
        <family val="3"/>
      </rPr>
      <t>)</t>
    </r>
  </si>
  <si>
    <r>
      <t xml:space="preserve">USA inflation </t>
    </r>
    <r>
      <rPr>
        <i/>
        <sz val="7"/>
        <color theme="1"/>
        <rFont val="GHEA Grapalat"/>
        <family val="3"/>
      </rPr>
      <t>(average, %)</t>
    </r>
  </si>
  <si>
    <t>Eurozone inflation (average, %)</t>
  </si>
  <si>
    <t>Russia inflation (average, %)</t>
  </si>
  <si>
    <r>
      <t xml:space="preserve">Oil price </t>
    </r>
    <r>
      <rPr>
        <i/>
        <sz val="7"/>
        <color theme="1"/>
        <rFont val="GHEA Grapalat"/>
        <family val="3"/>
      </rPr>
      <t>(US$/barrel)</t>
    </r>
  </si>
  <si>
    <r>
      <t xml:space="preserve">Copper price </t>
    </r>
    <r>
      <rPr>
        <i/>
        <sz val="7"/>
        <color theme="1"/>
        <rFont val="GHEA Grapalat"/>
        <family val="3"/>
      </rPr>
      <t>(US$/barrel)</t>
    </r>
  </si>
  <si>
    <t>FAO index</t>
  </si>
  <si>
    <t>Domestic economy</t>
  </si>
  <si>
    <t>Prices</t>
  </si>
  <si>
    <r>
      <t xml:space="preserve">Inflation </t>
    </r>
    <r>
      <rPr>
        <i/>
        <sz val="7"/>
        <color theme="1"/>
        <rFont val="GHEA Grapalat"/>
        <family val="3"/>
      </rPr>
      <t>(y/y, end of period, %)</t>
    </r>
  </si>
  <si>
    <r>
      <t xml:space="preserve">Consumer price index </t>
    </r>
    <r>
      <rPr>
        <i/>
        <sz val="7"/>
        <color theme="1"/>
        <rFont val="GHEA Grapalat"/>
        <family val="3"/>
      </rPr>
      <t>(y/y, average, %)</t>
    </r>
  </si>
  <si>
    <r>
      <t xml:space="preserve">Core inflation </t>
    </r>
    <r>
      <rPr>
        <i/>
        <sz val="7"/>
        <color theme="1"/>
        <rFont val="GHEA Grapalat"/>
        <family val="3"/>
      </rPr>
      <t>(y/y, average, %)</t>
    </r>
  </si>
  <si>
    <t>Gross product</t>
  </si>
  <si>
    <r>
      <t xml:space="preserve">GDP </t>
    </r>
    <r>
      <rPr>
        <i/>
        <sz val="7"/>
        <color theme="1"/>
        <rFont val="GHEA Grapalat"/>
        <family val="3"/>
      </rPr>
      <t>(billion Armenian dram)</t>
    </r>
  </si>
  <si>
    <r>
      <t xml:space="preserve">GDP </t>
    </r>
    <r>
      <rPr>
        <i/>
        <sz val="7"/>
        <color theme="1"/>
        <rFont val="GHEA Grapalat"/>
        <family val="3"/>
      </rPr>
      <t>(%, real growth)</t>
    </r>
  </si>
  <si>
    <t>Supply</t>
  </si>
  <si>
    <r>
      <t xml:space="preserve">Industry </t>
    </r>
    <r>
      <rPr>
        <i/>
        <sz val="7"/>
        <color theme="1"/>
        <rFont val="GHEA Grapalat"/>
        <family val="3"/>
      </rPr>
      <t>(%, real growth)</t>
    </r>
  </si>
  <si>
    <r>
      <t xml:space="preserve">Agriculture </t>
    </r>
    <r>
      <rPr>
        <i/>
        <sz val="7"/>
        <color theme="1"/>
        <rFont val="GHEA Grapalat"/>
        <family val="3"/>
      </rPr>
      <t>(%, real growth)</t>
    </r>
  </si>
  <si>
    <r>
      <t xml:space="preserve">Construction </t>
    </r>
    <r>
      <rPr>
        <i/>
        <sz val="7"/>
        <color theme="1"/>
        <rFont val="GHEA Grapalat"/>
        <family val="3"/>
      </rPr>
      <t>(%, real growth)</t>
    </r>
  </si>
  <si>
    <r>
      <t xml:space="preserve">Services </t>
    </r>
    <r>
      <rPr>
        <i/>
        <sz val="7"/>
        <color theme="1"/>
        <rFont val="GHEA Grapalat"/>
        <family val="3"/>
      </rPr>
      <t>(%, real growth)</t>
    </r>
  </si>
  <si>
    <r>
      <t xml:space="preserve">Taxes, net </t>
    </r>
    <r>
      <rPr>
        <i/>
        <sz val="7"/>
        <color theme="1"/>
        <rFont val="GHEA Grapalat"/>
        <family val="3"/>
      </rPr>
      <t>(%, real growth)</t>
    </r>
  </si>
  <si>
    <t>Demand</t>
  </si>
  <si>
    <r>
      <t xml:space="preserve">Consumption </t>
    </r>
    <r>
      <rPr>
        <i/>
        <sz val="7"/>
        <color theme="1"/>
        <rFont val="GHEA Grapalat"/>
        <family val="3"/>
      </rPr>
      <t>(%, real growth)</t>
    </r>
  </si>
  <si>
    <r>
      <t xml:space="preserve"> Public consumption </t>
    </r>
    <r>
      <rPr>
        <i/>
        <sz val="7"/>
        <color theme="1"/>
        <rFont val="GHEA Grapalat"/>
        <family val="3"/>
      </rPr>
      <t>(%, real growth)</t>
    </r>
  </si>
  <si>
    <r>
      <t xml:space="preserve"> Private consumption </t>
    </r>
    <r>
      <rPr>
        <i/>
        <sz val="7"/>
        <color theme="1"/>
        <rFont val="GHEA Grapalat"/>
        <family val="3"/>
      </rPr>
      <t>(%, real growth)</t>
    </r>
  </si>
  <si>
    <r>
      <t xml:space="preserve">Gross accumulation of fixed assets* </t>
    </r>
    <r>
      <rPr>
        <i/>
        <sz val="7"/>
        <color theme="1"/>
        <rFont val="GHEA Grapalat"/>
        <family val="3"/>
      </rPr>
      <t>(%, real growth)</t>
    </r>
    <r>
      <rPr>
        <b/>
        <sz val="7"/>
        <color theme="1"/>
        <rFont val="GHEA Grapalat"/>
        <family val="3"/>
      </rPr>
      <t xml:space="preserve"> </t>
    </r>
  </si>
  <si>
    <r>
      <t xml:space="preserve"> Public investment** </t>
    </r>
    <r>
      <rPr>
        <i/>
        <sz val="7"/>
        <color theme="1"/>
        <rFont val="GHEA Grapalat"/>
        <family val="3"/>
      </rPr>
      <t>(%, real growth)</t>
    </r>
  </si>
  <si>
    <r>
      <t xml:space="preserve"> Gross accumulation of private fixed assets </t>
    </r>
    <r>
      <rPr>
        <i/>
        <sz val="7"/>
        <color theme="1"/>
        <rFont val="GHEA Grapalat"/>
        <family val="3"/>
      </rPr>
      <t>(%, real growth)</t>
    </r>
  </si>
  <si>
    <r>
      <t xml:space="preserve">Export of goods and services </t>
    </r>
    <r>
      <rPr>
        <i/>
        <sz val="7"/>
        <color theme="1"/>
        <rFont val="GHEA Grapalat"/>
        <family val="3"/>
      </rPr>
      <t>(%, real growth)</t>
    </r>
  </si>
  <si>
    <r>
      <t xml:space="preserve">Import of goods and services </t>
    </r>
    <r>
      <rPr>
        <i/>
        <sz val="7"/>
        <color theme="1"/>
        <rFont val="GHEA Grapalat"/>
        <family val="3"/>
      </rPr>
      <t>(%, real growth)</t>
    </r>
  </si>
  <si>
    <t>Current account</t>
  </si>
  <si>
    <r>
      <t xml:space="preserve">Balance of trade </t>
    </r>
    <r>
      <rPr>
        <i/>
        <sz val="7"/>
        <color theme="1"/>
        <rFont val="GHEA Grapalat"/>
        <family val="3"/>
      </rPr>
      <t>((million US dollar))</t>
    </r>
  </si>
  <si>
    <r>
      <t xml:space="preserve">Balance of services </t>
    </r>
    <r>
      <rPr>
        <i/>
        <sz val="7"/>
        <color theme="1"/>
        <rFont val="GHEA Grapalat"/>
        <family val="3"/>
      </rPr>
      <t>((million US dollar))</t>
    </r>
  </si>
  <si>
    <r>
      <t xml:space="preserve">Remittances </t>
    </r>
    <r>
      <rPr>
        <i/>
        <sz val="7"/>
        <color theme="1"/>
        <rFont val="GHEA Grapalat"/>
        <family val="3"/>
      </rPr>
      <t>((million US dollar))</t>
    </r>
  </si>
  <si>
    <r>
      <t xml:space="preserve">Current account </t>
    </r>
    <r>
      <rPr>
        <i/>
        <sz val="7"/>
        <color theme="1"/>
        <rFont val="GHEA Grapalat"/>
        <family val="3"/>
      </rPr>
      <t>((million US dollar))</t>
    </r>
  </si>
  <si>
    <r>
      <t xml:space="preserve"> Balance of trade </t>
    </r>
    <r>
      <rPr>
        <i/>
        <sz val="7"/>
        <color theme="1"/>
        <rFont val="GHEA Grapalat"/>
        <family val="3"/>
      </rPr>
      <t>(share in GDP, %)</t>
    </r>
  </si>
  <si>
    <r>
      <t xml:space="preserve">Balance of services </t>
    </r>
    <r>
      <rPr>
        <i/>
        <sz val="7"/>
        <color theme="1"/>
        <rFont val="GHEA Grapalat"/>
        <family val="3"/>
      </rPr>
      <t>share in GDP, %)</t>
    </r>
  </si>
  <si>
    <r>
      <t xml:space="preserve">Remittances </t>
    </r>
    <r>
      <rPr>
        <i/>
        <sz val="7"/>
        <color theme="1"/>
        <rFont val="GHEA Grapalat"/>
        <family val="3"/>
      </rPr>
      <t>(share in GDP, %)</t>
    </r>
  </si>
  <si>
    <r>
      <t xml:space="preserve">Current account </t>
    </r>
    <r>
      <rPr>
        <i/>
        <sz val="7"/>
        <color theme="1"/>
        <rFont val="GHEA Grapalat"/>
        <family val="3"/>
      </rPr>
      <t>(share in GDP, %)</t>
    </r>
  </si>
  <si>
    <t>Public sector***</t>
  </si>
  <si>
    <r>
      <t xml:space="preserve">Revenues and grants </t>
    </r>
    <r>
      <rPr>
        <i/>
        <sz val="7"/>
        <color theme="1"/>
        <rFont val="GHEA Grapalat"/>
        <family val="3"/>
      </rPr>
      <t>(billion Armenian dram)</t>
    </r>
  </si>
  <si>
    <r>
      <t xml:space="preserve">Tax revenues </t>
    </r>
    <r>
      <rPr>
        <i/>
        <sz val="7"/>
        <color theme="1"/>
        <rFont val="GHEA Grapalat"/>
        <family val="3"/>
      </rPr>
      <t>(billion Armenian dram)</t>
    </r>
  </si>
  <si>
    <r>
      <t xml:space="preserve">Expenditures </t>
    </r>
    <r>
      <rPr>
        <i/>
        <sz val="7"/>
        <color theme="1"/>
        <rFont val="GHEA Grapalat"/>
        <family val="3"/>
      </rPr>
      <t>(billion Armenian dram)</t>
    </r>
  </si>
  <si>
    <r>
      <t xml:space="preserve">Deficit </t>
    </r>
    <r>
      <rPr>
        <i/>
        <sz val="7"/>
        <color theme="1"/>
        <rFont val="GHEA Grapalat"/>
        <family val="3"/>
      </rPr>
      <t>(billion Armenian dram)</t>
    </r>
  </si>
  <si>
    <r>
      <t xml:space="preserve">Revenues and grants </t>
    </r>
    <r>
      <rPr>
        <i/>
        <sz val="7"/>
        <color theme="1"/>
        <rFont val="GHEA Grapalat"/>
        <family val="3"/>
      </rPr>
      <t>(share in GDP, %)</t>
    </r>
  </si>
  <si>
    <r>
      <t xml:space="preserve">Tax revenues </t>
    </r>
    <r>
      <rPr>
        <i/>
        <sz val="7"/>
        <color theme="1"/>
        <rFont val="GHEA Grapalat"/>
        <family val="3"/>
      </rPr>
      <t>(share in GDP, %)</t>
    </r>
  </si>
  <si>
    <r>
      <t xml:space="preserve">Expenditures </t>
    </r>
    <r>
      <rPr>
        <i/>
        <sz val="7"/>
        <color theme="1"/>
        <rFont val="GHEA Grapalat"/>
        <family val="3"/>
      </rPr>
      <t>(share in GDP, %)</t>
    </r>
  </si>
  <si>
    <r>
      <t xml:space="preserve">Deficit </t>
    </r>
    <r>
      <rPr>
        <i/>
        <sz val="7"/>
        <color theme="1"/>
        <rFont val="GHEA Grapalat"/>
        <family val="3"/>
      </rPr>
      <t>(share in GDP, %)</t>
    </r>
  </si>
  <si>
    <t>Monetary sector</t>
  </si>
  <si>
    <r>
      <t xml:space="preserve">Broad money </t>
    </r>
    <r>
      <rPr>
        <i/>
        <sz val="7"/>
        <color theme="1"/>
        <rFont val="GHEA Grapalat"/>
        <family val="3"/>
      </rPr>
      <t>(y/y, end of period, %)</t>
    </r>
  </si>
  <si>
    <r>
      <t xml:space="preserve">Dram broad money </t>
    </r>
    <r>
      <rPr>
        <i/>
        <sz val="7"/>
        <color theme="1"/>
        <rFont val="GHEA Grapalat"/>
        <family val="3"/>
      </rPr>
      <t>(y/y, end of period, %)</t>
    </r>
  </si>
  <si>
    <r>
      <t xml:space="preserve">Loans to economy </t>
    </r>
    <r>
      <rPr>
        <i/>
        <sz val="7"/>
        <color theme="1"/>
        <rFont val="GHEA Grapalat"/>
        <family val="3"/>
      </rPr>
      <t>(y/y, end of period, %)</t>
    </r>
  </si>
  <si>
    <r>
      <t>USD/AMD</t>
    </r>
    <r>
      <rPr>
        <i/>
        <sz val="7"/>
        <color theme="1"/>
        <rFont val="GHEA Grapalat"/>
        <family val="3"/>
      </rPr>
      <t xml:space="preserve"> (Armenian dram for one US dollar)</t>
    </r>
  </si>
  <si>
    <t>* Hereinafter, the Central Bank will only present the indicator of the aggregate fixed asset accumulation instead of the aggregate accumulation, since the change in tangible working capital inventories is considered by Armenia’s Statistics Committee as a balancing item and it does not show the true level of the aggregate accumulation. See https://www.armstat.am/file/article/sv_04_19a_112.pdf:</t>
  </si>
  <si>
    <t xml:space="preserve">** Actual indicators of public investment are capital expenditures of the consolidated budget, and the forecasts are based on the currently revised macro framework for 2022-2024. </t>
  </si>
  <si>
    <t>*** indicators of the 2021 budget are those of the law "On 2021 State Budget of the Republic of Armenia". The indicators for 2022-2023 are presented from the revised macro framework.</t>
  </si>
  <si>
    <t>Inflation range forecast probability distribution</t>
  </si>
  <si>
    <t>Projection assumptions</t>
  </si>
  <si>
    <t>In the third quarter of 2021, lending rates grew almost for all types of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</si>
</sst>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_)"/>
    <numFmt numFmtId="167" formatCode="[$-409]dd\-mmm\-yy;@"/>
    <numFmt numFmtId="168" formatCode="_(* #,##0_);_(* \(#,##0\);_(* &quot;-&quot;??_);_(@_)"/>
    <numFmt numFmtId="169" formatCode="0.0%"/>
    <numFmt numFmtId="170" formatCode="_(* #,##0.0_);_(* \(#,##0.0\);_(* &quot;-&quot;??_);_(@_)"/>
    <numFmt numFmtId="171" formatCode="0.000"/>
    <numFmt numFmtId="172" formatCode="0.00_)"/>
    <numFmt numFmtId="173" formatCode="0.0000000000000_)"/>
    <numFmt numFmtId="174" formatCode="0.000000000000_)"/>
    <numFmt numFmtId="175" formatCode="[$-409]mmm\-yy;@"/>
    <numFmt numFmtId="176" formatCode="0.000_)"/>
    <numFmt numFmtId="177" formatCode="0.0000"/>
    <numFmt numFmtId="178" formatCode="0.000000000000000000000000000_)"/>
    <numFmt numFmtId="179" formatCode="_-* #,##0.00\ _ _-;\-* #,##0.00\ _ _-;_-* &quot;-&quot;??\ _ _-;_-@_-"/>
    <numFmt numFmtId="180" formatCode="_-* #,##0.00\ [$€-1]_-;\-* #,##0.00\ [$€-1]_-;_-* &quot;-&quot;??\ [$€-1]_-"/>
    <numFmt numFmtId="181" formatCode="&quot;   &quot;@"/>
    <numFmt numFmtId="182" formatCode="&quot;      &quot;@"/>
    <numFmt numFmtId="183" formatCode="&quot;         &quot;@"/>
    <numFmt numFmtId="184" formatCode="&quot;            &quot;@"/>
    <numFmt numFmtId="185" formatCode="\M\o\n\t\h\ \D.\y\y\y\y"/>
    <numFmt numFmtId="186" formatCode="_([$€-2]* #,##0.00_);_([$€-2]* \(#,##0.00\);_([$€-2]* &quot;-&quot;??_)"/>
    <numFmt numFmtId="187" formatCode="General_)"/>
    <numFmt numFmtId="188" formatCode="[&gt;0.05]#,##0.0;[&lt;-0.05]\-#,##0.0;\-\-&quot; &quot;;"/>
    <numFmt numFmtId="189" formatCode="[Black]#,##0.0;[Black]\-#,##0.0;;"/>
  </numFmts>
  <fonts count="192" x14ac:knownFonts="1">
    <font>
      <sz val="11"/>
      <color theme="1"/>
      <name val="GHEA Grapala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1"/>
      <color theme="1"/>
      <name val="Calibri"/>
      <family val="2"/>
      <scheme val="minor"/>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0"/>
      <name val="Arial"/>
      <family val="2"/>
    </font>
    <font>
      <sz val="11"/>
      <color theme="1"/>
      <name val="GHEA Grapalat"/>
      <family val="2"/>
    </font>
    <font>
      <sz val="10"/>
      <name val="Arial"/>
      <family val="2"/>
      <charset val="238"/>
    </font>
    <font>
      <sz val="10"/>
      <name val="Arial CE"/>
      <charset val="238"/>
    </font>
    <font>
      <sz val="12"/>
      <name val="Times New Roman CE"/>
      <family val="1"/>
      <charset val="238"/>
    </font>
    <font>
      <b/>
      <sz val="10"/>
      <name val="Arial Armenian"/>
      <family val="2"/>
    </font>
    <font>
      <sz val="12"/>
      <name val="Times New Roman"/>
      <family val="1"/>
    </font>
    <font>
      <b/>
      <sz val="10"/>
      <name val="GHEA Grapalat"/>
      <family val="3"/>
    </font>
    <font>
      <b/>
      <sz val="11"/>
      <color theme="1"/>
      <name val="GHEA Grapalat"/>
      <family val="3"/>
    </font>
    <font>
      <sz val="11"/>
      <color theme="1"/>
      <name val="Times Armenian"/>
      <family val="2"/>
    </font>
    <font>
      <sz val="10"/>
      <name val="Courier"/>
      <family val="1"/>
      <charset val="204"/>
    </font>
    <font>
      <b/>
      <sz val="10"/>
      <name val="Times Armenian"/>
      <family val="1"/>
    </font>
    <font>
      <sz val="10"/>
      <color theme="1"/>
      <name val="GHEA Grapalat"/>
      <family val="3"/>
    </font>
    <font>
      <sz val="8"/>
      <name val="Arial Armenian"/>
      <family val="2"/>
    </font>
    <font>
      <b/>
      <sz val="10"/>
      <color indexed="10"/>
      <name val="Arial Armenian"/>
      <family val="2"/>
    </font>
    <font>
      <sz val="11"/>
      <color theme="1"/>
      <name val="GHEA Grapalat"/>
      <family val="3"/>
    </font>
    <font>
      <sz val="11"/>
      <color theme="1"/>
      <name val="Calibri"/>
      <family val="2"/>
      <scheme val="minor"/>
    </font>
    <font>
      <u/>
      <sz val="11"/>
      <color theme="10"/>
      <name val="Calibri"/>
      <family val="2"/>
      <scheme val="minor"/>
    </font>
    <font>
      <b/>
      <i/>
      <sz val="10"/>
      <color theme="1"/>
      <name val="GHEA Grapalat"/>
      <family val="3"/>
    </font>
    <font>
      <b/>
      <sz val="11"/>
      <color theme="1"/>
      <name val="GHEA Grapalat"/>
      <family val="2"/>
    </font>
    <font>
      <sz val="10"/>
      <color theme="1"/>
      <name val="GHEA Grapalat"/>
      <family val="2"/>
    </font>
    <font>
      <b/>
      <sz val="10"/>
      <color theme="1"/>
      <name val="GHEA Grapalat"/>
      <family val="2"/>
    </font>
    <font>
      <sz val="10"/>
      <name val="GHEA Grapalat"/>
      <family val="3"/>
    </font>
    <font>
      <i/>
      <sz val="10"/>
      <color rgb="FFFF0000"/>
      <name val="GHEA Grapalat"/>
      <family val="3"/>
    </font>
    <font>
      <sz val="9"/>
      <name val="GHEA Grapalat"/>
      <family val="3"/>
    </font>
    <font>
      <b/>
      <sz val="10"/>
      <color theme="1"/>
      <name val="GHEA Grapalat"/>
      <family val="3"/>
    </font>
    <font>
      <sz val="10"/>
      <name val="GHEA Grapalat"/>
      <family val="2"/>
    </font>
    <font>
      <b/>
      <sz val="12"/>
      <color theme="1"/>
      <name val="GHEA Grapalat"/>
      <family val="3"/>
    </font>
    <font>
      <sz val="11"/>
      <color rgb="FFFF0000"/>
      <name val="GHEA Grapalat"/>
      <family val="2"/>
    </font>
    <font>
      <sz val="10"/>
      <name val="Courier"/>
      <family val="3"/>
    </font>
    <font>
      <sz val="10"/>
      <name val="Arial"/>
      <family val="2"/>
      <charset val="204"/>
    </font>
    <font>
      <sz val="18"/>
      <color theme="3"/>
      <name val="Calibri Light"/>
      <family val="2"/>
      <scheme val="major"/>
    </font>
    <font>
      <b/>
      <sz val="15"/>
      <color theme="3"/>
      <name val="GHEA Grapalat"/>
      <family val="2"/>
    </font>
    <font>
      <b/>
      <sz val="13"/>
      <color theme="3"/>
      <name val="GHEA Grapalat"/>
      <family val="2"/>
    </font>
    <font>
      <b/>
      <sz val="11"/>
      <color theme="3"/>
      <name val="GHEA Grapalat"/>
      <family val="2"/>
    </font>
    <font>
      <sz val="11"/>
      <color rgb="FF006100"/>
      <name val="GHEA Grapalat"/>
      <family val="2"/>
    </font>
    <font>
      <sz val="11"/>
      <color rgb="FF9C0006"/>
      <name val="GHEA Grapalat"/>
      <family val="2"/>
    </font>
    <font>
      <sz val="11"/>
      <color rgb="FF9C6500"/>
      <name val="GHEA Grapalat"/>
      <family val="2"/>
    </font>
    <font>
      <sz val="11"/>
      <color rgb="FF3F3F76"/>
      <name val="GHEA Grapalat"/>
      <family val="2"/>
    </font>
    <font>
      <b/>
      <sz val="11"/>
      <color rgb="FF3F3F3F"/>
      <name val="GHEA Grapalat"/>
      <family val="2"/>
    </font>
    <font>
      <b/>
      <sz val="11"/>
      <color rgb="FFFA7D00"/>
      <name val="GHEA Grapalat"/>
      <family val="2"/>
    </font>
    <font>
      <sz val="11"/>
      <color rgb="FFFA7D00"/>
      <name val="GHEA Grapalat"/>
      <family val="2"/>
    </font>
    <font>
      <b/>
      <sz val="11"/>
      <color theme="0"/>
      <name val="GHEA Grapalat"/>
      <family val="2"/>
    </font>
    <font>
      <i/>
      <sz val="11"/>
      <color rgb="FF7F7F7F"/>
      <name val="GHEA Grapalat"/>
      <family val="2"/>
    </font>
    <font>
      <sz val="11"/>
      <color theme="0"/>
      <name val="GHEA Grapalat"/>
      <family val="2"/>
    </font>
    <font>
      <sz val="11"/>
      <name val="GHEA Grapalat"/>
      <family val="3"/>
    </font>
    <font>
      <sz val="11"/>
      <color theme="1"/>
      <name val="Arial Armenian"/>
      <family val="2"/>
    </font>
    <font>
      <b/>
      <sz val="7"/>
      <color rgb="FF1F497D"/>
      <name val="GHEA Grapalat"/>
      <family val="3"/>
    </font>
    <font>
      <b/>
      <sz val="2"/>
      <color theme="1"/>
      <name val="GHEA Grapalat"/>
      <family val="3"/>
    </font>
    <font>
      <sz val="10"/>
      <name val="Calibri"/>
      <family val="2"/>
      <scheme val="minor"/>
    </font>
    <font>
      <b/>
      <u/>
      <sz val="10"/>
      <color theme="10"/>
      <name val="GHEA Grapalat"/>
      <family val="3"/>
    </font>
    <font>
      <b/>
      <sz val="10"/>
      <color rgb="FF0070C0"/>
      <name val="GHEA Grapalat"/>
      <family val="3"/>
    </font>
    <font>
      <b/>
      <sz val="10"/>
      <name val="Times New Roman"/>
      <family val="1"/>
    </font>
    <font>
      <sz val="10"/>
      <name val="Arial Armenian"/>
      <family val="2"/>
    </font>
    <font>
      <sz val="10"/>
      <name val="Times Armenian"/>
      <family val="1"/>
    </font>
    <font>
      <sz val="12"/>
      <name val="Times New Roman"/>
      <family val="1"/>
    </font>
    <font>
      <sz val="9"/>
      <name val="Times New Roman"/>
      <family val="1"/>
    </font>
    <font>
      <sz val="12"/>
      <color rgb="FF006100"/>
      <name val="GHEA Grapalat"/>
      <family val="2"/>
    </font>
    <font>
      <sz val="12"/>
      <color rgb="FF9C0006"/>
      <name val="GHEA Grapalat"/>
      <family val="2"/>
    </font>
    <font>
      <sz val="12"/>
      <color rgb="FF9C6500"/>
      <name val="GHEA Grapalat"/>
      <family val="2"/>
    </font>
    <font>
      <sz val="12"/>
      <color rgb="FF3F3F76"/>
      <name val="GHEA Grapalat"/>
      <family val="2"/>
    </font>
    <font>
      <b/>
      <sz val="12"/>
      <color rgb="FF3F3F3F"/>
      <name val="GHEA Grapalat"/>
      <family val="2"/>
    </font>
    <font>
      <b/>
      <sz val="12"/>
      <color rgb="FFFA7D00"/>
      <name val="GHEA Grapalat"/>
      <family val="2"/>
    </font>
    <font>
      <sz val="12"/>
      <color rgb="FFFA7D00"/>
      <name val="GHEA Grapalat"/>
      <family val="2"/>
    </font>
    <font>
      <b/>
      <sz val="12"/>
      <color theme="0"/>
      <name val="GHEA Grapalat"/>
      <family val="2"/>
    </font>
    <font>
      <sz val="12"/>
      <color rgb="FFFF0000"/>
      <name val="GHEA Grapalat"/>
      <family val="2"/>
    </font>
    <font>
      <i/>
      <sz val="12"/>
      <color rgb="FF7F7F7F"/>
      <name val="GHEA Grapalat"/>
      <family val="2"/>
    </font>
    <font>
      <b/>
      <sz val="12"/>
      <color theme="1"/>
      <name val="GHEA Grapalat"/>
      <family val="2"/>
    </font>
    <font>
      <sz val="12"/>
      <color theme="0"/>
      <name val="GHEA Grapala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Times Armenian"/>
      <family val="1"/>
    </font>
    <font>
      <sz val="12"/>
      <name val="Times New Roman CE"/>
      <family val="1"/>
      <charset val="238"/>
    </font>
    <font>
      <u/>
      <sz val="12"/>
      <color indexed="12"/>
      <name val="Times New Roman CE"/>
      <family val="1"/>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rgb="FF000000"/>
      <name val="GHEA Grapalat"/>
      <family val="3"/>
    </font>
    <font>
      <sz val="9"/>
      <color rgb="FF305496"/>
      <name val="GHEA Grapalat"/>
      <family val="2"/>
    </font>
    <font>
      <sz val="10"/>
      <color rgb="FF000000"/>
      <name val="GHEA Grapalat"/>
      <family val="2"/>
    </font>
    <font>
      <b/>
      <sz val="10"/>
      <color rgb="FF000000"/>
      <name val="GHEA Grapalat"/>
      <family val="3"/>
    </font>
    <font>
      <sz val="11"/>
      <color rgb="FF000000"/>
      <name val="Calibri"/>
      <family val="2"/>
    </font>
    <font>
      <sz val="11"/>
      <color rgb="FF000000"/>
      <name val="GHEA Grapalat"/>
      <family val="2"/>
    </font>
    <font>
      <sz val="10"/>
      <name val="Arial"/>
      <family val="2"/>
      <charset val="204"/>
    </font>
    <font>
      <sz val="10"/>
      <name val="Times Armenian"/>
      <family val="1"/>
    </font>
    <font>
      <b/>
      <sz val="10"/>
      <color rgb="FF000000"/>
      <name val="GHEA Grapalat"/>
      <family val="2"/>
    </font>
    <font>
      <b/>
      <sz val="8"/>
      <color theme="1"/>
      <name val="GHEA Grapalat"/>
      <family val="3"/>
    </font>
    <font>
      <sz val="8"/>
      <color theme="1"/>
      <name val="GHEA Grapalat"/>
      <family val="3"/>
    </font>
    <font>
      <sz val="8"/>
      <color rgb="FF000000"/>
      <name val="GHEA Grapalat"/>
      <family val="3"/>
    </font>
    <font>
      <sz val="10"/>
      <color rgb="FF404040"/>
      <name val="GHEA Grapalat"/>
      <family val="2"/>
    </font>
    <font>
      <b/>
      <i/>
      <sz val="8"/>
      <color theme="1"/>
      <name val="GHEA Grapalat"/>
      <family val="3"/>
    </font>
    <font>
      <sz val="12"/>
      <color rgb="FF000000"/>
      <name val="GHEA Grapalat"/>
      <family val="3"/>
    </font>
    <font>
      <sz val="10"/>
      <color rgb="FFFFFFFF"/>
      <name val="GHEA Grapalat"/>
      <family val="3"/>
    </font>
    <font>
      <sz val="9"/>
      <color theme="1"/>
      <name val="GHEA Grapalat"/>
      <family val="3"/>
    </font>
    <font>
      <u/>
      <sz val="10"/>
      <color theme="10"/>
      <name val="GHEA Grapalat"/>
      <family val="3"/>
    </font>
    <font>
      <sz val="12"/>
      <color theme="1"/>
      <name val="Calibri"/>
      <family val="2"/>
      <scheme val="minor"/>
    </font>
    <font>
      <sz val="11"/>
      <name val="Calibri"/>
      <family val="2"/>
      <scheme val="minor"/>
    </font>
    <font>
      <b/>
      <sz val="11"/>
      <color rgb="FF000000"/>
      <name val="GHEA Grapalat"/>
      <family val="3"/>
    </font>
    <font>
      <b/>
      <sz val="10"/>
      <color theme="1"/>
      <name val="GHEA Grapalat"/>
      <family val="3"/>
      <charset val="204"/>
    </font>
    <font>
      <sz val="12"/>
      <name val="Times New Roman CE"/>
      <charset val="238"/>
    </font>
    <font>
      <sz val="8"/>
      <name val="GHEA Grapalat"/>
      <family val="2"/>
    </font>
    <font>
      <sz val="11"/>
      <color indexed="8"/>
      <name val="Times Armenian"/>
      <family val="2"/>
    </font>
    <font>
      <sz val="11"/>
      <color indexed="8"/>
      <name val="Calibri"/>
      <family val="2"/>
    </font>
    <font>
      <sz val="11"/>
      <color indexed="9"/>
      <name val="Times Armenian"/>
      <family val="2"/>
    </font>
    <font>
      <sz val="11"/>
      <color indexed="20"/>
      <name val="Times Armenian"/>
      <family val="2"/>
    </font>
    <font>
      <b/>
      <sz val="11"/>
      <color indexed="52"/>
      <name val="Times Armenian"/>
      <family val="2"/>
    </font>
    <font>
      <b/>
      <sz val="11"/>
      <color indexed="9"/>
      <name val="Times Armenian"/>
      <family val="2"/>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sz val="11"/>
      <color indexed="62"/>
      <name val="Times Armenian"/>
      <family val="2"/>
    </font>
    <font>
      <sz val="11"/>
      <color indexed="52"/>
      <name val="Times Armenian"/>
      <family val="2"/>
    </font>
    <font>
      <sz val="11"/>
      <color indexed="60"/>
      <name val="Times Armenian"/>
      <family val="2"/>
    </font>
    <font>
      <b/>
      <sz val="11"/>
      <color indexed="63"/>
      <name val="Times Armenian"/>
      <family val="2"/>
    </font>
    <font>
      <b/>
      <sz val="18"/>
      <color indexed="56"/>
      <name val="Cambria"/>
      <family val="2"/>
    </font>
    <font>
      <b/>
      <sz val="11"/>
      <color indexed="8"/>
      <name val="Times Armenian"/>
      <family val="2"/>
    </font>
    <font>
      <sz val="11"/>
      <color indexed="10"/>
      <name val="Times Armenian"/>
      <family val="2"/>
    </font>
    <font>
      <sz val="10"/>
      <name val="MS Sans Serif"/>
      <family val="2"/>
    </font>
    <font>
      <sz val="11"/>
      <color indexed="8"/>
      <name val="Calibri"/>
      <family val="2"/>
      <charset val="204"/>
    </font>
    <font>
      <sz val="11"/>
      <color indexed="9"/>
      <name val="Calibri"/>
      <family val="2"/>
      <charset val="204"/>
    </font>
    <font>
      <sz val="12"/>
      <name val="Tms Rmn"/>
    </font>
    <font>
      <sz val="1"/>
      <color indexed="8"/>
      <name val="Courier"/>
      <family val="3"/>
    </font>
    <font>
      <sz val="10"/>
      <name val="Times New Roman"/>
      <family val="1"/>
    </font>
    <font>
      <b/>
      <sz val="11"/>
      <color indexed="8"/>
      <name val="Calibri"/>
      <family val="2"/>
      <charset val="204"/>
    </font>
    <font>
      <sz val="8"/>
      <name val="Times New Roman"/>
      <family val="1"/>
    </font>
    <font>
      <sz val="12"/>
      <name val="Helv"/>
    </font>
    <font>
      <b/>
      <sz val="1"/>
      <color indexed="8"/>
      <name val="Courier"/>
      <family val="3"/>
    </font>
    <font>
      <sz val="7"/>
      <name val="Small Fonts"/>
      <family val="2"/>
    </font>
    <font>
      <sz val="10"/>
      <name val="Tms Rmn"/>
    </font>
    <font>
      <b/>
      <sz val="18"/>
      <color indexed="62"/>
      <name val="Cambria"/>
      <family val="2"/>
      <charset val="204"/>
    </font>
    <font>
      <sz val="12"/>
      <color indexed="24"/>
      <name val="Modern"/>
      <family val="3"/>
      <charset val="255"/>
    </font>
    <font>
      <b/>
      <sz val="18"/>
      <color indexed="24"/>
      <name val="Modern"/>
      <family val="3"/>
      <charset val="255"/>
    </font>
    <font>
      <b/>
      <sz val="12"/>
      <color indexed="24"/>
      <name val="Modern"/>
      <family val="3"/>
      <charset val="255"/>
    </font>
    <font>
      <sz val="9"/>
      <color theme="1"/>
      <name val="Arial"/>
      <family val="2"/>
    </font>
    <font>
      <b/>
      <sz val="10"/>
      <color theme="1"/>
      <name val="GHEA Grapalat"/>
    </font>
    <font>
      <sz val="10"/>
      <color theme="1"/>
      <name val="GHEA Grapalat"/>
    </font>
    <font>
      <b/>
      <sz val="10"/>
      <name val="GHEA Grapalat"/>
      <family val="2"/>
    </font>
    <font>
      <b/>
      <sz val="8"/>
      <color rgb="FF000000"/>
      <name val="GHEA Grapalat"/>
      <family val="3"/>
    </font>
    <font>
      <b/>
      <sz val="7"/>
      <color theme="1"/>
      <name val="GHEA Grapalat"/>
      <family val="3"/>
    </font>
    <font>
      <sz val="7"/>
      <color theme="1"/>
      <name val="GHEA Grapalat"/>
      <family val="3"/>
    </font>
    <font>
      <i/>
      <sz val="7"/>
      <color theme="1"/>
      <name val="GHEA Grapalat"/>
      <family val="3"/>
    </font>
    <font>
      <sz val="8"/>
      <color theme="1"/>
      <name val="Wingdings"/>
      <charset val="2"/>
    </font>
    <font>
      <sz val="7"/>
      <color theme="1"/>
      <name val="Times New Roman"/>
      <family val="1"/>
    </font>
    <font>
      <u/>
      <sz val="12"/>
      <color indexed="12"/>
      <name val="Times New Roman CE"/>
      <charset val="238"/>
    </font>
  </fonts>
  <fills count="6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57"/>
      </patternFill>
    </fill>
    <fill>
      <patternFill patternType="solid">
        <fgColor indexed="53"/>
      </patternFill>
    </fill>
    <fill>
      <patternFill patternType="solid">
        <fgColor rgb="FFD9D9D9"/>
        <bgColor indexed="64"/>
      </patternFill>
    </fill>
    <fill>
      <patternFill patternType="solid">
        <fgColor rgb="FFFFFFFF"/>
        <bgColor indexed="64"/>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s>
  <borders count="35">
    <border>
      <left/>
      <right/>
      <top/>
      <bottom/>
      <diagonal/>
    </border>
    <border>
      <left style="thin">
        <color indexed="12"/>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12"/>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3355">
    <xf numFmtId="0" fontId="0" fillId="0" borderId="0"/>
    <xf numFmtId="0" fontId="19" fillId="0" borderId="0"/>
    <xf numFmtId="0" fontId="21" fillId="0" borderId="0"/>
    <xf numFmtId="0" fontId="22" fillId="0" borderId="0"/>
    <xf numFmtId="0" fontId="23" fillId="0" borderId="0"/>
    <xf numFmtId="0" fontId="20" fillId="0" borderId="0"/>
    <xf numFmtId="0" fontId="20" fillId="0" borderId="0"/>
    <xf numFmtId="0" fontId="25" fillId="0" borderId="0"/>
    <xf numFmtId="0" fontId="20" fillId="0" borderId="0"/>
    <xf numFmtId="0" fontId="20" fillId="0" borderId="0"/>
    <xf numFmtId="0" fontId="24" fillId="0" borderId="0"/>
    <xf numFmtId="0" fontId="20" fillId="0" borderId="0"/>
    <xf numFmtId="0" fontId="28" fillId="0" borderId="0"/>
    <xf numFmtId="43" fontId="28" fillId="0" borderId="0" applyFont="0" applyFill="0" applyBorder="0" applyAlignment="0" applyProtection="0"/>
    <xf numFmtId="0" fontId="20" fillId="0" borderId="0"/>
    <xf numFmtId="0" fontId="20" fillId="0" borderId="0"/>
    <xf numFmtId="166" fontId="29" fillId="0" borderId="0"/>
    <xf numFmtId="0" fontId="30" fillId="0" borderId="0"/>
    <xf numFmtId="43" fontId="20" fillId="0" borderId="0" applyFont="0" applyFill="0" applyBorder="0" applyAlignment="0" applyProtection="0"/>
    <xf numFmtId="0" fontId="32" fillId="0" borderId="0"/>
    <xf numFmtId="0" fontId="33" fillId="0" borderId="0"/>
    <xf numFmtId="43" fontId="20" fillId="0" borderId="0" applyFont="0" applyFill="0" applyBorder="0" applyAlignment="0" applyProtection="0"/>
    <xf numFmtId="0" fontId="35" fillId="0" borderId="0"/>
    <xf numFmtId="43" fontId="35" fillId="0" borderId="0" applyFont="0" applyFill="0" applyBorder="0" applyAlignment="0" applyProtection="0"/>
    <xf numFmtId="0" fontId="36" fillId="0" borderId="0" applyNumberFormat="0" applyFill="0" applyBorder="0" applyAlignment="0" applyProtection="0"/>
    <xf numFmtId="0" fontId="20" fillId="0" borderId="0"/>
    <xf numFmtId="9" fontId="28" fillId="0" borderId="0" applyFont="0" applyFill="0" applyBorder="0" applyAlignment="0" applyProtection="0"/>
    <xf numFmtId="0" fontId="18" fillId="0" borderId="0"/>
    <xf numFmtId="0" fontId="18" fillId="0" borderId="0"/>
    <xf numFmtId="0" fontId="35" fillId="0" borderId="0"/>
    <xf numFmtId="43" fontId="35" fillId="0" borderId="0" applyFont="0" applyFill="0" applyBorder="0" applyAlignment="0" applyProtection="0"/>
    <xf numFmtId="166" fontId="48" fillId="0" borderId="0"/>
    <xf numFmtId="172" fontId="48" fillId="0" borderId="0">
      <alignment vertical="center"/>
    </xf>
    <xf numFmtId="166" fontId="29" fillId="0" borderId="0"/>
    <xf numFmtId="0" fontId="19" fillId="0" borderId="0"/>
    <xf numFmtId="172" fontId="48" fillId="0" borderId="0"/>
    <xf numFmtId="174" fontId="29" fillId="0" borderId="0"/>
    <xf numFmtId="172" fontId="48" fillId="0" borderId="0"/>
    <xf numFmtId="173" fontId="48" fillId="0" borderId="0"/>
    <xf numFmtId="43" fontId="49" fillId="0" borderId="0" applyFon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3" borderId="0" applyNumberFormat="0" applyBorder="0" applyAlignment="0" applyProtection="0"/>
    <xf numFmtId="0" fontId="55" fillId="4" borderId="0" applyNumberFormat="0" applyBorder="0" applyAlignment="0" applyProtection="0"/>
    <xf numFmtId="0" fontId="56" fillId="5" borderId="0" applyNumberFormat="0" applyBorder="0" applyAlignment="0" applyProtection="0"/>
    <xf numFmtId="0" fontId="57" fillId="6" borderId="5" applyNumberFormat="0" applyAlignment="0" applyProtection="0"/>
    <xf numFmtId="0" fontId="58" fillId="7" borderId="6" applyNumberFormat="0" applyAlignment="0" applyProtection="0"/>
    <xf numFmtId="0" fontId="59" fillId="7" borderId="5" applyNumberFormat="0" applyAlignment="0" applyProtection="0"/>
    <xf numFmtId="0" fontId="60" fillId="0" borderId="7" applyNumberFormat="0" applyFill="0" applyAlignment="0" applyProtection="0"/>
    <xf numFmtId="0" fontId="61" fillId="8" borderId="8" applyNumberFormat="0" applyAlignment="0" applyProtection="0"/>
    <xf numFmtId="0" fontId="47" fillId="0" borderId="0" applyNumberFormat="0" applyFill="0" applyBorder="0" applyAlignment="0" applyProtection="0"/>
    <xf numFmtId="0" fontId="20" fillId="9" borderId="9" applyNumberFormat="0" applyFont="0" applyAlignment="0" applyProtection="0"/>
    <xf numFmtId="0" fontId="62" fillId="0" borderId="0" applyNumberFormat="0" applyFill="0" applyBorder="0" applyAlignment="0" applyProtection="0"/>
    <xf numFmtId="0" fontId="38" fillId="0" borderId="10" applyNumberFormat="0" applyFill="0" applyAlignment="0" applyProtection="0"/>
    <xf numFmtId="0" fontId="63"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63" fillId="33" borderId="0" applyNumberFormat="0" applyBorder="0" applyAlignment="0" applyProtection="0"/>
    <xf numFmtId="0" fontId="17" fillId="0" borderId="0"/>
    <xf numFmtId="9" fontId="20" fillId="0" borderId="0" applyFont="0" applyFill="0" applyBorder="0" applyAlignment="0" applyProtection="0"/>
    <xf numFmtId="0" fontId="35" fillId="0" borderId="0"/>
    <xf numFmtId="43" fontId="35" fillId="0" borderId="0" applyFont="0" applyFill="0" applyBorder="0" applyAlignment="0" applyProtection="0"/>
    <xf numFmtId="0" fontId="16" fillId="0" borderId="0"/>
    <xf numFmtId="0" fontId="16" fillId="0" borderId="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3" borderId="0" applyNumberFormat="0" applyBorder="0" applyAlignment="0" applyProtection="0"/>
    <xf numFmtId="0" fontId="55" fillId="4" borderId="0" applyNumberFormat="0" applyBorder="0" applyAlignment="0" applyProtection="0"/>
    <xf numFmtId="0" fontId="56" fillId="5" borderId="0" applyNumberFormat="0" applyBorder="0" applyAlignment="0" applyProtection="0"/>
    <xf numFmtId="0" fontId="57" fillId="6" borderId="5" applyNumberFormat="0" applyAlignment="0" applyProtection="0"/>
    <xf numFmtId="0" fontId="58" fillId="7" borderId="6" applyNumberFormat="0" applyAlignment="0" applyProtection="0"/>
    <xf numFmtId="0" fontId="59" fillId="7" borderId="5" applyNumberFormat="0" applyAlignment="0" applyProtection="0"/>
    <xf numFmtId="0" fontId="60" fillId="0" borderId="7" applyNumberFormat="0" applyFill="0" applyAlignment="0" applyProtection="0"/>
    <xf numFmtId="0" fontId="61" fillId="8" borderId="8" applyNumberFormat="0" applyAlignment="0" applyProtection="0"/>
    <xf numFmtId="0" fontId="47" fillId="0" borderId="0" applyNumberFormat="0" applyFill="0" applyBorder="0" applyAlignment="0" applyProtection="0"/>
    <xf numFmtId="0" fontId="62" fillId="0" borderId="0" applyNumberFormat="0" applyFill="0" applyBorder="0" applyAlignment="0" applyProtection="0"/>
    <xf numFmtId="0" fontId="38" fillId="0" borderId="10" applyNumberFormat="0" applyFill="0" applyAlignment="0" applyProtection="0"/>
    <xf numFmtId="0" fontId="63"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63"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4" fillId="0" borderId="0"/>
    <xf numFmtId="9" fontId="19" fillId="0" borderId="0" applyFont="0" applyFill="0" applyBorder="0" applyAlignment="0" applyProtection="0"/>
    <xf numFmtId="0" fontId="73" fillId="0" borderId="0"/>
    <xf numFmtId="0" fontId="28" fillId="0" borderId="0"/>
    <xf numFmtId="0" fontId="74" fillId="0" borderId="0"/>
    <xf numFmtId="9" fontId="25" fillId="0" borderId="0" applyFont="0" applyFill="0" applyBorder="0" applyAlignment="0" applyProtection="0"/>
    <xf numFmtId="0" fontId="75" fillId="0" borderId="0"/>
    <xf numFmtId="0" fontId="25" fillId="0" borderId="0"/>
    <xf numFmtId="0" fontId="14" fillId="9" borderId="9" applyNumberFormat="0" applyFont="0" applyAlignment="0" applyProtection="0"/>
    <xf numFmtId="0" fontId="88" fillId="0" borderId="2" applyNumberFormat="0" applyFill="0" applyAlignment="0" applyProtection="0"/>
    <xf numFmtId="0" fontId="89" fillId="0" borderId="3" applyNumberFormat="0" applyFill="0" applyAlignment="0" applyProtection="0"/>
    <xf numFmtId="0" fontId="90" fillId="0" borderId="4" applyNumberFormat="0" applyFill="0" applyAlignment="0" applyProtection="0"/>
    <xf numFmtId="0" fontId="90" fillId="0" borderId="0" applyNumberFormat="0" applyFill="0" applyBorder="0" applyAlignment="0" applyProtection="0"/>
    <xf numFmtId="0" fontId="91" fillId="3" borderId="0" applyNumberFormat="0" applyBorder="0" applyAlignment="0" applyProtection="0"/>
    <xf numFmtId="0" fontId="92" fillId="4" borderId="0" applyNumberFormat="0" applyBorder="0" applyAlignment="0" applyProtection="0"/>
    <xf numFmtId="0" fontId="93" fillId="5" borderId="0" applyNumberFormat="0" applyBorder="0" applyAlignment="0" applyProtection="0"/>
    <xf numFmtId="0" fontId="94" fillId="6" borderId="5" applyNumberFormat="0" applyAlignment="0" applyProtection="0"/>
    <xf numFmtId="0" fontId="95" fillId="7" borderId="6" applyNumberFormat="0" applyAlignment="0" applyProtection="0"/>
    <xf numFmtId="0" fontId="96" fillId="7" borderId="5" applyNumberFormat="0" applyAlignment="0" applyProtection="0"/>
    <xf numFmtId="0" fontId="97" fillId="0" borderId="7" applyNumberFormat="0" applyFill="0" applyAlignment="0" applyProtection="0"/>
    <xf numFmtId="0" fontId="98" fillId="8" borderId="8"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10" applyNumberFormat="0" applyFill="0" applyAlignment="0" applyProtection="0"/>
    <xf numFmtId="0" fontId="102"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102" fillId="25" borderId="0" applyNumberFormat="0" applyBorder="0" applyAlignment="0" applyProtection="0"/>
    <xf numFmtId="0" fontId="102"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102" fillId="33" borderId="0" applyNumberFormat="0" applyBorder="0" applyAlignment="0" applyProtection="0"/>
    <xf numFmtId="0" fontId="35" fillId="9" borderId="9" applyNumberFormat="0" applyFont="0" applyAlignment="0" applyProtection="0"/>
    <xf numFmtId="0" fontId="35" fillId="0" borderId="0"/>
    <xf numFmtId="0" fontId="35" fillId="9" borderId="9" applyNumberFormat="0" applyFont="0" applyAlignment="0" applyProtection="0"/>
    <xf numFmtId="0" fontId="35" fillId="11"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0" borderId="0"/>
    <xf numFmtId="0" fontId="35" fillId="9" borderId="9" applyNumberFormat="0" applyFont="0" applyAlignment="0" applyProtection="0"/>
    <xf numFmtId="0" fontId="35" fillId="11"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0" borderId="0"/>
    <xf numFmtId="0" fontId="35" fillId="9" borderId="9" applyNumberFormat="0" applyFont="0" applyAlignment="0" applyProtection="0"/>
    <xf numFmtId="0" fontId="35" fillId="11"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76" fillId="3" borderId="0" applyNumberFormat="0" applyBorder="0" applyAlignment="0" applyProtection="0"/>
    <xf numFmtId="0" fontId="77" fillId="4" borderId="0" applyNumberFormat="0" applyBorder="0" applyAlignment="0" applyProtection="0"/>
    <xf numFmtId="0" fontId="78" fillId="5" borderId="0" applyNumberFormat="0" applyBorder="0" applyAlignment="0" applyProtection="0"/>
    <xf numFmtId="0" fontId="79" fillId="6" borderId="5" applyNumberFormat="0" applyAlignment="0" applyProtection="0"/>
    <xf numFmtId="0" fontId="80" fillId="7" borderId="6" applyNumberFormat="0" applyAlignment="0" applyProtection="0"/>
    <xf numFmtId="0" fontId="81" fillId="7" borderId="5" applyNumberFormat="0" applyAlignment="0" applyProtection="0"/>
    <xf numFmtId="0" fontId="82" fillId="0" borderId="7" applyNumberFormat="0" applyFill="0" applyAlignment="0" applyProtection="0"/>
    <xf numFmtId="0" fontId="83" fillId="8" borderId="8"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87" fillId="33" borderId="0" applyNumberFormat="0" applyBorder="0" applyAlignment="0" applyProtection="0"/>
    <xf numFmtId="0" fontId="88" fillId="0" borderId="2" applyNumberFormat="0" applyFill="0" applyAlignment="0" applyProtection="0"/>
    <xf numFmtId="0" fontId="89" fillId="0" borderId="3" applyNumberFormat="0" applyFill="0" applyAlignment="0" applyProtection="0"/>
    <xf numFmtId="0" fontId="90" fillId="0" borderId="4" applyNumberFormat="0" applyFill="0" applyAlignment="0" applyProtection="0"/>
    <xf numFmtId="0" fontId="90" fillId="0" borderId="0" applyNumberFormat="0" applyFill="0" applyBorder="0" applyAlignment="0" applyProtection="0"/>
    <xf numFmtId="0" fontId="91" fillId="3" borderId="0" applyNumberFormat="0" applyBorder="0" applyAlignment="0" applyProtection="0"/>
    <xf numFmtId="0" fontId="92" fillId="4" borderId="0" applyNumberFormat="0" applyBorder="0" applyAlignment="0" applyProtection="0"/>
    <xf numFmtId="0" fontId="93" fillId="5" borderId="0" applyNumberFormat="0" applyBorder="0" applyAlignment="0" applyProtection="0"/>
    <xf numFmtId="0" fontId="94" fillId="6" borderId="5" applyNumberFormat="0" applyAlignment="0" applyProtection="0"/>
    <xf numFmtId="0" fontId="95" fillId="7" borderId="6" applyNumberFormat="0" applyAlignment="0" applyProtection="0"/>
    <xf numFmtId="0" fontId="96" fillId="7" borderId="5" applyNumberFormat="0" applyAlignment="0" applyProtection="0"/>
    <xf numFmtId="0" fontId="97" fillId="0" borderId="7" applyNumberFormat="0" applyFill="0" applyAlignment="0" applyProtection="0"/>
    <xf numFmtId="0" fontId="98" fillId="8" borderId="8"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10" applyNumberFormat="0" applyFill="0" applyAlignment="0" applyProtection="0"/>
    <xf numFmtId="0" fontId="102"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102" fillId="25" borderId="0" applyNumberFormat="0" applyBorder="0" applyAlignment="0" applyProtection="0"/>
    <xf numFmtId="0" fontId="102"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102" fillId="33" borderId="0" applyNumberFormat="0" applyBorder="0" applyAlignment="0" applyProtection="0"/>
    <xf numFmtId="0" fontId="35" fillId="9" borderId="9" applyNumberFormat="0" applyFont="0" applyAlignment="0" applyProtection="0"/>
    <xf numFmtId="0" fontId="35" fillId="0" borderId="0"/>
    <xf numFmtId="0" fontId="35" fillId="9" borderId="9" applyNumberFormat="0" applyFont="0" applyAlignment="0" applyProtection="0"/>
    <xf numFmtId="0" fontId="35" fillId="11"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0" borderId="0"/>
    <xf numFmtId="0" fontId="35" fillId="9" borderId="9" applyNumberFormat="0" applyFont="0" applyAlignment="0" applyProtection="0"/>
    <xf numFmtId="0" fontId="35" fillId="11"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103" fillId="0" borderId="0"/>
    <xf numFmtId="0" fontId="20" fillId="0" borderId="0"/>
    <xf numFmtId="0" fontId="73" fillId="0" borderId="0"/>
    <xf numFmtId="0" fontId="35" fillId="0" borderId="0"/>
    <xf numFmtId="0" fontId="73" fillId="0" borderId="0"/>
    <xf numFmtId="43" fontId="73" fillId="0" borderId="0" applyFont="0" applyFill="0" applyBorder="0" applyAlignment="0" applyProtection="0"/>
    <xf numFmtId="43" fontId="73" fillId="0" borderId="0" applyFont="0" applyFill="0" applyBorder="0" applyAlignment="0" applyProtection="0"/>
    <xf numFmtId="43" fontId="29" fillId="0" borderId="0"/>
    <xf numFmtId="176" fontId="29" fillId="0" borderId="0"/>
    <xf numFmtId="176" fontId="29" fillId="0" borderId="0"/>
    <xf numFmtId="43" fontId="35" fillId="0" borderId="0" applyFont="0" applyFill="0" applyBorder="0" applyAlignment="0" applyProtection="0"/>
    <xf numFmtId="166" fontId="48" fillId="0" borderId="0"/>
    <xf numFmtId="43" fontId="20" fillId="0" borderId="0" applyFont="0" applyFill="0" applyBorder="0" applyAlignment="0" applyProtection="0"/>
    <xf numFmtId="166" fontId="48" fillId="0" borderId="0"/>
    <xf numFmtId="0" fontId="19" fillId="0" borderId="0"/>
    <xf numFmtId="0" fontId="65" fillId="0" borderId="0"/>
    <xf numFmtId="0" fontId="19" fillId="0" borderId="0"/>
    <xf numFmtId="0" fontId="19" fillId="0" borderId="0"/>
    <xf numFmtId="0" fontId="73" fillId="0" borderId="0"/>
    <xf numFmtId="43" fontId="19" fillId="0" borderId="0" applyFont="0" applyFill="0" applyBorder="0" applyAlignment="0" applyProtection="0"/>
    <xf numFmtId="43" fontId="19" fillId="0" borderId="0" applyFont="0" applyFill="0" applyBorder="0" applyAlignment="0" applyProtection="0"/>
    <xf numFmtId="0" fontId="73" fillId="0" borderId="0"/>
    <xf numFmtId="0" fontId="20" fillId="0" borderId="0"/>
    <xf numFmtId="0" fontId="19" fillId="0" borderId="0"/>
    <xf numFmtId="172" fontId="29" fillId="0" borderId="0"/>
    <xf numFmtId="166" fontId="48" fillId="0" borderId="0"/>
    <xf numFmtId="166" fontId="48" fillId="0" borderId="0"/>
    <xf numFmtId="166" fontId="48" fillId="0" borderId="0"/>
    <xf numFmtId="172" fontId="48" fillId="0" borderId="0"/>
    <xf numFmtId="172" fontId="29" fillId="0" borderId="0">
      <alignment vertical="center"/>
    </xf>
    <xf numFmtId="0" fontId="72" fillId="0" borderId="0"/>
    <xf numFmtId="166" fontId="29" fillId="0" borderId="0"/>
    <xf numFmtId="0" fontId="19" fillId="0" borderId="0"/>
    <xf numFmtId="172" fontId="48" fillId="0" borderId="0"/>
    <xf numFmtId="166" fontId="29" fillId="0" borderId="0"/>
    <xf numFmtId="172" fontId="29" fillId="0" borderId="0"/>
    <xf numFmtId="0" fontId="65" fillId="0" borderId="0"/>
    <xf numFmtId="166" fontId="48" fillId="0" borderId="0"/>
    <xf numFmtId="172" fontId="48" fillId="0" borderId="0"/>
    <xf numFmtId="0" fontId="49" fillId="0" borderId="0"/>
    <xf numFmtId="172" fontId="48" fillId="0" borderId="0"/>
    <xf numFmtId="166" fontId="48" fillId="0" borderId="0"/>
    <xf numFmtId="0" fontId="35" fillId="0" borderId="0"/>
    <xf numFmtId="166" fontId="48" fillId="0" borderId="0"/>
    <xf numFmtId="0" fontId="73" fillId="0" borderId="0"/>
    <xf numFmtId="166" fontId="48" fillId="0" borderId="0"/>
    <xf numFmtId="166" fontId="48" fillId="0" borderId="0"/>
    <xf numFmtId="173" fontId="48" fillId="0" borderId="0"/>
    <xf numFmtId="177" fontId="29" fillId="0" borderId="0"/>
    <xf numFmtId="176" fontId="48" fillId="0" borderId="0"/>
    <xf numFmtId="176" fontId="29" fillId="0" borderId="0"/>
    <xf numFmtId="173" fontId="48" fillId="0" borderId="0"/>
    <xf numFmtId="177" fontId="29" fillId="0" borderId="0"/>
    <xf numFmtId="176" fontId="48" fillId="0" borderId="0"/>
    <xf numFmtId="176" fontId="29" fillId="0" borderId="0"/>
    <xf numFmtId="178" fontId="29" fillId="0" borderId="0"/>
    <xf numFmtId="174" fontId="29" fillId="0" borderId="0"/>
    <xf numFmtId="177" fontId="48" fillId="0" borderId="0"/>
    <xf numFmtId="176" fontId="48" fillId="0" borderId="0"/>
    <xf numFmtId="176" fontId="29" fillId="0" borderId="0"/>
    <xf numFmtId="177" fontId="48" fillId="0" borderId="0"/>
    <xf numFmtId="0" fontId="49" fillId="0" borderId="0"/>
    <xf numFmtId="176" fontId="29" fillId="0" borderId="0"/>
    <xf numFmtId="177" fontId="29" fillId="0" borderId="0"/>
    <xf numFmtId="173" fontId="48"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13" fillId="0" borderId="0"/>
    <xf numFmtId="0" fontId="13" fillId="0" borderId="0"/>
    <xf numFmtId="0" fontId="19" fillId="0" borderId="0"/>
    <xf numFmtId="0" fontId="104" fillId="0" borderId="0"/>
    <xf numFmtId="0" fontId="106" fillId="34" borderId="0" applyNumberFormat="0" applyBorder="0" applyAlignment="0" applyProtection="0"/>
    <xf numFmtId="0" fontId="106" fillId="35" borderId="0" applyNumberFormat="0" applyBorder="0" applyAlignment="0" applyProtection="0"/>
    <xf numFmtId="0" fontId="106" fillId="36" borderId="0" applyNumberFormat="0" applyBorder="0" applyAlignment="0" applyProtection="0"/>
    <xf numFmtId="0" fontId="106" fillId="37" borderId="0" applyNumberFormat="0" applyBorder="0" applyAlignment="0" applyProtection="0"/>
    <xf numFmtId="0" fontId="106" fillId="38" borderId="0" applyNumberFormat="0" applyBorder="0" applyAlignment="0" applyProtection="0"/>
    <xf numFmtId="0" fontId="106" fillId="39" borderId="0" applyNumberFormat="0" applyBorder="0" applyAlignment="0" applyProtection="0"/>
    <xf numFmtId="0" fontId="106" fillId="40" borderId="0" applyNumberFormat="0" applyBorder="0" applyAlignment="0" applyProtection="0"/>
    <xf numFmtId="0" fontId="106" fillId="41" borderId="0" applyNumberFormat="0" applyBorder="0" applyAlignment="0" applyProtection="0"/>
    <xf numFmtId="0" fontId="106" fillId="42" borderId="0" applyNumberFormat="0" applyBorder="0" applyAlignment="0" applyProtection="0"/>
    <xf numFmtId="0" fontId="106" fillId="37" borderId="0" applyNumberFormat="0" applyBorder="0" applyAlignment="0" applyProtection="0"/>
    <xf numFmtId="0" fontId="106" fillId="40" borderId="0" applyNumberFormat="0" applyBorder="0" applyAlignment="0" applyProtection="0"/>
    <xf numFmtId="0" fontId="106" fillId="43" borderId="0" applyNumberFormat="0" applyBorder="0" applyAlignment="0" applyProtection="0"/>
    <xf numFmtId="0" fontId="107" fillId="44" borderId="0" applyNumberFormat="0" applyBorder="0" applyAlignment="0" applyProtection="0"/>
    <xf numFmtId="0" fontId="107" fillId="41" borderId="0" applyNumberFormat="0" applyBorder="0" applyAlignment="0" applyProtection="0"/>
    <xf numFmtId="0" fontId="107" fillId="42" borderId="0" applyNumberFormat="0" applyBorder="0" applyAlignment="0" applyProtection="0"/>
    <xf numFmtId="0" fontId="107" fillId="45" borderId="0" applyNumberFormat="0" applyBorder="0" applyAlignment="0" applyProtection="0"/>
    <xf numFmtId="0" fontId="107" fillId="46" borderId="0" applyNumberFormat="0" applyBorder="0" applyAlignment="0" applyProtection="0"/>
    <xf numFmtId="0" fontId="107" fillId="47" borderId="0" applyNumberFormat="0" applyBorder="0" applyAlignment="0" applyProtection="0"/>
    <xf numFmtId="0" fontId="108" fillId="0" borderId="12" applyNumberFormat="0" applyFill="0" applyAlignment="0" applyProtection="0"/>
    <xf numFmtId="0" fontId="109" fillId="35" borderId="0" applyNumberFormat="0" applyBorder="0" applyAlignment="0" applyProtection="0"/>
    <xf numFmtId="0" fontId="105" fillId="0" borderId="0" applyNumberFormat="0" applyFill="0" applyBorder="0" applyAlignment="0" applyProtection="0">
      <alignment vertical="top"/>
      <protection locked="0"/>
    </xf>
    <xf numFmtId="0" fontId="110" fillId="49" borderId="13" applyNumberFormat="0" applyAlignment="0" applyProtection="0"/>
    <xf numFmtId="0" fontId="111" fillId="0" borderId="14" applyNumberFormat="0" applyFill="0" applyAlignment="0" applyProtection="0"/>
    <xf numFmtId="0" fontId="112" fillId="0" borderId="15" applyNumberFormat="0" applyFill="0" applyAlignment="0" applyProtection="0"/>
    <xf numFmtId="0" fontId="113" fillId="0" borderId="16" applyNumberFormat="0" applyFill="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50" borderId="0" applyNumberFormat="0" applyBorder="0" applyAlignment="0" applyProtection="0"/>
    <xf numFmtId="0" fontId="72" fillId="0" borderId="0"/>
    <xf numFmtId="0" fontId="24" fillId="0" borderId="0"/>
    <xf numFmtId="9" fontId="73" fillId="0" borderId="0" applyFont="0" applyFill="0" applyBorder="0" applyAlignment="0" applyProtection="0"/>
    <xf numFmtId="0" fontId="22" fillId="51" borderId="17" applyNumberFormat="0" applyFont="0" applyAlignment="0" applyProtection="0"/>
    <xf numFmtId="0" fontId="116" fillId="0" borderId="18" applyNumberFormat="0" applyFill="0" applyAlignment="0" applyProtection="0"/>
    <xf numFmtId="0" fontId="117" fillId="36" borderId="0" applyNumberFormat="0" applyBorder="0" applyAlignment="0" applyProtection="0"/>
    <xf numFmtId="0" fontId="118" fillId="0" borderId="0" applyNumberFormat="0" applyFill="0" applyBorder="0" applyAlignment="0" applyProtection="0"/>
    <xf numFmtId="0" fontId="119" fillId="39" borderId="19" applyNumberFormat="0" applyAlignment="0" applyProtection="0"/>
    <xf numFmtId="0" fontId="120" fillId="52" borderId="19" applyNumberFormat="0" applyAlignment="0" applyProtection="0"/>
    <xf numFmtId="0" fontId="121" fillId="52" borderId="20" applyNumberFormat="0" applyAlignment="0" applyProtection="0"/>
    <xf numFmtId="0" fontId="122" fillId="0" borderId="0" applyNumberFormat="0" applyFill="0" applyBorder="0" applyAlignment="0" applyProtection="0"/>
    <xf numFmtId="0" fontId="107" fillId="53" borderId="0" applyNumberFormat="0" applyBorder="0" applyAlignment="0" applyProtection="0"/>
    <xf numFmtId="0" fontId="107" fillId="48" borderId="0" applyNumberFormat="0" applyBorder="0" applyAlignment="0" applyProtection="0"/>
    <xf numFmtId="0" fontId="107" fillId="54" borderId="0" applyNumberFormat="0" applyBorder="0" applyAlignment="0" applyProtection="0"/>
    <xf numFmtId="0" fontId="107" fillId="45" borderId="0" applyNumberFormat="0" applyBorder="0" applyAlignment="0" applyProtection="0"/>
    <xf numFmtId="0" fontId="107" fillId="46" borderId="0" applyNumberFormat="0" applyBorder="0" applyAlignment="0" applyProtection="0"/>
    <xf numFmtId="0" fontId="107" fillId="55" borderId="0" applyNumberFormat="0" applyBorder="0" applyAlignment="0" applyProtection="0"/>
    <xf numFmtId="0" fontId="12" fillId="0" borderId="0"/>
    <xf numFmtId="0" fontId="12" fillId="0" borderId="0"/>
    <xf numFmtId="0" fontId="11" fillId="0" borderId="0"/>
    <xf numFmtId="0" fontId="10" fillId="0" borderId="0"/>
    <xf numFmtId="0" fontId="129" fillId="0" borderId="0"/>
    <xf numFmtId="0" fontId="130" fillId="0" borderId="0"/>
    <xf numFmtId="9" fontId="129" fillId="0" borderId="0" applyFont="0" applyFill="0" applyBorder="0" applyAlignment="0" applyProtection="0"/>
    <xf numFmtId="0" fontId="9" fillId="0" borderId="0"/>
    <xf numFmtId="0" fontId="9" fillId="0" borderId="0"/>
    <xf numFmtId="0" fontId="73" fillId="0" borderId="0"/>
    <xf numFmtId="0" fontId="8" fillId="0" borderId="0"/>
    <xf numFmtId="0" fontId="7" fillId="0" borderId="0"/>
    <xf numFmtId="0" fontId="6" fillId="0" borderId="0"/>
    <xf numFmtId="0" fontId="5" fillId="0" borderId="0"/>
    <xf numFmtId="0" fontId="141" fillId="0" borderId="0"/>
    <xf numFmtId="0" fontId="4" fillId="0" borderId="0"/>
    <xf numFmtId="43" fontId="4" fillId="0" borderId="0" applyFont="0" applyFill="0" applyBorder="0" applyAlignment="0" applyProtection="0"/>
    <xf numFmtId="0" fontId="4" fillId="9" borderId="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0"/>
    <xf numFmtId="43" fontId="3" fillId="0" borderId="0" applyFont="0" applyFill="0" applyBorder="0" applyAlignment="0" applyProtection="0"/>
    <xf numFmtId="0" fontId="147" fillId="38" borderId="0" applyNumberFormat="0" applyBorder="0" applyAlignment="0" applyProtection="0"/>
    <xf numFmtId="0" fontId="20" fillId="0" borderId="0"/>
    <xf numFmtId="0" fontId="20" fillId="11" borderId="0" applyNumberFormat="0" applyBorder="0" applyAlignment="0" applyProtection="0"/>
    <xf numFmtId="43" fontId="73" fillId="0" borderId="0" applyFont="0" applyFill="0" applyBorder="0" applyAlignment="0" applyProtection="0"/>
    <xf numFmtId="0" fontId="20" fillId="15" borderId="0" applyNumberFormat="0" applyBorder="0" applyAlignment="0" applyProtection="0"/>
    <xf numFmtId="0" fontId="102" fillId="14"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180" fontId="73" fillId="0" borderId="0" applyFont="0" applyFill="0" applyBorder="0" applyAlignment="0" applyProtection="0"/>
    <xf numFmtId="0" fontId="20" fillId="27" borderId="0" applyNumberFormat="0" applyBorder="0" applyAlignment="0" applyProtection="0"/>
    <xf numFmtId="43" fontId="73" fillId="0" borderId="0" applyFont="0" applyFill="0" applyBorder="0" applyAlignment="0" applyProtection="0"/>
    <xf numFmtId="0" fontId="20" fillId="31" borderId="0" applyNumberFormat="0" applyBorder="0" applyAlignment="0" applyProtection="0"/>
    <xf numFmtId="0" fontId="147" fillId="0" borderId="0"/>
    <xf numFmtId="0" fontId="20" fillId="12" borderId="0" applyNumberFormat="0" applyBorder="0" applyAlignment="0" applyProtection="0"/>
    <xf numFmtId="0" fontId="73" fillId="0" borderId="0"/>
    <xf numFmtId="0" fontId="20" fillId="16" borderId="0" applyNumberFormat="0" applyBorder="0" applyAlignment="0" applyProtection="0"/>
    <xf numFmtId="0" fontId="148" fillId="0" borderId="0"/>
    <xf numFmtId="0" fontId="20" fillId="20" borderId="0" applyNumberFormat="0" applyBorder="0" applyAlignment="0" applyProtection="0"/>
    <xf numFmtId="0" fontId="147" fillId="0" borderId="0"/>
    <xf numFmtId="0" fontId="20" fillId="24" borderId="0" applyNumberFormat="0" applyBorder="0" applyAlignment="0" applyProtection="0"/>
    <xf numFmtId="0" fontId="3" fillId="0" borderId="0"/>
    <xf numFmtId="0" fontId="20" fillId="28" borderId="0" applyNumberFormat="0" applyBorder="0" applyAlignment="0" applyProtection="0"/>
    <xf numFmtId="0" fontId="3" fillId="0" borderId="0"/>
    <xf numFmtId="0" fontId="20" fillId="32" borderId="0" applyNumberFormat="0" applyBorder="0" applyAlignment="0" applyProtection="0"/>
    <xf numFmtId="0" fontId="3" fillId="0" borderId="0"/>
    <xf numFmtId="0" fontId="63" fillId="13" borderId="0" applyNumberFormat="0" applyBorder="0" applyAlignment="0" applyProtection="0"/>
    <xf numFmtId="0" fontId="3" fillId="0" borderId="0"/>
    <xf numFmtId="0" fontId="63" fillId="17" borderId="0" applyNumberFormat="0" applyBorder="0" applyAlignment="0" applyProtection="0"/>
    <xf numFmtId="0" fontId="3" fillId="0" borderId="0"/>
    <xf numFmtId="0" fontId="63" fillId="21" borderId="0" applyNumberFormat="0" applyBorder="0" applyAlignment="0" applyProtection="0"/>
    <xf numFmtId="0" fontId="3" fillId="0" borderId="0"/>
    <xf numFmtId="0" fontId="63" fillId="25" borderId="0" applyNumberFormat="0" applyBorder="0" applyAlignment="0" applyProtection="0"/>
    <xf numFmtId="0" fontId="3" fillId="0" borderId="0"/>
    <xf numFmtId="0" fontId="63" fillId="29" borderId="0" applyNumberFormat="0" applyBorder="0" applyAlignment="0" applyProtection="0"/>
    <xf numFmtId="0" fontId="3" fillId="0" borderId="0"/>
    <xf numFmtId="0" fontId="63" fillId="33" borderId="0" applyNumberFormat="0" applyBorder="0" applyAlignment="0" applyProtection="0"/>
    <xf numFmtId="164" fontId="73" fillId="0" borderId="0" applyFont="0" applyFill="0" applyBorder="0" applyAlignment="0" applyProtection="0"/>
    <xf numFmtId="0" fontId="63" fillId="10" borderId="0" applyNumberFormat="0" applyBorder="0" applyAlignment="0" applyProtection="0"/>
    <xf numFmtId="0" fontId="3" fillId="0" borderId="0"/>
    <xf numFmtId="0" fontId="63" fillId="14" borderId="0" applyNumberFormat="0" applyBorder="0" applyAlignment="0" applyProtection="0"/>
    <xf numFmtId="0" fontId="3" fillId="0" borderId="0"/>
    <xf numFmtId="0" fontId="63" fillId="18" borderId="0" applyNumberFormat="0" applyBorder="0" applyAlignment="0" applyProtection="0"/>
    <xf numFmtId="0" fontId="3" fillId="0" borderId="0"/>
    <xf numFmtId="0" fontId="63" fillId="22" borderId="0" applyNumberFormat="0" applyBorder="0" applyAlignment="0" applyProtection="0"/>
    <xf numFmtId="0" fontId="3" fillId="0" borderId="0"/>
    <xf numFmtId="0" fontId="63" fillId="26" borderId="0" applyNumberFormat="0" applyBorder="0" applyAlignment="0" applyProtection="0"/>
    <xf numFmtId="9" fontId="73" fillId="0" borderId="0" applyFont="0" applyFill="0" applyBorder="0" applyAlignment="0" applyProtection="0"/>
    <xf numFmtId="0" fontId="63" fillId="30" borderId="0" applyNumberFormat="0" applyBorder="0" applyAlignment="0" applyProtection="0"/>
    <xf numFmtId="0" fontId="3" fillId="0" borderId="0"/>
    <xf numFmtId="0" fontId="55" fillId="4" borderId="0" applyNumberFormat="0" applyBorder="0" applyAlignment="0" applyProtection="0"/>
    <xf numFmtId="0" fontId="3" fillId="0" borderId="0"/>
    <xf numFmtId="0" fontId="59" fillId="7" borderId="5" applyNumberFormat="0" applyAlignment="0" applyProtection="0"/>
    <xf numFmtId="0" fontId="3" fillId="0" borderId="0"/>
    <xf numFmtId="0" fontId="61" fillId="8" borderId="8" applyNumberForma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62" fillId="0" borderId="0" applyNumberFormat="0" applyFill="0" applyBorder="0" applyAlignment="0" applyProtection="0"/>
    <xf numFmtId="0" fontId="3" fillId="0" borderId="0"/>
    <xf numFmtId="0" fontId="54" fillId="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43" fontId="19" fillId="0" borderId="0" applyFont="0" applyFill="0" applyBorder="0" applyAlignment="0" applyProtection="0"/>
    <xf numFmtId="0" fontId="3" fillId="0" borderId="0"/>
    <xf numFmtId="0" fontId="57" fillId="6" borderId="5" applyNumberFormat="0" applyAlignment="0" applyProtection="0"/>
    <xf numFmtId="0" fontId="19" fillId="0" borderId="0"/>
    <xf numFmtId="0" fontId="60" fillId="0" borderId="7" applyNumberFormat="0" applyFill="0" applyAlignment="0" applyProtection="0"/>
    <xf numFmtId="0" fontId="147" fillId="34" borderId="0" applyNumberFormat="0" applyBorder="0" applyAlignment="0" applyProtection="0"/>
    <xf numFmtId="0" fontId="56" fillId="5" borderId="0" applyNumberFormat="0" applyBorder="0" applyAlignment="0" applyProtection="0"/>
    <xf numFmtId="0" fontId="3" fillId="0" borderId="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7" fillId="34" borderId="0" applyNumberFormat="0" applyBorder="0" applyAlignment="0" applyProtection="0"/>
    <xf numFmtId="0" fontId="145" fillId="0" borderId="0"/>
    <xf numFmtId="0" fontId="147" fillId="35" borderId="0" applyNumberFormat="0" applyBorder="0" applyAlignment="0" applyProtection="0"/>
    <xf numFmtId="0" fontId="147" fillId="34" borderId="0" applyNumberFormat="0" applyBorder="0" applyAlignment="0" applyProtection="0"/>
    <xf numFmtId="0" fontId="147" fillId="35" borderId="0" applyNumberFormat="0" applyBorder="0" applyAlignment="0" applyProtection="0"/>
    <xf numFmtId="0" fontId="147" fillId="35" borderId="0" applyNumberFormat="0" applyBorder="0" applyAlignment="0" applyProtection="0"/>
    <xf numFmtId="0" fontId="13" fillId="0" borderId="0"/>
    <xf numFmtId="0" fontId="13" fillId="0" borderId="0"/>
    <xf numFmtId="0" fontId="13" fillId="0" borderId="0"/>
    <xf numFmtId="0" fontId="13" fillId="0" borderId="0"/>
    <xf numFmtId="0" fontId="147" fillId="35" borderId="0" applyNumberFormat="0" applyBorder="0" applyAlignment="0" applyProtection="0"/>
    <xf numFmtId="0" fontId="3" fillId="0" borderId="0"/>
    <xf numFmtId="0" fontId="147" fillId="35" borderId="0" applyNumberFormat="0" applyBorder="0" applyAlignment="0" applyProtection="0"/>
    <xf numFmtId="0" fontId="3" fillId="0" borderId="0"/>
    <xf numFmtId="0" fontId="147" fillId="36" borderId="0" applyNumberFormat="0" applyBorder="0" applyAlignment="0" applyProtection="0"/>
    <xf numFmtId="0" fontId="147" fillId="35" borderId="0" applyNumberFormat="0" applyBorder="0" applyAlignment="0" applyProtection="0"/>
    <xf numFmtId="0" fontId="147" fillId="36" borderId="0" applyNumberFormat="0" applyBorder="0" applyAlignment="0" applyProtection="0"/>
    <xf numFmtId="0" fontId="13" fillId="0" borderId="0"/>
    <xf numFmtId="0" fontId="147" fillId="36" borderId="0" applyNumberFormat="0" applyBorder="0" applyAlignment="0" applyProtection="0"/>
    <xf numFmtId="0" fontId="147" fillId="36" borderId="0" applyNumberFormat="0" applyBorder="0" applyAlignment="0" applyProtection="0"/>
    <xf numFmtId="0" fontId="13" fillId="0" borderId="0"/>
    <xf numFmtId="0" fontId="13" fillId="0" borderId="0"/>
    <xf numFmtId="0" fontId="13" fillId="0" borderId="0"/>
    <xf numFmtId="0" fontId="13" fillId="0" borderId="0"/>
    <xf numFmtId="0" fontId="147" fillId="36" borderId="0" applyNumberFormat="0" applyBorder="0" applyAlignment="0" applyProtection="0"/>
    <xf numFmtId="0" fontId="147" fillId="37" borderId="0" applyNumberFormat="0" applyBorder="0" applyAlignment="0" applyProtection="0"/>
    <xf numFmtId="0" fontId="147" fillId="36" borderId="0" applyNumberFormat="0" applyBorder="0" applyAlignment="0" applyProtection="0"/>
    <xf numFmtId="0" fontId="13" fillId="0" borderId="0"/>
    <xf numFmtId="0" fontId="13" fillId="0" borderId="0"/>
    <xf numFmtId="0" fontId="13" fillId="0" borderId="0"/>
    <xf numFmtId="0" fontId="13" fillId="0" borderId="0"/>
    <xf numFmtId="0" fontId="147" fillId="37" borderId="0" applyNumberFormat="0" applyBorder="0" applyAlignment="0" applyProtection="0"/>
    <xf numFmtId="0" fontId="147" fillId="37" borderId="0" applyNumberFormat="0" applyBorder="0" applyAlignment="0" applyProtection="0"/>
    <xf numFmtId="0" fontId="147" fillId="37" borderId="0" applyNumberFormat="0" applyBorder="0" applyAlignment="0" applyProtection="0"/>
    <xf numFmtId="0" fontId="3" fillId="0" borderId="0"/>
    <xf numFmtId="0" fontId="147" fillId="37" borderId="0" applyNumberFormat="0" applyBorder="0" applyAlignment="0" applyProtection="0"/>
    <xf numFmtId="0" fontId="147" fillId="38" borderId="0" applyNumberFormat="0" applyBorder="0" applyAlignment="0" applyProtection="0"/>
    <xf numFmtId="0" fontId="147" fillId="37" borderId="0" applyNumberFormat="0" applyBorder="0" applyAlignment="0" applyProtection="0"/>
    <xf numFmtId="0" fontId="147" fillId="38" borderId="0" applyNumberFormat="0" applyBorder="0" applyAlignment="0" applyProtection="0"/>
    <xf numFmtId="0" fontId="20" fillId="9" borderId="9" applyNumberFormat="0" applyFont="0" applyAlignment="0" applyProtection="0"/>
    <xf numFmtId="0" fontId="58" fillId="7" borderId="6" applyNumberFormat="0" applyAlignment="0" applyProtection="0"/>
    <xf numFmtId="0" fontId="147" fillId="38" borderId="0" applyNumberFormat="0" applyBorder="0" applyAlignment="0" applyProtection="0"/>
    <xf numFmtId="9" fontId="20" fillId="0" borderId="0" applyFont="0" applyFill="0" applyBorder="0" applyAlignment="0" applyProtection="0"/>
    <xf numFmtId="0" fontId="147" fillId="38" borderId="0" applyNumberFormat="0" applyBorder="0" applyAlignment="0" applyProtection="0"/>
    <xf numFmtId="0" fontId="38" fillId="0" borderId="10" applyNumberFormat="0" applyFill="0" applyAlignment="0" applyProtection="0"/>
    <xf numFmtId="0" fontId="47" fillId="0" borderId="0" applyNumberFormat="0" applyFill="0" applyBorder="0" applyAlignment="0" applyProtection="0"/>
    <xf numFmtId="0" fontId="3" fillId="0" borderId="0"/>
    <xf numFmtId="43" fontId="73" fillId="0" borderId="0" applyFont="0" applyFill="0" applyBorder="0" applyAlignment="0" applyProtection="0"/>
    <xf numFmtId="164" fontId="73" fillId="0" borderId="0" applyFont="0" applyFill="0" applyBorder="0" applyAlignment="0" applyProtection="0"/>
    <xf numFmtId="0" fontId="102" fillId="26" borderId="0" applyNumberFormat="0" applyBorder="0" applyAlignment="0" applyProtection="0"/>
    <xf numFmtId="0" fontId="73" fillId="0" borderId="0"/>
    <xf numFmtId="0" fontId="3" fillId="31"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102" fillId="22" borderId="0" applyNumberFormat="0" applyBorder="0" applyAlignment="0" applyProtection="0"/>
    <xf numFmtId="0" fontId="3" fillId="20" borderId="0" applyNumberFormat="0" applyBorder="0" applyAlignment="0" applyProtection="0"/>
    <xf numFmtId="0" fontId="3" fillId="19" borderId="0" applyNumberFormat="0" applyBorder="0" applyAlignment="0" applyProtection="0"/>
    <xf numFmtId="0" fontId="102" fillId="30"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9" borderId="9" applyNumberFormat="0" applyFont="0" applyAlignment="0" applyProtection="0"/>
    <xf numFmtId="0" fontId="3" fillId="0" borderId="0"/>
    <xf numFmtId="0" fontId="102" fillId="18" borderId="0" applyNumberFormat="0" applyBorder="0" applyAlignment="0" applyProtection="0"/>
    <xf numFmtId="0" fontId="102" fillId="18" borderId="0" applyNumberFormat="0" applyBorder="0" applyAlignment="0" applyProtection="0"/>
    <xf numFmtId="0" fontId="102" fillId="10" borderId="0" applyNumberFormat="0" applyBorder="0" applyAlignment="0" applyProtection="0"/>
    <xf numFmtId="0" fontId="147" fillId="38"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39"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1" borderId="0" applyNumberFormat="0" applyBorder="0" applyAlignment="0" applyProtection="0"/>
    <xf numFmtId="0" fontId="147" fillId="42" borderId="0" applyNumberFormat="0" applyBorder="0" applyAlignment="0" applyProtection="0"/>
    <xf numFmtId="0" fontId="147" fillId="42" borderId="0" applyNumberFormat="0" applyBorder="0" applyAlignment="0" applyProtection="0"/>
    <xf numFmtId="0" fontId="147" fillId="42" borderId="0" applyNumberFormat="0" applyBorder="0" applyAlignment="0" applyProtection="0"/>
    <xf numFmtId="0" fontId="147" fillId="42" borderId="0" applyNumberFormat="0" applyBorder="0" applyAlignment="0" applyProtection="0"/>
    <xf numFmtId="0" fontId="147" fillId="42" borderId="0" applyNumberFormat="0" applyBorder="0" applyAlignment="0" applyProtection="0"/>
    <xf numFmtId="0" fontId="147" fillId="42" borderId="0" applyNumberFormat="0" applyBorder="0" applyAlignment="0" applyProtection="0"/>
    <xf numFmtId="0" fontId="147" fillId="37" borderId="0" applyNumberFormat="0" applyBorder="0" applyAlignment="0" applyProtection="0"/>
    <xf numFmtId="0" fontId="147" fillId="37" borderId="0" applyNumberFormat="0" applyBorder="0" applyAlignment="0" applyProtection="0"/>
    <xf numFmtId="0" fontId="147" fillId="37" borderId="0" applyNumberFormat="0" applyBorder="0" applyAlignment="0" applyProtection="0"/>
    <xf numFmtId="0" fontId="147" fillId="37" borderId="0" applyNumberFormat="0" applyBorder="0" applyAlignment="0" applyProtection="0"/>
    <xf numFmtId="0" fontId="147" fillId="37" borderId="0" applyNumberFormat="0" applyBorder="0" applyAlignment="0" applyProtection="0"/>
    <xf numFmtId="0" fontId="147" fillId="37"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0"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9" fillId="44" borderId="0" applyNumberFormat="0" applyBorder="0" applyAlignment="0" applyProtection="0"/>
    <xf numFmtId="0" fontId="149" fillId="44" borderId="0" applyNumberFormat="0" applyBorder="0" applyAlignment="0" applyProtection="0"/>
    <xf numFmtId="0" fontId="149" fillId="44" borderId="0" applyNumberFormat="0" applyBorder="0" applyAlignment="0" applyProtection="0"/>
    <xf numFmtId="0" fontId="149" fillId="44" borderId="0" applyNumberFormat="0" applyBorder="0" applyAlignment="0" applyProtection="0"/>
    <xf numFmtId="0" fontId="149" fillId="44" borderId="0" applyNumberFormat="0" applyBorder="0" applyAlignment="0" applyProtection="0"/>
    <xf numFmtId="0" fontId="149" fillId="44"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2" borderId="0" applyNumberFormat="0" applyBorder="0" applyAlignment="0" applyProtection="0"/>
    <xf numFmtId="0" fontId="149" fillId="42" borderId="0" applyNumberFormat="0" applyBorder="0" applyAlignment="0" applyProtection="0"/>
    <xf numFmtId="0" fontId="149" fillId="42" borderId="0" applyNumberFormat="0" applyBorder="0" applyAlignment="0" applyProtection="0"/>
    <xf numFmtId="0" fontId="149" fillId="42" borderId="0" applyNumberFormat="0" applyBorder="0" applyAlignment="0" applyProtection="0"/>
    <xf numFmtId="0" fontId="149" fillId="42" borderId="0" applyNumberFormat="0" applyBorder="0" applyAlignment="0" applyProtection="0"/>
    <xf numFmtId="0" fontId="149" fillId="42"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6" borderId="0" applyNumberFormat="0" applyBorder="0" applyAlignment="0" applyProtection="0"/>
    <xf numFmtId="0" fontId="149" fillId="46" borderId="0" applyNumberFormat="0" applyBorder="0" applyAlignment="0" applyProtection="0"/>
    <xf numFmtId="0" fontId="149" fillId="46" borderId="0" applyNumberFormat="0" applyBorder="0" applyAlignment="0" applyProtection="0"/>
    <xf numFmtId="0" fontId="149" fillId="46" borderId="0" applyNumberFormat="0" applyBorder="0" applyAlignment="0" applyProtection="0"/>
    <xf numFmtId="0" fontId="149" fillId="46" borderId="0" applyNumberFormat="0" applyBorder="0" applyAlignment="0" applyProtection="0"/>
    <xf numFmtId="0" fontId="149" fillId="46" borderId="0" applyNumberFormat="0" applyBorder="0" applyAlignment="0" applyProtection="0"/>
    <xf numFmtId="0" fontId="149" fillId="47" borderId="0" applyNumberFormat="0" applyBorder="0" applyAlignment="0" applyProtection="0"/>
    <xf numFmtId="0" fontId="149" fillId="47" borderId="0" applyNumberFormat="0" applyBorder="0" applyAlignment="0" applyProtection="0"/>
    <xf numFmtId="0" fontId="149" fillId="47" borderId="0" applyNumberFormat="0" applyBorder="0" applyAlignment="0" applyProtection="0"/>
    <xf numFmtId="0" fontId="149" fillId="47" borderId="0" applyNumberFormat="0" applyBorder="0" applyAlignment="0" applyProtection="0"/>
    <xf numFmtId="0" fontId="149" fillId="47" borderId="0" applyNumberFormat="0" applyBorder="0" applyAlignment="0" applyProtection="0"/>
    <xf numFmtId="0" fontId="149" fillId="47"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53"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48"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54"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6" borderId="0" applyNumberFormat="0" applyBorder="0" applyAlignment="0" applyProtection="0"/>
    <xf numFmtId="0" fontId="149" fillId="46" borderId="0" applyNumberFormat="0" applyBorder="0" applyAlignment="0" applyProtection="0"/>
    <xf numFmtId="0" fontId="149" fillId="46" borderId="0" applyNumberFormat="0" applyBorder="0" applyAlignment="0" applyProtection="0"/>
    <xf numFmtId="0" fontId="149" fillId="46" borderId="0" applyNumberFormat="0" applyBorder="0" applyAlignment="0" applyProtection="0"/>
    <xf numFmtId="0" fontId="149" fillId="46" borderId="0" applyNumberFormat="0" applyBorder="0" applyAlignment="0" applyProtection="0"/>
    <xf numFmtId="0" fontId="149" fillId="46"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49" fillId="55" borderId="0" applyNumberFormat="0" applyBorder="0" applyAlignment="0" applyProtection="0"/>
    <xf numFmtId="0" fontId="150" fillId="35" borderId="0" applyNumberFormat="0" applyBorder="0" applyAlignment="0" applyProtection="0"/>
    <xf numFmtId="0" fontId="150" fillId="35" borderId="0" applyNumberFormat="0" applyBorder="0" applyAlignment="0" applyProtection="0"/>
    <xf numFmtId="0" fontId="150" fillId="35" borderId="0" applyNumberFormat="0" applyBorder="0" applyAlignment="0" applyProtection="0"/>
    <xf numFmtId="0" fontId="150" fillId="35" borderId="0" applyNumberFormat="0" applyBorder="0" applyAlignment="0" applyProtection="0"/>
    <xf numFmtId="0" fontId="150" fillId="35" borderId="0" applyNumberFormat="0" applyBorder="0" applyAlignment="0" applyProtection="0"/>
    <xf numFmtId="0" fontId="150" fillId="35" borderId="0" applyNumberFormat="0" applyBorder="0" applyAlignment="0" applyProtection="0"/>
    <xf numFmtId="0" fontId="151" fillId="52" borderId="19" applyNumberFormat="0" applyAlignment="0" applyProtection="0"/>
    <xf numFmtId="0" fontId="151" fillId="52" borderId="19" applyNumberFormat="0" applyAlignment="0" applyProtection="0"/>
    <xf numFmtId="0" fontId="151" fillId="52" borderId="19" applyNumberFormat="0" applyAlignment="0" applyProtection="0"/>
    <xf numFmtId="0" fontId="151" fillId="52" borderId="19" applyNumberFormat="0" applyAlignment="0" applyProtection="0"/>
    <xf numFmtId="0" fontId="151" fillId="52" borderId="19" applyNumberFormat="0" applyAlignment="0" applyProtection="0"/>
    <xf numFmtId="0" fontId="151" fillId="52" borderId="19" applyNumberFormat="0" applyAlignment="0" applyProtection="0"/>
    <xf numFmtId="0" fontId="152" fillId="49" borderId="13" applyNumberFormat="0" applyAlignment="0" applyProtection="0"/>
    <xf numFmtId="0" fontId="152" fillId="49" borderId="13" applyNumberFormat="0" applyAlignment="0" applyProtection="0"/>
    <xf numFmtId="0" fontId="152" fillId="49" borderId="13" applyNumberFormat="0" applyAlignment="0" applyProtection="0"/>
    <xf numFmtId="0" fontId="152" fillId="49" borderId="13" applyNumberFormat="0" applyAlignment="0" applyProtection="0"/>
    <xf numFmtId="0" fontId="152" fillId="49" borderId="13" applyNumberFormat="0" applyAlignment="0" applyProtection="0"/>
    <xf numFmtId="0" fontId="152" fillId="49" borderId="13" applyNumberFormat="0" applyAlignment="0" applyProtection="0"/>
    <xf numFmtId="43" fontId="14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9"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4"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64" fontId="73" fillId="0" borderId="0" applyFont="0" applyFill="0" applyBorder="0" applyAlignment="0" applyProtection="0"/>
    <xf numFmtId="180" fontId="73" fillId="0" borderId="0" applyFont="0" applyFill="0" applyBorder="0" applyAlignment="0" applyProtection="0"/>
    <xf numFmtId="180" fontId="73" fillId="0" borderId="0" applyFont="0" applyFill="0" applyBorder="0" applyAlignment="0" applyProtection="0"/>
    <xf numFmtId="180" fontId="73" fillId="0" borderId="0" applyFont="0" applyFill="0" applyBorder="0" applyAlignment="0" applyProtection="0"/>
    <xf numFmtId="180" fontId="73" fillId="0" borderId="0" applyFont="0" applyFill="0" applyBorder="0" applyAlignment="0" applyProtection="0"/>
    <xf numFmtId="180" fontId="73"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4" fillId="36" borderId="0" applyNumberFormat="0" applyBorder="0" applyAlignment="0" applyProtection="0"/>
    <xf numFmtId="0" fontId="154" fillId="36" borderId="0" applyNumberFormat="0" applyBorder="0" applyAlignment="0" applyProtection="0"/>
    <xf numFmtId="0" fontId="154" fillId="36" borderId="0" applyNumberFormat="0" applyBorder="0" applyAlignment="0" applyProtection="0"/>
    <xf numFmtId="0" fontId="154" fillId="36" borderId="0" applyNumberFormat="0" applyBorder="0" applyAlignment="0" applyProtection="0"/>
    <xf numFmtId="0" fontId="154" fillId="36" borderId="0" applyNumberFormat="0" applyBorder="0" applyAlignment="0" applyProtection="0"/>
    <xf numFmtId="0" fontId="154" fillId="36" borderId="0" applyNumberFormat="0" applyBorder="0" applyAlignment="0" applyProtection="0"/>
    <xf numFmtId="0" fontId="155" fillId="0" borderId="14" applyNumberFormat="0" applyFill="0" applyAlignment="0" applyProtection="0"/>
    <xf numFmtId="0" fontId="155" fillId="0" borderId="14" applyNumberFormat="0" applyFill="0" applyAlignment="0" applyProtection="0"/>
    <xf numFmtId="0" fontId="155" fillId="0" borderId="14" applyNumberFormat="0" applyFill="0" applyAlignment="0" applyProtection="0"/>
    <xf numFmtId="0" fontId="155" fillId="0" borderId="14" applyNumberFormat="0" applyFill="0" applyAlignment="0" applyProtection="0"/>
    <xf numFmtId="0" fontId="155" fillId="0" borderId="14" applyNumberFormat="0" applyFill="0" applyAlignment="0" applyProtection="0"/>
    <xf numFmtId="0" fontId="155" fillId="0" borderId="14" applyNumberFormat="0" applyFill="0" applyAlignment="0" applyProtection="0"/>
    <xf numFmtId="0" fontId="156" fillId="0" borderId="15" applyNumberFormat="0" applyFill="0" applyAlignment="0" applyProtection="0"/>
    <xf numFmtId="0" fontId="156" fillId="0" borderId="15" applyNumberFormat="0" applyFill="0" applyAlignment="0" applyProtection="0"/>
    <xf numFmtId="0" fontId="156" fillId="0" borderId="15" applyNumberFormat="0" applyFill="0" applyAlignment="0" applyProtection="0"/>
    <xf numFmtId="0" fontId="156" fillId="0" borderId="15" applyNumberFormat="0" applyFill="0" applyAlignment="0" applyProtection="0"/>
    <xf numFmtId="0" fontId="156" fillId="0" borderId="15" applyNumberFormat="0" applyFill="0" applyAlignment="0" applyProtection="0"/>
    <xf numFmtId="0" fontId="156" fillId="0" borderId="15" applyNumberFormat="0" applyFill="0" applyAlignment="0" applyProtection="0"/>
    <xf numFmtId="0" fontId="157" fillId="0" borderId="16" applyNumberFormat="0" applyFill="0" applyAlignment="0" applyProtection="0"/>
    <xf numFmtId="0" fontId="157" fillId="0" borderId="16" applyNumberFormat="0" applyFill="0" applyAlignment="0" applyProtection="0"/>
    <xf numFmtId="0" fontId="157" fillId="0" borderId="16" applyNumberFormat="0" applyFill="0" applyAlignment="0" applyProtection="0"/>
    <xf numFmtId="0" fontId="157" fillId="0" borderId="16" applyNumberFormat="0" applyFill="0" applyAlignment="0" applyProtection="0"/>
    <xf numFmtId="0" fontId="157" fillId="0" borderId="16" applyNumberFormat="0" applyFill="0" applyAlignment="0" applyProtection="0"/>
    <xf numFmtId="0" fontId="157" fillId="0" borderId="16" applyNumberFormat="0" applyFill="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39" borderId="19" applyNumberFormat="0" applyAlignment="0" applyProtection="0"/>
    <xf numFmtId="0" fontId="158" fillId="39" borderId="19" applyNumberFormat="0" applyAlignment="0" applyProtection="0"/>
    <xf numFmtId="0" fontId="158" fillId="39" borderId="19" applyNumberFormat="0" applyAlignment="0" applyProtection="0"/>
    <xf numFmtId="0" fontId="158" fillId="39" borderId="19" applyNumberFormat="0" applyAlignment="0" applyProtection="0"/>
    <xf numFmtId="0" fontId="158" fillId="39" borderId="19" applyNumberFormat="0" applyAlignment="0" applyProtection="0"/>
    <xf numFmtId="0" fontId="158" fillId="39" borderId="19" applyNumberFormat="0" applyAlignment="0" applyProtection="0"/>
    <xf numFmtId="0" fontId="159" fillId="0" borderId="18" applyNumberFormat="0" applyFill="0" applyAlignment="0" applyProtection="0"/>
    <xf numFmtId="0" fontId="159" fillId="0" borderId="18" applyNumberFormat="0" applyFill="0" applyAlignment="0" applyProtection="0"/>
    <xf numFmtId="0" fontId="159" fillId="0" borderId="18" applyNumberFormat="0" applyFill="0" applyAlignment="0" applyProtection="0"/>
    <xf numFmtId="0" fontId="159" fillId="0" borderId="18" applyNumberFormat="0" applyFill="0" applyAlignment="0" applyProtection="0"/>
    <xf numFmtId="0" fontId="159" fillId="0" borderId="18" applyNumberFormat="0" applyFill="0" applyAlignment="0" applyProtection="0"/>
    <xf numFmtId="0" fontId="159" fillId="0" borderId="18" applyNumberFormat="0" applyFill="0" applyAlignment="0" applyProtection="0"/>
    <xf numFmtId="0" fontId="160" fillId="50" borderId="0" applyNumberFormat="0" applyBorder="0" applyAlignment="0" applyProtection="0"/>
    <xf numFmtId="0" fontId="160" fillId="50" borderId="0" applyNumberFormat="0" applyBorder="0" applyAlignment="0" applyProtection="0"/>
    <xf numFmtId="0" fontId="160" fillId="50" borderId="0" applyNumberFormat="0" applyBorder="0" applyAlignment="0" applyProtection="0"/>
    <xf numFmtId="0" fontId="160" fillId="50" borderId="0" applyNumberFormat="0" applyBorder="0" applyAlignment="0" applyProtection="0"/>
    <xf numFmtId="0" fontId="160" fillId="50" borderId="0" applyNumberFormat="0" applyBorder="0" applyAlignment="0" applyProtection="0"/>
    <xf numFmtId="0" fontId="160" fillId="50" borderId="0" applyNumberFormat="0" applyBorder="0" applyAlignment="0" applyProtection="0"/>
    <xf numFmtId="0" fontId="3" fillId="0" borderId="0"/>
    <xf numFmtId="0" fontId="147" fillId="0" borderId="0"/>
    <xf numFmtId="0" fontId="147" fillId="0" borderId="0"/>
    <xf numFmtId="0" fontId="147" fillId="0" borderId="0"/>
    <xf numFmtId="0" fontId="147" fillId="0" borderId="0"/>
    <xf numFmtId="0" fontId="147" fillId="0" borderId="0"/>
    <xf numFmtId="0" fontId="20" fillId="0" borderId="0"/>
    <xf numFmtId="0" fontId="73" fillId="0" borderId="0"/>
    <xf numFmtId="0" fontId="148" fillId="0" borderId="0"/>
    <xf numFmtId="0" fontId="148" fillId="0" borderId="0"/>
    <xf numFmtId="0" fontId="148" fillId="0" borderId="0"/>
    <xf numFmtId="0" fontId="148" fillId="0" borderId="0"/>
    <xf numFmtId="0" fontId="148" fillId="0" borderId="0"/>
    <xf numFmtId="0" fontId="73" fillId="0" borderId="0"/>
    <xf numFmtId="0" fontId="73" fillId="0" borderId="0"/>
    <xf numFmtId="0" fontId="19" fillId="51" borderId="17" applyNumberFormat="0" applyFont="0" applyAlignment="0" applyProtection="0"/>
    <xf numFmtId="0" fontId="19" fillId="51" borderId="17" applyNumberFormat="0" applyFont="0" applyAlignment="0" applyProtection="0"/>
    <xf numFmtId="0" fontId="19" fillId="51" borderId="17" applyNumberFormat="0" applyFont="0" applyAlignment="0" applyProtection="0"/>
    <xf numFmtId="0" fontId="19" fillId="51" borderId="17" applyNumberFormat="0" applyFont="0" applyAlignment="0" applyProtection="0"/>
    <xf numFmtId="0" fontId="19" fillId="51" borderId="17" applyNumberFormat="0" applyFont="0" applyAlignment="0" applyProtection="0"/>
    <xf numFmtId="0" fontId="19" fillId="51" borderId="17" applyNumberFormat="0" applyFont="0" applyAlignment="0" applyProtection="0"/>
    <xf numFmtId="0" fontId="161" fillId="52" borderId="20" applyNumberFormat="0" applyAlignment="0" applyProtection="0"/>
    <xf numFmtId="0" fontId="161" fillId="52" borderId="20" applyNumberFormat="0" applyAlignment="0" applyProtection="0"/>
    <xf numFmtId="0" fontId="161" fillId="52" borderId="20" applyNumberFormat="0" applyAlignment="0" applyProtection="0"/>
    <xf numFmtId="0" fontId="161" fillId="52" borderId="20" applyNumberFormat="0" applyAlignment="0" applyProtection="0"/>
    <xf numFmtId="0" fontId="161" fillId="52" borderId="20" applyNumberFormat="0" applyAlignment="0" applyProtection="0"/>
    <xf numFmtId="0" fontId="161" fillId="52" borderId="20" applyNumberFormat="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12" applyNumberFormat="0" applyFill="0" applyAlignment="0" applyProtection="0"/>
    <xf numFmtId="0" fontId="163" fillId="0" borderId="12" applyNumberFormat="0" applyFill="0" applyAlignment="0" applyProtection="0"/>
    <xf numFmtId="0" fontId="163" fillId="0" borderId="12" applyNumberFormat="0" applyFill="0" applyAlignment="0" applyProtection="0"/>
    <xf numFmtId="0" fontId="163" fillId="0" borderId="12" applyNumberFormat="0" applyFill="0" applyAlignment="0" applyProtection="0"/>
    <xf numFmtId="0" fontId="163" fillId="0" borderId="12" applyNumberFormat="0" applyFill="0" applyAlignment="0" applyProtection="0"/>
    <xf numFmtId="0" fontId="163" fillId="0" borderId="12"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28" fillId="0" borderId="0"/>
    <xf numFmtId="6" fontId="165" fillId="0" borderId="0" applyFont="0" applyFill="0" applyBorder="0" applyAlignment="0" applyProtection="0"/>
    <xf numFmtId="6" fontId="165" fillId="0" borderId="0" applyFont="0" applyFill="0" applyBorder="0" applyAlignment="0" applyProtection="0"/>
    <xf numFmtId="181" fontId="25" fillId="0" borderId="0" applyFont="0" applyFill="0" applyBorder="0" applyAlignment="0" applyProtection="0"/>
    <xf numFmtId="182" fontId="25" fillId="0" borderId="0" applyFont="0" applyFill="0" applyBorder="0" applyAlignment="0" applyProtection="0"/>
    <xf numFmtId="0" fontId="147" fillId="34" borderId="0" applyNumberFormat="0" applyBorder="0" applyAlignment="0" applyProtection="0"/>
    <xf numFmtId="0" fontId="147" fillId="35" borderId="0" applyNumberFormat="0" applyBorder="0" applyAlignment="0" applyProtection="0"/>
    <xf numFmtId="0" fontId="147" fillId="36" borderId="0" applyNumberFormat="0" applyBorder="0" applyAlignment="0" applyProtection="0"/>
    <xf numFmtId="0" fontId="147" fillId="37" borderId="0" applyNumberFormat="0" applyBorder="0" applyAlignment="0" applyProtection="0"/>
    <xf numFmtId="0" fontId="147" fillId="38" borderId="0" applyNumberFormat="0" applyBorder="0" applyAlignment="0" applyProtection="0"/>
    <xf numFmtId="0" fontId="147" fillId="39" borderId="0" applyNumberFormat="0" applyBorder="0" applyAlignment="0" applyProtection="0"/>
    <xf numFmtId="183" fontId="25" fillId="0" borderId="0" applyFont="0" applyFill="0" applyBorder="0" applyAlignment="0" applyProtection="0"/>
    <xf numFmtId="184" fontId="25" fillId="0" borderId="0" applyFont="0" applyFill="0" applyBorder="0" applyAlignment="0" applyProtection="0"/>
    <xf numFmtId="0" fontId="147" fillId="40" borderId="0" applyNumberFormat="0" applyBorder="0" applyAlignment="0" applyProtection="0"/>
    <xf numFmtId="0" fontId="147" fillId="41" borderId="0" applyNumberFormat="0" applyBorder="0" applyAlignment="0" applyProtection="0"/>
    <xf numFmtId="0" fontId="147" fillId="42" borderId="0" applyNumberFormat="0" applyBorder="0" applyAlignment="0" applyProtection="0"/>
    <xf numFmtId="0" fontId="147" fillId="37" borderId="0" applyNumberFormat="0" applyBorder="0" applyAlignment="0" applyProtection="0"/>
    <xf numFmtId="0" fontId="147" fillId="40" borderId="0" applyNumberFormat="0" applyBorder="0" applyAlignment="0" applyProtection="0"/>
    <xf numFmtId="0" fontId="147" fillId="43" borderId="0" applyNumberFormat="0" applyBorder="0" applyAlignment="0" applyProtection="0"/>
    <xf numFmtId="0" fontId="166" fillId="58" borderId="0" applyNumberFormat="0" applyBorder="0" applyAlignment="0" applyProtection="0"/>
    <xf numFmtId="0" fontId="166" fillId="59" borderId="0" applyNumberFormat="0" applyBorder="0" applyAlignment="0" applyProtection="0"/>
    <xf numFmtId="0" fontId="167" fillId="60" borderId="0" applyNumberFormat="0" applyBorder="0" applyAlignment="0" applyProtection="0"/>
    <xf numFmtId="0" fontId="166" fillId="58" borderId="0" applyNumberFormat="0" applyBorder="0" applyAlignment="0" applyProtection="0"/>
    <xf numFmtId="0" fontId="166" fillId="61" borderId="0" applyNumberFormat="0" applyBorder="0" applyAlignment="0" applyProtection="0"/>
    <xf numFmtId="0" fontId="167" fillId="62" borderId="0" applyNumberFormat="0" applyBorder="0" applyAlignment="0" applyProtection="0"/>
    <xf numFmtId="0" fontId="166" fillId="58" borderId="0" applyNumberFormat="0" applyBorder="0" applyAlignment="0" applyProtection="0"/>
    <xf numFmtId="0" fontId="166" fillId="58" borderId="0" applyNumberFormat="0" applyBorder="0" applyAlignment="0" applyProtection="0"/>
    <xf numFmtId="0" fontId="167" fillId="61" borderId="0" applyNumberFormat="0" applyBorder="0" applyAlignment="0" applyProtection="0"/>
    <xf numFmtId="0" fontId="166" fillId="58" borderId="0" applyNumberFormat="0" applyBorder="0" applyAlignment="0" applyProtection="0"/>
    <xf numFmtId="0" fontId="166" fillId="61" borderId="0" applyNumberFormat="0" applyBorder="0" applyAlignment="0" applyProtection="0"/>
    <xf numFmtId="0" fontId="167" fillId="63" borderId="0" applyNumberFormat="0" applyBorder="0" applyAlignment="0" applyProtection="0"/>
    <xf numFmtId="0" fontId="166" fillId="58" borderId="0" applyNumberFormat="0" applyBorder="0" applyAlignment="0" applyProtection="0"/>
    <xf numFmtId="0" fontId="166" fillId="60" borderId="0" applyNumberFormat="0" applyBorder="0" applyAlignment="0" applyProtection="0"/>
    <xf numFmtId="0" fontId="167" fillId="60" borderId="0" applyNumberFormat="0" applyBorder="0" applyAlignment="0" applyProtection="0"/>
    <xf numFmtId="0" fontId="166" fillId="58" borderId="0" applyNumberFormat="0" applyBorder="0" applyAlignment="0" applyProtection="0"/>
    <xf numFmtId="0" fontId="166" fillId="64" borderId="0" applyNumberFormat="0" applyBorder="0" applyAlignment="0" applyProtection="0"/>
    <xf numFmtId="0" fontId="167" fillId="65" borderId="0" applyNumberFormat="0" applyBorder="0" applyAlignment="0" applyProtection="0"/>
    <xf numFmtId="6" fontId="165" fillId="0" borderId="0" applyFont="0" applyFill="0" applyBorder="0" applyAlignment="0" applyProtection="0"/>
    <xf numFmtId="0" fontId="168" fillId="0" borderId="0" applyNumberFormat="0" applyFill="0" applyBorder="0" applyAlignment="0" applyProtection="0"/>
    <xf numFmtId="43" fontId="147" fillId="0" borderId="0" applyFont="0" applyFill="0" applyBorder="0" applyAlignment="0" applyProtection="0"/>
    <xf numFmtId="43" fontId="19" fillId="0" borderId="0" applyFont="0" applyFill="0" applyBorder="0" applyAlignment="0" applyProtection="0"/>
    <xf numFmtId="164" fontId="73" fillId="0" borderId="0" applyFont="0" applyFill="0" applyBorder="0" applyAlignment="0" applyProtection="0"/>
    <xf numFmtId="43" fontId="73" fillId="0" borderId="0" applyFont="0" applyFill="0" applyBorder="0" applyAlignment="0" applyProtection="0"/>
    <xf numFmtId="43" fontId="14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73" fillId="0" borderId="0" applyFont="0" applyFill="0" applyBorder="0" applyAlignment="0" applyProtection="0"/>
    <xf numFmtId="185" fontId="169" fillId="0" borderId="0">
      <protection locked="0"/>
    </xf>
    <xf numFmtId="0" fontId="170" fillId="0" borderId="0" applyFont="0" applyFill="0" applyBorder="0" applyAlignment="0" applyProtection="0"/>
    <xf numFmtId="0" fontId="170" fillId="0" borderId="0" applyFont="0" applyFill="0" applyBorder="0" applyAlignment="0" applyProtection="0"/>
    <xf numFmtId="0" fontId="171" fillId="66" borderId="0" applyNumberFormat="0" applyBorder="0" applyAlignment="0" applyProtection="0"/>
    <xf numFmtId="0" fontId="171" fillId="67" borderId="0" applyNumberFormat="0" applyBorder="0" applyAlignment="0" applyProtection="0"/>
    <xf numFmtId="0" fontId="171" fillId="68" borderId="0" applyNumberFormat="0" applyBorder="0" applyAlignment="0" applyProtection="0"/>
    <xf numFmtId="186" fontId="172" fillId="0" borderId="0" applyFont="0" applyFill="0" applyBorder="0" applyAlignment="0" applyProtection="0"/>
    <xf numFmtId="186" fontId="172" fillId="0" borderId="0" applyFont="0" applyFill="0" applyBorder="0" applyAlignment="0" applyProtection="0"/>
    <xf numFmtId="187" fontId="173" fillId="0" borderId="0"/>
    <xf numFmtId="0" fontId="169" fillId="0" borderId="0">
      <protection locked="0"/>
    </xf>
    <xf numFmtId="0" fontId="174" fillId="0" borderId="0">
      <protection locked="0"/>
    </xf>
    <xf numFmtId="0" fontId="174" fillId="0" borderId="0">
      <protection locked="0"/>
    </xf>
    <xf numFmtId="188" fontId="25" fillId="0" borderId="0" applyFont="0" applyFill="0" applyBorder="0" applyAlignment="0" applyProtection="0"/>
    <xf numFmtId="3" fontId="75" fillId="0" borderId="0" applyFont="0" applyFill="0" applyBorder="0" applyAlignment="0" applyProtection="0"/>
    <xf numFmtId="41" fontId="170" fillId="0" borderId="0" applyFont="0" applyFill="0" applyBorder="0" applyAlignment="0" applyProtection="0"/>
    <xf numFmtId="43" fontId="170"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2" fontId="170" fillId="0" borderId="0" applyFont="0" applyFill="0" applyBorder="0" applyAlignment="0" applyProtection="0"/>
    <xf numFmtId="44" fontId="170" fillId="0" borderId="0" applyFont="0" applyFill="0" applyBorder="0" applyAlignment="0" applyProtection="0"/>
    <xf numFmtId="37" fontId="175" fillId="0" borderId="0"/>
    <xf numFmtId="0" fontId="170" fillId="0" borderId="0"/>
    <xf numFmtId="0" fontId="176" fillId="0" borderId="0"/>
    <xf numFmtId="0" fontId="176"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7"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48" fillId="0" borderId="0"/>
    <xf numFmtId="0" fontId="148" fillId="0" borderId="0"/>
    <xf numFmtId="0" fontId="148" fillId="0" borderId="0"/>
    <xf numFmtId="0" fontId="73" fillId="0" borderId="0"/>
    <xf numFmtId="0" fontId="28" fillId="0" borderId="0"/>
    <xf numFmtId="0" fontId="28" fillId="0" borderId="0"/>
    <xf numFmtId="0" fontId="28" fillId="0" borderId="0"/>
    <xf numFmtId="0" fontId="28" fillId="0" borderId="0"/>
    <xf numFmtId="0" fontId="147" fillId="0" borderId="0"/>
    <xf numFmtId="0" fontId="73" fillId="0" borderId="0"/>
    <xf numFmtId="0" fontId="73" fillId="0" borderId="0"/>
    <xf numFmtId="0" fontId="73" fillId="0" borderId="0"/>
    <xf numFmtId="0" fontId="148" fillId="0" borderId="0"/>
    <xf numFmtId="0" fontId="148" fillId="0" borderId="0"/>
    <xf numFmtId="0" fontId="148" fillId="0" borderId="0"/>
    <xf numFmtId="0" fontId="148" fillId="0" borderId="0"/>
    <xf numFmtId="0" fontId="148" fillId="0" borderId="0"/>
    <xf numFmtId="189" fontId="25" fillId="0" borderId="0" applyFont="0" applyFill="0" applyBorder="0" applyAlignment="0" applyProtection="0"/>
    <xf numFmtId="0" fontId="177" fillId="0" borderId="0" applyNumberFormat="0" applyFill="0" applyBorder="0" applyAlignment="0" applyProtection="0"/>
    <xf numFmtId="0" fontId="19" fillId="0" borderId="0"/>
    <xf numFmtId="0" fontId="19" fillId="0" borderId="0"/>
    <xf numFmtId="0" fontId="19" fillId="0" borderId="0"/>
    <xf numFmtId="6" fontId="165" fillId="0" borderId="0" applyFont="0" applyFill="0" applyBorder="0" applyAlignment="0" applyProtection="0"/>
    <xf numFmtId="0" fontId="19" fillId="0" borderId="0" applyNumberFormat="0"/>
    <xf numFmtId="0"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0" fontId="178" fillId="0" borderId="0" applyProtection="0"/>
    <xf numFmtId="0" fontId="179" fillId="0" borderId="0" applyProtection="0"/>
    <xf numFmtId="0" fontId="180" fillId="0" borderId="0" applyProtection="0"/>
    <xf numFmtId="0" fontId="178" fillId="0" borderId="31" applyProtection="0"/>
    <xf numFmtId="0" fontId="178" fillId="0" borderId="0"/>
    <xf numFmtId="2" fontId="178" fillId="0" borderId="0" applyProtection="0"/>
    <xf numFmtId="0" fontId="73" fillId="0" borderId="0"/>
    <xf numFmtId="164" fontId="73" fillId="0" borderId="0" applyFont="0" applyFill="0" applyBorder="0" applyAlignment="0" applyProtection="0"/>
    <xf numFmtId="43" fontId="73" fillId="0" borderId="0" applyFont="0" applyFill="0" applyBorder="0" applyAlignment="0" applyProtection="0"/>
    <xf numFmtId="180" fontId="73" fillId="0" borderId="0" applyFont="0" applyFill="0" applyBorder="0" applyAlignment="0" applyProtection="0"/>
    <xf numFmtId="0" fontId="73" fillId="0" borderId="0"/>
    <xf numFmtId="0" fontId="73" fillId="0" borderId="0"/>
    <xf numFmtId="164" fontId="73" fillId="0" borderId="0" applyFont="0" applyFill="0" applyBorder="0" applyAlignment="0" applyProtection="0"/>
    <xf numFmtId="43" fontId="73" fillId="0" borderId="0" applyFont="0" applyFill="0" applyBorder="0" applyAlignment="0" applyProtection="0"/>
    <xf numFmtId="180" fontId="73" fillId="0" borderId="0" applyFont="0" applyFill="0" applyBorder="0" applyAlignment="0" applyProtection="0"/>
    <xf numFmtId="0" fontId="73" fillId="0" borderId="0"/>
    <xf numFmtId="0" fontId="73" fillId="0" borderId="0"/>
    <xf numFmtId="0" fontId="73" fillId="0" borderId="0"/>
    <xf numFmtId="0" fontId="73" fillId="0" borderId="0"/>
    <xf numFmtId="164" fontId="73" fillId="0" borderId="0" applyFont="0" applyFill="0" applyBorder="0" applyAlignment="0" applyProtection="0"/>
    <xf numFmtId="43" fontId="73" fillId="0" borderId="0" applyFont="0" applyFill="0" applyBorder="0" applyAlignment="0" applyProtection="0"/>
    <xf numFmtId="180" fontId="73"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73" fillId="0" borderId="0"/>
    <xf numFmtId="0" fontId="73" fillId="0" borderId="0"/>
    <xf numFmtId="0" fontId="7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2" fillId="18" borderId="0" applyNumberFormat="0" applyBorder="0" applyAlignment="0" applyProtection="0"/>
    <xf numFmtId="0" fontId="102" fillId="10" borderId="0" applyNumberFormat="0" applyBorder="0" applyAlignment="0" applyProtection="0"/>
    <xf numFmtId="0" fontId="102" fillId="18"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22" borderId="0" applyNumberFormat="0" applyBorder="0" applyAlignment="0" applyProtection="0"/>
    <xf numFmtId="0" fontId="102" fillId="18" borderId="0" applyNumberFormat="0" applyBorder="0" applyAlignment="0" applyProtection="0"/>
    <xf numFmtId="0" fontId="102" fillId="26" borderId="0" applyNumberFormat="0" applyBorder="0" applyAlignment="0" applyProtection="0"/>
    <xf numFmtId="0" fontId="102" fillId="10" borderId="0" applyNumberFormat="0" applyBorder="0" applyAlignment="0" applyProtection="0"/>
    <xf numFmtId="0" fontId="19" fillId="0" borderId="0"/>
    <xf numFmtId="0" fontId="102" fillId="10" borderId="0" applyNumberFormat="0" applyBorder="0" applyAlignment="0" applyProtection="0"/>
    <xf numFmtId="0" fontId="102" fillId="22" borderId="0" applyNumberFormat="0" applyBorder="0" applyAlignment="0" applyProtection="0"/>
    <xf numFmtId="0" fontId="102" fillId="18" borderId="0" applyNumberFormat="0" applyBorder="0" applyAlignment="0" applyProtection="0"/>
    <xf numFmtId="0" fontId="102" fillId="14" borderId="0" applyNumberFormat="0" applyBorder="0" applyAlignment="0" applyProtection="0"/>
    <xf numFmtId="186" fontId="72" fillId="0" borderId="0" applyFont="0" applyFill="0" applyBorder="0" applyAlignment="0" applyProtection="0"/>
    <xf numFmtId="0" fontId="102" fillId="30" borderId="0" applyNumberFormat="0" applyBorder="0" applyAlignment="0" applyProtection="0"/>
    <xf numFmtId="0" fontId="28" fillId="0" borderId="0"/>
    <xf numFmtId="0" fontId="102" fillId="30" borderId="0" applyNumberFormat="0" applyBorder="0" applyAlignment="0" applyProtection="0"/>
    <xf numFmtId="0" fontId="102" fillId="26" borderId="0" applyNumberFormat="0" applyBorder="0" applyAlignment="0" applyProtection="0"/>
    <xf numFmtId="0" fontId="102" fillId="10" borderId="0" applyNumberFormat="0" applyBorder="0" applyAlignment="0" applyProtection="0"/>
    <xf numFmtId="0" fontId="102" fillId="18" borderId="0" applyNumberFormat="0" applyBorder="0" applyAlignment="0" applyProtection="0"/>
    <xf numFmtId="9" fontId="3" fillId="0" borderId="0" applyFont="0" applyFill="0" applyBorder="0" applyAlignment="0" applyProtection="0"/>
    <xf numFmtId="0" fontId="3" fillId="0" borderId="0"/>
    <xf numFmtId="0" fontId="102" fillId="14" borderId="0" applyNumberFormat="0" applyBorder="0" applyAlignment="0" applyProtection="0"/>
    <xf numFmtId="0" fontId="102" fillId="26" borderId="0" applyNumberFormat="0" applyBorder="0" applyAlignment="0" applyProtection="0"/>
    <xf numFmtId="0" fontId="3" fillId="0" borderId="0"/>
    <xf numFmtId="0" fontId="102" fillId="26" borderId="0" applyNumberFormat="0" applyBorder="0" applyAlignment="0" applyProtection="0"/>
    <xf numFmtId="0" fontId="3" fillId="0" borderId="0"/>
    <xf numFmtId="0" fontId="19" fillId="0" borderId="0"/>
    <xf numFmtId="0" fontId="3" fillId="0" borderId="0"/>
    <xf numFmtId="0" fontId="19" fillId="0" borderId="0"/>
    <xf numFmtId="0" fontId="102" fillId="10" borderId="0" applyNumberFormat="0" applyBorder="0" applyAlignment="0" applyProtection="0"/>
    <xf numFmtId="0" fontId="102" fillId="18" borderId="0" applyNumberFormat="0" applyBorder="0" applyAlignment="0" applyProtection="0"/>
    <xf numFmtId="0" fontId="102" fillId="14" borderId="0" applyNumberFormat="0" applyBorder="0" applyAlignment="0" applyProtection="0"/>
    <xf numFmtId="0" fontId="19" fillId="0" borderId="0"/>
    <xf numFmtId="0" fontId="102" fillId="22" borderId="0" applyNumberFormat="0" applyBorder="0" applyAlignment="0" applyProtection="0"/>
    <xf numFmtId="0" fontId="102" fillId="30" borderId="0" applyNumberFormat="0" applyBorder="0" applyAlignment="0" applyProtection="0"/>
    <xf numFmtId="0" fontId="102" fillId="30" borderId="0" applyNumberFormat="0" applyBorder="0" applyAlignment="0" applyProtection="0"/>
    <xf numFmtId="0" fontId="102" fillId="14" borderId="0" applyNumberFormat="0" applyBorder="0" applyAlignment="0" applyProtection="0"/>
    <xf numFmtId="0" fontId="102" fillId="30" borderId="0" applyNumberFormat="0" applyBorder="0" applyAlignment="0" applyProtection="0"/>
    <xf numFmtId="0" fontId="102" fillId="22" borderId="0" applyNumberFormat="0" applyBorder="0" applyAlignment="0" applyProtection="0"/>
    <xf numFmtId="0" fontId="102" fillId="26" borderId="0" applyNumberFormat="0" applyBorder="0" applyAlignment="0" applyProtection="0"/>
    <xf numFmtId="0" fontId="19" fillId="0" borderId="0"/>
    <xf numFmtId="0" fontId="102" fillId="22" borderId="0" applyNumberFormat="0" applyBorder="0" applyAlignment="0" applyProtection="0"/>
    <xf numFmtId="0" fontId="102" fillId="14" borderId="0" applyNumberFormat="0" applyBorder="0" applyAlignment="0" applyProtection="0"/>
    <xf numFmtId="179" fontId="73" fillId="0" borderId="0" applyFont="0" applyFill="0" applyBorder="0" applyAlignment="0" applyProtection="0"/>
    <xf numFmtId="0" fontId="73" fillId="0" borderId="0"/>
    <xf numFmtId="0" fontId="3" fillId="0" borderId="0"/>
    <xf numFmtId="0" fontId="102" fillId="30" borderId="0" applyNumberFormat="0" applyBorder="0" applyAlignment="0" applyProtection="0"/>
    <xf numFmtId="0" fontId="102" fillId="22" borderId="0" applyNumberFormat="0" applyBorder="0" applyAlignment="0" applyProtection="0"/>
    <xf numFmtId="0" fontId="3" fillId="0" borderId="0"/>
    <xf numFmtId="0" fontId="102" fillId="10" borderId="0" applyNumberFormat="0" applyBorder="0" applyAlignment="0" applyProtection="0"/>
    <xf numFmtId="0" fontId="102" fillId="10" borderId="0" applyNumberFormat="0" applyBorder="0" applyAlignment="0" applyProtection="0"/>
    <xf numFmtId="0" fontId="102" fillId="26" borderId="0" applyNumberFormat="0" applyBorder="0" applyAlignment="0" applyProtection="0"/>
    <xf numFmtId="0" fontId="102" fillId="18" borderId="0" applyNumberFormat="0" applyBorder="0" applyAlignment="0" applyProtection="0"/>
    <xf numFmtId="0" fontId="3" fillId="0" borderId="0"/>
    <xf numFmtId="179" fontId="73" fillId="0" borderId="0" applyFont="0" applyFill="0" applyBorder="0" applyAlignment="0" applyProtection="0"/>
    <xf numFmtId="0" fontId="102" fillId="10" borderId="0" applyNumberFormat="0" applyBorder="0" applyAlignment="0" applyProtection="0"/>
    <xf numFmtId="0" fontId="3" fillId="0" borderId="0"/>
    <xf numFmtId="0" fontId="102" fillId="30" borderId="0" applyNumberFormat="0" applyBorder="0" applyAlignment="0" applyProtection="0"/>
    <xf numFmtId="0" fontId="102" fillId="22" borderId="0" applyNumberFormat="0" applyBorder="0" applyAlignment="0" applyProtection="0"/>
    <xf numFmtId="0" fontId="102" fillId="26" borderId="0" applyNumberFormat="0" applyBorder="0" applyAlignment="0" applyProtection="0"/>
    <xf numFmtId="0" fontId="102" fillId="10" borderId="0" applyNumberFormat="0" applyBorder="0" applyAlignment="0" applyProtection="0"/>
    <xf numFmtId="0" fontId="102" fillId="18" borderId="0" applyNumberFormat="0" applyBorder="0" applyAlignment="0" applyProtection="0"/>
    <xf numFmtId="0" fontId="3" fillId="0" borderId="0"/>
    <xf numFmtId="0" fontId="102" fillId="14" borderId="0" applyNumberFormat="0" applyBorder="0" applyAlignment="0" applyProtection="0"/>
    <xf numFmtId="0" fontId="28" fillId="0" borderId="0"/>
    <xf numFmtId="0" fontId="102" fillId="18" borderId="0" applyNumberFormat="0" applyBorder="0" applyAlignment="0" applyProtection="0"/>
    <xf numFmtId="0" fontId="102" fillId="26" borderId="0" applyNumberFormat="0" applyBorder="0" applyAlignment="0" applyProtection="0"/>
    <xf numFmtId="0" fontId="3" fillId="0" borderId="0"/>
    <xf numFmtId="0" fontId="102" fillId="22" borderId="0" applyNumberFormat="0" applyBorder="0" applyAlignment="0" applyProtection="0"/>
    <xf numFmtId="0" fontId="102" fillId="14" borderId="0" applyNumberFormat="0" applyBorder="0" applyAlignment="0" applyProtection="0"/>
    <xf numFmtId="0" fontId="3" fillId="0" borderId="0"/>
    <xf numFmtId="0" fontId="102" fillId="30" borderId="0" applyNumberFormat="0" applyBorder="0" applyAlignment="0" applyProtection="0"/>
    <xf numFmtId="0" fontId="102" fillId="26" borderId="0" applyNumberFormat="0" applyBorder="0" applyAlignment="0" applyProtection="0"/>
    <xf numFmtId="0" fontId="3" fillId="0" borderId="0"/>
    <xf numFmtId="0" fontId="102" fillId="10" borderId="0" applyNumberFormat="0" applyBorder="0" applyAlignment="0" applyProtection="0"/>
    <xf numFmtId="0" fontId="102" fillId="26" borderId="0" applyNumberFormat="0" applyBorder="0" applyAlignment="0" applyProtection="0"/>
    <xf numFmtId="0" fontId="102" fillId="30" borderId="0" applyNumberFormat="0" applyBorder="0" applyAlignment="0" applyProtection="0"/>
    <xf numFmtId="179" fontId="73" fillId="0" borderId="0" applyFont="0" applyFill="0" applyBorder="0" applyAlignment="0" applyProtection="0"/>
    <xf numFmtId="0" fontId="102" fillId="14" borderId="0" applyNumberFormat="0" applyBorder="0" applyAlignment="0" applyProtection="0"/>
    <xf numFmtId="0" fontId="102" fillId="22" borderId="0" applyNumberFormat="0" applyBorder="0" applyAlignment="0" applyProtection="0"/>
    <xf numFmtId="0" fontId="102" fillId="22" borderId="0" applyNumberFormat="0" applyBorder="0" applyAlignment="0" applyProtection="0"/>
    <xf numFmtId="0" fontId="3" fillId="0" borderId="0"/>
    <xf numFmtId="0" fontId="102" fillId="14" borderId="0" applyNumberFormat="0" applyBorder="0" applyAlignment="0" applyProtection="0"/>
    <xf numFmtId="0" fontId="3" fillId="0" borderId="0"/>
    <xf numFmtId="0" fontId="102" fillId="14" borderId="0" applyNumberFormat="0" applyBorder="0" applyAlignment="0" applyProtection="0"/>
    <xf numFmtId="0" fontId="3" fillId="0" borderId="0"/>
    <xf numFmtId="0" fontId="102" fillId="18" borderId="0" applyNumberFormat="0" applyBorder="0" applyAlignment="0" applyProtection="0"/>
    <xf numFmtId="0" fontId="102" fillId="10" borderId="0" applyNumberFormat="0" applyBorder="0" applyAlignment="0" applyProtection="0"/>
    <xf numFmtId="0" fontId="102" fillId="14" borderId="0" applyNumberFormat="0" applyBorder="0" applyAlignment="0" applyProtection="0"/>
    <xf numFmtId="0" fontId="102" fillId="26" borderId="0" applyNumberFormat="0" applyBorder="0" applyAlignment="0" applyProtection="0"/>
    <xf numFmtId="0" fontId="102" fillId="22" borderId="0" applyNumberFormat="0" applyBorder="0" applyAlignment="0" applyProtection="0"/>
    <xf numFmtId="179" fontId="73" fillId="0" borderId="0" applyFont="0" applyFill="0" applyBorder="0" applyAlignment="0" applyProtection="0"/>
    <xf numFmtId="0" fontId="28"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5" fillId="0" borderId="0"/>
    <xf numFmtId="0" fontId="13" fillId="9" borderId="9"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9" applyNumberFormat="0" applyFont="0" applyAlignment="0" applyProtection="0"/>
    <xf numFmtId="0" fontId="1" fillId="0" borderId="0"/>
    <xf numFmtId="0" fontId="1" fillId="9" borderId="9"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9"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9"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9" applyNumberFormat="0" applyFont="0" applyAlignment="0" applyProtection="0"/>
    <xf numFmtId="0" fontId="1" fillId="0" borderId="0"/>
    <xf numFmtId="0" fontId="1" fillId="9" borderId="9"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9"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0" borderId="0"/>
    <xf numFmtId="0" fontId="1" fillId="0" borderId="0"/>
    <xf numFmtId="43" fontId="1" fillId="0" borderId="0" applyFont="0" applyFill="0" applyBorder="0" applyAlignment="0" applyProtection="0"/>
    <xf numFmtId="0" fontId="1" fillId="0" borderId="0"/>
    <xf numFmtId="0" fontId="145" fillId="0" borderId="0"/>
    <xf numFmtId="0" fontId="191" fillId="0" borderId="0" applyNumberFormat="0" applyFill="0" applyBorder="0" applyAlignment="0" applyProtection="0">
      <alignment vertical="top"/>
      <protection locked="0"/>
    </xf>
    <xf numFmtId="0" fontId="1" fillId="0" borderId="0"/>
    <xf numFmtId="0" fontId="1" fillId="0" borderId="0"/>
    <xf numFmtId="0" fontId="1" fillId="0" borderId="0"/>
    <xf numFmtId="0" fontId="49" fillId="0" borderId="0"/>
    <xf numFmtId="0" fontId="73" fillId="0" borderId="0"/>
    <xf numFmtId="9" fontId="49" fillId="0" borderId="0" applyFont="0" applyFill="0" applyBorder="0" applyAlignment="0" applyProtection="0"/>
  </cellStyleXfs>
  <cellXfs count="258">
    <xf numFmtId="0" fontId="0" fillId="0" borderId="0" xfId="0"/>
    <xf numFmtId="0" fontId="31" fillId="0" borderId="0" xfId="0" applyFont="1"/>
    <xf numFmtId="0" fontId="34" fillId="0" borderId="0" xfId="0" applyFont="1"/>
    <xf numFmtId="0" fontId="39" fillId="0" borderId="0" xfId="0" applyFont="1"/>
    <xf numFmtId="165" fontId="39" fillId="0" borderId="0" xfId="0" applyNumberFormat="1" applyFont="1"/>
    <xf numFmtId="0" fontId="40" fillId="0" borderId="0" xfId="0" applyFont="1"/>
    <xf numFmtId="0" fontId="38" fillId="0" borderId="0" xfId="0" applyFont="1"/>
    <xf numFmtId="0" fontId="41" fillId="0" borderId="0" xfId="2" applyFont="1" applyAlignment="1">
      <alignment horizontal="center" vertical="top" wrapText="1"/>
    </xf>
    <xf numFmtId="9" fontId="41" fillId="0" borderId="0" xfId="2" applyNumberFormat="1" applyFont="1"/>
    <xf numFmtId="9" fontId="42" fillId="0" borderId="0" xfId="2" applyNumberFormat="1" applyFont="1"/>
    <xf numFmtId="165" fontId="41" fillId="0" borderId="0" xfId="3" applyNumberFormat="1" applyFont="1"/>
    <xf numFmtId="165" fontId="42" fillId="0" borderId="0" xfId="3" applyNumberFormat="1" applyFont="1"/>
    <xf numFmtId="2" fontId="41" fillId="0" borderId="0" xfId="3" applyNumberFormat="1" applyFont="1"/>
    <xf numFmtId="165" fontId="43" fillId="0" borderId="0" xfId="4" applyNumberFormat="1" applyFont="1"/>
    <xf numFmtId="0" fontId="41" fillId="0" borderId="0" xfId="3" applyFont="1"/>
    <xf numFmtId="165" fontId="41" fillId="0" borderId="0" xfId="4" applyNumberFormat="1" applyFont="1"/>
    <xf numFmtId="165" fontId="42" fillId="0" borderId="0" xfId="4" applyNumberFormat="1" applyFont="1"/>
    <xf numFmtId="0" fontId="27" fillId="0" borderId="0" xfId="0" applyFont="1"/>
    <xf numFmtId="0" fontId="44" fillId="0" borderId="0" xfId="5" applyFont="1"/>
    <xf numFmtId="0" fontId="44" fillId="0" borderId="0" xfId="0" applyFont="1"/>
    <xf numFmtId="0" fontId="44" fillId="0" borderId="0" xfId="9" applyFont="1"/>
    <xf numFmtId="165" fontId="44" fillId="0" borderId="0" xfId="0" applyNumberFormat="1" applyFont="1"/>
    <xf numFmtId="169" fontId="31" fillId="0" borderId="0" xfId="0" applyNumberFormat="1" applyFont="1"/>
    <xf numFmtId="0" fontId="37" fillId="0" borderId="0" xfId="0" applyFont="1" applyAlignment="1">
      <alignment horizontal="left" vertical="center"/>
    </xf>
    <xf numFmtId="0" fontId="26" fillId="0" borderId="0" xfId="3" applyFont="1" applyAlignment="1">
      <alignment horizontal="right"/>
    </xf>
    <xf numFmtId="0" fontId="40" fillId="0" borderId="0" xfId="9" applyFont="1"/>
    <xf numFmtId="0" fontId="47" fillId="0" borderId="0" xfId="0" applyFont="1"/>
    <xf numFmtId="165" fontId="0" fillId="0" borderId="0" xfId="0" applyNumberFormat="1"/>
    <xf numFmtId="0" fontId="64" fillId="0" borderId="0" xfId="0" applyFont="1"/>
    <xf numFmtId="0" fontId="26" fillId="0" borderId="0" xfId="20" applyFont="1"/>
    <xf numFmtId="169" fontId="31" fillId="0" borderId="0" xfId="82" applyNumberFormat="1" applyFont="1"/>
    <xf numFmtId="0" fontId="46" fillId="0" borderId="0" xfId="0" applyFont="1"/>
    <xf numFmtId="0" fontId="67" fillId="0" borderId="0" xfId="0" applyFont="1"/>
    <xf numFmtId="171" fontId="44" fillId="0" borderId="0" xfId="0" applyNumberFormat="1" applyFont="1"/>
    <xf numFmtId="165" fontId="70" fillId="0" borderId="0" xfId="3" applyNumberFormat="1" applyFont="1"/>
    <xf numFmtId="165" fontId="31" fillId="0" borderId="0" xfId="8" applyNumberFormat="1" applyFont="1"/>
    <xf numFmtId="0" fontId="70" fillId="0" borderId="0" xfId="3" applyFont="1"/>
    <xf numFmtId="9" fontId="70" fillId="0" borderId="0" xfId="2" applyNumberFormat="1" applyFont="1"/>
    <xf numFmtId="165" fontId="70" fillId="0" borderId="0" xfId="4" applyNumberFormat="1" applyFont="1"/>
    <xf numFmtId="0" fontId="26" fillId="0" borderId="0" xfId="8" applyFont="1"/>
    <xf numFmtId="0" fontId="26" fillId="0" borderId="0" xfId="19" applyFont="1"/>
    <xf numFmtId="0" fontId="37" fillId="0" borderId="0" xfId="0" applyFont="1"/>
    <xf numFmtId="165" fontId="31" fillId="0" borderId="0" xfId="0" applyNumberFormat="1" applyFont="1"/>
    <xf numFmtId="10" fontId="44" fillId="0" borderId="0" xfId="0" applyNumberFormat="1" applyFont="1"/>
    <xf numFmtId="0" fontId="31" fillId="0" borderId="0" xfId="0" applyFont="1" applyAlignment="1">
      <alignment vertical="center" wrapText="1"/>
    </xf>
    <xf numFmtId="1" fontId="71" fillId="0" borderId="0" xfId="0" applyNumberFormat="1" applyFont="1"/>
    <xf numFmtId="165" fontId="39" fillId="0" borderId="0" xfId="0" applyNumberFormat="1" applyFont="1" applyAlignment="1">
      <alignment horizontal="right" wrapText="1"/>
    </xf>
    <xf numFmtId="165" fontId="68" fillId="0" borderId="0" xfId="0" applyNumberFormat="1" applyFont="1"/>
    <xf numFmtId="165" fontId="19" fillId="0" borderId="0" xfId="1" applyNumberFormat="1"/>
    <xf numFmtId="10" fontId="31" fillId="0" borderId="0" xfId="0" applyNumberFormat="1" applyFont="1"/>
    <xf numFmtId="2" fontId="31" fillId="0" borderId="0" xfId="0" applyNumberFormat="1" applyFont="1"/>
    <xf numFmtId="175" fontId="0" fillId="0" borderId="0" xfId="0" applyNumberFormat="1"/>
    <xf numFmtId="0" fontId="26" fillId="0" borderId="0" xfId="10" applyFont="1"/>
    <xf numFmtId="0" fontId="24" fillId="0" borderId="0" xfId="10"/>
    <xf numFmtId="165" fontId="24" fillId="0" borderId="0" xfId="10" applyNumberFormat="1"/>
    <xf numFmtId="0" fontId="34" fillId="2" borderId="0" xfId="0" applyFont="1" applyFill="1"/>
    <xf numFmtId="0" fontId="36" fillId="0" borderId="0" xfId="24"/>
    <xf numFmtId="2" fontId="35" fillId="0" borderId="11" xfId="22" applyNumberFormat="1" applyBorder="1"/>
    <xf numFmtId="0" fontId="124" fillId="0" borderId="0" xfId="0" applyFont="1"/>
    <xf numFmtId="2" fontId="44" fillId="0" borderId="0" xfId="0" applyNumberFormat="1" applyFont="1"/>
    <xf numFmtId="0" fontId="44" fillId="0" borderId="0" xfId="333" applyFont="1"/>
    <xf numFmtId="0" fontId="39" fillId="0" borderId="0" xfId="9" applyFont="1"/>
    <xf numFmtId="0" fontId="31" fillId="0" borderId="0" xfId="9" applyFont="1"/>
    <xf numFmtId="0" fontId="125" fillId="0" borderId="0" xfId="0" applyFont="1"/>
    <xf numFmtId="0" fontId="45" fillId="0" borderId="0" xfId="0" applyFont="1"/>
    <xf numFmtId="0" fontId="123" fillId="0" borderId="0" xfId="0" applyFont="1"/>
    <xf numFmtId="0" fontId="127" fillId="0" borderId="0" xfId="0" applyFont="1"/>
    <xf numFmtId="0" fontId="128" fillId="0" borderId="0" xfId="0" applyFont="1" applyAlignment="1">
      <alignment wrapText="1"/>
    </xf>
    <xf numFmtId="0" fontId="126" fillId="0" borderId="0" xfId="0" applyFont="1" applyAlignment="1">
      <alignment wrapText="1"/>
    </xf>
    <xf numFmtId="167" fontId="44" fillId="2" borderId="21" xfId="0" applyNumberFormat="1" applyFont="1" applyFill="1" applyBorder="1" applyAlignment="1">
      <alignment horizontal="center"/>
    </xf>
    <xf numFmtId="170" fontId="31" fillId="2" borderId="21" xfId="18" applyNumberFormat="1" applyFont="1" applyFill="1" applyBorder="1" applyAlignment="1">
      <alignment horizontal="center"/>
    </xf>
    <xf numFmtId="0" fontId="35" fillId="0" borderId="25" xfId="22" applyBorder="1"/>
    <xf numFmtId="0" fontId="44" fillId="0" borderId="24" xfId="0" applyFont="1" applyBorder="1"/>
    <xf numFmtId="165" fontId="41" fillId="0" borderId="0" xfId="406" applyNumberFormat="1" applyFont="1"/>
    <xf numFmtId="0" fontId="26" fillId="0" borderId="0" xfId="0" applyFont="1" applyAlignment="1">
      <alignment horizontal="right"/>
    </xf>
    <xf numFmtId="165" fontId="41" fillId="0" borderId="0" xfId="0" applyNumberFormat="1" applyFont="1"/>
    <xf numFmtId="165" fontId="41" fillId="0" borderId="0" xfId="0" applyNumberFormat="1" applyFont="1" applyAlignment="1">
      <alignment wrapText="1"/>
    </xf>
    <xf numFmtId="0" fontId="26" fillId="0" borderId="0" xfId="2" applyFont="1" applyAlignment="1">
      <alignment horizontal="center" vertical="top" wrapText="1"/>
    </xf>
    <xf numFmtId="9" fontId="26" fillId="0" borderId="0" xfId="2" applyNumberFormat="1" applyFont="1" applyAlignment="1">
      <alignment horizontal="center" vertical="top" wrapText="1"/>
    </xf>
    <xf numFmtId="165" fontId="123" fillId="0" borderId="0" xfId="0" applyNumberFormat="1" applyFont="1"/>
    <xf numFmtId="165" fontId="123" fillId="0" borderId="0" xfId="0" applyNumberFormat="1" applyFont="1" applyAlignment="1">
      <alignment wrapText="1"/>
    </xf>
    <xf numFmtId="9" fontId="26" fillId="0" borderId="0" xfId="4" applyNumberFormat="1" applyFont="1"/>
    <xf numFmtId="9" fontId="44" fillId="0" borderId="0" xfId="0" applyNumberFormat="1" applyFont="1"/>
    <xf numFmtId="165" fontId="41" fillId="0" borderId="0" xfId="10" applyNumberFormat="1" applyFont="1"/>
    <xf numFmtId="0" fontId="135" fillId="0" borderId="0" xfId="0" applyFont="1"/>
    <xf numFmtId="165" fontId="41" fillId="0" borderId="0" xfId="436" applyNumberFormat="1" applyFont="1"/>
    <xf numFmtId="175" fontId="44" fillId="0" borderId="0" xfId="0" applyNumberFormat="1" applyFont="1"/>
    <xf numFmtId="169" fontId="39" fillId="0" borderId="0" xfId="82" applyNumberFormat="1" applyFont="1"/>
    <xf numFmtId="175" fontId="44" fillId="0" borderId="1" xfId="22" applyNumberFormat="1" applyFont="1" applyBorder="1"/>
    <xf numFmtId="0" fontId="44" fillId="0" borderId="24" xfId="22" applyFont="1" applyBorder="1"/>
    <xf numFmtId="165" fontId="31" fillId="0" borderId="0" xfId="22" applyNumberFormat="1" applyFont="1"/>
    <xf numFmtId="0" fontId="133" fillId="0" borderId="21" xfId="0" applyFont="1" applyBorder="1" applyAlignment="1">
      <alignment horizontal="center" vertical="center"/>
    </xf>
    <xf numFmtId="0" fontId="69" fillId="0" borderId="0" xfId="24" applyFont="1" applyBorder="1"/>
    <xf numFmtId="0" fontId="31" fillId="0" borderId="22" xfId="0" applyFont="1" applyBorder="1"/>
    <xf numFmtId="168" fontId="31" fillId="0" borderId="0" xfId="18" applyNumberFormat="1" applyFont="1"/>
    <xf numFmtId="168" fontId="31" fillId="0" borderId="0" xfId="0" applyNumberFormat="1" applyFont="1"/>
    <xf numFmtId="0" fontId="44" fillId="0" borderId="21" xfId="0" applyFont="1" applyBorder="1"/>
    <xf numFmtId="170" fontId="41" fillId="2" borderId="21" xfId="18" applyNumberFormat="1" applyFont="1" applyFill="1" applyBorder="1"/>
    <xf numFmtId="170" fontId="31" fillId="2" borderId="21" xfId="18" applyNumberFormat="1" applyFont="1" applyFill="1" applyBorder="1"/>
    <xf numFmtId="0" fontId="26" fillId="0" borderId="0" xfId="0" applyFont="1" applyAlignment="1">
      <alignment wrapText="1"/>
    </xf>
    <xf numFmtId="0" fontId="0" fillId="0" borderId="0" xfId="0" applyAlignment="1">
      <alignment wrapText="1"/>
    </xf>
    <xf numFmtId="0" fontId="137" fillId="0" borderId="0" xfId="0" applyFont="1" applyAlignment="1">
      <alignment wrapText="1"/>
    </xf>
    <xf numFmtId="0" fontId="138" fillId="0" borderId="0" xfId="0" applyFont="1" applyAlignment="1">
      <alignment wrapText="1"/>
    </xf>
    <xf numFmtId="165" fontId="34" fillId="0" borderId="0" xfId="0" applyNumberFormat="1" applyFont="1"/>
    <xf numFmtId="0" fontId="133" fillId="0" borderId="21" xfId="0" applyFont="1" applyBorder="1" applyAlignment="1">
      <alignment vertical="center" wrapText="1"/>
    </xf>
    <xf numFmtId="0" fontId="132" fillId="0" borderId="21" xfId="0" applyFont="1" applyBorder="1" applyAlignment="1">
      <alignment horizontal="center" vertical="center" textRotation="90" wrapText="1"/>
    </xf>
    <xf numFmtId="0" fontId="131" fillId="0" borderId="0" xfId="0" applyFont="1"/>
    <xf numFmtId="0" fontId="126" fillId="0" borderId="0" xfId="0" applyFont="1"/>
    <xf numFmtId="0" fontId="26" fillId="0" borderId="0" xfId="0" applyFont="1"/>
    <xf numFmtId="0" fontId="140" fillId="0" borderId="0" xfId="24" applyFont="1" applyAlignment="1">
      <alignment vertical="center"/>
    </xf>
    <xf numFmtId="165" fontId="31" fillId="0" borderId="0" xfId="464" applyNumberFormat="1" applyFont="1"/>
    <xf numFmtId="165" fontId="41" fillId="0" borderId="0" xfId="8" applyNumberFormat="1" applyFont="1"/>
    <xf numFmtId="1" fontId="26" fillId="0" borderId="0" xfId="8" applyNumberFormat="1" applyFont="1"/>
    <xf numFmtId="0" fontId="41" fillId="0" borderId="0" xfId="8" applyFont="1"/>
    <xf numFmtId="1" fontId="26" fillId="0" borderId="0" xfId="0" applyNumberFormat="1" applyFont="1" applyAlignment="1">
      <alignment wrapText="1"/>
    </xf>
    <xf numFmtId="165" fontId="31" fillId="0" borderId="0" xfId="9" applyNumberFormat="1" applyFont="1"/>
    <xf numFmtId="168" fontId="44" fillId="0" borderId="0" xfId="23" applyNumberFormat="1" applyFont="1" applyBorder="1"/>
    <xf numFmtId="165" fontId="139" fillId="0" borderId="21" xfId="0" applyNumberFormat="1" applyFont="1" applyBorder="1" applyAlignment="1">
      <alignment horizontal="center" vertical="center" wrapText="1"/>
    </xf>
    <xf numFmtId="165" fontId="39" fillId="0" borderId="0" xfId="9" applyNumberFormat="1" applyFont="1"/>
    <xf numFmtId="2" fontId="0" fillId="0" borderId="0" xfId="82" applyNumberFormat="1" applyFont="1"/>
    <xf numFmtId="2" fontId="0" fillId="0" borderId="0" xfId="0" applyNumberFormat="1"/>
    <xf numFmtId="165" fontId="45" fillId="0" borderId="0" xfId="0" applyNumberFormat="1" applyFont="1"/>
    <xf numFmtId="165" fontId="31" fillId="0" borderId="0" xfId="452" applyNumberFormat="1" applyFont="1"/>
    <xf numFmtId="165" fontId="125" fillId="0" borderId="0" xfId="0" applyNumberFormat="1" applyFont="1"/>
    <xf numFmtId="167" fontId="34" fillId="2" borderId="21" xfId="0" applyNumberFormat="1" applyFont="1" applyFill="1" applyBorder="1" applyAlignment="1">
      <alignment horizontal="center"/>
    </xf>
    <xf numFmtId="43" fontId="34" fillId="2" borderId="21" xfId="18" applyFont="1" applyFill="1" applyBorder="1" applyAlignment="1">
      <alignment horizontal="center"/>
    </xf>
    <xf numFmtId="43" fontId="142" fillId="2" borderId="21" xfId="18" applyFont="1" applyFill="1" applyBorder="1"/>
    <xf numFmtId="43" fontId="0" fillId="2" borderId="21" xfId="18" applyFont="1" applyFill="1" applyBorder="1"/>
    <xf numFmtId="0" fontId="143" fillId="0" borderId="0" xfId="0" applyFont="1" applyAlignment="1">
      <alignment wrapText="1"/>
    </xf>
    <xf numFmtId="165" fontId="31" fillId="0" borderId="0" xfId="82" applyNumberFormat="1" applyFont="1"/>
    <xf numFmtId="165" fontId="41" fillId="0" borderId="0" xfId="9" applyNumberFormat="1" applyFont="1"/>
    <xf numFmtId="0" fontId="123" fillId="0" borderId="0" xfId="0" applyFont="1" applyAlignment="1">
      <alignment wrapText="1"/>
    </xf>
    <xf numFmtId="0" fontId="128" fillId="0" borderId="0" xfId="0" applyFont="1"/>
    <xf numFmtId="165" fontId="27" fillId="0" borderId="0" xfId="0" applyNumberFormat="1" applyFont="1"/>
    <xf numFmtId="165" fontId="141" fillId="0" borderId="0" xfId="466" applyNumberFormat="1"/>
    <xf numFmtId="1" fontId="26" fillId="0" borderId="0" xfId="0" applyNumberFormat="1" applyFont="1" applyFill="1"/>
    <xf numFmtId="0" fontId="26" fillId="0" borderId="0" xfId="0" applyFont="1" applyFill="1"/>
    <xf numFmtId="0" fontId="41" fillId="0" borderId="0" xfId="0" applyFont="1" applyFill="1"/>
    <xf numFmtId="165" fontId="41" fillId="0" borderId="0" xfId="0" applyNumberFormat="1" applyFont="1" applyFill="1"/>
    <xf numFmtId="1" fontId="41" fillId="0" borderId="0" xfId="0" applyNumberFormat="1" applyFont="1" applyFill="1"/>
    <xf numFmtId="165" fontId="41" fillId="0" borderId="0" xfId="365" applyNumberFormat="1" applyFont="1" applyFill="1"/>
    <xf numFmtId="165" fontId="41" fillId="0" borderId="0" xfId="0" applyNumberFormat="1" applyFont="1" applyFill="1" applyAlignment="1">
      <alignment horizontal="right" wrapText="1"/>
    </xf>
    <xf numFmtId="165" fontId="125" fillId="0" borderId="0" xfId="0" applyNumberFormat="1" applyFont="1" applyAlignment="1">
      <alignment wrapText="1"/>
    </xf>
    <xf numFmtId="165" fontId="66" fillId="0" borderId="0" xfId="0" applyNumberFormat="1" applyFont="1"/>
    <xf numFmtId="0" fontId="132" fillId="0" borderId="21" xfId="0" applyFont="1" applyBorder="1" applyAlignment="1">
      <alignment horizontal="center" vertical="center" wrapText="1"/>
    </xf>
    <xf numFmtId="0" fontId="184" fillId="0" borderId="0" xfId="0" applyFont="1"/>
    <xf numFmtId="10" fontId="181" fillId="0" borderId="21" xfId="0" applyNumberFormat="1" applyFont="1" applyBorder="1" applyAlignment="1">
      <alignment horizontal="center" vertical="center" wrapText="1"/>
    </xf>
    <xf numFmtId="165" fontId="134" fillId="0" borderId="21" xfId="0" applyNumberFormat="1" applyFont="1" applyBorder="1" applyAlignment="1">
      <alignment horizontal="center" vertical="center" wrapText="1"/>
    </xf>
    <xf numFmtId="165" fontId="134" fillId="57" borderId="21" xfId="0" applyNumberFormat="1" applyFont="1" applyFill="1" applyBorder="1" applyAlignment="1">
      <alignment horizontal="center" vertical="center" wrapText="1"/>
    </xf>
    <xf numFmtId="0" fontId="185" fillId="0" borderId="21" xfId="0" applyFont="1" applyBorder="1" applyAlignment="1">
      <alignment horizontal="center" vertical="center" wrapText="1"/>
    </xf>
    <xf numFmtId="165" fontId="185" fillId="0" borderId="21" xfId="0" applyNumberFormat="1" applyFont="1" applyBorder="1" applyAlignment="1">
      <alignment horizontal="center" vertical="center" wrapText="1"/>
    </xf>
    <xf numFmtId="0" fontId="187" fillId="56" borderId="21" xfId="0" applyFont="1" applyFill="1" applyBorder="1" applyAlignment="1">
      <alignment horizontal="right" vertical="center"/>
    </xf>
    <xf numFmtId="0" fontId="187" fillId="56" borderId="21" xfId="0" applyFont="1" applyFill="1" applyBorder="1" applyAlignment="1">
      <alignment horizontal="right" vertical="center" wrapText="1"/>
    </xf>
    <xf numFmtId="0" fontId="189" fillId="0" borderId="27" xfId="0" applyFont="1" applyBorder="1" applyAlignment="1">
      <alignment horizontal="left" vertical="center" wrapText="1" indent="1"/>
    </xf>
    <xf numFmtId="0" fontId="189" fillId="0" borderId="28" xfId="0" applyFont="1" applyBorder="1" applyAlignment="1">
      <alignment horizontal="left" vertical="center" wrapText="1" indent="1"/>
    </xf>
    <xf numFmtId="0" fontId="189" fillId="0" borderId="26" xfId="0" applyFont="1" applyBorder="1" applyAlignment="1">
      <alignment horizontal="left" vertical="center" wrapText="1" indent="1"/>
    </xf>
    <xf numFmtId="0" fontId="189" fillId="0" borderId="21" xfId="0" applyFont="1" applyBorder="1" applyAlignment="1">
      <alignment horizontal="left" vertical="center" wrapText="1" indent="1"/>
    </xf>
    <xf numFmtId="0" fontId="132" fillId="0" borderId="22" xfId="0" applyFont="1" applyBorder="1" applyAlignment="1">
      <alignment vertical="center" wrapText="1"/>
    </xf>
    <xf numFmtId="0" fontId="44" fillId="0" borderId="0" xfId="14" applyFont="1" applyBorder="1"/>
    <xf numFmtId="0" fontId="44" fillId="0" borderId="0" xfId="0" applyFont="1" applyBorder="1"/>
    <xf numFmtId="0" fontId="31" fillId="0" borderId="0" xfId="14" applyFont="1" applyBorder="1"/>
    <xf numFmtId="165" fontId="31" fillId="0" borderId="0" xfId="340" applyNumberFormat="1" applyFont="1" applyBorder="1"/>
    <xf numFmtId="0" fontId="39" fillId="0" borderId="0" xfId="0" applyFont="1" applyBorder="1"/>
    <xf numFmtId="165" fontId="31" fillId="0" borderId="0" xfId="14" applyNumberFormat="1" applyFont="1" applyBorder="1"/>
    <xf numFmtId="165" fontId="31" fillId="0" borderId="0" xfId="14" applyNumberFormat="1" applyFont="1" applyBorder="1" applyAlignment="1">
      <alignment horizontal="right" wrapText="1"/>
    </xf>
    <xf numFmtId="43" fontId="31" fillId="0" borderId="0" xfId="340" applyFont="1" applyBorder="1"/>
    <xf numFmtId="165" fontId="31" fillId="0" borderId="0" xfId="340" applyNumberFormat="1" applyFont="1" applyFill="1" applyBorder="1"/>
    <xf numFmtId="0" fontId="182" fillId="0" borderId="0" xfId="0" applyFont="1" applyBorder="1"/>
    <xf numFmtId="165" fontId="183" fillId="0" borderId="0" xfId="340" applyNumberFormat="1" applyFont="1" applyFill="1" applyBorder="1"/>
    <xf numFmtId="43" fontId="183" fillId="0" borderId="0" xfId="340" applyFont="1" applyFill="1" applyBorder="1"/>
    <xf numFmtId="0" fontId="31" fillId="0" borderId="0" xfId="0" applyFont="1" applyBorder="1"/>
    <xf numFmtId="0" fontId="44" fillId="0" borderId="0" xfId="0" applyFont="1" applyBorder="1" applyAlignment="1">
      <alignment wrapText="1"/>
    </xf>
    <xf numFmtId="0" fontId="0" fillId="0" borderId="0" xfId="0" applyBorder="1"/>
    <xf numFmtId="14" fontId="44" fillId="0" borderId="0" xfId="0" applyNumberFormat="1" applyFont="1" applyBorder="1" applyAlignment="1">
      <alignment wrapText="1"/>
    </xf>
    <xf numFmtId="165" fontId="31" fillId="0" borderId="0" xfId="0" applyNumberFormat="1" applyFont="1" applyBorder="1" applyAlignment="1">
      <alignment wrapText="1"/>
    </xf>
    <xf numFmtId="14" fontId="126" fillId="0" borderId="0" xfId="0" applyNumberFormat="1" applyFont="1" applyBorder="1" applyAlignment="1">
      <alignment wrapText="1"/>
    </xf>
    <xf numFmtId="165" fontId="123" fillId="0" borderId="0" xfId="0" applyNumberFormat="1" applyFont="1" applyBorder="1" applyAlignment="1">
      <alignment wrapText="1"/>
    </xf>
    <xf numFmtId="14" fontId="44" fillId="0" borderId="0" xfId="467" applyNumberFormat="1" applyFont="1" applyBorder="1" applyAlignment="1">
      <alignment wrapText="1"/>
    </xf>
    <xf numFmtId="165" fontId="31" fillId="0" borderId="0" xfId="467" applyNumberFormat="1" applyFont="1" applyBorder="1"/>
    <xf numFmtId="14" fontId="44" fillId="0" borderId="0" xfId="467" applyNumberFormat="1" applyFont="1" applyBorder="1"/>
    <xf numFmtId="0" fontId="27" fillId="0" borderId="0" xfId="0" applyFont="1" applyBorder="1"/>
    <xf numFmtId="0" fontId="2" fillId="0" borderId="0" xfId="3224" applyBorder="1"/>
    <xf numFmtId="175" fontId="44" fillId="0" borderId="0" xfId="3224" applyNumberFormat="1" applyFont="1" applyBorder="1"/>
    <xf numFmtId="175" fontId="0" fillId="0" borderId="0" xfId="0" applyNumberFormat="1" applyBorder="1"/>
    <xf numFmtId="1" fontId="26" fillId="0" borderId="0" xfId="0" applyNumberFormat="1" applyFont="1" applyFill="1" applyBorder="1"/>
    <xf numFmtId="0" fontId="26" fillId="0" borderId="0" xfId="0" applyFont="1" applyFill="1" applyBorder="1"/>
    <xf numFmtId="0" fontId="41" fillId="0" borderId="0" xfId="0" applyFont="1" applyFill="1" applyBorder="1"/>
    <xf numFmtId="165" fontId="41" fillId="0" borderId="0" xfId="0" applyNumberFormat="1" applyFont="1" applyFill="1" applyBorder="1"/>
    <xf numFmtId="165" fontId="31" fillId="0" borderId="0" xfId="0" applyNumberFormat="1" applyFont="1" applyBorder="1"/>
    <xf numFmtId="1" fontId="41" fillId="0" borderId="0" xfId="0" applyNumberFormat="1" applyFont="1" applyFill="1" applyBorder="1"/>
    <xf numFmtId="165" fontId="41" fillId="0" borderId="0" xfId="365" applyNumberFormat="1" applyFont="1" applyFill="1" applyBorder="1"/>
    <xf numFmtId="165" fontId="41" fillId="0" borderId="0" xfId="0" applyNumberFormat="1" applyFont="1" applyFill="1" applyBorder="1" applyAlignment="1">
      <alignment horizontal="right" wrapText="1"/>
    </xf>
    <xf numFmtId="169" fontId="31" fillId="0" borderId="0" xfId="3150" applyNumberFormat="1" applyFont="1"/>
    <xf numFmtId="165" fontId="31" fillId="0" borderId="0" xfId="3224" applyNumberFormat="1" applyFont="1" applyBorder="1"/>
    <xf numFmtId="0" fontId="27" fillId="0" borderId="0" xfId="3226" applyFont="1" applyBorder="1"/>
    <xf numFmtId="17" fontId="144" fillId="0" borderId="0" xfId="8" applyNumberFormat="1" applyFont="1"/>
    <xf numFmtId="165" fontId="123" fillId="0" borderId="0" xfId="3176" applyNumberFormat="1" applyFont="1" applyBorder="1" applyAlignment="1">
      <alignment wrapText="1"/>
    </xf>
    <xf numFmtId="165" fontId="187" fillId="56" borderId="21" xfId="0" applyNumberFormat="1" applyFont="1" applyFill="1" applyBorder="1" applyAlignment="1">
      <alignment horizontal="right" vertical="center" wrapText="1"/>
    </xf>
    <xf numFmtId="165" fontId="187" fillId="56" borderId="21" xfId="0" applyNumberFormat="1" applyFont="1" applyFill="1" applyBorder="1" applyAlignment="1">
      <alignment horizontal="right" vertical="center"/>
    </xf>
    <xf numFmtId="0" fontId="186" fillId="0" borderId="21" xfId="0" applyFont="1" applyBorder="1" applyAlignment="1">
      <alignment horizontal="right" textRotation="90"/>
    </xf>
    <xf numFmtId="0" fontId="186" fillId="0" borderId="21" xfId="0" applyFont="1" applyBorder="1" applyAlignment="1">
      <alignment horizontal="right" textRotation="90" wrapText="1"/>
    </xf>
    <xf numFmtId="165" fontId="187" fillId="0" borderId="21" xfId="0" applyNumberFormat="1" applyFont="1" applyBorder="1" applyAlignment="1">
      <alignment horizontal="right" vertical="center"/>
    </xf>
    <xf numFmtId="0" fontId="186" fillId="56" borderId="21" xfId="0" applyFont="1" applyFill="1" applyBorder="1" applyAlignment="1">
      <alignment horizontal="right" textRotation="90" wrapText="1"/>
    </xf>
    <xf numFmtId="165" fontId="34" fillId="0" borderId="0" xfId="3151" applyNumberFormat="1" applyFont="1" applyBorder="1"/>
    <xf numFmtId="165" fontId="123" fillId="0" borderId="0" xfId="3151" applyNumberFormat="1" applyFont="1" applyBorder="1" applyAlignment="1">
      <alignment wrapText="1"/>
    </xf>
    <xf numFmtId="165" fontId="34" fillId="0" borderId="0" xfId="3176" applyNumberFormat="1" applyFont="1" applyBorder="1"/>
    <xf numFmtId="165" fontId="34" fillId="0" borderId="0" xfId="3184" applyNumberFormat="1" applyFont="1" applyBorder="1"/>
    <xf numFmtId="165" fontId="34" fillId="0" borderId="0" xfId="3216" applyNumberFormat="1" applyFont="1" applyBorder="1"/>
    <xf numFmtId="165" fontId="123" fillId="0" borderId="0" xfId="3184" applyNumberFormat="1" applyFont="1" applyBorder="1" applyAlignment="1">
      <alignment wrapText="1"/>
    </xf>
    <xf numFmtId="165" fontId="123" fillId="0" borderId="0" xfId="3216" applyNumberFormat="1" applyFont="1" applyBorder="1" applyAlignment="1">
      <alignment wrapText="1"/>
    </xf>
    <xf numFmtId="0" fontId="36" fillId="0" borderId="0" xfId="24" applyFill="1" applyBorder="1"/>
    <xf numFmtId="0" fontId="31" fillId="0" borderId="0" xfId="0" applyFont="1"/>
    <xf numFmtId="0" fontId="44" fillId="0" borderId="0" xfId="0" applyFont="1"/>
    <xf numFmtId="0" fontId="44" fillId="0" borderId="0" xfId="0" applyFont="1" applyBorder="1"/>
    <xf numFmtId="0" fontId="66" fillId="0" borderId="0" xfId="0" applyFont="1"/>
    <xf numFmtId="0" fontId="26" fillId="0" borderId="0" xfId="0" applyFont="1" applyFill="1"/>
    <xf numFmtId="0" fontId="36" fillId="0" borderId="0" xfId="24" applyAlignment="1">
      <alignment vertical="center"/>
    </xf>
    <xf numFmtId="0" fontId="31" fillId="0" borderId="0" xfId="0" applyFont="1" applyAlignment="1">
      <alignment vertical="center" wrapText="1"/>
    </xf>
    <xf numFmtId="0" fontId="36" fillId="0" borderId="0" xfId="24"/>
    <xf numFmtId="0" fontId="133" fillId="0" borderId="21" xfId="0" applyFont="1" applyBorder="1" applyAlignment="1">
      <alignment vertical="center" wrapText="1"/>
    </xf>
    <xf numFmtId="0" fontId="133" fillId="0" borderId="21" xfId="0" applyFont="1" applyBorder="1" applyAlignment="1">
      <alignment horizontal="center" vertical="center" wrapText="1"/>
    </xf>
    <xf numFmtId="0" fontId="185" fillId="0" borderId="21" xfId="0" applyFont="1" applyBorder="1" applyAlignment="1">
      <alignment vertical="center" wrapText="1"/>
    </xf>
    <xf numFmtId="0" fontId="133" fillId="0" borderId="21" xfId="0" applyFont="1" applyBorder="1" applyAlignment="1">
      <alignment horizontal="left" vertical="center" wrapText="1" indent="1"/>
    </xf>
    <xf numFmtId="0" fontId="187" fillId="0" borderId="21" xfId="0" applyFont="1" applyBorder="1" applyAlignment="1">
      <alignment vertical="center"/>
    </xf>
    <xf numFmtId="0" fontId="133" fillId="0" borderId="32" xfId="0" applyFont="1" applyBorder="1" applyAlignment="1">
      <alignment vertical="center" wrapText="1"/>
    </xf>
    <xf numFmtId="0" fontId="133" fillId="0" borderId="22" xfId="0" applyFont="1" applyBorder="1" applyAlignment="1">
      <alignment vertical="center" wrapText="1"/>
    </xf>
    <xf numFmtId="0" fontId="132" fillId="0" borderId="21" xfId="0" applyFont="1" applyBorder="1" applyAlignment="1">
      <alignment vertical="center" wrapText="1"/>
    </xf>
    <xf numFmtId="0" fontId="186" fillId="0" borderId="21" xfId="0" applyFont="1" applyBorder="1" applyAlignment="1">
      <alignment vertical="center"/>
    </xf>
    <xf numFmtId="0" fontId="123" fillId="0" borderId="0" xfId="0" applyFont="1"/>
    <xf numFmtId="0" fontId="36" fillId="0" borderId="0" xfId="24" applyFill="1"/>
    <xf numFmtId="0" fontId="36" fillId="0" borderId="23" xfId="24" applyBorder="1"/>
    <xf numFmtId="0" fontId="36" fillId="0" borderId="0" xfId="24" applyBorder="1"/>
    <xf numFmtId="0" fontId="31" fillId="0" borderId="0" xfId="0" applyFont="1" applyBorder="1"/>
    <xf numFmtId="0" fontId="36" fillId="0" borderId="0" xfId="24" applyAlignment="1">
      <alignment horizontal="left" vertical="center"/>
    </xf>
    <xf numFmtId="0" fontId="133" fillId="0" borderId="33" xfId="0" applyFont="1" applyBorder="1" applyAlignment="1">
      <alignment vertical="center" wrapText="1"/>
    </xf>
    <xf numFmtId="0" fontId="123" fillId="0" borderId="0" xfId="0" applyFont="1" applyAlignment="1">
      <alignment wrapText="1"/>
    </xf>
    <xf numFmtId="0" fontId="132" fillId="0" borderId="27" xfId="0" applyFont="1" applyBorder="1" applyAlignment="1">
      <alignment vertical="center" wrapText="1"/>
    </xf>
    <xf numFmtId="0" fontId="132" fillId="0" borderId="26" xfId="0" applyFont="1" applyBorder="1" applyAlignment="1">
      <alignment vertical="center" wrapText="1"/>
    </xf>
    <xf numFmtId="0" fontId="132" fillId="0" borderId="22" xfId="0" applyFont="1" applyBorder="1" applyAlignment="1">
      <alignment horizontal="center" vertical="center" wrapText="1"/>
    </xf>
    <xf numFmtId="0" fontId="132" fillId="0" borderId="29" xfId="0" applyFont="1" applyBorder="1" applyAlignment="1">
      <alignment horizontal="center" vertical="center" wrapText="1"/>
    </xf>
    <xf numFmtId="0" fontId="132" fillId="0" borderId="30" xfId="0" applyFont="1" applyBorder="1" applyAlignment="1">
      <alignment horizontal="center" vertical="center" wrapText="1"/>
    </xf>
    <xf numFmtId="0" fontId="136" fillId="0" borderId="21" xfId="0" applyFont="1" applyBorder="1" applyAlignment="1">
      <alignment horizontal="center" vertical="center"/>
    </xf>
    <xf numFmtId="0" fontId="134" fillId="0" borderId="34" xfId="0" applyFont="1" applyBorder="1" applyAlignment="1">
      <alignment vertical="center" wrapText="1"/>
    </xf>
    <xf numFmtId="0" fontId="134" fillId="0" borderId="33" xfId="0" applyFont="1" applyBorder="1" applyAlignment="1">
      <alignment vertical="center" wrapText="1"/>
    </xf>
    <xf numFmtId="0" fontId="133" fillId="0" borderId="34" xfId="0" applyFont="1" applyBorder="1" applyAlignment="1">
      <alignment vertical="center" wrapText="1"/>
    </xf>
    <xf numFmtId="0" fontId="133" fillId="0" borderId="33" xfId="0" applyFont="1" applyBorder="1" applyAlignment="1">
      <alignment vertical="center" wrapText="1"/>
    </xf>
    <xf numFmtId="0" fontId="133" fillId="0" borderId="32" xfId="0" applyFont="1" applyBorder="1" applyAlignment="1">
      <alignment vertical="center" wrapText="1"/>
    </xf>
    <xf numFmtId="0" fontId="44" fillId="0" borderId="21" xfId="0" applyFont="1" applyBorder="1" applyAlignment="1">
      <alignment horizontal="center"/>
    </xf>
    <xf numFmtId="0" fontId="132" fillId="0" borderId="21" xfId="0" applyFont="1" applyBorder="1" applyAlignment="1">
      <alignment horizontal="center" vertical="center" wrapText="1"/>
    </xf>
    <xf numFmtId="0" fontId="133" fillId="0" borderId="21" xfId="0" applyFont="1" applyBorder="1" applyAlignment="1">
      <alignment horizontal="left" vertical="center" wrapText="1"/>
    </xf>
    <xf numFmtId="0" fontId="188" fillId="0" borderId="22" xfId="0" applyFont="1" applyBorder="1" applyAlignment="1">
      <alignment vertical="center" wrapText="1"/>
    </xf>
    <xf numFmtId="0" fontId="188" fillId="0" borderId="29" xfId="0" applyFont="1" applyBorder="1" applyAlignment="1">
      <alignment vertical="center" wrapText="1"/>
    </xf>
    <xf numFmtId="0" fontId="188" fillId="0" borderId="30" xfId="0" applyFont="1" applyBorder="1" applyAlignment="1">
      <alignment vertical="center" wrapText="1"/>
    </xf>
    <xf numFmtId="0" fontId="186" fillId="0" borderId="21" xfId="0" applyFont="1" applyBorder="1" applyAlignment="1">
      <alignment vertical="center"/>
    </xf>
    <xf numFmtId="0" fontId="188" fillId="0" borderId="21" xfId="0" applyFont="1" applyBorder="1" applyAlignment="1">
      <alignment vertical="center"/>
    </xf>
    <xf numFmtId="0" fontId="186" fillId="56" borderId="21" xfId="0" applyFont="1" applyFill="1" applyBorder="1" applyAlignment="1">
      <alignment horizontal="center" vertical="center" wrapText="1"/>
    </xf>
    <xf numFmtId="0" fontId="186" fillId="0" borderId="21" xfId="0" applyFont="1" applyBorder="1" applyAlignment="1">
      <alignment horizontal="center" vertical="center"/>
    </xf>
    <xf numFmtId="0" fontId="186" fillId="56" borderId="21" xfId="0" applyFont="1" applyFill="1" applyBorder="1" applyAlignment="1">
      <alignment horizontal="center" vertical="center"/>
    </xf>
  </cellXfs>
  <cellStyles count="3355">
    <cellStyle name=" Verticals" xfId="900" xr:uid="{00000000-0005-0000-0000-000000000000}"/>
    <cellStyle name="_1_²ÜºÈÆø" xfId="901" xr:uid="{00000000-0005-0000-0000-000001000000}"/>
    <cellStyle name="1 indent" xfId="902" xr:uid="{00000000-0005-0000-0000-000002000000}"/>
    <cellStyle name="2 indents" xfId="903" xr:uid="{00000000-0005-0000-0000-000003000000}"/>
    <cellStyle name="20 % – Zvýraznění1" xfId="407" xr:uid="{00000000-0005-0000-0000-000004000000}"/>
    <cellStyle name="20 % – Zvýraznění2" xfId="408" xr:uid="{00000000-0005-0000-0000-000005000000}"/>
    <cellStyle name="20 % – Zvýraznění3" xfId="409" xr:uid="{00000000-0005-0000-0000-000006000000}"/>
    <cellStyle name="20 % – Zvýraznění4" xfId="410" xr:uid="{00000000-0005-0000-0000-000007000000}"/>
    <cellStyle name="20 % – Zvýraznění5" xfId="411" xr:uid="{00000000-0005-0000-0000-000008000000}"/>
    <cellStyle name="20 % – Zvýraznění6" xfId="412" xr:uid="{00000000-0005-0000-0000-000009000000}"/>
    <cellStyle name="20% - Accent1" xfId="58" builtinId="30" customBuiltin="1"/>
    <cellStyle name="20% - Accent1 2" xfId="103" xr:uid="{00000000-0005-0000-0000-00000B000000}"/>
    <cellStyle name="20% - Accent1 2 2" xfId="307" xr:uid="{00000000-0005-0000-0000-00000C000000}"/>
    <cellStyle name="20% - Accent1 2 2 2" xfId="904" xr:uid="{00000000-0005-0000-0000-00000D000000}"/>
    <cellStyle name="20% - Accent1 2 2 3" xfId="3317" xr:uid="{00000000-0005-0000-0000-000008000000}"/>
    <cellStyle name="20% - Accent1 2 3" xfId="186" xr:uid="{00000000-0005-0000-0000-00000E000000}"/>
    <cellStyle name="20% - Accent1 2 3 2" xfId="3250" xr:uid="{00000000-0005-0000-0000-000009000000}"/>
    <cellStyle name="20% - Accent1 2 4" xfId="561" xr:uid="{00000000-0005-0000-0000-00000F000000}"/>
    <cellStyle name="20% - Accent1 3" xfId="200" xr:uid="{00000000-0005-0000-0000-000010000000}"/>
    <cellStyle name="20% - Accent1 3 2" xfId="321" xr:uid="{00000000-0005-0000-0000-000011000000}"/>
    <cellStyle name="20% - Accent1 3 2 2" xfId="3331" xr:uid="{00000000-0005-0000-0000-00000B000000}"/>
    <cellStyle name="20% - Accent1 3 3" xfId="486" xr:uid="{00000000-0005-0000-0000-000012000000}"/>
    <cellStyle name="20% - Accent1 3 4" xfId="565" xr:uid="{00000000-0005-0000-0000-000013000000}"/>
    <cellStyle name="20% - Accent1 3 5" xfId="3264" xr:uid="{00000000-0005-0000-0000-00000A000000}"/>
    <cellStyle name="20% - Accent1 4" xfId="214" xr:uid="{00000000-0005-0000-0000-000014000000}"/>
    <cellStyle name="20% - Accent1 4 2" xfId="564" xr:uid="{00000000-0005-0000-0000-000015000000}"/>
    <cellStyle name="20% - Accent1 4 3" xfId="3278" xr:uid="{00000000-0005-0000-0000-00000C000000}"/>
    <cellStyle name="20% - Accent1 5" xfId="281" xr:uid="{00000000-0005-0000-0000-000016000000}"/>
    <cellStyle name="20% - Accent1 5 2" xfId="567" xr:uid="{00000000-0005-0000-0000-000017000000}"/>
    <cellStyle name="20% - Accent1 5 3" xfId="3302" xr:uid="{00000000-0005-0000-0000-00000D000000}"/>
    <cellStyle name="20% - Accent1 6" xfId="242" xr:uid="{00000000-0005-0000-0000-000018000000}"/>
    <cellStyle name="20% - Accent1 6 2" xfId="566" xr:uid="{00000000-0005-0000-0000-000019000000}"/>
    <cellStyle name="20% - Accent1 6 3" xfId="3290" xr:uid="{00000000-0005-0000-0000-00000E000000}"/>
    <cellStyle name="20% - Accent1 7" xfId="160" xr:uid="{00000000-0005-0000-0000-00001A000000}"/>
    <cellStyle name="20% - Accent1 7 2" xfId="570" xr:uid="{00000000-0005-0000-0000-00001B000000}"/>
    <cellStyle name="20% - Accent1 7 3" xfId="3235" xr:uid="{00000000-0005-0000-0000-00000F000000}"/>
    <cellStyle name="20% - Accent1 8" xfId="470" xr:uid="{00000000-0005-0000-0000-00001C000000}"/>
    <cellStyle name="20% - Accent1 9" xfId="631" xr:uid="{00000000-0005-0000-0000-00001D000000}"/>
    <cellStyle name="20% - Accent2" xfId="62" builtinId="34" customBuiltin="1"/>
    <cellStyle name="20% - Accent2 2" xfId="107" xr:uid="{00000000-0005-0000-0000-00001F000000}"/>
    <cellStyle name="20% - Accent2 2 2" xfId="309" xr:uid="{00000000-0005-0000-0000-000020000000}"/>
    <cellStyle name="20% - Accent2 2 2 2" xfId="905" xr:uid="{00000000-0005-0000-0000-000021000000}"/>
    <cellStyle name="20% - Accent2 2 2 3" xfId="3319" xr:uid="{00000000-0005-0000-0000-000012000000}"/>
    <cellStyle name="20% - Accent2 2 3" xfId="188" xr:uid="{00000000-0005-0000-0000-000022000000}"/>
    <cellStyle name="20% - Accent2 2 3 2" xfId="3252" xr:uid="{00000000-0005-0000-0000-000013000000}"/>
    <cellStyle name="20% - Accent2 2 4" xfId="569" xr:uid="{00000000-0005-0000-0000-000023000000}"/>
    <cellStyle name="20% - Accent2 3" xfId="202" xr:uid="{00000000-0005-0000-0000-000024000000}"/>
    <cellStyle name="20% - Accent2 3 2" xfId="323" xr:uid="{00000000-0005-0000-0000-000025000000}"/>
    <cellStyle name="20% - Accent2 3 2 2" xfId="3333" xr:uid="{00000000-0005-0000-0000-000015000000}"/>
    <cellStyle name="20% - Accent2 3 3" xfId="488" xr:uid="{00000000-0005-0000-0000-000026000000}"/>
    <cellStyle name="20% - Accent2 3 4" xfId="572" xr:uid="{00000000-0005-0000-0000-000027000000}"/>
    <cellStyle name="20% - Accent2 3 5" xfId="3266" xr:uid="{00000000-0005-0000-0000-000014000000}"/>
    <cellStyle name="20% - Accent2 4" xfId="216" xr:uid="{00000000-0005-0000-0000-000028000000}"/>
    <cellStyle name="20% - Accent2 4 2" xfId="571" xr:uid="{00000000-0005-0000-0000-000029000000}"/>
    <cellStyle name="20% - Accent2 4 3" xfId="3280" xr:uid="{00000000-0005-0000-0000-000016000000}"/>
    <cellStyle name="20% - Accent2 5" xfId="285" xr:uid="{00000000-0005-0000-0000-00002A000000}"/>
    <cellStyle name="20% - Accent2 5 2" xfId="579" xr:uid="{00000000-0005-0000-0000-00002B000000}"/>
    <cellStyle name="20% - Accent2 5 3" xfId="3304" xr:uid="{00000000-0005-0000-0000-000017000000}"/>
    <cellStyle name="20% - Accent2 6" xfId="246" xr:uid="{00000000-0005-0000-0000-00002C000000}"/>
    <cellStyle name="20% - Accent2 6 2" xfId="577" xr:uid="{00000000-0005-0000-0000-00002D000000}"/>
    <cellStyle name="20% - Accent2 6 3" xfId="3292" xr:uid="{00000000-0005-0000-0000-000018000000}"/>
    <cellStyle name="20% - Accent2 7" xfId="164" xr:uid="{00000000-0005-0000-0000-00002E000000}"/>
    <cellStyle name="20% - Accent2 7 2" xfId="582" xr:uid="{00000000-0005-0000-0000-00002F000000}"/>
    <cellStyle name="20% - Accent2 7 3" xfId="3237" xr:uid="{00000000-0005-0000-0000-000019000000}"/>
    <cellStyle name="20% - Accent2 8" xfId="472" xr:uid="{00000000-0005-0000-0000-000030000000}"/>
    <cellStyle name="20% - Accent2 9" xfId="629" xr:uid="{00000000-0005-0000-0000-000031000000}"/>
    <cellStyle name="20% - Accent3" xfId="66" builtinId="38" customBuiltin="1"/>
    <cellStyle name="20% - Accent3 2" xfId="111" xr:uid="{00000000-0005-0000-0000-000033000000}"/>
    <cellStyle name="20% - Accent3 2 2" xfId="311" xr:uid="{00000000-0005-0000-0000-000034000000}"/>
    <cellStyle name="20% - Accent3 2 2 2" xfId="906" xr:uid="{00000000-0005-0000-0000-000035000000}"/>
    <cellStyle name="20% - Accent3 2 2 3" xfId="3321" xr:uid="{00000000-0005-0000-0000-00001C000000}"/>
    <cellStyle name="20% - Accent3 2 3" xfId="190" xr:uid="{00000000-0005-0000-0000-000036000000}"/>
    <cellStyle name="20% - Accent3 2 3 2" xfId="3254" xr:uid="{00000000-0005-0000-0000-00001D000000}"/>
    <cellStyle name="20% - Accent3 2 4" xfId="581" xr:uid="{00000000-0005-0000-0000-000037000000}"/>
    <cellStyle name="20% - Accent3 3" xfId="204" xr:uid="{00000000-0005-0000-0000-000038000000}"/>
    <cellStyle name="20% - Accent3 3 2" xfId="325" xr:uid="{00000000-0005-0000-0000-000039000000}"/>
    <cellStyle name="20% - Accent3 3 2 2" xfId="3335" xr:uid="{00000000-0005-0000-0000-00001F000000}"/>
    <cellStyle name="20% - Accent3 3 3" xfId="490" xr:uid="{00000000-0005-0000-0000-00003A000000}"/>
    <cellStyle name="20% - Accent3 3 4" xfId="585" xr:uid="{00000000-0005-0000-0000-00003B000000}"/>
    <cellStyle name="20% - Accent3 3 5" xfId="3268" xr:uid="{00000000-0005-0000-0000-00001E000000}"/>
    <cellStyle name="20% - Accent3 4" xfId="218" xr:uid="{00000000-0005-0000-0000-00003C000000}"/>
    <cellStyle name="20% - Accent3 4 2" xfId="583" xr:uid="{00000000-0005-0000-0000-00003D000000}"/>
    <cellStyle name="20% - Accent3 4 3" xfId="3282" xr:uid="{00000000-0005-0000-0000-000020000000}"/>
    <cellStyle name="20% - Accent3 5" xfId="289" xr:uid="{00000000-0005-0000-0000-00003E000000}"/>
    <cellStyle name="20% - Accent3 5 2" xfId="591" xr:uid="{00000000-0005-0000-0000-00003F000000}"/>
    <cellStyle name="20% - Accent3 5 3" xfId="3306" xr:uid="{00000000-0005-0000-0000-000021000000}"/>
    <cellStyle name="20% - Accent3 6" xfId="250" xr:uid="{00000000-0005-0000-0000-000040000000}"/>
    <cellStyle name="20% - Accent3 6 2" xfId="586" xr:uid="{00000000-0005-0000-0000-000041000000}"/>
    <cellStyle name="20% - Accent3 6 3" xfId="3294" xr:uid="{00000000-0005-0000-0000-000022000000}"/>
    <cellStyle name="20% - Accent3 7" xfId="168" xr:uid="{00000000-0005-0000-0000-000042000000}"/>
    <cellStyle name="20% - Accent3 7 2" xfId="593" xr:uid="{00000000-0005-0000-0000-000043000000}"/>
    <cellStyle name="20% - Accent3 7 3" xfId="3239" xr:uid="{00000000-0005-0000-0000-000023000000}"/>
    <cellStyle name="20% - Accent3 8" xfId="474" xr:uid="{00000000-0005-0000-0000-000044000000}"/>
    <cellStyle name="20% - Accent3 9" xfId="626" xr:uid="{00000000-0005-0000-0000-000045000000}"/>
    <cellStyle name="20% - Accent4" xfId="70" builtinId="42" customBuiltin="1"/>
    <cellStyle name="20% - Accent4 2" xfId="115" xr:uid="{00000000-0005-0000-0000-000047000000}"/>
    <cellStyle name="20% - Accent4 2 2" xfId="313" xr:uid="{00000000-0005-0000-0000-000048000000}"/>
    <cellStyle name="20% - Accent4 2 2 2" xfId="907" xr:uid="{00000000-0005-0000-0000-000049000000}"/>
    <cellStyle name="20% - Accent4 2 2 3" xfId="3323" xr:uid="{00000000-0005-0000-0000-000026000000}"/>
    <cellStyle name="20% - Accent4 2 3" xfId="192" xr:uid="{00000000-0005-0000-0000-00004A000000}"/>
    <cellStyle name="20% - Accent4 2 3 2" xfId="3256" xr:uid="{00000000-0005-0000-0000-000027000000}"/>
    <cellStyle name="20% - Accent4 2 4" xfId="592" xr:uid="{00000000-0005-0000-0000-00004B000000}"/>
    <cellStyle name="20% - Accent4 3" xfId="206" xr:uid="{00000000-0005-0000-0000-00004C000000}"/>
    <cellStyle name="20% - Accent4 3 2" xfId="327" xr:uid="{00000000-0005-0000-0000-00004D000000}"/>
    <cellStyle name="20% - Accent4 3 2 2" xfId="3337" xr:uid="{00000000-0005-0000-0000-000029000000}"/>
    <cellStyle name="20% - Accent4 3 3" xfId="491" xr:uid="{00000000-0005-0000-0000-00004E000000}"/>
    <cellStyle name="20% - Accent4 3 4" xfId="599" xr:uid="{00000000-0005-0000-0000-00004F000000}"/>
    <cellStyle name="20% - Accent4 3 5" xfId="3270" xr:uid="{00000000-0005-0000-0000-000028000000}"/>
    <cellStyle name="20% - Accent4 4" xfId="220" xr:uid="{00000000-0005-0000-0000-000050000000}"/>
    <cellStyle name="20% - Accent4 4 2" xfId="598" xr:uid="{00000000-0005-0000-0000-000051000000}"/>
    <cellStyle name="20% - Accent4 4 3" xfId="3284" xr:uid="{00000000-0005-0000-0000-00002A000000}"/>
    <cellStyle name="20% - Accent4 5" xfId="293" xr:uid="{00000000-0005-0000-0000-000052000000}"/>
    <cellStyle name="20% - Accent4 5 2" xfId="602" xr:uid="{00000000-0005-0000-0000-000053000000}"/>
    <cellStyle name="20% - Accent4 5 3" xfId="3308" xr:uid="{00000000-0005-0000-0000-00002B000000}"/>
    <cellStyle name="20% - Accent4 6" xfId="254" xr:uid="{00000000-0005-0000-0000-000054000000}"/>
    <cellStyle name="20% - Accent4 6 2" xfId="600" xr:uid="{00000000-0005-0000-0000-000055000000}"/>
    <cellStyle name="20% - Accent4 6 3" xfId="3296" xr:uid="{00000000-0005-0000-0000-00002C000000}"/>
    <cellStyle name="20% - Accent4 7" xfId="172" xr:uid="{00000000-0005-0000-0000-000056000000}"/>
    <cellStyle name="20% - Accent4 7 2" xfId="604" xr:uid="{00000000-0005-0000-0000-000057000000}"/>
    <cellStyle name="20% - Accent4 7 3" xfId="3241" xr:uid="{00000000-0005-0000-0000-00002D000000}"/>
    <cellStyle name="20% - Accent4 8" xfId="476" xr:uid="{00000000-0005-0000-0000-000058000000}"/>
    <cellStyle name="20% - Accent4 9" xfId="623" xr:uid="{00000000-0005-0000-0000-000059000000}"/>
    <cellStyle name="20% - Accent5" xfId="74" builtinId="46" customBuiltin="1"/>
    <cellStyle name="20% - Accent5 2" xfId="119" xr:uid="{00000000-0005-0000-0000-00005B000000}"/>
    <cellStyle name="20% - Accent5 2 2" xfId="315" xr:uid="{00000000-0005-0000-0000-00005C000000}"/>
    <cellStyle name="20% - Accent5 2 2 2" xfId="908" xr:uid="{00000000-0005-0000-0000-00005D000000}"/>
    <cellStyle name="20% - Accent5 2 2 3" xfId="3325" xr:uid="{00000000-0005-0000-0000-000030000000}"/>
    <cellStyle name="20% - Accent5 2 3" xfId="194" xr:uid="{00000000-0005-0000-0000-00005E000000}"/>
    <cellStyle name="20% - Accent5 2 3 2" xfId="3258" xr:uid="{00000000-0005-0000-0000-000031000000}"/>
    <cellStyle name="20% - Accent5 2 4" xfId="603" xr:uid="{00000000-0005-0000-0000-00005F000000}"/>
    <cellStyle name="20% - Accent5 3" xfId="208" xr:uid="{00000000-0005-0000-0000-000060000000}"/>
    <cellStyle name="20% - Accent5 3 2" xfId="329" xr:uid="{00000000-0005-0000-0000-000061000000}"/>
    <cellStyle name="20% - Accent5 3 2 2" xfId="3339" xr:uid="{00000000-0005-0000-0000-000033000000}"/>
    <cellStyle name="20% - Accent5 3 3" xfId="493" xr:uid="{00000000-0005-0000-0000-000062000000}"/>
    <cellStyle name="20% - Accent5 3 4" xfId="608" xr:uid="{00000000-0005-0000-0000-000063000000}"/>
    <cellStyle name="20% - Accent5 3 5" xfId="3272" xr:uid="{00000000-0005-0000-0000-000032000000}"/>
    <cellStyle name="20% - Accent5 4" xfId="222" xr:uid="{00000000-0005-0000-0000-000064000000}"/>
    <cellStyle name="20% - Accent5 4 2" xfId="605" xr:uid="{00000000-0005-0000-0000-000065000000}"/>
    <cellStyle name="20% - Accent5 4 3" xfId="3286" xr:uid="{00000000-0005-0000-0000-000034000000}"/>
    <cellStyle name="20% - Accent5 5" xfId="297" xr:uid="{00000000-0005-0000-0000-000066000000}"/>
    <cellStyle name="20% - Accent5 5 2" xfId="484" xr:uid="{00000000-0005-0000-0000-000067000000}"/>
    <cellStyle name="20% - Accent5 5 3" xfId="3310" xr:uid="{00000000-0005-0000-0000-000035000000}"/>
    <cellStyle name="20% - Accent5 6" xfId="258" xr:uid="{00000000-0005-0000-0000-000068000000}"/>
    <cellStyle name="20% - Accent5 6 2" xfId="610" xr:uid="{00000000-0005-0000-0000-000069000000}"/>
    <cellStyle name="20% - Accent5 6 3" xfId="3298" xr:uid="{00000000-0005-0000-0000-000036000000}"/>
    <cellStyle name="20% - Accent5 7" xfId="176" xr:uid="{00000000-0005-0000-0000-00006A000000}"/>
    <cellStyle name="20% - Accent5 7 2" xfId="637" xr:uid="{00000000-0005-0000-0000-00006B000000}"/>
    <cellStyle name="20% - Accent5 7 3" xfId="3243" xr:uid="{00000000-0005-0000-0000-000037000000}"/>
    <cellStyle name="20% - Accent5 8" xfId="478" xr:uid="{00000000-0005-0000-0000-00006C000000}"/>
    <cellStyle name="20% - Accent5 9" xfId="621" xr:uid="{00000000-0005-0000-0000-00006D000000}"/>
    <cellStyle name="20% - Accent6" xfId="78" builtinId="50" customBuiltin="1"/>
    <cellStyle name="20% - Accent6 2" xfId="123" xr:uid="{00000000-0005-0000-0000-00006F000000}"/>
    <cellStyle name="20% - Accent6 2 2" xfId="317" xr:uid="{00000000-0005-0000-0000-000070000000}"/>
    <cellStyle name="20% - Accent6 2 2 2" xfId="909" xr:uid="{00000000-0005-0000-0000-000071000000}"/>
    <cellStyle name="20% - Accent6 2 2 3" xfId="3327" xr:uid="{00000000-0005-0000-0000-00003A000000}"/>
    <cellStyle name="20% - Accent6 2 3" xfId="196" xr:uid="{00000000-0005-0000-0000-000072000000}"/>
    <cellStyle name="20% - Accent6 2 3 2" xfId="3260" xr:uid="{00000000-0005-0000-0000-00003B000000}"/>
    <cellStyle name="20% - Accent6 2 4" xfId="638" xr:uid="{00000000-0005-0000-0000-000073000000}"/>
    <cellStyle name="20% - Accent6 3" xfId="210" xr:uid="{00000000-0005-0000-0000-000074000000}"/>
    <cellStyle name="20% - Accent6 3 2" xfId="331" xr:uid="{00000000-0005-0000-0000-000075000000}"/>
    <cellStyle name="20% - Accent6 3 2 2" xfId="3341" xr:uid="{00000000-0005-0000-0000-00003D000000}"/>
    <cellStyle name="20% - Accent6 3 3" xfId="495" xr:uid="{00000000-0005-0000-0000-000076000000}"/>
    <cellStyle name="20% - Accent6 3 4" xfId="639" xr:uid="{00000000-0005-0000-0000-000077000000}"/>
    <cellStyle name="20% - Accent6 3 5" xfId="3274" xr:uid="{00000000-0005-0000-0000-00003C000000}"/>
    <cellStyle name="20% - Accent6 4" xfId="224" xr:uid="{00000000-0005-0000-0000-000078000000}"/>
    <cellStyle name="20% - Accent6 4 2" xfId="640" xr:uid="{00000000-0005-0000-0000-000079000000}"/>
    <cellStyle name="20% - Accent6 4 3" xfId="3288" xr:uid="{00000000-0005-0000-0000-00003E000000}"/>
    <cellStyle name="20% - Accent6 5" xfId="301" xr:uid="{00000000-0005-0000-0000-00007A000000}"/>
    <cellStyle name="20% - Accent6 5 2" xfId="641" xr:uid="{00000000-0005-0000-0000-00007B000000}"/>
    <cellStyle name="20% - Accent6 5 3" xfId="3312" xr:uid="{00000000-0005-0000-0000-00003F000000}"/>
    <cellStyle name="20% - Accent6 6" xfId="262" xr:uid="{00000000-0005-0000-0000-00007C000000}"/>
    <cellStyle name="20% - Accent6 6 2" xfId="642" xr:uid="{00000000-0005-0000-0000-00007D000000}"/>
    <cellStyle name="20% - Accent6 6 3" xfId="3300" xr:uid="{00000000-0005-0000-0000-000040000000}"/>
    <cellStyle name="20% - Accent6 7" xfId="180" xr:uid="{00000000-0005-0000-0000-00007E000000}"/>
    <cellStyle name="20% - Accent6 7 2" xfId="643" xr:uid="{00000000-0005-0000-0000-00007F000000}"/>
    <cellStyle name="20% - Accent6 7 3" xfId="3245" xr:uid="{00000000-0005-0000-0000-000041000000}"/>
    <cellStyle name="20% - Accent6 8" xfId="480" xr:uid="{00000000-0005-0000-0000-000080000000}"/>
    <cellStyle name="20% - Accent6 9" xfId="618" xr:uid="{00000000-0005-0000-0000-000081000000}"/>
    <cellStyle name="3 indents" xfId="910" xr:uid="{00000000-0005-0000-0000-000082000000}"/>
    <cellStyle name="4 indents" xfId="911" xr:uid="{00000000-0005-0000-0000-000083000000}"/>
    <cellStyle name="40 % – Zvýraznění1" xfId="413" xr:uid="{00000000-0005-0000-0000-000084000000}"/>
    <cellStyle name="40 % – Zvýraznění2" xfId="414" xr:uid="{00000000-0005-0000-0000-000085000000}"/>
    <cellStyle name="40 % – Zvýraznění3" xfId="415" xr:uid="{00000000-0005-0000-0000-000086000000}"/>
    <cellStyle name="40 % – Zvýraznění4" xfId="416" xr:uid="{00000000-0005-0000-0000-000087000000}"/>
    <cellStyle name="40 % – Zvýraznění5" xfId="417" xr:uid="{00000000-0005-0000-0000-000088000000}"/>
    <cellStyle name="40 % – Zvýraznění6" xfId="418" xr:uid="{00000000-0005-0000-0000-000089000000}"/>
    <cellStyle name="40% - Accent1" xfId="59" builtinId="31" customBuiltin="1"/>
    <cellStyle name="40% - Accent1 2" xfId="104" xr:uid="{00000000-0005-0000-0000-00008B000000}"/>
    <cellStyle name="40% - Accent1 2 2" xfId="308" xr:uid="{00000000-0005-0000-0000-00008C000000}"/>
    <cellStyle name="40% - Accent1 2 2 2" xfId="912" xr:uid="{00000000-0005-0000-0000-00008D000000}"/>
    <cellStyle name="40% - Accent1 2 2 3" xfId="3318" xr:uid="{00000000-0005-0000-0000-00004A000000}"/>
    <cellStyle name="40% - Accent1 2 3" xfId="187" xr:uid="{00000000-0005-0000-0000-00008E000000}"/>
    <cellStyle name="40% - Accent1 2 3 2" xfId="3251" xr:uid="{00000000-0005-0000-0000-00004B000000}"/>
    <cellStyle name="40% - Accent1 2 4" xfId="644" xr:uid="{00000000-0005-0000-0000-00008F000000}"/>
    <cellStyle name="40% - Accent1 3" xfId="201" xr:uid="{00000000-0005-0000-0000-000090000000}"/>
    <cellStyle name="40% - Accent1 3 2" xfId="322" xr:uid="{00000000-0005-0000-0000-000091000000}"/>
    <cellStyle name="40% - Accent1 3 2 2" xfId="3332" xr:uid="{00000000-0005-0000-0000-00004D000000}"/>
    <cellStyle name="40% - Accent1 3 3" xfId="497" xr:uid="{00000000-0005-0000-0000-000092000000}"/>
    <cellStyle name="40% - Accent1 3 4" xfId="645" xr:uid="{00000000-0005-0000-0000-000093000000}"/>
    <cellStyle name="40% - Accent1 3 5" xfId="3265" xr:uid="{00000000-0005-0000-0000-00004C000000}"/>
    <cellStyle name="40% - Accent1 4" xfId="215" xr:uid="{00000000-0005-0000-0000-000094000000}"/>
    <cellStyle name="40% - Accent1 4 2" xfId="646" xr:uid="{00000000-0005-0000-0000-000095000000}"/>
    <cellStyle name="40% - Accent1 4 3" xfId="3279" xr:uid="{00000000-0005-0000-0000-00004E000000}"/>
    <cellStyle name="40% - Accent1 5" xfId="282" xr:uid="{00000000-0005-0000-0000-000096000000}"/>
    <cellStyle name="40% - Accent1 5 2" xfId="647" xr:uid="{00000000-0005-0000-0000-000097000000}"/>
    <cellStyle name="40% - Accent1 5 3" xfId="3303" xr:uid="{00000000-0005-0000-0000-00004F000000}"/>
    <cellStyle name="40% - Accent1 6" xfId="243" xr:uid="{00000000-0005-0000-0000-000098000000}"/>
    <cellStyle name="40% - Accent1 6 2" xfId="648" xr:uid="{00000000-0005-0000-0000-000099000000}"/>
    <cellStyle name="40% - Accent1 6 3" xfId="3291" xr:uid="{00000000-0005-0000-0000-000050000000}"/>
    <cellStyle name="40% - Accent1 7" xfId="161" xr:uid="{00000000-0005-0000-0000-00009A000000}"/>
    <cellStyle name="40% - Accent1 7 2" xfId="649" xr:uid="{00000000-0005-0000-0000-00009B000000}"/>
    <cellStyle name="40% - Accent1 7 3" xfId="3236" xr:uid="{00000000-0005-0000-0000-000051000000}"/>
    <cellStyle name="40% - Accent1 8" xfId="471" xr:uid="{00000000-0005-0000-0000-00009C000000}"/>
    <cellStyle name="40% - Accent1 9" xfId="630" xr:uid="{00000000-0005-0000-0000-00009D000000}"/>
    <cellStyle name="40% - Accent2" xfId="63" builtinId="35" customBuiltin="1"/>
    <cellStyle name="40% - Accent2 2" xfId="108" xr:uid="{00000000-0005-0000-0000-00009F000000}"/>
    <cellStyle name="40% - Accent2 2 2" xfId="310" xr:uid="{00000000-0005-0000-0000-0000A0000000}"/>
    <cellStyle name="40% - Accent2 2 2 2" xfId="913" xr:uid="{00000000-0005-0000-0000-0000A1000000}"/>
    <cellStyle name="40% - Accent2 2 2 3" xfId="3320" xr:uid="{00000000-0005-0000-0000-000054000000}"/>
    <cellStyle name="40% - Accent2 2 3" xfId="189" xr:uid="{00000000-0005-0000-0000-0000A2000000}"/>
    <cellStyle name="40% - Accent2 2 3 2" xfId="3253" xr:uid="{00000000-0005-0000-0000-000055000000}"/>
    <cellStyle name="40% - Accent2 2 4" xfId="650" xr:uid="{00000000-0005-0000-0000-0000A3000000}"/>
    <cellStyle name="40% - Accent2 3" xfId="203" xr:uid="{00000000-0005-0000-0000-0000A4000000}"/>
    <cellStyle name="40% - Accent2 3 2" xfId="324" xr:uid="{00000000-0005-0000-0000-0000A5000000}"/>
    <cellStyle name="40% - Accent2 3 2 2" xfId="3334" xr:uid="{00000000-0005-0000-0000-000057000000}"/>
    <cellStyle name="40% - Accent2 3 3" xfId="499" xr:uid="{00000000-0005-0000-0000-0000A6000000}"/>
    <cellStyle name="40% - Accent2 3 4" xfId="651" xr:uid="{00000000-0005-0000-0000-0000A7000000}"/>
    <cellStyle name="40% - Accent2 3 5" xfId="3267" xr:uid="{00000000-0005-0000-0000-000056000000}"/>
    <cellStyle name="40% - Accent2 4" xfId="217" xr:uid="{00000000-0005-0000-0000-0000A8000000}"/>
    <cellStyle name="40% - Accent2 4 2" xfId="652" xr:uid="{00000000-0005-0000-0000-0000A9000000}"/>
    <cellStyle name="40% - Accent2 4 3" xfId="3281" xr:uid="{00000000-0005-0000-0000-000058000000}"/>
    <cellStyle name="40% - Accent2 5" xfId="286" xr:uid="{00000000-0005-0000-0000-0000AA000000}"/>
    <cellStyle name="40% - Accent2 5 2" xfId="653" xr:uid="{00000000-0005-0000-0000-0000AB000000}"/>
    <cellStyle name="40% - Accent2 5 3" xfId="3305" xr:uid="{00000000-0005-0000-0000-000059000000}"/>
    <cellStyle name="40% - Accent2 6" xfId="247" xr:uid="{00000000-0005-0000-0000-0000AC000000}"/>
    <cellStyle name="40% - Accent2 6 2" xfId="654" xr:uid="{00000000-0005-0000-0000-0000AD000000}"/>
    <cellStyle name="40% - Accent2 6 3" xfId="3293" xr:uid="{00000000-0005-0000-0000-00005A000000}"/>
    <cellStyle name="40% - Accent2 7" xfId="165" xr:uid="{00000000-0005-0000-0000-0000AE000000}"/>
    <cellStyle name="40% - Accent2 7 2" xfId="655" xr:uid="{00000000-0005-0000-0000-0000AF000000}"/>
    <cellStyle name="40% - Accent2 7 3" xfId="3238" xr:uid="{00000000-0005-0000-0000-00005B000000}"/>
    <cellStyle name="40% - Accent2 8" xfId="473" xr:uid="{00000000-0005-0000-0000-0000B0000000}"/>
    <cellStyle name="40% - Accent2 9" xfId="628" xr:uid="{00000000-0005-0000-0000-0000B1000000}"/>
    <cellStyle name="40% - Accent3" xfId="67" builtinId="39" customBuiltin="1"/>
    <cellStyle name="40% - Accent3 2" xfId="112" xr:uid="{00000000-0005-0000-0000-0000B3000000}"/>
    <cellStyle name="40% - Accent3 2 2" xfId="312" xr:uid="{00000000-0005-0000-0000-0000B4000000}"/>
    <cellStyle name="40% - Accent3 2 2 2" xfId="914" xr:uid="{00000000-0005-0000-0000-0000B5000000}"/>
    <cellStyle name="40% - Accent3 2 2 3" xfId="3322" xr:uid="{00000000-0005-0000-0000-00005E000000}"/>
    <cellStyle name="40% - Accent3 2 3" xfId="191" xr:uid="{00000000-0005-0000-0000-0000B6000000}"/>
    <cellStyle name="40% - Accent3 2 3 2" xfId="3255" xr:uid="{00000000-0005-0000-0000-00005F000000}"/>
    <cellStyle name="40% - Accent3 2 4" xfId="656" xr:uid="{00000000-0005-0000-0000-0000B7000000}"/>
    <cellStyle name="40% - Accent3 3" xfId="205" xr:uid="{00000000-0005-0000-0000-0000B8000000}"/>
    <cellStyle name="40% - Accent3 3 2" xfId="326" xr:uid="{00000000-0005-0000-0000-0000B9000000}"/>
    <cellStyle name="40% - Accent3 3 2 2" xfId="3336" xr:uid="{00000000-0005-0000-0000-000061000000}"/>
    <cellStyle name="40% - Accent3 3 3" xfId="501" xr:uid="{00000000-0005-0000-0000-0000BA000000}"/>
    <cellStyle name="40% - Accent3 3 4" xfId="657" xr:uid="{00000000-0005-0000-0000-0000BB000000}"/>
    <cellStyle name="40% - Accent3 3 5" xfId="3269" xr:uid="{00000000-0005-0000-0000-000060000000}"/>
    <cellStyle name="40% - Accent3 4" xfId="219" xr:uid="{00000000-0005-0000-0000-0000BC000000}"/>
    <cellStyle name="40% - Accent3 4 2" xfId="658" xr:uid="{00000000-0005-0000-0000-0000BD000000}"/>
    <cellStyle name="40% - Accent3 4 3" xfId="3283" xr:uid="{00000000-0005-0000-0000-000062000000}"/>
    <cellStyle name="40% - Accent3 5" xfId="290" xr:uid="{00000000-0005-0000-0000-0000BE000000}"/>
    <cellStyle name="40% - Accent3 5 2" xfId="659" xr:uid="{00000000-0005-0000-0000-0000BF000000}"/>
    <cellStyle name="40% - Accent3 5 3" xfId="3307" xr:uid="{00000000-0005-0000-0000-000063000000}"/>
    <cellStyle name="40% - Accent3 6" xfId="251" xr:uid="{00000000-0005-0000-0000-0000C0000000}"/>
    <cellStyle name="40% - Accent3 6 2" xfId="660" xr:uid="{00000000-0005-0000-0000-0000C1000000}"/>
    <cellStyle name="40% - Accent3 6 3" xfId="3295" xr:uid="{00000000-0005-0000-0000-000064000000}"/>
    <cellStyle name="40% - Accent3 7" xfId="169" xr:uid="{00000000-0005-0000-0000-0000C2000000}"/>
    <cellStyle name="40% - Accent3 7 2" xfId="661" xr:uid="{00000000-0005-0000-0000-0000C3000000}"/>
    <cellStyle name="40% - Accent3 7 3" xfId="3240" xr:uid="{00000000-0005-0000-0000-000065000000}"/>
    <cellStyle name="40% - Accent3 8" xfId="475" xr:uid="{00000000-0005-0000-0000-0000C4000000}"/>
    <cellStyle name="40% - Accent3 9" xfId="625" xr:uid="{00000000-0005-0000-0000-0000C5000000}"/>
    <cellStyle name="40% - Accent4" xfId="71" builtinId="43" customBuiltin="1"/>
    <cellStyle name="40% - Accent4 2" xfId="116" xr:uid="{00000000-0005-0000-0000-0000C7000000}"/>
    <cellStyle name="40% - Accent4 2 2" xfId="314" xr:uid="{00000000-0005-0000-0000-0000C8000000}"/>
    <cellStyle name="40% - Accent4 2 2 2" xfId="915" xr:uid="{00000000-0005-0000-0000-0000C9000000}"/>
    <cellStyle name="40% - Accent4 2 2 3" xfId="3324" xr:uid="{00000000-0005-0000-0000-000068000000}"/>
    <cellStyle name="40% - Accent4 2 3" xfId="193" xr:uid="{00000000-0005-0000-0000-0000CA000000}"/>
    <cellStyle name="40% - Accent4 2 3 2" xfId="3257" xr:uid="{00000000-0005-0000-0000-000069000000}"/>
    <cellStyle name="40% - Accent4 2 4" xfId="662" xr:uid="{00000000-0005-0000-0000-0000CB000000}"/>
    <cellStyle name="40% - Accent4 3" xfId="207" xr:uid="{00000000-0005-0000-0000-0000CC000000}"/>
    <cellStyle name="40% - Accent4 3 2" xfId="328" xr:uid="{00000000-0005-0000-0000-0000CD000000}"/>
    <cellStyle name="40% - Accent4 3 2 2" xfId="3338" xr:uid="{00000000-0005-0000-0000-00006B000000}"/>
    <cellStyle name="40% - Accent4 3 3" xfId="503" xr:uid="{00000000-0005-0000-0000-0000CE000000}"/>
    <cellStyle name="40% - Accent4 3 4" xfId="663" xr:uid="{00000000-0005-0000-0000-0000CF000000}"/>
    <cellStyle name="40% - Accent4 3 5" xfId="3271" xr:uid="{00000000-0005-0000-0000-00006A000000}"/>
    <cellStyle name="40% - Accent4 4" xfId="221" xr:uid="{00000000-0005-0000-0000-0000D0000000}"/>
    <cellStyle name="40% - Accent4 4 2" xfId="664" xr:uid="{00000000-0005-0000-0000-0000D1000000}"/>
    <cellStyle name="40% - Accent4 4 3" xfId="3285" xr:uid="{00000000-0005-0000-0000-00006C000000}"/>
    <cellStyle name="40% - Accent4 5" xfId="294" xr:uid="{00000000-0005-0000-0000-0000D2000000}"/>
    <cellStyle name="40% - Accent4 5 2" xfId="665" xr:uid="{00000000-0005-0000-0000-0000D3000000}"/>
    <cellStyle name="40% - Accent4 5 3" xfId="3309" xr:uid="{00000000-0005-0000-0000-00006D000000}"/>
    <cellStyle name="40% - Accent4 6" xfId="255" xr:uid="{00000000-0005-0000-0000-0000D4000000}"/>
    <cellStyle name="40% - Accent4 6 2" xfId="666" xr:uid="{00000000-0005-0000-0000-0000D5000000}"/>
    <cellStyle name="40% - Accent4 6 3" xfId="3297" xr:uid="{00000000-0005-0000-0000-00006E000000}"/>
    <cellStyle name="40% - Accent4 7" xfId="173" xr:uid="{00000000-0005-0000-0000-0000D6000000}"/>
    <cellStyle name="40% - Accent4 7 2" xfId="667" xr:uid="{00000000-0005-0000-0000-0000D7000000}"/>
    <cellStyle name="40% - Accent4 7 3" xfId="3242" xr:uid="{00000000-0005-0000-0000-00006F000000}"/>
    <cellStyle name="40% - Accent4 8" xfId="477" xr:uid="{00000000-0005-0000-0000-0000D8000000}"/>
    <cellStyle name="40% - Accent4 9" xfId="622" xr:uid="{00000000-0005-0000-0000-0000D9000000}"/>
    <cellStyle name="40% - Accent5" xfId="75" builtinId="47" customBuiltin="1"/>
    <cellStyle name="40% - Accent5 2" xfId="120" xr:uid="{00000000-0005-0000-0000-0000DB000000}"/>
    <cellStyle name="40% - Accent5 2 2" xfId="316" xr:uid="{00000000-0005-0000-0000-0000DC000000}"/>
    <cellStyle name="40% - Accent5 2 2 2" xfId="916" xr:uid="{00000000-0005-0000-0000-0000DD000000}"/>
    <cellStyle name="40% - Accent5 2 2 3" xfId="3326" xr:uid="{00000000-0005-0000-0000-000072000000}"/>
    <cellStyle name="40% - Accent5 2 3" xfId="195" xr:uid="{00000000-0005-0000-0000-0000DE000000}"/>
    <cellStyle name="40% - Accent5 2 3 2" xfId="3259" xr:uid="{00000000-0005-0000-0000-000073000000}"/>
    <cellStyle name="40% - Accent5 2 4" xfId="668" xr:uid="{00000000-0005-0000-0000-0000DF000000}"/>
    <cellStyle name="40% - Accent5 3" xfId="209" xr:uid="{00000000-0005-0000-0000-0000E0000000}"/>
    <cellStyle name="40% - Accent5 3 2" xfId="330" xr:uid="{00000000-0005-0000-0000-0000E1000000}"/>
    <cellStyle name="40% - Accent5 3 2 2" xfId="3340" xr:uid="{00000000-0005-0000-0000-000075000000}"/>
    <cellStyle name="40% - Accent5 3 3" xfId="505" xr:uid="{00000000-0005-0000-0000-0000E2000000}"/>
    <cellStyle name="40% - Accent5 3 4" xfId="669" xr:uid="{00000000-0005-0000-0000-0000E3000000}"/>
    <cellStyle name="40% - Accent5 3 5" xfId="3273" xr:uid="{00000000-0005-0000-0000-000074000000}"/>
    <cellStyle name="40% - Accent5 4" xfId="223" xr:uid="{00000000-0005-0000-0000-0000E4000000}"/>
    <cellStyle name="40% - Accent5 4 2" xfId="670" xr:uid="{00000000-0005-0000-0000-0000E5000000}"/>
    <cellStyle name="40% - Accent5 4 3" xfId="3287" xr:uid="{00000000-0005-0000-0000-000076000000}"/>
    <cellStyle name="40% - Accent5 5" xfId="298" xr:uid="{00000000-0005-0000-0000-0000E6000000}"/>
    <cellStyle name="40% - Accent5 5 2" xfId="671" xr:uid="{00000000-0005-0000-0000-0000E7000000}"/>
    <cellStyle name="40% - Accent5 5 3" xfId="3311" xr:uid="{00000000-0005-0000-0000-000077000000}"/>
    <cellStyle name="40% - Accent5 6" xfId="259" xr:uid="{00000000-0005-0000-0000-0000E8000000}"/>
    <cellStyle name="40% - Accent5 6 2" xfId="672" xr:uid="{00000000-0005-0000-0000-0000E9000000}"/>
    <cellStyle name="40% - Accent5 6 3" xfId="3299" xr:uid="{00000000-0005-0000-0000-000078000000}"/>
    <cellStyle name="40% - Accent5 7" xfId="177" xr:uid="{00000000-0005-0000-0000-0000EA000000}"/>
    <cellStyle name="40% - Accent5 7 2" xfId="673" xr:uid="{00000000-0005-0000-0000-0000EB000000}"/>
    <cellStyle name="40% - Accent5 7 3" xfId="3244" xr:uid="{00000000-0005-0000-0000-000079000000}"/>
    <cellStyle name="40% - Accent5 8" xfId="479" xr:uid="{00000000-0005-0000-0000-0000EC000000}"/>
    <cellStyle name="40% - Accent5 9" xfId="620" xr:uid="{00000000-0005-0000-0000-0000ED000000}"/>
    <cellStyle name="40% - Accent6" xfId="79" builtinId="51" customBuiltin="1"/>
    <cellStyle name="40% - Accent6 2" xfId="124" xr:uid="{00000000-0005-0000-0000-0000EF000000}"/>
    <cellStyle name="40% - Accent6 2 2" xfId="318" xr:uid="{00000000-0005-0000-0000-0000F0000000}"/>
    <cellStyle name="40% - Accent6 2 2 2" xfId="917" xr:uid="{00000000-0005-0000-0000-0000F1000000}"/>
    <cellStyle name="40% - Accent6 2 2 3" xfId="3328" xr:uid="{00000000-0005-0000-0000-00007C000000}"/>
    <cellStyle name="40% - Accent6 2 3" xfId="197" xr:uid="{00000000-0005-0000-0000-0000F2000000}"/>
    <cellStyle name="40% - Accent6 2 3 2" xfId="3261" xr:uid="{00000000-0005-0000-0000-00007D000000}"/>
    <cellStyle name="40% - Accent6 2 4" xfId="674" xr:uid="{00000000-0005-0000-0000-0000F3000000}"/>
    <cellStyle name="40% - Accent6 3" xfId="211" xr:uid="{00000000-0005-0000-0000-0000F4000000}"/>
    <cellStyle name="40% - Accent6 3 2" xfId="332" xr:uid="{00000000-0005-0000-0000-0000F5000000}"/>
    <cellStyle name="40% - Accent6 3 2 2" xfId="3342" xr:uid="{00000000-0005-0000-0000-00007F000000}"/>
    <cellStyle name="40% - Accent6 3 3" xfId="507" xr:uid="{00000000-0005-0000-0000-0000F6000000}"/>
    <cellStyle name="40% - Accent6 3 4" xfId="675" xr:uid="{00000000-0005-0000-0000-0000F7000000}"/>
    <cellStyle name="40% - Accent6 3 5" xfId="3275" xr:uid="{00000000-0005-0000-0000-00007E000000}"/>
    <cellStyle name="40% - Accent6 4" xfId="225" xr:uid="{00000000-0005-0000-0000-0000F8000000}"/>
    <cellStyle name="40% - Accent6 4 2" xfId="676" xr:uid="{00000000-0005-0000-0000-0000F9000000}"/>
    <cellStyle name="40% - Accent6 4 3" xfId="3289" xr:uid="{00000000-0005-0000-0000-000080000000}"/>
    <cellStyle name="40% - Accent6 5" xfId="302" xr:uid="{00000000-0005-0000-0000-0000FA000000}"/>
    <cellStyle name="40% - Accent6 5 2" xfId="677" xr:uid="{00000000-0005-0000-0000-0000FB000000}"/>
    <cellStyle name="40% - Accent6 5 3" xfId="3313" xr:uid="{00000000-0005-0000-0000-000081000000}"/>
    <cellStyle name="40% - Accent6 6" xfId="263" xr:uid="{00000000-0005-0000-0000-0000FC000000}"/>
    <cellStyle name="40% - Accent6 6 2" xfId="678" xr:uid="{00000000-0005-0000-0000-0000FD000000}"/>
    <cellStyle name="40% - Accent6 6 3" xfId="3301" xr:uid="{00000000-0005-0000-0000-000082000000}"/>
    <cellStyle name="40% - Accent6 7" xfId="181" xr:uid="{00000000-0005-0000-0000-0000FE000000}"/>
    <cellStyle name="40% - Accent6 7 2" xfId="679" xr:uid="{00000000-0005-0000-0000-0000FF000000}"/>
    <cellStyle name="40% - Accent6 7 3" xfId="3246" xr:uid="{00000000-0005-0000-0000-000083000000}"/>
    <cellStyle name="40% - Accent6 8" xfId="481" xr:uid="{00000000-0005-0000-0000-000000010000}"/>
    <cellStyle name="40% - Accent6 9" xfId="619" xr:uid="{00000000-0005-0000-0000-000001010000}"/>
    <cellStyle name="60 % – Zvýraznění1" xfId="419" xr:uid="{00000000-0005-0000-0000-000002010000}"/>
    <cellStyle name="60 % – Zvýraznění2" xfId="420" xr:uid="{00000000-0005-0000-0000-000003010000}"/>
    <cellStyle name="60 % – Zvýraznění3" xfId="421" xr:uid="{00000000-0005-0000-0000-000004010000}"/>
    <cellStyle name="60 % – Zvýraznění4" xfId="422" xr:uid="{00000000-0005-0000-0000-000005010000}"/>
    <cellStyle name="60 % – Zvýraznění5" xfId="423" xr:uid="{00000000-0005-0000-0000-000006010000}"/>
    <cellStyle name="60 % – Zvýraznění6" xfId="424" xr:uid="{00000000-0005-0000-0000-000007010000}"/>
    <cellStyle name="60% - Accent1" xfId="60" builtinId="32" customBuiltin="1"/>
    <cellStyle name="60% - Accent1 2" xfId="105" xr:uid="{00000000-0005-0000-0000-000009010000}"/>
    <cellStyle name="60% - Accent1 2 2" xfId="283" xr:uid="{00000000-0005-0000-0000-00000A010000}"/>
    <cellStyle name="60% - Accent1 2 3" xfId="680" xr:uid="{00000000-0005-0000-0000-00000B010000}"/>
    <cellStyle name="60% - Accent1 3" xfId="244" xr:uid="{00000000-0005-0000-0000-00000C010000}"/>
    <cellStyle name="60% - Accent1 3 2" xfId="509" xr:uid="{00000000-0005-0000-0000-00000D010000}"/>
    <cellStyle name="60% - Accent1 3 3" xfId="681" xr:uid="{00000000-0005-0000-0000-00000E010000}"/>
    <cellStyle name="60% - Accent1 4" xfId="162" xr:uid="{00000000-0005-0000-0000-00000F010000}"/>
    <cellStyle name="60% - Accent1 4 2" xfId="682" xr:uid="{00000000-0005-0000-0000-000010010000}"/>
    <cellStyle name="60% - Accent1 5" xfId="683" xr:uid="{00000000-0005-0000-0000-000011010000}"/>
    <cellStyle name="60% - Accent1 6" xfId="684" xr:uid="{00000000-0005-0000-0000-000012010000}"/>
    <cellStyle name="60% - Accent1 7" xfId="685" xr:uid="{00000000-0005-0000-0000-000013010000}"/>
    <cellStyle name="60% - Accent2" xfId="64" builtinId="36" customBuiltin="1"/>
    <cellStyle name="60% - Accent2 2" xfId="109" xr:uid="{00000000-0005-0000-0000-000015010000}"/>
    <cellStyle name="60% - Accent2 2 2" xfId="287" xr:uid="{00000000-0005-0000-0000-000016010000}"/>
    <cellStyle name="60% - Accent2 2 3" xfId="686" xr:uid="{00000000-0005-0000-0000-000017010000}"/>
    <cellStyle name="60% - Accent2 3" xfId="248" xr:uid="{00000000-0005-0000-0000-000018010000}"/>
    <cellStyle name="60% - Accent2 3 2" xfId="511" xr:uid="{00000000-0005-0000-0000-000019010000}"/>
    <cellStyle name="60% - Accent2 3 3" xfId="687" xr:uid="{00000000-0005-0000-0000-00001A010000}"/>
    <cellStyle name="60% - Accent2 4" xfId="166" xr:uid="{00000000-0005-0000-0000-00001B010000}"/>
    <cellStyle name="60% - Accent2 4 2" xfId="688" xr:uid="{00000000-0005-0000-0000-00001C010000}"/>
    <cellStyle name="60% - Accent2 5" xfId="689" xr:uid="{00000000-0005-0000-0000-00001D010000}"/>
    <cellStyle name="60% - Accent2 6" xfId="690" xr:uid="{00000000-0005-0000-0000-00001E010000}"/>
    <cellStyle name="60% - Accent2 7" xfId="691" xr:uid="{00000000-0005-0000-0000-00001F010000}"/>
    <cellStyle name="60% - Accent3" xfId="68" builtinId="40" customBuiltin="1"/>
    <cellStyle name="60% - Accent3 2" xfId="113" xr:uid="{00000000-0005-0000-0000-000021010000}"/>
    <cellStyle name="60% - Accent3 2 2" xfId="291" xr:uid="{00000000-0005-0000-0000-000022010000}"/>
    <cellStyle name="60% - Accent3 2 3" xfId="692" xr:uid="{00000000-0005-0000-0000-000023010000}"/>
    <cellStyle name="60% - Accent3 3" xfId="252" xr:uid="{00000000-0005-0000-0000-000024010000}"/>
    <cellStyle name="60% - Accent3 3 2" xfId="513" xr:uid="{00000000-0005-0000-0000-000025010000}"/>
    <cellStyle name="60% - Accent3 3 3" xfId="693" xr:uid="{00000000-0005-0000-0000-000026010000}"/>
    <cellStyle name="60% - Accent3 4" xfId="170" xr:uid="{00000000-0005-0000-0000-000027010000}"/>
    <cellStyle name="60% - Accent3 4 2" xfId="694" xr:uid="{00000000-0005-0000-0000-000028010000}"/>
    <cellStyle name="60% - Accent3 5" xfId="695" xr:uid="{00000000-0005-0000-0000-000029010000}"/>
    <cellStyle name="60% - Accent3 6" xfId="696" xr:uid="{00000000-0005-0000-0000-00002A010000}"/>
    <cellStyle name="60% - Accent3 7" xfId="697" xr:uid="{00000000-0005-0000-0000-00002B010000}"/>
    <cellStyle name="60% - Accent4" xfId="72" builtinId="44" customBuiltin="1"/>
    <cellStyle name="60% - Accent4 2" xfId="117" xr:uid="{00000000-0005-0000-0000-00002D010000}"/>
    <cellStyle name="60% - Accent4 2 2" xfId="295" xr:uid="{00000000-0005-0000-0000-00002E010000}"/>
    <cellStyle name="60% - Accent4 2 3" xfId="698" xr:uid="{00000000-0005-0000-0000-00002F010000}"/>
    <cellStyle name="60% - Accent4 3" xfId="256" xr:uid="{00000000-0005-0000-0000-000030010000}"/>
    <cellStyle name="60% - Accent4 3 2" xfId="515" xr:uid="{00000000-0005-0000-0000-000031010000}"/>
    <cellStyle name="60% - Accent4 3 3" xfId="699" xr:uid="{00000000-0005-0000-0000-000032010000}"/>
    <cellStyle name="60% - Accent4 4" xfId="174" xr:uid="{00000000-0005-0000-0000-000033010000}"/>
    <cellStyle name="60% - Accent4 4 2" xfId="700" xr:uid="{00000000-0005-0000-0000-000034010000}"/>
    <cellStyle name="60% - Accent4 5" xfId="701" xr:uid="{00000000-0005-0000-0000-000035010000}"/>
    <cellStyle name="60% - Accent4 6" xfId="702" xr:uid="{00000000-0005-0000-0000-000036010000}"/>
    <cellStyle name="60% - Accent4 7" xfId="703" xr:uid="{00000000-0005-0000-0000-000037010000}"/>
    <cellStyle name="60% - Accent5" xfId="76" builtinId="48" customBuiltin="1"/>
    <cellStyle name="60% - Accent5 2" xfId="121" xr:uid="{00000000-0005-0000-0000-000039010000}"/>
    <cellStyle name="60% - Accent5 2 2" xfId="299" xr:uid="{00000000-0005-0000-0000-00003A010000}"/>
    <cellStyle name="60% - Accent5 2 3" xfId="704" xr:uid="{00000000-0005-0000-0000-00003B010000}"/>
    <cellStyle name="60% - Accent5 3" xfId="260" xr:uid="{00000000-0005-0000-0000-00003C010000}"/>
    <cellStyle name="60% - Accent5 3 2" xfId="517" xr:uid="{00000000-0005-0000-0000-00003D010000}"/>
    <cellStyle name="60% - Accent5 3 3" xfId="705" xr:uid="{00000000-0005-0000-0000-00003E010000}"/>
    <cellStyle name="60% - Accent5 4" xfId="178" xr:uid="{00000000-0005-0000-0000-00003F010000}"/>
    <cellStyle name="60% - Accent5 4 2" xfId="706" xr:uid="{00000000-0005-0000-0000-000040010000}"/>
    <cellStyle name="60% - Accent5 5" xfId="707" xr:uid="{00000000-0005-0000-0000-000041010000}"/>
    <cellStyle name="60% - Accent5 6" xfId="708" xr:uid="{00000000-0005-0000-0000-000042010000}"/>
    <cellStyle name="60% - Accent5 7" xfId="709" xr:uid="{00000000-0005-0000-0000-000043010000}"/>
    <cellStyle name="60% - Accent6" xfId="80" builtinId="52" customBuiltin="1"/>
    <cellStyle name="60% - Accent6 2" xfId="125" xr:uid="{00000000-0005-0000-0000-000045010000}"/>
    <cellStyle name="60% - Accent6 2 2" xfId="303" xr:uid="{00000000-0005-0000-0000-000046010000}"/>
    <cellStyle name="60% - Accent6 2 3" xfId="710" xr:uid="{00000000-0005-0000-0000-000047010000}"/>
    <cellStyle name="60% - Accent6 3" xfId="264" xr:uid="{00000000-0005-0000-0000-000048010000}"/>
    <cellStyle name="60% - Accent6 3 2" xfId="519" xr:uid="{00000000-0005-0000-0000-000049010000}"/>
    <cellStyle name="60% - Accent6 3 3" xfId="711" xr:uid="{00000000-0005-0000-0000-00004A010000}"/>
    <cellStyle name="60% - Accent6 4" xfId="182" xr:uid="{00000000-0005-0000-0000-00004B010000}"/>
    <cellStyle name="60% - Accent6 4 2" xfId="712" xr:uid="{00000000-0005-0000-0000-00004C010000}"/>
    <cellStyle name="60% - Accent6 5" xfId="713" xr:uid="{00000000-0005-0000-0000-00004D010000}"/>
    <cellStyle name="60% - Accent6 6" xfId="714" xr:uid="{00000000-0005-0000-0000-00004E010000}"/>
    <cellStyle name="60% - Accent6 7" xfId="715" xr:uid="{00000000-0005-0000-0000-00004F010000}"/>
    <cellStyle name="Accent1" xfId="57" builtinId="29" customBuiltin="1"/>
    <cellStyle name="Accent1 - 20%" xfId="918" xr:uid="{00000000-0005-0000-0000-000051010000}"/>
    <cellStyle name="Accent1 - 40%" xfId="919" xr:uid="{00000000-0005-0000-0000-000052010000}"/>
    <cellStyle name="Accent1 - 60%" xfId="920" xr:uid="{00000000-0005-0000-0000-000053010000}"/>
    <cellStyle name="Accent1 10" xfId="3139" xr:uid="{00000000-0005-0000-0000-000054010000}"/>
    <cellStyle name="Accent1 11" xfId="3218" xr:uid="{00000000-0005-0000-0000-000055010000}"/>
    <cellStyle name="Accent1 12" xfId="3181" xr:uid="{00000000-0005-0000-0000-000056010000}"/>
    <cellStyle name="Accent1 13" xfId="3180" xr:uid="{00000000-0005-0000-0000-000057010000}"/>
    <cellStyle name="Accent1 14" xfId="3191" xr:uid="{00000000-0005-0000-0000-000058010000}"/>
    <cellStyle name="Accent1 15" xfId="3186" xr:uid="{00000000-0005-0000-0000-000059010000}"/>
    <cellStyle name="Accent1 16" xfId="3205" xr:uid="{00000000-0005-0000-0000-00005A010000}"/>
    <cellStyle name="Accent1 17" xfId="3130" xr:uid="{00000000-0005-0000-0000-00005B010000}"/>
    <cellStyle name="Accent1 18" xfId="3137" xr:uid="{00000000-0005-0000-0000-00005C010000}"/>
    <cellStyle name="Accent1 19" xfId="3160" xr:uid="{00000000-0005-0000-0000-00005D010000}"/>
    <cellStyle name="Accent1 2" xfId="102" xr:uid="{00000000-0005-0000-0000-00005E010000}"/>
    <cellStyle name="Accent1 2 2" xfId="280" xr:uid="{00000000-0005-0000-0000-00005F010000}"/>
    <cellStyle name="Accent1 2 3" xfId="716" xr:uid="{00000000-0005-0000-0000-000060010000}"/>
    <cellStyle name="Accent1 3" xfId="241" xr:uid="{00000000-0005-0000-0000-000061010000}"/>
    <cellStyle name="Accent1 3 2" xfId="521" xr:uid="{00000000-0005-0000-0000-000062010000}"/>
    <cellStyle name="Accent1 3 3" xfId="717" xr:uid="{00000000-0005-0000-0000-000063010000}"/>
    <cellStyle name="Accent1 4" xfId="159" xr:uid="{00000000-0005-0000-0000-000064010000}"/>
    <cellStyle name="Accent1 4 2" xfId="718" xr:uid="{00000000-0005-0000-0000-000065010000}"/>
    <cellStyle name="Accent1 5" xfId="719" xr:uid="{00000000-0005-0000-0000-000066010000}"/>
    <cellStyle name="Accent1 6" xfId="720" xr:uid="{00000000-0005-0000-0000-000067010000}"/>
    <cellStyle name="Accent1 7" xfId="721" xr:uid="{00000000-0005-0000-0000-000068010000}"/>
    <cellStyle name="Accent1 8" xfId="636" xr:uid="{00000000-0005-0000-0000-000069010000}"/>
    <cellStyle name="Accent1 9" xfId="3148" xr:uid="{00000000-0005-0000-0000-00006A010000}"/>
    <cellStyle name="Accent2" xfId="61" builtinId="33" customBuiltin="1"/>
    <cellStyle name="Accent2 - 20%" xfId="921" xr:uid="{00000000-0005-0000-0000-00006C010000}"/>
    <cellStyle name="Accent2 - 40%" xfId="922" xr:uid="{00000000-0005-0000-0000-00006D010000}"/>
    <cellStyle name="Accent2 - 60%" xfId="923" xr:uid="{00000000-0005-0000-0000-00006E010000}"/>
    <cellStyle name="Accent2 10" xfId="3167" xr:uid="{00000000-0005-0000-0000-00006F010000}"/>
    <cellStyle name="Accent2 11" xfId="3200" xr:uid="{00000000-0005-0000-0000-000070010000}"/>
    <cellStyle name="Accent2 12" xfId="3209" xr:uid="{00000000-0005-0000-0000-000071010000}"/>
    <cellStyle name="Accent2 13" xfId="3173" xr:uid="{00000000-0005-0000-0000-000072010000}"/>
    <cellStyle name="Accent2 14" xfId="3194" xr:uid="{00000000-0005-0000-0000-000073010000}"/>
    <cellStyle name="Accent2 15" xfId="3219" xr:uid="{00000000-0005-0000-0000-000074010000}"/>
    <cellStyle name="Accent2 16" xfId="3213" xr:uid="{00000000-0005-0000-0000-000075010000}"/>
    <cellStyle name="Accent2 17" xfId="3152" xr:uid="{00000000-0005-0000-0000-000076010000}"/>
    <cellStyle name="Accent2 18" xfId="3162" xr:uid="{00000000-0005-0000-0000-000077010000}"/>
    <cellStyle name="Accent2 19" xfId="3215" xr:uid="{00000000-0005-0000-0000-000078010000}"/>
    <cellStyle name="Accent2 2" xfId="106" xr:uid="{00000000-0005-0000-0000-000079010000}"/>
    <cellStyle name="Accent2 2 2" xfId="284" xr:uid="{00000000-0005-0000-0000-00007A010000}"/>
    <cellStyle name="Accent2 2 3" xfId="722" xr:uid="{00000000-0005-0000-0000-00007B010000}"/>
    <cellStyle name="Accent2 3" xfId="245" xr:uid="{00000000-0005-0000-0000-00007C010000}"/>
    <cellStyle name="Accent2 3 2" xfId="523" xr:uid="{00000000-0005-0000-0000-00007D010000}"/>
    <cellStyle name="Accent2 3 3" xfId="723" xr:uid="{00000000-0005-0000-0000-00007E010000}"/>
    <cellStyle name="Accent2 4" xfId="163" xr:uid="{00000000-0005-0000-0000-00007F010000}"/>
    <cellStyle name="Accent2 4 2" xfId="724" xr:uid="{00000000-0005-0000-0000-000080010000}"/>
    <cellStyle name="Accent2 5" xfId="725" xr:uid="{00000000-0005-0000-0000-000081010000}"/>
    <cellStyle name="Accent2 6" xfId="726" xr:uid="{00000000-0005-0000-0000-000082010000}"/>
    <cellStyle name="Accent2 7" xfId="727" xr:uid="{00000000-0005-0000-0000-000083010000}"/>
    <cellStyle name="Accent2 8" xfId="489" xr:uid="{00000000-0005-0000-0000-000084010000}"/>
    <cellStyle name="Accent2 9" xfId="3142" xr:uid="{00000000-0005-0000-0000-000085010000}"/>
    <cellStyle name="Accent3" xfId="65" builtinId="37" customBuiltin="1"/>
    <cellStyle name="Accent3 - 20%" xfId="924" xr:uid="{00000000-0005-0000-0000-000087010000}"/>
    <cellStyle name="Accent3 - 40%" xfId="925" xr:uid="{00000000-0005-0000-0000-000088010000}"/>
    <cellStyle name="Accent3 - 60%" xfId="926" xr:uid="{00000000-0005-0000-0000-000089010000}"/>
    <cellStyle name="Accent3 10" xfId="3149" xr:uid="{00000000-0005-0000-0000-00008A010000}"/>
    <cellStyle name="Accent3 11" xfId="3217" xr:uid="{00000000-0005-0000-0000-00008B010000}"/>
    <cellStyle name="Accent3 12" xfId="3183" xr:uid="{00000000-0005-0000-0000-00008C010000}"/>
    <cellStyle name="Accent3 13" xfId="3131" xr:uid="{00000000-0005-0000-0000-00008D010000}"/>
    <cellStyle name="Accent3 14" xfId="3141" xr:uid="{00000000-0005-0000-0000-00008E010000}"/>
    <cellStyle name="Accent3 15" xfId="3192" xr:uid="{00000000-0005-0000-0000-00008F010000}"/>
    <cellStyle name="Accent3 16" xfId="3161" xr:uid="{00000000-0005-0000-0000-000090010000}"/>
    <cellStyle name="Accent3 17" xfId="3196" xr:uid="{00000000-0005-0000-0000-000091010000}"/>
    <cellStyle name="Accent3 18" xfId="3129" xr:uid="{00000000-0005-0000-0000-000092010000}"/>
    <cellStyle name="Accent3 19" xfId="3135" xr:uid="{00000000-0005-0000-0000-000093010000}"/>
    <cellStyle name="Accent3 2" xfId="110" xr:uid="{00000000-0005-0000-0000-000094010000}"/>
    <cellStyle name="Accent3 2 2" xfId="288" xr:uid="{00000000-0005-0000-0000-000095010000}"/>
    <cellStyle name="Accent3 2 3" xfId="728" xr:uid="{00000000-0005-0000-0000-000096010000}"/>
    <cellStyle name="Accent3 3" xfId="249" xr:uid="{00000000-0005-0000-0000-000097010000}"/>
    <cellStyle name="Accent3 3 2" xfId="525" xr:uid="{00000000-0005-0000-0000-000098010000}"/>
    <cellStyle name="Accent3 3 3" xfId="729" xr:uid="{00000000-0005-0000-0000-000099010000}"/>
    <cellStyle name="Accent3 4" xfId="167" xr:uid="{00000000-0005-0000-0000-00009A010000}"/>
    <cellStyle name="Accent3 4 2" xfId="730" xr:uid="{00000000-0005-0000-0000-00009B010000}"/>
    <cellStyle name="Accent3 5" xfId="731" xr:uid="{00000000-0005-0000-0000-00009C010000}"/>
    <cellStyle name="Accent3 6" xfId="732" xr:uid="{00000000-0005-0000-0000-00009D010000}"/>
    <cellStyle name="Accent3 7" xfId="733" xr:uid="{00000000-0005-0000-0000-00009E010000}"/>
    <cellStyle name="Accent3 8" xfId="634" xr:uid="{00000000-0005-0000-0000-00009F010000}"/>
    <cellStyle name="Accent3 9" xfId="635" xr:uid="{00000000-0005-0000-0000-0000A0010000}"/>
    <cellStyle name="Accent4" xfId="69" builtinId="41" customBuiltin="1"/>
    <cellStyle name="Accent4 - 20%" xfId="927" xr:uid="{00000000-0005-0000-0000-0000A2010000}"/>
    <cellStyle name="Accent4 - 40%" xfId="928" xr:uid="{00000000-0005-0000-0000-0000A3010000}"/>
    <cellStyle name="Accent4 - 60%" xfId="929" xr:uid="{00000000-0005-0000-0000-0000A4010000}"/>
    <cellStyle name="Accent4 10" xfId="3169" xr:uid="{00000000-0005-0000-0000-0000A5010000}"/>
    <cellStyle name="Accent4 11" xfId="3199" xr:uid="{00000000-0005-0000-0000-0000A6010000}"/>
    <cellStyle name="Accent4 12" xfId="3221" xr:uid="{00000000-0005-0000-0000-0000A7010000}"/>
    <cellStyle name="Accent4 13" xfId="3178" xr:uid="{00000000-0005-0000-0000-0000A8010000}"/>
    <cellStyle name="Accent4 14" xfId="3189" xr:uid="{00000000-0005-0000-0000-0000A9010000}"/>
    <cellStyle name="Accent4 15" xfId="3134" xr:uid="{00000000-0005-0000-0000-0000AA010000}"/>
    <cellStyle name="Accent4 16" xfId="3172" xr:uid="{00000000-0005-0000-0000-0000AB010000}"/>
    <cellStyle name="Accent4 17" xfId="3164" xr:uid="{00000000-0005-0000-0000-0000AC010000}"/>
    <cellStyle name="Accent4 18" xfId="3211" xr:uid="{00000000-0005-0000-0000-0000AD010000}"/>
    <cellStyle name="Accent4 19" xfId="3210" xr:uid="{00000000-0005-0000-0000-0000AE010000}"/>
    <cellStyle name="Accent4 2" xfId="114" xr:uid="{00000000-0005-0000-0000-0000AF010000}"/>
    <cellStyle name="Accent4 2 2" xfId="292" xr:uid="{00000000-0005-0000-0000-0000B0010000}"/>
    <cellStyle name="Accent4 2 3" xfId="734" xr:uid="{00000000-0005-0000-0000-0000B1010000}"/>
    <cellStyle name="Accent4 3" xfId="253" xr:uid="{00000000-0005-0000-0000-0000B2010000}"/>
    <cellStyle name="Accent4 3 2" xfId="527" xr:uid="{00000000-0005-0000-0000-0000B3010000}"/>
    <cellStyle name="Accent4 3 3" xfId="735" xr:uid="{00000000-0005-0000-0000-0000B4010000}"/>
    <cellStyle name="Accent4 4" xfId="171" xr:uid="{00000000-0005-0000-0000-0000B5010000}"/>
    <cellStyle name="Accent4 4 2" xfId="736" xr:uid="{00000000-0005-0000-0000-0000B6010000}"/>
    <cellStyle name="Accent4 5" xfId="737" xr:uid="{00000000-0005-0000-0000-0000B7010000}"/>
    <cellStyle name="Accent4 6" xfId="738" xr:uid="{00000000-0005-0000-0000-0000B8010000}"/>
    <cellStyle name="Accent4 7" xfId="739" xr:uid="{00000000-0005-0000-0000-0000B9010000}"/>
    <cellStyle name="Accent4 8" xfId="624" xr:uid="{00000000-0005-0000-0000-0000BA010000}"/>
    <cellStyle name="Accent4 9" xfId="3140" xr:uid="{00000000-0005-0000-0000-0000BB010000}"/>
    <cellStyle name="Accent5" xfId="73" builtinId="45" customBuiltin="1"/>
    <cellStyle name="Accent5 - 20%" xfId="930" xr:uid="{00000000-0005-0000-0000-0000BD010000}"/>
    <cellStyle name="Accent5 - 40%" xfId="931" xr:uid="{00000000-0005-0000-0000-0000BE010000}"/>
    <cellStyle name="Accent5 - 60%" xfId="932" xr:uid="{00000000-0005-0000-0000-0000BF010000}"/>
    <cellStyle name="Accent5 10" xfId="3155" xr:uid="{00000000-0005-0000-0000-0000C0010000}"/>
    <cellStyle name="Accent5 11" xfId="3203" xr:uid="{00000000-0005-0000-0000-0000C1010000}"/>
    <cellStyle name="Accent5 12" xfId="3220" xr:uid="{00000000-0005-0000-0000-0000C2010000}"/>
    <cellStyle name="Accent5 13" xfId="3182" xr:uid="{00000000-0005-0000-0000-0000C3010000}"/>
    <cellStyle name="Accent5 14" xfId="3190" xr:uid="{00000000-0005-0000-0000-0000C4010000}"/>
    <cellStyle name="Accent5 15" xfId="3136" xr:uid="{00000000-0005-0000-0000-0000C5010000}"/>
    <cellStyle name="Accent5 16" xfId="3170" xr:uid="{00000000-0005-0000-0000-0000C6010000}"/>
    <cellStyle name="Accent5 17" xfId="3153" xr:uid="{00000000-0005-0000-0000-0000C7010000}"/>
    <cellStyle name="Accent5 18" xfId="3206" xr:uid="{00000000-0005-0000-0000-0000C8010000}"/>
    <cellStyle name="Accent5 19" xfId="3197" xr:uid="{00000000-0005-0000-0000-0000C9010000}"/>
    <cellStyle name="Accent5 2" xfId="118" xr:uid="{00000000-0005-0000-0000-0000CA010000}"/>
    <cellStyle name="Accent5 2 2" xfId="296" xr:uid="{00000000-0005-0000-0000-0000CB010000}"/>
    <cellStyle name="Accent5 2 3" xfId="740" xr:uid="{00000000-0005-0000-0000-0000CC010000}"/>
    <cellStyle name="Accent5 3" xfId="257" xr:uid="{00000000-0005-0000-0000-0000CD010000}"/>
    <cellStyle name="Accent5 3 2" xfId="529" xr:uid="{00000000-0005-0000-0000-0000CE010000}"/>
    <cellStyle name="Accent5 3 3" xfId="741" xr:uid="{00000000-0005-0000-0000-0000CF010000}"/>
    <cellStyle name="Accent5 4" xfId="175" xr:uid="{00000000-0005-0000-0000-0000D0010000}"/>
    <cellStyle name="Accent5 4 2" xfId="742" xr:uid="{00000000-0005-0000-0000-0000D1010000}"/>
    <cellStyle name="Accent5 5" xfId="743" xr:uid="{00000000-0005-0000-0000-0000D2010000}"/>
    <cellStyle name="Accent5 6" xfId="744" xr:uid="{00000000-0005-0000-0000-0000D3010000}"/>
    <cellStyle name="Accent5 7" xfId="745" xr:uid="{00000000-0005-0000-0000-0000D4010000}"/>
    <cellStyle name="Accent5 8" xfId="616" xr:uid="{00000000-0005-0000-0000-0000D5010000}"/>
    <cellStyle name="Accent5 9" xfId="3147" xr:uid="{00000000-0005-0000-0000-0000D6010000}"/>
    <cellStyle name="Accent6" xfId="77" builtinId="49" customBuiltin="1"/>
    <cellStyle name="Accent6 - 20%" xfId="933" xr:uid="{00000000-0005-0000-0000-0000D8010000}"/>
    <cellStyle name="Accent6 - 40%" xfId="934" xr:uid="{00000000-0005-0000-0000-0000D9010000}"/>
    <cellStyle name="Accent6 - 60%" xfId="935" xr:uid="{00000000-0005-0000-0000-0000DA010000}"/>
    <cellStyle name="Accent6 10" xfId="3165" xr:uid="{00000000-0005-0000-0000-0000DB010000}"/>
    <cellStyle name="Accent6 11" xfId="3202" xr:uid="{00000000-0005-0000-0000-0000DC010000}"/>
    <cellStyle name="Accent6 12" xfId="3132" xr:uid="{00000000-0005-0000-0000-0000DD010000}"/>
    <cellStyle name="Accent6 13" xfId="3166" xr:uid="{00000000-0005-0000-0000-0000DE010000}"/>
    <cellStyle name="Accent6 14" xfId="3168" xr:uid="{00000000-0005-0000-0000-0000DF010000}"/>
    <cellStyle name="Accent6 15" xfId="3207" xr:uid="{00000000-0005-0000-0000-0000E0010000}"/>
    <cellStyle name="Accent6 16" xfId="3133" xr:uid="{00000000-0005-0000-0000-0000E1010000}"/>
    <cellStyle name="Accent6 17" xfId="3177" xr:uid="{00000000-0005-0000-0000-0000E2010000}"/>
    <cellStyle name="Accent6 18" xfId="3188" xr:uid="{00000000-0005-0000-0000-0000E3010000}"/>
    <cellStyle name="Accent6 19" xfId="3144" xr:uid="{00000000-0005-0000-0000-0000E4010000}"/>
    <cellStyle name="Accent6 2" xfId="122" xr:uid="{00000000-0005-0000-0000-0000E5010000}"/>
    <cellStyle name="Accent6 2 2" xfId="300" xr:uid="{00000000-0005-0000-0000-0000E6010000}"/>
    <cellStyle name="Accent6 2 3" xfId="746" xr:uid="{00000000-0005-0000-0000-0000E7010000}"/>
    <cellStyle name="Accent6 3" xfId="261" xr:uid="{00000000-0005-0000-0000-0000E8010000}"/>
    <cellStyle name="Accent6 3 2" xfId="531" xr:uid="{00000000-0005-0000-0000-0000E9010000}"/>
    <cellStyle name="Accent6 3 3" xfId="747" xr:uid="{00000000-0005-0000-0000-0000EA010000}"/>
    <cellStyle name="Accent6 4" xfId="179" xr:uid="{00000000-0005-0000-0000-0000EB010000}"/>
    <cellStyle name="Accent6 4 2" xfId="748" xr:uid="{00000000-0005-0000-0000-0000EC010000}"/>
    <cellStyle name="Accent6 5" xfId="749" xr:uid="{00000000-0005-0000-0000-0000ED010000}"/>
    <cellStyle name="Accent6 6" xfId="750" xr:uid="{00000000-0005-0000-0000-0000EE010000}"/>
    <cellStyle name="Accent6 7" xfId="751" xr:uid="{00000000-0005-0000-0000-0000EF010000}"/>
    <cellStyle name="Accent6 8" xfId="627" xr:uid="{00000000-0005-0000-0000-0000F0010000}"/>
    <cellStyle name="Accent6 9" xfId="3146" xr:uid="{00000000-0005-0000-0000-0000F1010000}"/>
    <cellStyle name="al_laroux_7_laroux_1_²ðò²Ê´²ÜÎ" xfId="936" xr:uid="{00000000-0005-0000-0000-0000F2010000}"/>
    <cellStyle name="Bad" xfId="46" builtinId="27" customBuiltin="1"/>
    <cellStyle name="Bad 2" xfId="92" xr:uid="{00000000-0005-0000-0000-0000F4010000}"/>
    <cellStyle name="Bad 2 2" xfId="270" xr:uid="{00000000-0005-0000-0000-0000F5010000}"/>
    <cellStyle name="Bad 2 3" xfId="752" xr:uid="{00000000-0005-0000-0000-0000F6010000}"/>
    <cellStyle name="Bad 3" xfId="231" xr:uid="{00000000-0005-0000-0000-0000F7010000}"/>
    <cellStyle name="Bad 3 2" xfId="533" xr:uid="{00000000-0005-0000-0000-0000F8010000}"/>
    <cellStyle name="Bad 3 3" xfId="753" xr:uid="{00000000-0005-0000-0000-0000F9010000}"/>
    <cellStyle name="Bad 4" xfId="149" xr:uid="{00000000-0005-0000-0000-0000FA010000}"/>
    <cellStyle name="Bad 4 2" xfId="754" xr:uid="{00000000-0005-0000-0000-0000FB010000}"/>
    <cellStyle name="Bad 5" xfId="755" xr:uid="{00000000-0005-0000-0000-0000FC010000}"/>
    <cellStyle name="Bad 6" xfId="756" xr:uid="{00000000-0005-0000-0000-0000FD010000}"/>
    <cellStyle name="Bad 7" xfId="757" xr:uid="{00000000-0005-0000-0000-0000FE010000}"/>
    <cellStyle name="Body" xfId="937" xr:uid="{00000000-0005-0000-0000-0000FF010000}"/>
    <cellStyle name="Calculation" xfId="50" builtinId="22" customBuiltin="1"/>
    <cellStyle name="Calculation 2" xfId="96" xr:uid="{00000000-0005-0000-0000-000001020000}"/>
    <cellStyle name="Calculation 2 2" xfId="274" xr:uid="{00000000-0005-0000-0000-000002020000}"/>
    <cellStyle name="Calculation 2 3" xfId="758" xr:uid="{00000000-0005-0000-0000-000003020000}"/>
    <cellStyle name="Calculation 3" xfId="235" xr:uid="{00000000-0005-0000-0000-000004020000}"/>
    <cellStyle name="Calculation 3 2" xfId="535" xr:uid="{00000000-0005-0000-0000-000005020000}"/>
    <cellStyle name="Calculation 3 3" xfId="759" xr:uid="{00000000-0005-0000-0000-000006020000}"/>
    <cellStyle name="Calculation 4" xfId="153" xr:uid="{00000000-0005-0000-0000-000007020000}"/>
    <cellStyle name="Calculation 4 2" xfId="760" xr:uid="{00000000-0005-0000-0000-000008020000}"/>
    <cellStyle name="Calculation 5" xfId="761" xr:uid="{00000000-0005-0000-0000-000009020000}"/>
    <cellStyle name="Calculation 6" xfId="762" xr:uid="{00000000-0005-0000-0000-00000A020000}"/>
    <cellStyle name="Calculation 7" xfId="763" xr:uid="{00000000-0005-0000-0000-00000B020000}"/>
    <cellStyle name="Celkem" xfId="425" xr:uid="{00000000-0005-0000-0000-00000C020000}"/>
    <cellStyle name="Check Cell" xfId="52" builtinId="23" customBuiltin="1"/>
    <cellStyle name="Check Cell 2" xfId="98" xr:uid="{00000000-0005-0000-0000-00000E020000}"/>
    <cellStyle name="Check Cell 2 2" xfId="276" xr:uid="{00000000-0005-0000-0000-00000F020000}"/>
    <cellStyle name="Check Cell 2 3" xfId="764" xr:uid="{00000000-0005-0000-0000-000010020000}"/>
    <cellStyle name="Check Cell 3" xfId="237" xr:uid="{00000000-0005-0000-0000-000011020000}"/>
    <cellStyle name="Check Cell 3 2" xfId="537" xr:uid="{00000000-0005-0000-0000-000012020000}"/>
    <cellStyle name="Check Cell 3 3" xfId="765" xr:uid="{00000000-0005-0000-0000-000013020000}"/>
    <cellStyle name="Check Cell 4" xfId="155" xr:uid="{00000000-0005-0000-0000-000014020000}"/>
    <cellStyle name="Check Cell 4 2" xfId="766" xr:uid="{00000000-0005-0000-0000-000015020000}"/>
    <cellStyle name="Check Cell 5" xfId="767" xr:uid="{00000000-0005-0000-0000-000016020000}"/>
    <cellStyle name="Check Cell 6" xfId="768" xr:uid="{00000000-0005-0000-0000-000017020000}"/>
    <cellStyle name="Check Cell 7" xfId="769" xr:uid="{00000000-0005-0000-0000-000018020000}"/>
    <cellStyle name="Chybně" xfId="426" xr:uid="{00000000-0005-0000-0000-000019020000}"/>
    <cellStyle name="Comma" xfId="18" builtinId="3"/>
    <cellStyle name="Comma 10" xfId="939" xr:uid="{00000000-0005-0000-0000-00001B020000}"/>
    <cellStyle name="Comma 10 2" xfId="3174" xr:uid="{00000000-0005-0000-0000-00001C020000}"/>
    <cellStyle name="Comma 11" xfId="940" xr:uid="{00000000-0005-0000-0000-00001D020000}"/>
    <cellStyle name="Comma 11 2" xfId="3185" xr:uid="{00000000-0005-0000-0000-00001E020000}"/>
    <cellStyle name="Comma 12" xfId="938" xr:uid="{00000000-0005-0000-0000-00001F020000}"/>
    <cellStyle name="Comma 12 2" xfId="3208" xr:uid="{00000000-0005-0000-0000-000020020000}"/>
    <cellStyle name="Comma 13" xfId="1023" xr:uid="{00000000-0005-0000-0000-000021020000}"/>
    <cellStyle name="Comma 13 2" xfId="3222" xr:uid="{00000000-0005-0000-0000-000022020000}"/>
    <cellStyle name="Comma 14" xfId="1028" xr:uid="{00000000-0005-0000-0000-000023020000}"/>
    <cellStyle name="Comma 15" xfId="1035" xr:uid="{00000000-0005-0000-0000-000024020000}"/>
    <cellStyle name="Comma 16" xfId="1054" xr:uid="{00000000-0005-0000-0000-000025020000}"/>
    <cellStyle name="Comma 17" xfId="1446" xr:uid="{00000000-0005-0000-0000-000026020000}"/>
    <cellStyle name="Comma 18" xfId="1521" xr:uid="{00000000-0005-0000-0000-000027020000}"/>
    <cellStyle name="Comma 19" xfId="770" xr:uid="{00000000-0005-0000-0000-000028020000}"/>
    <cellStyle name="Comma 2" xfId="21" xr:uid="{00000000-0005-0000-0000-000029020000}"/>
    <cellStyle name="Comma 2 2" xfId="23" xr:uid="{00000000-0005-0000-0000-00002A020000}"/>
    <cellStyle name="Comma 2 2 10" xfId="487" xr:uid="{00000000-0005-0000-0000-00002B020000}"/>
    <cellStyle name="Comma 2 2 11" xfId="3228" xr:uid="{00000000-0005-0000-0000-0000D9000000}"/>
    <cellStyle name="Comma 2 2 2" xfId="84" xr:uid="{00000000-0005-0000-0000-00002C020000}"/>
    <cellStyle name="Comma 2 2 2 2" xfId="542" xr:uid="{00000000-0005-0000-0000-00002D020000}"/>
    <cellStyle name="Comma 2 2 2 3" xfId="771" xr:uid="{00000000-0005-0000-0000-00002E020000}"/>
    <cellStyle name="Comma 2 2 2 4" xfId="3232" xr:uid="{00000000-0005-0000-0000-0000DA000000}"/>
    <cellStyle name="Comma 2 2 3" xfId="352" xr:uid="{00000000-0005-0000-0000-00002F020000}"/>
    <cellStyle name="Comma 2 2 3 2" xfId="772" xr:uid="{00000000-0005-0000-0000-000030020000}"/>
    <cellStyle name="Comma 2 2 4" xfId="541" xr:uid="{00000000-0005-0000-0000-000031020000}"/>
    <cellStyle name="Comma 2 2 4 2" xfId="773" xr:uid="{00000000-0005-0000-0000-000032020000}"/>
    <cellStyle name="Comma 2 2 5" xfId="774" xr:uid="{00000000-0005-0000-0000-000033020000}"/>
    <cellStyle name="Comma 2 2 6" xfId="775" xr:uid="{00000000-0005-0000-0000-000034020000}"/>
    <cellStyle name="Comma 2 2 7" xfId="1024" xr:uid="{00000000-0005-0000-0000-000035020000}"/>
    <cellStyle name="Comma 2 2 8" xfId="1029" xr:uid="{00000000-0005-0000-0000-000036020000}"/>
    <cellStyle name="Comma 2 2 9" xfId="1036" xr:uid="{00000000-0005-0000-0000-000037020000}"/>
    <cellStyle name="Comma 2 3" xfId="39" xr:uid="{00000000-0005-0000-0000-000038020000}"/>
    <cellStyle name="Comma 2 3 2" xfId="614" xr:uid="{00000000-0005-0000-0000-000039020000}"/>
    <cellStyle name="Comma 2 4" xfId="338" xr:uid="{00000000-0005-0000-0000-00003A020000}"/>
    <cellStyle name="Comma 2 5" xfId="776" xr:uid="{00000000-0005-0000-0000-00003B020000}"/>
    <cellStyle name="Comma 2 6" xfId="777" xr:uid="{00000000-0005-0000-0000-00003C020000}"/>
    <cellStyle name="Comma 2 7" xfId="778" xr:uid="{00000000-0005-0000-0000-00003D020000}"/>
    <cellStyle name="Comma 2 8" xfId="779" xr:uid="{00000000-0005-0000-0000-00003E020000}"/>
    <cellStyle name="Comma 2 9" xfId="556" xr:uid="{00000000-0005-0000-0000-00003F020000}"/>
    <cellStyle name="Comma 20" xfId="2649" xr:uid="{00000000-0005-0000-0000-000040020000}"/>
    <cellStyle name="Comma 21" xfId="615" xr:uid="{00000000-0005-0000-0000-000041020000}"/>
    <cellStyle name="Comma 3" xfId="30" xr:uid="{00000000-0005-0000-0000-000042020000}"/>
    <cellStyle name="Comma 3 2" xfId="353" xr:uid="{00000000-0005-0000-0000-000043020000}"/>
    <cellStyle name="Comma 3 2 2" xfId="781" xr:uid="{00000000-0005-0000-0000-000044020000}"/>
    <cellStyle name="Comma 3 3" xfId="339" xr:uid="{00000000-0005-0000-0000-000045020000}"/>
    <cellStyle name="Comma 3 4" xfId="544" xr:uid="{00000000-0005-0000-0000-000046020000}"/>
    <cellStyle name="Comma 3 4 2" xfId="782" xr:uid="{00000000-0005-0000-0000-000047020000}"/>
    <cellStyle name="Comma 3 5" xfId="783" xr:uid="{00000000-0005-0000-0000-000048020000}"/>
    <cellStyle name="Comma 3 6" xfId="784" xr:uid="{00000000-0005-0000-0000-000049020000}"/>
    <cellStyle name="Comma 3 7" xfId="780" xr:uid="{00000000-0005-0000-0000-00004A020000}"/>
    <cellStyle name="Comma 3 8" xfId="3230" xr:uid="{00000000-0005-0000-0000-0000DE000000}"/>
    <cellStyle name="Comma 4" xfId="13" xr:uid="{00000000-0005-0000-0000-00004B020000}"/>
    <cellStyle name="Comma 4 2" xfId="343" xr:uid="{00000000-0005-0000-0000-00004C020000}"/>
    <cellStyle name="Comma 4 2 2" xfId="786" xr:uid="{00000000-0005-0000-0000-00004D020000}"/>
    <cellStyle name="Comma 4 2 3" xfId="3345" xr:uid="{00000000-0005-0000-0000-0000E2000000}"/>
    <cellStyle name="Comma 4 3" xfId="787" xr:uid="{00000000-0005-0000-0000-00004E020000}"/>
    <cellStyle name="Comma 4 4" xfId="788" xr:uid="{00000000-0005-0000-0000-00004F020000}"/>
    <cellStyle name="Comma 4 5" xfId="789" xr:uid="{00000000-0005-0000-0000-000050020000}"/>
    <cellStyle name="Comma 4 6" xfId="790" xr:uid="{00000000-0005-0000-0000-000051020000}"/>
    <cellStyle name="Comma 4 7" xfId="785" xr:uid="{00000000-0005-0000-0000-000052020000}"/>
    <cellStyle name="Comma 4 8" xfId="494" xr:uid="{00000000-0005-0000-0000-000053020000}"/>
    <cellStyle name="Comma 5" xfId="345" xr:uid="{00000000-0005-0000-0000-000054020000}"/>
    <cellStyle name="Comma 5 2" xfId="941" xr:uid="{00000000-0005-0000-0000-000055020000}"/>
    <cellStyle name="Comma 5 3" xfId="791" xr:uid="{00000000-0005-0000-0000-000056020000}"/>
    <cellStyle name="Comma 6" xfId="398" xr:uid="{00000000-0005-0000-0000-000057020000}"/>
    <cellStyle name="Comma 6 2" xfId="942" xr:uid="{00000000-0005-0000-0000-000058020000}"/>
    <cellStyle name="Comma 6 3" xfId="520" xr:uid="{00000000-0005-0000-0000-000059020000}"/>
    <cellStyle name="Comma 6 4" xfId="792" xr:uid="{00000000-0005-0000-0000-00005A020000}"/>
    <cellStyle name="Comma 7" xfId="400" xr:uid="{00000000-0005-0000-0000-00005B020000}"/>
    <cellStyle name="Comma 7 2" xfId="943" xr:uid="{00000000-0005-0000-0000-00005C020000}"/>
    <cellStyle name="Comma 7 3" xfId="793" xr:uid="{00000000-0005-0000-0000-00005D020000}"/>
    <cellStyle name="Comma 8" xfId="468" xr:uid="{00000000-0005-0000-0000-00005E020000}"/>
    <cellStyle name="Comma 8 2" xfId="944" xr:uid="{00000000-0005-0000-0000-00005F020000}"/>
    <cellStyle name="Comma 8 3" xfId="794" xr:uid="{00000000-0005-0000-0000-000060020000}"/>
    <cellStyle name="Comma 9" xfId="483" xr:uid="{00000000-0005-0000-0000-000061020000}"/>
    <cellStyle name="Comma 9 2" xfId="945" xr:uid="{00000000-0005-0000-0000-000062020000}"/>
    <cellStyle name="Date" xfId="946" xr:uid="{00000000-0005-0000-0000-000063020000}"/>
    <cellStyle name="Dezimal [0]_laroux" xfId="947" xr:uid="{00000000-0005-0000-0000-000064020000}"/>
    <cellStyle name="Dezimal_laroux" xfId="948" xr:uid="{00000000-0005-0000-0000-000065020000}"/>
    <cellStyle name="Emphasis 1" xfId="949" xr:uid="{00000000-0005-0000-0000-000066020000}"/>
    <cellStyle name="Emphasis 2" xfId="950" xr:uid="{00000000-0005-0000-0000-000067020000}"/>
    <cellStyle name="Emphasis 3" xfId="951" xr:uid="{00000000-0005-0000-0000-000068020000}"/>
    <cellStyle name="Euro" xfId="492" xr:uid="{00000000-0005-0000-0000-000069020000}"/>
    <cellStyle name="Euro 10" xfId="1037" xr:uid="{00000000-0005-0000-0000-00006A020000}"/>
    <cellStyle name="Euro 11" xfId="3143" xr:uid="{00000000-0005-0000-0000-00006B020000}"/>
    <cellStyle name="Euro 2" xfId="795" xr:uid="{00000000-0005-0000-0000-00006C020000}"/>
    <cellStyle name="Euro 2 2" xfId="953" xr:uid="{00000000-0005-0000-0000-00006D020000}"/>
    <cellStyle name="Euro 3" xfId="796" xr:uid="{00000000-0005-0000-0000-00006E020000}"/>
    <cellStyle name="Euro 4" xfId="797" xr:uid="{00000000-0005-0000-0000-00006F020000}"/>
    <cellStyle name="Euro 5" xfId="798" xr:uid="{00000000-0005-0000-0000-000070020000}"/>
    <cellStyle name="Euro 6" xfId="799" xr:uid="{00000000-0005-0000-0000-000071020000}"/>
    <cellStyle name="Euro 7" xfId="952" xr:uid="{00000000-0005-0000-0000-000072020000}"/>
    <cellStyle name="Euro 8" xfId="1025" xr:uid="{00000000-0005-0000-0000-000073020000}"/>
    <cellStyle name="Euro 9" xfId="1030" xr:uid="{00000000-0005-0000-0000-000074020000}"/>
    <cellStyle name="Excel.Chart" xfId="954" xr:uid="{00000000-0005-0000-0000-000075020000}"/>
    <cellStyle name="Explanatory Text" xfId="55" builtinId="53" customBuiltin="1"/>
    <cellStyle name="Explanatory Text 2" xfId="100" xr:uid="{00000000-0005-0000-0000-000077020000}"/>
    <cellStyle name="Explanatory Text 2 2" xfId="278" xr:uid="{00000000-0005-0000-0000-000078020000}"/>
    <cellStyle name="Explanatory Text 2 3" xfId="800" xr:uid="{00000000-0005-0000-0000-000079020000}"/>
    <cellStyle name="Explanatory Text 3" xfId="239" xr:uid="{00000000-0005-0000-0000-00007A020000}"/>
    <cellStyle name="Explanatory Text 3 2" xfId="546" xr:uid="{00000000-0005-0000-0000-00007B020000}"/>
    <cellStyle name="Explanatory Text 3 3" xfId="801" xr:uid="{00000000-0005-0000-0000-00007C020000}"/>
    <cellStyle name="Explanatory Text 4" xfId="157" xr:uid="{00000000-0005-0000-0000-00007D020000}"/>
    <cellStyle name="Explanatory Text 4 2" xfId="802" xr:uid="{00000000-0005-0000-0000-00007E020000}"/>
    <cellStyle name="Explanatory Text 5" xfId="803" xr:uid="{00000000-0005-0000-0000-00007F020000}"/>
    <cellStyle name="Explanatory Text 6" xfId="804" xr:uid="{00000000-0005-0000-0000-000080020000}"/>
    <cellStyle name="Explanatory Text 7" xfId="805" xr:uid="{00000000-0005-0000-0000-000081020000}"/>
    <cellStyle name="Fixed" xfId="955" xr:uid="{00000000-0005-0000-0000-000082020000}"/>
    <cellStyle name="Good" xfId="45" builtinId="26" customBuiltin="1"/>
    <cellStyle name="Good 2" xfId="91" xr:uid="{00000000-0005-0000-0000-000084020000}"/>
    <cellStyle name="Good 2 2" xfId="269" xr:uid="{00000000-0005-0000-0000-000085020000}"/>
    <cellStyle name="Good 2 3" xfId="806" xr:uid="{00000000-0005-0000-0000-000086020000}"/>
    <cellStyle name="Good 3" xfId="230" xr:uid="{00000000-0005-0000-0000-000087020000}"/>
    <cellStyle name="Good 3 2" xfId="548" xr:uid="{00000000-0005-0000-0000-000088020000}"/>
    <cellStyle name="Good 3 3" xfId="807" xr:uid="{00000000-0005-0000-0000-000089020000}"/>
    <cellStyle name="Good 4" xfId="148" xr:uid="{00000000-0005-0000-0000-00008A020000}"/>
    <cellStyle name="Good 4 2" xfId="808" xr:uid="{00000000-0005-0000-0000-00008B020000}"/>
    <cellStyle name="Good 5" xfId="809" xr:uid="{00000000-0005-0000-0000-00008C020000}"/>
    <cellStyle name="Good 6" xfId="810" xr:uid="{00000000-0005-0000-0000-00008D020000}"/>
    <cellStyle name="Good 7" xfId="811" xr:uid="{00000000-0005-0000-0000-00008E020000}"/>
    <cellStyle name="Heading 1" xfId="41" builtinId="16" customBuiltin="1"/>
    <cellStyle name="Heading 1 2" xfId="87" xr:uid="{00000000-0005-0000-0000-000090020000}"/>
    <cellStyle name="Heading 1 2 2" xfId="265" xr:uid="{00000000-0005-0000-0000-000091020000}"/>
    <cellStyle name="Heading 1 2 3" xfId="812" xr:uid="{00000000-0005-0000-0000-000092020000}"/>
    <cellStyle name="Heading 1 3" xfId="226" xr:uid="{00000000-0005-0000-0000-000093020000}"/>
    <cellStyle name="Heading 1 3 2" xfId="813" xr:uid="{00000000-0005-0000-0000-000094020000}"/>
    <cellStyle name="Heading 1 4" xfId="144" xr:uid="{00000000-0005-0000-0000-000095020000}"/>
    <cellStyle name="Heading 1 4 2" xfId="814" xr:uid="{00000000-0005-0000-0000-000096020000}"/>
    <cellStyle name="Heading 1 5" xfId="815" xr:uid="{00000000-0005-0000-0000-000097020000}"/>
    <cellStyle name="Heading 1 6" xfId="816" xr:uid="{00000000-0005-0000-0000-000098020000}"/>
    <cellStyle name="Heading 1 7" xfId="817" xr:uid="{00000000-0005-0000-0000-000099020000}"/>
    <cellStyle name="Heading 2" xfId="42" builtinId="17" customBuiltin="1"/>
    <cellStyle name="Heading 2 2" xfId="88" xr:uid="{00000000-0005-0000-0000-00009B020000}"/>
    <cellStyle name="Heading 2 2 2" xfId="266" xr:uid="{00000000-0005-0000-0000-00009C020000}"/>
    <cellStyle name="Heading 2 2 3" xfId="818" xr:uid="{00000000-0005-0000-0000-00009D020000}"/>
    <cellStyle name="Heading 2 3" xfId="227" xr:uid="{00000000-0005-0000-0000-00009E020000}"/>
    <cellStyle name="Heading 2 3 2" xfId="819" xr:uid="{00000000-0005-0000-0000-00009F020000}"/>
    <cellStyle name="Heading 2 4" xfId="145" xr:uid="{00000000-0005-0000-0000-0000A0020000}"/>
    <cellStyle name="Heading 2 4 2" xfId="820" xr:uid="{00000000-0005-0000-0000-0000A1020000}"/>
    <cellStyle name="Heading 2 5" xfId="821" xr:uid="{00000000-0005-0000-0000-0000A2020000}"/>
    <cellStyle name="Heading 2 6" xfId="822" xr:uid="{00000000-0005-0000-0000-0000A3020000}"/>
    <cellStyle name="Heading 2 7" xfId="823" xr:uid="{00000000-0005-0000-0000-0000A4020000}"/>
    <cellStyle name="Heading 3" xfId="43" builtinId="18" customBuiltin="1"/>
    <cellStyle name="Heading 3 2" xfId="89" xr:uid="{00000000-0005-0000-0000-0000A6020000}"/>
    <cellStyle name="Heading 3 2 2" xfId="267" xr:uid="{00000000-0005-0000-0000-0000A7020000}"/>
    <cellStyle name="Heading 3 2 3" xfId="824" xr:uid="{00000000-0005-0000-0000-0000A8020000}"/>
    <cellStyle name="Heading 3 3" xfId="228" xr:uid="{00000000-0005-0000-0000-0000A9020000}"/>
    <cellStyle name="Heading 3 3 2" xfId="825" xr:uid="{00000000-0005-0000-0000-0000AA020000}"/>
    <cellStyle name="Heading 3 4" xfId="146" xr:uid="{00000000-0005-0000-0000-0000AB020000}"/>
    <cellStyle name="Heading 3 4 2" xfId="826" xr:uid="{00000000-0005-0000-0000-0000AC020000}"/>
    <cellStyle name="Heading 3 5" xfId="827" xr:uid="{00000000-0005-0000-0000-0000AD020000}"/>
    <cellStyle name="Heading 3 6" xfId="828" xr:uid="{00000000-0005-0000-0000-0000AE020000}"/>
    <cellStyle name="Heading 3 7" xfId="829" xr:uid="{00000000-0005-0000-0000-0000AF020000}"/>
    <cellStyle name="Heading 4" xfId="44" builtinId="19" customBuiltin="1"/>
    <cellStyle name="Heading 4 2" xfId="90" xr:uid="{00000000-0005-0000-0000-0000B1020000}"/>
    <cellStyle name="Heading 4 2 2" xfId="268" xr:uid="{00000000-0005-0000-0000-0000B2020000}"/>
    <cellStyle name="Heading 4 2 3" xfId="830" xr:uid="{00000000-0005-0000-0000-0000B3020000}"/>
    <cellStyle name="Heading 4 3" xfId="229" xr:uid="{00000000-0005-0000-0000-0000B4020000}"/>
    <cellStyle name="Heading 4 3 2" xfId="831" xr:uid="{00000000-0005-0000-0000-0000B5020000}"/>
    <cellStyle name="Heading 4 4" xfId="147" xr:uid="{00000000-0005-0000-0000-0000B6020000}"/>
    <cellStyle name="Heading 4 4 2" xfId="832" xr:uid="{00000000-0005-0000-0000-0000B7020000}"/>
    <cellStyle name="Heading 4 5" xfId="833" xr:uid="{00000000-0005-0000-0000-0000B8020000}"/>
    <cellStyle name="Heading 4 6" xfId="834" xr:uid="{00000000-0005-0000-0000-0000B9020000}"/>
    <cellStyle name="Heading 4 7" xfId="835" xr:uid="{00000000-0005-0000-0000-0000BA020000}"/>
    <cellStyle name="Heading1" xfId="956" xr:uid="{00000000-0005-0000-0000-0000BB020000}"/>
    <cellStyle name="Heading2" xfId="957" xr:uid="{00000000-0005-0000-0000-0000BC020000}"/>
    <cellStyle name="Hyperlink" xfId="24" builtinId="8"/>
    <cellStyle name="Hyperlink 2" xfId="427" xr:uid="{00000000-0005-0000-0000-0000BE020000}"/>
    <cellStyle name="Hyperlink 2 2" xfId="3348" xr:uid="{00000000-0005-0000-0000-000005010000}"/>
    <cellStyle name="Îáû÷íûé_AMD" xfId="498" xr:uid="{00000000-0005-0000-0000-0000BF020000}"/>
    <cellStyle name="imf-one decimal" xfId="958" xr:uid="{00000000-0005-0000-0000-0000C0020000}"/>
    <cellStyle name="imf-zero decimal" xfId="959" xr:uid="{00000000-0005-0000-0000-0000C1020000}"/>
    <cellStyle name="Input" xfId="48" builtinId="20" customBuiltin="1"/>
    <cellStyle name="Input 2" xfId="94" xr:uid="{00000000-0005-0000-0000-0000C3020000}"/>
    <cellStyle name="Input 2 2" xfId="272" xr:uid="{00000000-0005-0000-0000-0000C4020000}"/>
    <cellStyle name="Input 2 3" xfId="836" xr:uid="{00000000-0005-0000-0000-0000C5020000}"/>
    <cellStyle name="Input 3" xfId="233" xr:uid="{00000000-0005-0000-0000-0000C6020000}"/>
    <cellStyle name="Input 3 2" xfId="558" xr:uid="{00000000-0005-0000-0000-0000C7020000}"/>
    <cellStyle name="Input 3 3" xfId="837" xr:uid="{00000000-0005-0000-0000-0000C8020000}"/>
    <cellStyle name="Input 4" xfId="151" xr:uid="{00000000-0005-0000-0000-0000C9020000}"/>
    <cellStyle name="Input 4 2" xfId="838" xr:uid="{00000000-0005-0000-0000-0000CA020000}"/>
    <cellStyle name="Input 5" xfId="839" xr:uid="{00000000-0005-0000-0000-0000CB020000}"/>
    <cellStyle name="Input 6" xfId="840" xr:uid="{00000000-0005-0000-0000-0000CC020000}"/>
    <cellStyle name="Input 7" xfId="841" xr:uid="{00000000-0005-0000-0000-0000CD020000}"/>
    <cellStyle name="Kontrolní buňka" xfId="428" xr:uid="{00000000-0005-0000-0000-0000CE020000}"/>
    <cellStyle name="Linked Cell" xfId="51" builtinId="24" customBuiltin="1"/>
    <cellStyle name="Linked Cell 2" xfId="97" xr:uid="{00000000-0005-0000-0000-0000D0020000}"/>
    <cellStyle name="Linked Cell 2 2" xfId="275" xr:uid="{00000000-0005-0000-0000-0000D1020000}"/>
    <cellStyle name="Linked Cell 2 3" xfId="842" xr:uid="{00000000-0005-0000-0000-0000D2020000}"/>
    <cellStyle name="Linked Cell 3" xfId="236" xr:uid="{00000000-0005-0000-0000-0000D3020000}"/>
    <cellStyle name="Linked Cell 3 2" xfId="560" xr:uid="{00000000-0005-0000-0000-0000D4020000}"/>
    <cellStyle name="Linked Cell 3 3" xfId="843" xr:uid="{00000000-0005-0000-0000-0000D5020000}"/>
    <cellStyle name="Linked Cell 4" xfId="154" xr:uid="{00000000-0005-0000-0000-0000D6020000}"/>
    <cellStyle name="Linked Cell 4 2" xfId="844" xr:uid="{00000000-0005-0000-0000-0000D7020000}"/>
    <cellStyle name="Linked Cell 5" xfId="845" xr:uid="{00000000-0005-0000-0000-0000D8020000}"/>
    <cellStyle name="Linked Cell 6" xfId="846" xr:uid="{00000000-0005-0000-0000-0000D9020000}"/>
    <cellStyle name="Linked Cell 7" xfId="847" xr:uid="{00000000-0005-0000-0000-0000DA020000}"/>
    <cellStyle name="Millares [0]_11.1.3. bis" xfId="960" xr:uid="{00000000-0005-0000-0000-0000DB020000}"/>
    <cellStyle name="Millares_11.1.3. bis" xfId="961" xr:uid="{00000000-0005-0000-0000-0000DC020000}"/>
    <cellStyle name="Milliers [0]_laroux" xfId="962" xr:uid="{00000000-0005-0000-0000-0000DD020000}"/>
    <cellStyle name="Milliers_laroux" xfId="963" xr:uid="{00000000-0005-0000-0000-0000DE020000}"/>
    <cellStyle name="Moneda [0]_11.1.3. bis" xfId="964" xr:uid="{00000000-0005-0000-0000-0000DF020000}"/>
    <cellStyle name="Moneda_11.1.3. bis" xfId="965" xr:uid="{00000000-0005-0000-0000-0000E0020000}"/>
    <cellStyle name="Nadpis 1" xfId="429" xr:uid="{00000000-0005-0000-0000-0000E1020000}"/>
    <cellStyle name="Nadpis 2" xfId="430" xr:uid="{00000000-0005-0000-0000-0000E2020000}"/>
    <cellStyle name="Nadpis 3" xfId="431" xr:uid="{00000000-0005-0000-0000-0000E3020000}"/>
    <cellStyle name="Nadpis 4" xfId="432" xr:uid="{00000000-0005-0000-0000-0000E4020000}"/>
    <cellStyle name="Název" xfId="433" xr:uid="{00000000-0005-0000-0000-0000E5020000}"/>
    <cellStyle name="Neutral" xfId="47" builtinId="28" customBuiltin="1"/>
    <cellStyle name="Neutral 2" xfId="93" xr:uid="{00000000-0005-0000-0000-0000E7020000}"/>
    <cellStyle name="Neutral 2 2" xfId="271" xr:uid="{00000000-0005-0000-0000-0000E8020000}"/>
    <cellStyle name="Neutral 2 3" xfId="848" xr:uid="{00000000-0005-0000-0000-0000E9020000}"/>
    <cellStyle name="Neutral 3" xfId="232" xr:uid="{00000000-0005-0000-0000-0000EA020000}"/>
    <cellStyle name="Neutral 3 2" xfId="562" xr:uid="{00000000-0005-0000-0000-0000EB020000}"/>
    <cellStyle name="Neutral 3 3" xfId="849" xr:uid="{00000000-0005-0000-0000-0000EC020000}"/>
    <cellStyle name="Neutral 4" xfId="150" xr:uid="{00000000-0005-0000-0000-0000ED020000}"/>
    <cellStyle name="Neutral 4 2" xfId="850" xr:uid="{00000000-0005-0000-0000-0000EE020000}"/>
    <cellStyle name="Neutral 5" xfId="851" xr:uid="{00000000-0005-0000-0000-0000EF020000}"/>
    <cellStyle name="Neutral 6" xfId="852" xr:uid="{00000000-0005-0000-0000-0000F0020000}"/>
    <cellStyle name="Neutral 7" xfId="853" xr:uid="{00000000-0005-0000-0000-0000F1020000}"/>
    <cellStyle name="Neutrální" xfId="434" xr:uid="{00000000-0005-0000-0000-0000F2020000}"/>
    <cellStyle name="no dec" xfId="966" xr:uid="{00000000-0005-0000-0000-0000F3020000}"/>
    <cellStyle name="Normal" xfId="0" builtinId="0"/>
    <cellStyle name="Normal - Style1" xfId="967" xr:uid="{00000000-0005-0000-0000-0000F5020000}"/>
    <cellStyle name="Normal - Style2" xfId="968" xr:uid="{00000000-0005-0000-0000-0000F6020000}"/>
    <cellStyle name="Normal - Style3" xfId="969" xr:uid="{00000000-0005-0000-0000-0000F7020000}"/>
    <cellStyle name="Normal 10" xfId="14" xr:uid="{00000000-0005-0000-0000-0000F8020000}"/>
    <cellStyle name="Normal 10 2" xfId="354" xr:uid="{00000000-0005-0000-0000-0000F9020000}"/>
    <cellStyle name="Normal 10 3" xfId="970" xr:uid="{00000000-0005-0000-0000-0000FA020000}"/>
    <cellStyle name="Normal 10 4" xfId="3138" xr:uid="{00000000-0005-0000-0000-0000FB020000}"/>
    <cellStyle name="Normal 100" xfId="1099" xr:uid="{00000000-0005-0000-0000-0000FC020000}"/>
    <cellStyle name="Normal 1000" xfId="2001" xr:uid="{00000000-0005-0000-0000-0000FD020000}"/>
    <cellStyle name="Normal 1001" xfId="2002" xr:uid="{00000000-0005-0000-0000-0000FE020000}"/>
    <cellStyle name="Normal 1002" xfId="2003" xr:uid="{00000000-0005-0000-0000-0000FF020000}"/>
    <cellStyle name="Normal 1003" xfId="2004" xr:uid="{00000000-0005-0000-0000-000000030000}"/>
    <cellStyle name="Normal 1004" xfId="2005" xr:uid="{00000000-0005-0000-0000-000001030000}"/>
    <cellStyle name="Normal 1005" xfId="2006" xr:uid="{00000000-0005-0000-0000-000002030000}"/>
    <cellStyle name="Normal 1006" xfId="2007" xr:uid="{00000000-0005-0000-0000-000003030000}"/>
    <cellStyle name="Normal 1007" xfId="2008" xr:uid="{00000000-0005-0000-0000-000004030000}"/>
    <cellStyle name="Normal 1008" xfId="2009" xr:uid="{00000000-0005-0000-0000-000005030000}"/>
    <cellStyle name="Normal 1009" xfId="2010" xr:uid="{00000000-0005-0000-0000-000006030000}"/>
    <cellStyle name="Normal 101" xfId="1100" xr:uid="{00000000-0005-0000-0000-000007030000}"/>
    <cellStyle name="Normal 1010" xfId="2011" xr:uid="{00000000-0005-0000-0000-000008030000}"/>
    <cellStyle name="Normal 1011" xfId="2012" xr:uid="{00000000-0005-0000-0000-000009030000}"/>
    <cellStyle name="Normal 1012" xfId="2013" xr:uid="{00000000-0005-0000-0000-00000A030000}"/>
    <cellStyle name="Normal 1013" xfId="2014" xr:uid="{00000000-0005-0000-0000-00000B030000}"/>
    <cellStyle name="Normal 1014" xfId="2015" xr:uid="{00000000-0005-0000-0000-00000C030000}"/>
    <cellStyle name="Normal 1015" xfId="2016" xr:uid="{00000000-0005-0000-0000-00000D030000}"/>
    <cellStyle name="Normal 1016" xfId="2017" xr:uid="{00000000-0005-0000-0000-00000E030000}"/>
    <cellStyle name="Normal 1017" xfId="2018" xr:uid="{00000000-0005-0000-0000-00000F030000}"/>
    <cellStyle name="Normal 1018" xfId="2019" xr:uid="{00000000-0005-0000-0000-000010030000}"/>
    <cellStyle name="Normal 1019" xfId="2020" xr:uid="{00000000-0005-0000-0000-000011030000}"/>
    <cellStyle name="Normal 102" xfId="1101" xr:uid="{00000000-0005-0000-0000-000012030000}"/>
    <cellStyle name="Normal 1020" xfId="563" xr:uid="{00000000-0005-0000-0000-000013030000}"/>
    <cellStyle name="Normal 1020 2" xfId="2033" xr:uid="{00000000-0005-0000-0000-000014030000}"/>
    <cellStyle name="Normal 1021" xfId="854" xr:uid="{00000000-0005-0000-0000-000015030000}"/>
    <cellStyle name="Normal 1021 2" xfId="2034" xr:uid="{00000000-0005-0000-0000-000016030000}"/>
    <cellStyle name="Normal 1022" xfId="2022" xr:uid="{00000000-0005-0000-0000-000017030000}"/>
    <cellStyle name="Normal 1022 2" xfId="2035" xr:uid="{00000000-0005-0000-0000-000018030000}"/>
    <cellStyle name="Normal 1023" xfId="2023" xr:uid="{00000000-0005-0000-0000-000019030000}"/>
    <cellStyle name="Normal 1023 2" xfId="2036" xr:uid="{00000000-0005-0000-0000-00001A030000}"/>
    <cellStyle name="Normal 1024" xfId="2025" xr:uid="{00000000-0005-0000-0000-00001B030000}"/>
    <cellStyle name="Normal 1024 2" xfId="2044" xr:uid="{00000000-0005-0000-0000-00001C030000}"/>
    <cellStyle name="Normal 1025" xfId="2021" xr:uid="{00000000-0005-0000-0000-00001D030000}"/>
    <cellStyle name="Normal 1025 2" xfId="2045" xr:uid="{00000000-0005-0000-0000-00001E030000}"/>
    <cellStyle name="Normal 1026" xfId="2024" xr:uid="{00000000-0005-0000-0000-00001F030000}"/>
    <cellStyle name="Normal 1026 2" xfId="2046" xr:uid="{00000000-0005-0000-0000-000020030000}"/>
    <cellStyle name="Normal 1027" xfId="2026" xr:uid="{00000000-0005-0000-0000-000021030000}"/>
    <cellStyle name="Normal 1027 2" xfId="2047" xr:uid="{00000000-0005-0000-0000-000022030000}"/>
    <cellStyle name="Normal 1028" xfId="2027" xr:uid="{00000000-0005-0000-0000-000023030000}"/>
    <cellStyle name="Normal 1028 2" xfId="2048" xr:uid="{00000000-0005-0000-0000-000024030000}"/>
    <cellStyle name="Normal 1029" xfId="2028" xr:uid="{00000000-0005-0000-0000-000025030000}"/>
    <cellStyle name="Normal 1029 2" xfId="2056" xr:uid="{00000000-0005-0000-0000-000026030000}"/>
    <cellStyle name="Normal 103" xfId="1102" xr:uid="{00000000-0005-0000-0000-000027030000}"/>
    <cellStyle name="Normal 1030" xfId="2029" xr:uid="{00000000-0005-0000-0000-000028030000}"/>
    <cellStyle name="Normal 1030 2" xfId="2057" xr:uid="{00000000-0005-0000-0000-000029030000}"/>
    <cellStyle name="Normal 1031" xfId="2030" xr:uid="{00000000-0005-0000-0000-00002A030000}"/>
    <cellStyle name="Normal 1031 2" xfId="2058" xr:uid="{00000000-0005-0000-0000-00002B030000}"/>
    <cellStyle name="Normal 1032" xfId="2031" xr:uid="{00000000-0005-0000-0000-00002C030000}"/>
    <cellStyle name="Normal 1032 2" xfId="2059" xr:uid="{00000000-0005-0000-0000-00002D030000}"/>
    <cellStyle name="Normal 1033" xfId="2032" xr:uid="{00000000-0005-0000-0000-00002E030000}"/>
    <cellStyle name="Normal 1033 2" xfId="2060" xr:uid="{00000000-0005-0000-0000-00002F030000}"/>
    <cellStyle name="Normal 1034" xfId="2037" xr:uid="{00000000-0005-0000-0000-000030030000}"/>
    <cellStyle name="Normal 1034 2" xfId="2077" xr:uid="{00000000-0005-0000-0000-000031030000}"/>
    <cellStyle name="Normal 1035" xfId="2038" xr:uid="{00000000-0005-0000-0000-000032030000}"/>
    <cellStyle name="Normal 1035 2" xfId="2078" xr:uid="{00000000-0005-0000-0000-000033030000}"/>
    <cellStyle name="Normal 1036" xfId="504" xr:uid="{00000000-0005-0000-0000-000034030000}"/>
    <cellStyle name="Normal 1036 2" xfId="2079" xr:uid="{00000000-0005-0000-0000-000035030000}"/>
    <cellStyle name="Normal 1036 3" xfId="2040" xr:uid="{00000000-0005-0000-0000-000036030000}"/>
    <cellStyle name="Normal 1037" xfId="2041" xr:uid="{00000000-0005-0000-0000-000037030000}"/>
    <cellStyle name="Normal 1037 2" xfId="2080" xr:uid="{00000000-0005-0000-0000-000038030000}"/>
    <cellStyle name="Normal 1038" xfId="2043" xr:uid="{00000000-0005-0000-0000-000039030000}"/>
    <cellStyle name="Normal 1038 2" xfId="2081" xr:uid="{00000000-0005-0000-0000-00003A030000}"/>
    <cellStyle name="Normal 1039" xfId="2049" xr:uid="{00000000-0005-0000-0000-00003B030000}"/>
    <cellStyle name="Normal 1039 2" xfId="2091" xr:uid="{00000000-0005-0000-0000-00003C030000}"/>
    <cellStyle name="Normal 104" xfId="1103" xr:uid="{00000000-0005-0000-0000-00003D030000}"/>
    <cellStyle name="Normal 1040" xfId="2042" xr:uid="{00000000-0005-0000-0000-00003E030000}"/>
    <cellStyle name="Normal 1040 2" xfId="2092" xr:uid="{00000000-0005-0000-0000-00003F030000}"/>
    <cellStyle name="Normal 1041" xfId="2039" xr:uid="{00000000-0005-0000-0000-000040030000}"/>
    <cellStyle name="Normal 1041 2" xfId="2093" xr:uid="{00000000-0005-0000-0000-000041030000}"/>
    <cellStyle name="Normal 1042" xfId="2050" xr:uid="{00000000-0005-0000-0000-000042030000}"/>
    <cellStyle name="Normal 1042 2" xfId="2094" xr:uid="{00000000-0005-0000-0000-000043030000}"/>
    <cellStyle name="Normal 1043" xfId="2051" xr:uid="{00000000-0005-0000-0000-000044030000}"/>
    <cellStyle name="Normal 1043 2" xfId="2095" xr:uid="{00000000-0005-0000-0000-000045030000}"/>
    <cellStyle name="Normal 1044" xfId="2052" xr:uid="{00000000-0005-0000-0000-000046030000}"/>
    <cellStyle name="Normal 1044 2" xfId="2096" xr:uid="{00000000-0005-0000-0000-000047030000}"/>
    <cellStyle name="Normal 1045" xfId="508" xr:uid="{00000000-0005-0000-0000-000048030000}"/>
    <cellStyle name="Normal 1045 2" xfId="2111" xr:uid="{00000000-0005-0000-0000-000049030000}"/>
    <cellStyle name="Normal 1045 3" xfId="2053" xr:uid="{00000000-0005-0000-0000-00004A030000}"/>
    <cellStyle name="Normal 1046" xfId="510" xr:uid="{00000000-0005-0000-0000-00004B030000}"/>
    <cellStyle name="Normal 1046 2" xfId="2112" xr:uid="{00000000-0005-0000-0000-00004C030000}"/>
    <cellStyle name="Normal 1046 3" xfId="2054" xr:uid="{00000000-0005-0000-0000-00004D030000}"/>
    <cellStyle name="Normal 1047" xfId="512" xr:uid="{00000000-0005-0000-0000-00004E030000}"/>
    <cellStyle name="Normal 1047 2" xfId="2113" xr:uid="{00000000-0005-0000-0000-00004F030000}"/>
    <cellStyle name="Normal 1047 3" xfId="2055" xr:uid="{00000000-0005-0000-0000-000050030000}"/>
    <cellStyle name="Normal 1048" xfId="2061" xr:uid="{00000000-0005-0000-0000-000051030000}"/>
    <cellStyle name="Normal 1048 2" xfId="2114" xr:uid="{00000000-0005-0000-0000-000052030000}"/>
    <cellStyle name="Normal 1049" xfId="2062" xr:uid="{00000000-0005-0000-0000-000053030000}"/>
    <cellStyle name="Normal 1049 2" xfId="2115" xr:uid="{00000000-0005-0000-0000-000054030000}"/>
    <cellStyle name="Normal 105" xfId="1104" xr:uid="{00000000-0005-0000-0000-000055030000}"/>
    <cellStyle name="Normal 1050" xfId="2064" xr:uid="{00000000-0005-0000-0000-000056030000}"/>
    <cellStyle name="Normal 1050 2" xfId="2119" xr:uid="{00000000-0005-0000-0000-000057030000}"/>
    <cellStyle name="Normal 1051" xfId="2063" xr:uid="{00000000-0005-0000-0000-000058030000}"/>
    <cellStyle name="Normal 1051 2" xfId="2120" xr:uid="{00000000-0005-0000-0000-000059030000}"/>
    <cellStyle name="Normal 1052" xfId="2065" xr:uid="{00000000-0005-0000-0000-00005A030000}"/>
    <cellStyle name="Normal 1052 2" xfId="2121" xr:uid="{00000000-0005-0000-0000-00005B030000}"/>
    <cellStyle name="Normal 1053" xfId="2066" xr:uid="{00000000-0005-0000-0000-00005C030000}"/>
    <cellStyle name="Normal 1053 2" xfId="2122" xr:uid="{00000000-0005-0000-0000-00005D030000}"/>
    <cellStyle name="Normal 1054" xfId="2068" xr:uid="{00000000-0005-0000-0000-00005E030000}"/>
    <cellStyle name="Normal 1054 2" xfId="2123" xr:uid="{00000000-0005-0000-0000-00005F030000}"/>
    <cellStyle name="Normal 1055" xfId="2067" xr:uid="{00000000-0005-0000-0000-000060030000}"/>
    <cellStyle name="Normal 1055 2" xfId="2124" xr:uid="{00000000-0005-0000-0000-000061030000}"/>
    <cellStyle name="Normal 1056" xfId="514" xr:uid="{00000000-0005-0000-0000-000062030000}"/>
    <cellStyle name="Normal 1056 2" xfId="2125" xr:uid="{00000000-0005-0000-0000-000063030000}"/>
    <cellStyle name="Normal 1056 3" xfId="2069" xr:uid="{00000000-0005-0000-0000-000064030000}"/>
    <cellStyle name="Normal 1057" xfId="516" xr:uid="{00000000-0005-0000-0000-000065030000}"/>
    <cellStyle name="Normal 1057 2" xfId="2126" xr:uid="{00000000-0005-0000-0000-000066030000}"/>
    <cellStyle name="Normal 1057 3" xfId="2070" xr:uid="{00000000-0005-0000-0000-000067030000}"/>
    <cellStyle name="Normal 1058" xfId="2072" xr:uid="{00000000-0005-0000-0000-000068030000}"/>
    <cellStyle name="Normal 1058 2" xfId="2127" xr:uid="{00000000-0005-0000-0000-000069030000}"/>
    <cellStyle name="Normal 1059" xfId="518" xr:uid="{00000000-0005-0000-0000-00006A030000}"/>
    <cellStyle name="Normal 1059 2" xfId="2128" xr:uid="{00000000-0005-0000-0000-00006B030000}"/>
    <cellStyle name="Normal 1059 3" xfId="2071" xr:uid="{00000000-0005-0000-0000-00006C030000}"/>
    <cellStyle name="Normal 106" xfId="1105" xr:uid="{00000000-0005-0000-0000-00006D030000}"/>
    <cellStyle name="Normal 1060" xfId="2073" xr:uid="{00000000-0005-0000-0000-00006E030000}"/>
    <cellStyle name="Normal 1060 2" xfId="2129" xr:uid="{00000000-0005-0000-0000-00006F030000}"/>
    <cellStyle name="Normal 1061" xfId="2074" xr:uid="{00000000-0005-0000-0000-000070030000}"/>
    <cellStyle name="Normal 1061 2" xfId="2130" xr:uid="{00000000-0005-0000-0000-000071030000}"/>
    <cellStyle name="Normal 1062" xfId="2076" xr:uid="{00000000-0005-0000-0000-000072030000}"/>
    <cellStyle name="Normal 1062 2" xfId="2131" xr:uid="{00000000-0005-0000-0000-000073030000}"/>
    <cellStyle name="Normal 1063" xfId="2075" xr:uid="{00000000-0005-0000-0000-000074030000}"/>
    <cellStyle name="Normal 1063 2" xfId="2132" xr:uid="{00000000-0005-0000-0000-000075030000}"/>
    <cellStyle name="Normal 1064" xfId="2082" xr:uid="{00000000-0005-0000-0000-000076030000}"/>
    <cellStyle name="Normal 1064 2" xfId="2133" xr:uid="{00000000-0005-0000-0000-000077030000}"/>
    <cellStyle name="Normal 1065" xfId="2083" xr:uid="{00000000-0005-0000-0000-000078030000}"/>
    <cellStyle name="Normal 1065 2" xfId="2134" xr:uid="{00000000-0005-0000-0000-000079030000}"/>
    <cellStyle name="Normal 1066" xfId="2084" xr:uid="{00000000-0005-0000-0000-00007A030000}"/>
    <cellStyle name="Normal 1066 2" xfId="2135" xr:uid="{00000000-0005-0000-0000-00007B030000}"/>
    <cellStyle name="Normal 1067" xfId="2085" xr:uid="{00000000-0005-0000-0000-00007C030000}"/>
    <cellStyle name="Normal 1067 2" xfId="2136" xr:uid="{00000000-0005-0000-0000-00007D030000}"/>
    <cellStyle name="Normal 1068" xfId="2086" xr:uid="{00000000-0005-0000-0000-00007E030000}"/>
    <cellStyle name="Normal 1068 2" xfId="2137" xr:uid="{00000000-0005-0000-0000-00007F030000}"/>
    <cellStyle name="Normal 1069" xfId="613" xr:uid="{00000000-0005-0000-0000-000080030000}"/>
    <cellStyle name="Normal 1069 2" xfId="2150" xr:uid="{00000000-0005-0000-0000-000081030000}"/>
    <cellStyle name="Normal 1069 3" xfId="2087" xr:uid="{00000000-0005-0000-0000-000082030000}"/>
    <cellStyle name="Normal 107" xfId="1106" xr:uid="{00000000-0005-0000-0000-000083030000}"/>
    <cellStyle name="Normal 1070" xfId="2088" xr:uid="{00000000-0005-0000-0000-000084030000}"/>
    <cellStyle name="Normal 1070 2" xfId="2151" xr:uid="{00000000-0005-0000-0000-000085030000}"/>
    <cellStyle name="Normal 1071" xfId="524" xr:uid="{00000000-0005-0000-0000-000086030000}"/>
    <cellStyle name="Normal 1071 2" xfId="2152" xr:uid="{00000000-0005-0000-0000-000087030000}"/>
    <cellStyle name="Normal 1071 3" xfId="2089" xr:uid="{00000000-0005-0000-0000-000088030000}"/>
    <cellStyle name="Normal 1072" xfId="522" xr:uid="{00000000-0005-0000-0000-000089030000}"/>
    <cellStyle name="Normal 1072 2" xfId="2153" xr:uid="{00000000-0005-0000-0000-00008A030000}"/>
    <cellStyle name="Normal 1072 3" xfId="2090" xr:uid="{00000000-0005-0000-0000-00008B030000}"/>
    <cellStyle name="Normal 1073" xfId="2097" xr:uid="{00000000-0005-0000-0000-00008C030000}"/>
    <cellStyle name="Normal 1073 2" xfId="2154" xr:uid="{00000000-0005-0000-0000-00008D030000}"/>
    <cellStyle name="Normal 1074" xfId="2098" xr:uid="{00000000-0005-0000-0000-00008E030000}"/>
    <cellStyle name="Normal 1074 2" xfId="2155" xr:uid="{00000000-0005-0000-0000-00008F030000}"/>
    <cellStyle name="Normal 1075" xfId="2100" xr:uid="{00000000-0005-0000-0000-000090030000}"/>
    <cellStyle name="Normal 1075 2" xfId="2156" xr:uid="{00000000-0005-0000-0000-000091030000}"/>
    <cellStyle name="Normal 1075 2 2" xfId="2590" xr:uid="{00000000-0005-0000-0000-000092030000}"/>
    <cellStyle name="Normal 1075 2 2 2" xfId="3072" xr:uid="{00000000-0005-0000-0000-000093030000}"/>
    <cellStyle name="Normal 1075 2 3" xfId="2674" xr:uid="{00000000-0005-0000-0000-000094030000}"/>
    <cellStyle name="Normal 1075 3" xfId="2169" xr:uid="{00000000-0005-0000-0000-000095030000}"/>
    <cellStyle name="Normal 1075 3 2" xfId="2599" xr:uid="{00000000-0005-0000-0000-000096030000}"/>
    <cellStyle name="Normal 1075 3 2 2" xfId="3081" xr:uid="{00000000-0005-0000-0000-000097030000}"/>
    <cellStyle name="Normal 1075 3 3" xfId="2683" xr:uid="{00000000-0005-0000-0000-000098030000}"/>
    <cellStyle name="Normal 1075 4" xfId="2184" xr:uid="{00000000-0005-0000-0000-000099030000}"/>
    <cellStyle name="Normal 1075 4 2" xfId="2608" xr:uid="{00000000-0005-0000-0000-00009A030000}"/>
    <cellStyle name="Normal 1075 4 2 2" xfId="3090" xr:uid="{00000000-0005-0000-0000-00009B030000}"/>
    <cellStyle name="Normal 1075 4 3" xfId="2695" xr:uid="{00000000-0005-0000-0000-00009C030000}"/>
    <cellStyle name="Normal 1075 5" xfId="2205" xr:uid="{00000000-0005-0000-0000-00009D030000}"/>
    <cellStyle name="Normal 1075 5 2" xfId="2621" xr:uid="{00000000-0005-0000-0000-00009E030000}"/>
    <cellStyle name="Normal 1075 5 2 2" xfId="3103" xr:uid="{00000000-0005-0000-0000-00009F030000}"/>
    <cellStyle name="Normal 1075 5 3" xfId="2710" xr:uid="{00000000-0005-0000-0000-0000A0030000}"/>
    <cellStyle name="Normal 1075 6" xfId="2230" xr:uid="{00000000-0005-0000-0000-0000A1030000}"/>
    <cellStyle name="Normal 1075 6 2" xfId="2634" xr:uid="{00000000-0005-0000-0000-0000A2030000}"/>
    <cellStyle name="Normal 1075 6 2 2" xfId="3116" xr:uid="{00000000-0005-0000-0000-0000A3030000}"/>
    <cellStyle name="Normal 1075 6 3" xfId="2725" xr:uid="{00000000-0005-0000-0000-0000A4030000}"/>
    <cellStyle name="Normal 1075 7" xfId="2250" xr:uid="{00000000-0005-0000-0000-0000A5030000}"/>
    <cellStyle name="Normal 1075 7 2" xfId="2743" xr:uid="{00000000-0005-0000-0000-0000A6030000}"/>
    <cellStyle name="Normal 1076" xfId="2099" xr:uid="{00000000-0005-0000-0000-0000A7030000}"/>
    <cellStyle name="Normal 1076 2" xfId="2157" xr:uid="{00000000-0005-0000-0000-0000A8030000}"/>
    <cellStyle name="Normal 1076 2 2" xfId="2591" xr:uid="{00000000-0005-0000-0000-0000A9030000}"/>
    <cellStyle name="Normal 1076 2 2 2" xfId="3073" xr:uid="{00000000-0005-0000-0000-0000AA030000}"/>
    <cellStyle name="Normal 1076 2 3" xfId="2675" xr:uid="{00000000-0005-0000-0000-0000AB030000}"/>
    <cellStyle name="Normal 1076 3" xfId="2170" xr:uid="{00000000-0005-0000-0000-0000AC030000}"/>
    <cellStyle name="Normal 1076 3 2" xfId="2600" xr:uid="{00000000-0005-0000-0000-0000AD030000}"/>
    <cellStyle name="Normal 1076 3 2 2" xfId="3082" xr:uid="{00000000-0005-0000-0000-0000AE030000}"/>
    <cellStyle name="Normal 1076 3 3" xfId="2684" xr:uid="{00000000-0005-0000-0000-0000AF030000}"/>
    <cellStyle name="Normal 1076 4" xfId="2185" xr:uid="{00000000-0005-0000-0000-0000B0030000}"/>
    <cellStyle name="Normal 1076 4 2" xfId="2609" xr:uid="{00000000-0005-0000-0000-0000B1030000}"/>
    <cellStyle name="Normal 1076 4 2 2" xfId="3091" xr:uid="{00000000-0005-0000-0000-0000B2030000}"/>
    <cellStyle name="Normal 1076 4 3" xfId="2696" xr:uid="{00000000-0005-0000-0000-0000B3030000}"/>
    <cellStyle name="Normal 1076 5" xfId="2206" xr:uid="{00000000-0005-0000-0000-0000B4030000}"/>
    <cellStyle name="Normal 1076 5 2" xfId="2622" xr:uid="{00000000-0005-0000-0000-0000B5030000}"/>
    <cellStyle name="Normal 1076 5 2 2" xfId="3104" xr:uid="{00000000-0005-0000-0000-0000B6030000}"/>
    <cellStyle name="Normal 1076 5 3" xfId="2711" xr:uid="{00000000-0005-0000-0000-0000B7030000}"/>
    <cellStyle name="Normal 1076 6" xfId="2231" xr:uid="{00000000-0005-0000-0000-0000B8030000}"/>
    <cellStyle name="Normal 1076 6 2" xfId="2635" xr:uid="{00000000-0005-0000-0000-0000B9030000}"/>
    <cellStyle name="Normal 1076 6 2 2" xfId="3117" xr:uid="{00000000-0005-0000-0000-0000BA030000}"/>
    <cellStyle name="Normal 1076 6 3" xfId="2726" xr:uid="{00000000-0005-0000-0000-0000BB030000}"/>
    <cellStyle name="Normal 1076 7" xfId="2251" xr:uid="{00000000-0005-0000-0000-0000BC030000}"/>
    <cellStyle name="Normal 1076 7 2" xfId="2744" xr:uid="{00000000-0005-0000-0000-0000BD030000}"/>
    <cellStyle name="Normal 1077" xfId="2101" xr:uid="{00000000-0005-0000-0000-0000BE030000}"/>
    <cellStyle name="Normal 1077 2" xfId="2158" xr:uid="{00000000-0005-0000-0000-0000BF030000}"/>
    <cellStyle name="Normal 1077 2 2" xfId="2592" xr:uid="{00000000-0005-0000-0000-0000C0030000}"/>
    <cellStyle name="Normal 1077 2 2 2" xfId="3074" xr:uid="{00000000-0005-0000-0000-0000C1030000}"/>
    <cellStyle name="Normal 1077 2 3" xfId="2676" xr:uid="{00000000-0005-0000-0000-0000C2030000}"/>
    <cellStyle name="Normal 1077 3" xfId="2171" xr:uid="{00000000-0005-0000-0000-0000C3030000}"/>
    <cellStyle name="Normal 1077 3 2" xfId="2601" xr:uid="{00000000-0005-0000-0000-0000C4030000}"/>
    <cellStyle name="Normal 1077 3 2 2" xfId="3083" xr:uid="{00000000-0005-0000-0000-0000C5030000}"/>
    <cellStyle name="Normal 1077 3 3" xfId="2685" xr:uid="{00000000-0005-0000-0000-0000C6030000}"/>
    <cellStyle name="Normal 1077 4" xfId="2186" xr:uid="{00000000-0005-0000-0000-0000C7030000}"/>
    <cellStyle name="Normal 1077 4 2" xfId="2610" xr:uid="{00000000-0005-0000-0000-0000C8030000}"/>
    <cellStyle name="Normal 1077 4 2 2" xfId="3092" xr:uid="{00000000-0005-0000-0000-0000C9030000}"/>
    <cellStyle name="Normal 1077 4 3" xfId="2697" xr:uid="{00000000-0005-0000-0000-0000CA030000}"/>
    <cellStyle name="Normal 1077 5" xfId="2207" xr:uid="{00000000-0005-0000-0000-0000CB030000}"/>
    <cellStyle name="Normal 1077 5 2" xfId="2623" xr:uid="{00000000-0005-0000-0000-0000CC030000}"/>
    <cellStyle name="Normal 1077 5 2 2" xfId="3105" xr:uid="{00000000-0005-0000-0000-0000CD030000}"/>
    <cellStyle name="Normal 1077 5 3" xfId="2712" xr:uid="{00000000-0005-0000-0000-0000CE030000}"/>
    <cellStyle name="Normal 1077 6" xfId="2232" xr:uid="{00000000-0005-0000-0000-0000CF030000}"/>
    <cellStyle name="Normal 1077 6 2" xfId="2636" xr:uid="{00000000-0005-0000-0000-0000D0030000}"/>
    <cellStyle name="Normal 1077 6 2 2" xfId="3118" xr:uid="{00000000-0005-0000-0000-0000D1030000}"/>
    <cellStyle name="Normal 1077 6 3" xfId="2727" xr:uid="{00000000-0005-0000-0000-0000D2030000}"/>
    <cellStyle name="Normal 1077 7" xfId="2252" xr:uid="{00000000-0005-0000-0000-0000D3030000}"/>
    <cellStyle name="Normal 1077 7 2" xfId="2745" xr:uid="{00000000-0005-0000-0000-0000D4030000}"/>
    <cellStyle name="Normal 1078" xfId="2102" xr:uid="{00000000-0005-0000-0000-0000D5030000}"/>
    <cellStyle name="Normal 1078 2" xfId="2159" xr:uid="{00000000-0005-0000-0000-0000D6030000}"/>
    <cellStyle name="Normal 1078 2 2" xfId="2593" xr:uid="{00000000-0005-0000-0000-0000D7030000}"/>
    <cellStyle name="Normal 1078 2 2 2" xfId="3075" xr:uid="{00000000-0005-0000-0000-0000D8030000}"/>
    <cellStyle name="Normal 1078 2 3" xfId="2677" xr:uid="{00000000-0005-0000-0000-0000D9030000}"/>
    <cellStyle name="Normal 1078 3" xfId="2172" xr:uid="{00000000-0005-0000-0000-0000DA030000}"/>
    <cellStyle name="Normal 1078 3 2" xfId="2602" xr:uid="{00000000-0005-0000-0000-0000DB030000}"/>
    <cellStyle name="Normal 1078 3 2 2" xfId="3084" xr:uid="{00000000-0005-0000-0000-0000DC030000}"/>
    <cellStyle name="Normal 1078 3 3" xfId="2686" xr:uid="{00000000-0005-0000-0000-0000DD030000}"/>
    <cellStyle name="Normal 1078 4" xfId="2187" xr:uid="{00000000-0005-0000-0000-0000DE030000}"/>
    <cellStyle name="Normal 1078 4 2" xfId="2611" xr:uid="{00000000-0005-0000-0000-0000DF030000}"/>
    <cellStyle name="Normal 1078 4 2 2" xfId="3093" xr:uid="{00000000-0005-0000-0000-0000E0030000}"/>
    <cellStyle name="Normal 1078 4 3" xfId="2698" xr:uid="{00000000-0005-0000-0000-0000E1030000}"/>
    <cellStyle name="Normal 1078 5" xfId="2208" xr:uid="{00000000-0005-0000-0000-0000E2030000}"/>
    <cellStyle name="Normal 1078 5 2" xfId="2624" xr:uid="{00000000-0005-0000-0000-0000E3030000}"/>
    <cellStyle name="Normal 1078 5 2 2" xfId="3106" xr:uid="{00000000-0005-0000-0000-0000E4030000}"/>
    <cellStyle name="Normal 1078 5 3" xfId="2713" xr:uid="{00000000-0005-0000-0000-0000E5030000}"/>
    <cellStyle name="Normal 1078 6" xfId="2233" xr:uid="{00000000-0005-0000-0000-0000E6030000}"/>
    <cellStyle name="Normal 1078 6 2" xfId="2637" xr:uid="{00000000-0005-0000-0000-0000E7030000}"/>
    <cellStyle name="Normal 1078 6 2 2" xfId="3119" xr:uid="{00000000-0005-0000-0000-0000E8030000}"/>
    <cellStyle name="Normal 1078 6 3" xfId="2728" xr:uid="{00000000-0005-0000-0000-0000E9030000}"/>
    <cellStyle name="Normal 1078 7" xfId="2253" xr:uid="{00000000-0005-0000-0000-0000EA030000}"/>
    <cellStyle name="Normal 1078 7 2" xfId="2746" xr:uid="{00000000-0005-0000-0000-0000EB030000}"/>
    <cellStyle name="Normal 1079" xfId="2103" xr:uid="{00000000-0005-0000-0000-0000EC030000}"/>
    <cellStyle name="Normal 1079 2" xfId="2160" xr:uid="{00000000-0005-0000-0000-0000ED030000}"/>
    <cellStyle name="Normal 1079 2 2" xfId="2594" xr:uid="{00000000-0005-0000-0000-0000EE030000}"/>
    <cellStyle name="Normal 1079 2 2 2" xfId="3076" xr:uid="{00000000-0005-0000-0000-0000EF030000}"/>
    <cellStyle name="Normal 1079 2 3" xfId="2678" xr:uid="{00000000-0005-0000-0000-0000F0030000}"/>
    <cellStyle name="Normal 1079 3" xfId="2173" xr:uid="{00000000-0005-0000-0000-0000F1030000}"/>
    <cellStyle name="Normal 1079 3 2" xfId="2603" xr:uid="{00000000-0005-0000-0000-0000F2030000}"/>
    <cellStyle name="Normal 1079 3 2 2" xfId="3085" xr:uid="{00000000-0005-0000-0000-0000F3030000}"/>
    <cellStyle name="Normal 1079 3 3" xfId="2687" xr:uid="{00000000-0005-0000-0000-0000F4030000}"/>
    <cellStyle name="Normal 1079 4" xfId="2188" xr:uid="{00000000-0005-0000-0000-0000F5030000}"/>
    <cellStyle name="Normal 1079 4 2" xfId="2612" xr:uid="{00000000-0005-0000-0000-0000F6030000}"/>
    <cellStyle name="Normal 1079 4 2 2" xfId="3094" xr:uid="{00000000-0005-0000-0000-0000F7030000}"/>
    <cellStyle name="Normal 1079 4 3" xfId="2699" xr:uid="{00000000-0005-0000-0000-0000F8030000}"/>
    <cellStyle name="Normal 1079 5" xfId="2209" xr:uid="{00000000-0005-0000-0000-0000F9030000}"/>
    <cellStyle name="Normal 1079 5 2" xfId="2625" xr:uid="{00000000-0005-0000-0000-0000FA030000}"/>
    <cellStyle name="Normal 1079 5 2 2" xfId="3107" xr:uid="{00000000-0005-0000-0000-0000FB030000}"/>
    <cellStyle name="Normal 1079 5 3" xfId="2714" xr:uid="{00000000-0005-0000-0000-0000FC030000}"/>
    <cellStyle name="Normal 1079 6" xfId="2234" xr:uid="{00000000-0005-0000-0000-0000FD030000}"/>
    <cellStyle name="Normal 1079 6 2" xfId="2638" xr:uid="{00000000-0005-0000-0000-0000FE030000}"/>
    <cellStyle name="Normal 1079 6 2 2" xfId="3120" xr:uid="{00000000-0005-0000-0000-0000FF030000}"/>
    <cellStyle name="Normal 1079 6 3" xfId="2729" xr:uid="{00000000-0005-0000-0000-000000040000}"/>
    <cellStyle name="Normal 1079 7" xfId="2254" xr:uid="{00000000-0005-0000-0000-000001040000}"/>
    <cellStyle name="Normal 1079 7 2" xfId="2747" xr:uid="{00000000-0005-0000-0000-000002040000}"/>
    <cellStyle name="Normal 108" xfId="1107" xr:uid="{00000000-0005-0000-0000-000003040000}"/>
    <cellStyle name="Normal 1080" xfId="2105" xr:uid="{00000000-0005-0000-0000-000004040000}"/>
    <cellStyle name="Normal 1080 2" xfId="2161" xr:uid="{00000000-0005-0000-0000-000005040000}"/>
    <cellStyle name="Normal 1080 2 2" xfId="2595" xr:uid="{00000000-0005-0000-0000-000006040000}"/>
    <cellStyle name="Normal 1080 2 2 2" xfId="3077" xr:uid="{00000000-0005-0000-0000-000007040000}"/>
    <cellStyle name="Normal 1080 2 3" xfId="2679" xr:uid="{00000000-0005-0000-0000-000008040000}"/>
    <cellStyle name="Normal 1080 3" xfId="2174" xr:uid="{00000000-0005-0000-0000-000009040000}"/>
    <cellStyle name="Normal 1080 3 2" xfId="2604" xr:uid="{00000000-0005-0000-0000-00000A040000}"/>
    <cellStyle name="Normal 1080 3 2 2" xfId="3086" xr:uid="{00000000-0005-0000-0000-00000B040000}"/>
    <cellStyle name="Normal 1080 3 3" xfId="2688" xr:uid="{00000000-0005-0000-0000-00000C040000}"/>
    <cellStyle name="Normal 1080 4" xfId="2189" xr:uid="{00000000-0005-0000-0000-00000D040000}"/>
    <cellStyle name="Normal 1080 4 2" xfId="2613" xr:uid="{00000000-0005-0000-0000-00000E040000}"/>
    <cellStyle name="Normal 1080 4 2 2" xfId="3095" xr:uid="{00000000-0005-0000-0000-00000F040000}"/>
    <cellStyle name="Normal 1080 4 3" xfId="2700" xr:uid="{00000000-0005-0000-0000-000010040000}"/>
    <cellStyle name="Normal 1080 5" xfId="2210" xr:uid="{00000000-0005-0000-0000-000011040000}"/>
    <cellStyle name="Normal 1080 5 2" xfId="2626" xr:uid="{00000000-0005-0000-0000-000012040000}"/>
    <cellStyle name="Normal 1080 5 2 2" xfId="3108" xr:uid="{00000000-0005-0000-0000-000013040000}"/>
    <cellStyle name="Normal 1080 5 3" xfId="2715" xr:uid="{00000000-0005-0000-0000-000014040000}"/>
    <cellStyle name="Normal 1080 6" xfId="2235" xr:uid="{00000000-0005-0000-0000-000015040000}"/>
    <cellStyle name="Normal 1080 6 2" xfId="2639" xr:uid="{00000000-0005-0000-0000-000016040000}"/>
    <cellStyle name="Normal 1080 6 2 2" xfId="3121" xr:uid="{00000000-0005-0000-0000-000017040000}"/>
    <cellStyle name="Normal 1080 6 3" xfId="2730" xr:uid="{00000000-0005-0000-0000-000018040000}"/>
    <cellStyle name="Normal 1080 7" xfId="2255" xr:uid="{00000000-0005-0000-0000-000019040000}"/>
    <cellStyle name="Normal 1080 7 2" xfId="2748" xr:uid="{00000000-0005-0000-0000-00001A040000}"/>
    <cellStyle name="Normal 1081" xfId="2104" xr:uid="{00000000-0005-0000-0000-00001B040000}"/>
    <cellStyle name="Normal 1081 2" xfId="2162" xr:uid="{00000000-0005-0000-0000-00001C040000}"/>
    <cellStyle name="Normal 1081 2 2" xfId="2596" xr:uid="{00000000-0005-0000-0000-00001D040000}"/>
    <cellStyle name="Normal 1081 2 2 2" xfId="3078" xr:uid="{00000000-0005-0000-0000-00001E040000}"/>
    <cellStyle name="Normal 1081 2 3" xfId="2680" xr:uid="{00000000-0005-0000-0000-00001F040000}"/>
    <cellStyle name="Normal 1081 3" xfId="2175" xr:uid="{00000000-0005-0000-0000-000020040000}"/>
    <cellStyle name="Normal 1081 3 2" xfId="2605" xr:uid="{00000000-0005-0000-0000-000021040000}"/>
    <cellStyle name="Normal 1081 3 2 2" xfId="3087" xr:uid="{00000000-0005-0000-0000-000022040000}"/>
    <cellStyle name="Normal 1081 3 3" xfId="2689" xr:uid="{00000000-0005-0000-0000-000023040000}"/>
    <cellStyle name="Normal 1081 4" xfId="2190" xr:uid="{00000000-0005-0000-0000-000024040000}"/>
    <cellStyle name="Normal 1081 4 2" xfId="2614" xr:uid="{00000000-0005-0000-0000-000025040000}"/>
    <cellStyle name="Normal 1081 4 2 2" xfId="3096" xr:uid="{00000000-0005-0000-0000-000026040000}"/>
    <cellStyle name="Normal 1081 4 3" xfId="2701" xr:uid="{00000000-0005-0000-0000-000027040000}"/>
    <cellStyle name="Normal 1081 5" xfId="2211" xr:uid="{00000000-0005-0000-0000-000028040000}"/>
    <cellStyle name="Normal 1081 5 2" xfId="2627" xr:uid="{00000000-0005-0000-0000-000029040000}"/>
    <cellStyle name="Normal 1081 5 2 2" xfId="3109" xr:uid="{00000000-0005-0000-0000-00002A040000}"/>
    <cellStyle name="Normal 1081 5 3" xfId="2716" xr:uid="{00000000-0005-0000-0000-00002B040000}"/>
    <cellStyle name="Normal 1081 6" xfId="2236" xr:uid="{00000000-0005-0000-0000-00002C040000}"/>
    <cellStyle name="Normal 1081 6 2" xfId="2640" xr:uid="{00000000-0005-0000-0000-00002D040000}"/>
    <cellStyle name="Normal 1081 6 2 2" xfId="3122" xr:uid="{00000000-0005-0000-0000-00002E040000}"/>
    <cellStyle name="Normal 1081 6 3" xfId="2731" xr:uid="{00000000-0005-0000-0000-00002F040000}"/>
    <cellStyle name="Normal 1081 7" xfId="2256" xr:uid="{00000000-0005-0000-0000-000030040000}"/>
    <cellStyle name="Normal 1081 7 2" xfId="2749" xr:uid="{00000000-0005-0000-0000-000031040000}"/>
    <cellStyle name="Normal 1082" xfId="2106" xr:uid="{00000000-0005-0000-0000-000032040000}"/>
    <cellStyle name="Normal 1082 2" xfId="2163" xr:uid="{00000000-0005-0000-0000-000033040000}"/>
    <cellStyle name="Normal 1082 2 2" xfId="2597" xr:uid="{00000000-0005-0000-0000-000034040000}"/>
    <cellStyle name="Normal 1082 2 2 2" xfId="3079" xr:uid="{00000000-0005-0000-0000-000035040000}"/>
    <cellStyle name="Normal 1082 2 3" xfId="2681" xr:uid="{00000000-0005-0000-0000-000036040000}"/>
    <cellStyle name="Normal 1082 3" xfId="2176" xr:uid="{00000000-0005-0000-0000-000037040000}"/>
    <cellStyle name="Normal 1082 3 2" xfId="2606" xr:uid="{00000000-0005-0000-0000-000038040000}"/>
    <cellStyle name="Normal 1082 3 2 2" xfId="3088" xr:uid="{00000000-0005-0000-0000-000039040000}"/>
    <cellStyle name="Normal 1082 3 3" xfId="2690" xr:uid="{00000000-0005-0000-0000-00003A040000}"/>
    <cellStyle name="Normal 1082 4" xfId="2191" xr:uid="{00000000-0005-0000-0000-00003B040000}"/>
    <cellStyle name="Normal 1082 4 2" xfId="2615" xr:uid="{00000000-0005-0000-0000-00003C040000}"/>
    <cellStyle name="Normal 1082 4 2 2" xfId="3097" xr:uid="{00000000-0005-0000-0000-00003D040000}"/>
    <cellStyle name="Normal 1082 4 3" xfId="2702" xr:uid="{00000000-0005-0000-0000-00003E040000}"/>
    <cellStyle name="Normal 1082 5" xfId="2212" xr:uid="{00000000-0005-0000-0000-00003F040000}"/>
    <cellStyle name="Normal 1082 5 2" xfId="2628" xr:uid="{00000000-0005-0000-0000-000040040000}"/>
    <cellStyle name="Normal 1082 5 2 2" xfId="3110" xr:uid="{00000000-0005-0000-0000-000041040000}"/>
    <cellStyle name="Normal 1082 5 3" xfId="2717" xr:uid="{00000000-0005-0000-0000-000042040000}"/>
    <cellStyle name="Normal 1082 6" xfId="2237" xr:uid="{00000000-0005-0000-0000-000043040000}"/>
    <cellStyle name="Normal 1082 6 2" xfId="2641" xr:uid="{00000000-0005-0000-0000-000044040000}"/>
    <cellStyle name="Normal 1082 6 2 2" xfId="3123" xr:uid="{00000000-0005-0000-0000-000045040000}"/>
    <cellStyle name="Normal 1082 6 3" xfId="2732" xr:uid="{00000000-0005-0000-0000-000046040000}"/>
    <cellStyle name="Normal 1082 7" xfId="2257" xr:uid="{00000000-0005-0000-0000-000047040000}"/>
    <cellStyle name="Normal 1082 7 2" xfId="2750" xr:uid="{00000000-0005-0000-0000-000048040000}"/>
    <cellStyle name="Normal 1083" xfId="2107" xr:uid="{00000000-0005-0000-0000-000049040000}"/>
    <cellStyle name="Normal 1083 2" xfId="2164" xr:uid="{00000000-0005-0000-0000-00004A040000}"/>
    <cellStyle name="Normal 1083 2 2" xfId="2598" xr:uid="{00000000-0005-0000-0000-00004B040000}"/>
    <cellStyle name="Normal 1083 2 2 2" xfId="3080" xr:uid="{00000000-0005-0000-0000-00004C040000}"/>
    <cellStyle name="Normal 1083 2 3" xfId="2682" xr:uid="{00000000-0005-0000-0000-00004D040000}"/>
    <cellStyle name="Normal 1083 3" xfId="2177" xr:uid="{00000000-0005-0000-0000-00004E040000}"/>
    <cellStyle name="Normal 1083 3 2" xfId="2607" xr:uid="{00000000-0005-0000-0000-00004F040000}"/>
    <cellStyle name="Normal 1083 3 2 2" xfId="3089" xr:uid="{00000000-0005-0000-0000-000050040000}"/>
    <cellStyle name="Normal 1083 3 3" xfId="2691" xr:uid="{00000000-0005-0000-0000-000051040000}"/>
    <cellStyle name="Normal 1083 4" xfId="2192" xr:uid="{00000000-0005-0000-0000-000052040000}"/>
    <cellStyle name="Normal 1083 4 2" xfId="2616" xr:uid="{00000000-0005-0000-0000-000053040000}"/>
    <cellStyle name="Normal 1083 4 2 2" xfId="3098" xr:uid="{00000000-0005-0000-0000-000054040000}"/>
    <cellStyle name="Normal 1083 4 3" xfId="2703" xr:uid="{00000000-0005-0000-0000-000055040000}"/>
    <cellStyle name="Normal 1083 5" xfId="2213" xr:uid="{00000000-0005-0000-0000-000056040000}"/>
    <cellStyle name="Normal 1083 5 2" xfId="2629" xr:uid="{00000000-0005-0000-0000-000057040000}"/>
    <cellStyle name="Normal 1083 5 2 2" xfId="3111" xr:uid="{00000000-0005-0000-0000-000058040000}"/>
    <cellStyle name="Normal 1083 5 3" xfId="2718" xr:uid="{00000000-0005-0000-0000-000059040000}"/>
    <cellStyle name="Normal 1083 6" xfId="2238" xr:uid="{00000000-0005-0000-0000-00005A040000}"/>
    <cellStyle name="Normal 1083 6 2" xfId="2642" xr:uid="{00000000-0005-0000-0000-00005B040000}"/>
    <cellStyle name="Normal 1083 6 2 2" xfId="3124" xr:uid="{00000000-0005-0000-0000-00005C040000}"/>
    <cellStyle name="Normal 1083 6 3" xfId="2733" xr:uid="{00000000-0005-0000-0000-00005D040000}"/>
    <cellStyle name="Normal 1083 7" xfId="2258" xr:uid="{00000000-0005-0000-0000-00005E040000}"/>
    <cellStyle name="Normal 1083 7 2" xfId="2751" xr:uid="{00000000-0005-0000-0000-00005F040000}"/>
    <cellStyle name="Normal 1084" xfId="2108" xr:uid="{00000000-0005-0000-0000-000060040000}"/>
    <cellStyle name="Normal 1084 2" xfId="2193" xr:uid="{00000000-0005-0000-0000-000061040000}"/>
    <cellStyle name="Normal 1084 2 2" xfId="2617" xr:uid="{00000000-0005-0000-0000-000062040000}"/>
    <cellStyle name="Normal 1084 2 2 2" xfId="3099" xr:uid="{00000000-0005-0000-0000-000063040000}"/>
    <cellStyle name="Normal 1084 2 3" xfId="2704" xr:uid="{00000000-0005-0000-0000-000064040000}"/>
    <cellStyle name="Normal 1084 3" xfId="2214" xr:uid="{00000000-0005-0000-0000-000065040000}"/>
    <cellStyle name="Normal 1084 3 2" xfId="2630" xr:uid="{00000000-0005-0000-0000-000066040000}"/>
    <cellStyle name="Normal 1084 3 2 2" xfId="3112" xr:uid="{00000000-0005-0000-0000-000067040000}"/>
    <cellStyle name="Normal 1084 3 3" xfId="2719" xr:uid="{00000000-0005-0000-0000-000068040000}"/>
    <cellStyle name="Normal 1084 4" xfId="2239" xr:uid="{00000000-0005-0000-0000-000069040000}"/>
    <cellStyle name="Normal 1084 4 2" xfId="2643" xr:uid="{00000000-0005-0000-0000-00006A040000}"/>
    <cellStyle name="Normal 1084 4 2 2" xfId="3125" xr:uid="{00000000-0005-0000-0000-00006B040000}"/>
    <cellStyle name="Normal 1084 4 3" xfId="2734" xr:uid="{00000000-0005-0000-0000-00006C040000}"/>
    <cellStyle name="Normal 1084 5" xfId="2259" xr:uid="{00000000-0005-0000-0000-00006D040000}"/>
    <cellStyle name="Normal 1084 5 2" xfId="2752" xr:uid="{00000000-0005-0000-0000-00006E040000}"/>
    <cellStyle name="Normal 1085" xfId="2110" xr:uid="{00000000-0005-0000-0000-00006F040000}"/>
    <cellStyle name="Normal 1085 2" xfId="2194" xr:uid="{00000000-0005-0000-0000-000070040000}"/>
    <cellStyle name="Normal 1085 2 2" xfId="2618" xr:uid="{00000000-0005-0000-0000-000071040000}"/>
    <cellStyle name="Normal 1085 2 2 2" xfId="3100" xr:uid="{00000000-0005-0000-0000-000072040000}"/>
    <cellStyle name="Normal 1085 2 3" xfId="2705" xr:uid="{00000000-0005-0000-0000-000073040000}"/>
    <cellStyle name="Normal 1085 3" xfId="2215" xr:uid="{00000000-0005-0000-0000-000074040000}"/>
    <cellStyle name="Normal 1085 3 2" xfId="2631" xr:uid="{00000000-0005-0000-0000-000075040000}"/>
    <cellStyle name="Normal 1085 3 2 2" xfId="3113" xr:uid="{00000000-0005-0000-0000-000076040000}"/>
    <cellStyle name="Normal 1085 3 3" xfId="2720" xr:uid="{00000000-0005-0000-0000-000077040000}"/>
    <cellStyle name="Normal 1085 4" xfId="2240" xr:uid="{00000000-0005-0000-0000-000078040000}"/>
    <cellStyle name="Normal 1085 4 2" xfId="2644" xr:uid="{00000000-0005-0000-0000-000079040000}"/>
    <cellStyle name="Normal 1085 4 2 2" xfId="3126" xr:uid="{00000000-0005-0000-0000-00007A040000}"/>
    <cellStyle name="Normal 1085 4 3" xfId="2735" xr:uid="{00000000-0005-0000-0000-00007B040000}"/>
    <cellStyle name="Normal 1085 5" xfId="2260" xr:uid="{00000000-0005-0000-0000-00007C040000}"/>
    <cellStyle name="Normal 1085 5 2" xfId="2753" xr:uid="{00000000-0005-0000-0000-00007D040000}"/>
    <cellStyle name="Normal 1086" xfId="2109" xr:uid="{00000000-0005-0000-0000-00007E040000}"/>
    <cellStyle name="Normal 1086 2" xfId="2195" xr:uid="{00000000-0005-0000-0000-00007F040000}"/>
    <cellStyle name="Normal 1086 2 2" xfId="2619" xr:uid="{00000000-0005-0000-0000-000080040000}"/>
    <cellStyle name="Normal 1086 2 2 2" xfId="3101" xr:uid="{00000000-0005-0000-0000-000081040000}"/>
    <cellStyle name="Normal 1086 2 3" xfId="2706" xr:uid="{00000000-0005-0000-0000-000082040000}"/>
    <cellStyle name="Normal 1086 3" xfId="2216" xr:uid="{00000000-0005-0000-0000-000083040000}"/>
    <cellStyle name="Normal 1086 3 2" xfId="2632" xr:uid="{00000000-0005-0000-0000-000084040000}"/>
    <cellStyle name="Normal 1086 3 2 2" xfId="3114" xr:uid="{00000000-0005-0000-0000-000085040000}"/>
    <cellStyle name="Normal 1086 3 3" xfId="2721" xr:uid="{00000000-0005-0000-0000-000086040000}"/>
    <cellStyle name="Normal 1086 4" xfId="2241" xr:uid="{00000000-0005-0000-0000-000087040000}"/>
    <cellStyle name="Normal 1086 4 2" xfId="2645" xr:uid="{00000000-0005-0000-0000-000088040000}"/>
    <cellStyle name="Normal 1086 4 2 2" xfId="3127" xr:uid="{00000000-0005-0000-0000-000089040000}"/>
    <cellStyle name="Normal 1086 4 3" xfId="2736" xr:uid="{00000000-0005-0000-0000-00008A040000}"/>
    <cellStyle name="Normal 1086 5" xfId="2261" xr:uid="{00000000-0005-0000-0000-00008B040000}"/>
    <cellStyle name="Normal 1086 5 2" xfId="2754" xr:uid="{00000000-0005-0000-0000-00008C040000}"/>
    <cellStyle name="Normal 1087" xfId="2116" xr:uid="{00000000-0005-0000-0000-00008D040000}"/>
    <cellStyle name="Normal 1087 2" xfId="2196" xr:uid="{00000000-0005-0000-0000-00008E040000}"/>
    <cellStyle name="Normal 1087 2 2" xfId="2620" xr:uid="{00000000-0005-0000-0000-00008F040000}"/>
    <cellStyle name="Normal 1087 2 2 2" xfId="3102" xr:uid="{00000000-0005-0000-0000-000090040000}"/>
    <cellStyle name="Normal 1087 2 3" xfId="2707" xr:uid="{00000000-0005-0000-0000-000091040000}"/>
    <cellStyle name="Normal 1087 3" xfId="2217" xr:uid="{00000000-0005-0000-0000-000092040000}"/>
    <cellStyle name="Normal 1087 3 2" xfId="2633" xr:uid="{00000000-0005-0000-0000-000093040000}"/>
    <cellStyle name="Normal 1087 3 2 2" xfId="3115" xr:uid="{00000000-0005-0000-0000-000094040000}"/>
    <cellStyle name="Normal 1087 3 3" xfId="2722" xr:uid="{00000000-0005-0000-0000-000095040000}"/>
    <cellStyle name="Normal 1087 4" xfId="2242" xr:uid="{00000000-0005-0000-0000-000096040000}"/>
    <cellStyle name="Normal 1087 4 2" xfId="2646" xr:uid="{00000000-0005-0000-0000-000097040000}"/>
    <cellStyle name="Normal 1087 4 2 2" xfId="3128" xr:uid="{00000000-0005-0000-0000-000098040000}"/>
    <cellStyle name="Normal 1087 4 3" xfId="2737" xr:uid="{00000000-0005-0000-0000-000099040000}"/>
    <cellStyle name="Normal 1087 5" xfId="2262" xr:uid="{00000000-0005-0000-0000-00009A040000}"/>
    <cellStyle name="Normal 1087 5 2" xfId="2755" xr:uid="{00000000-0005-0000-0000-00009B040000}"/>
    <cellStyle name="Normal 1088" xfId="2117" xr:uid="{00000000-0005-0000-0000-00009C040000}"/>
    <cellStyle name="Normal 1088 2" xfId="2218" xr:uid="{00000000-0005-0000-0000-00009D040000}"/>
    <cellStyle name="Normal 1089" xfId="2118" xr:uid="{00000000-0005-0000-0000-00009E040000}"/>
    <cellStyle name="Normal 1089 2" xfId="2219" xr:uid="{00000000-0005-0000-0000-00009F040000}"/>
    <cellStyle name="Normal 109" xfId="1108" xr:uid="{00000000-0005-0000-0000-0000A0040000}"/>
    <cellStyle name="Normal 1090" xfId="2138" xr:uid="{00000000-0005-0000-0000-0000A1040000}"/>
    <cellStyle name="Normal 1090 2" xfId="2220" xr:uid="{00000000-0005-0000-0000-0000A2040000}"/>
    <cellStyle name="Normal 1091" xfId="2139" xr:uid="{00000000-0005-0000-0000-0000A3040000}"/>
    <cellStyle name="Normal 1091 2" xfId="2221" xr:uid="{00000000-0005-0000-0000-0000A4040000}"/>
    <cellStyle name="Normal 1092" xfId="2140" xr:uid="{00000000-0005-0000-0000-0000A5040000}"/>
    <cellStyle name="Normal 1092 2" xfId="2222" xr:uid="{00000000-0005-0000-0000-0000A6040000}"/>
    <cellStyle name="Normal 1093" xfId="2141" xr:uid="{00000000-0005-0000-0000-0000A7040000}"/>
    <cellStyle name="Normal 1093 2" xfId="2223" xr:uid="{00000000-0005-0000-0000-0000A8040000}"/>
    <cellStyle name="Normal 1094" xfId="2142" xr:uid="{00000000-0005-0000-0000-0000A9040000}"/>
    <cellStyle name="Normal 1094 2" xfId="2224" xr:uid="{00000000-0005-0000-0000-0000AA040000}"/>
    <cellStyle name="Normal 1094 3" xfId="2588" xr:uid="{00000000-0005-0000-0000-0000AB040000}"/>
    <cellStyle name="Normal 1094 3 2" xfId="3070" xr:uid="{00000000-0005-0000-0000-0000AC040000}"/>
    <cellStyle name="Normal 1094 4" xfId="2669" xr:uid="{00000000-0005-0000-0000-0000AD040000}"/>
    <cellStyle name="Normal 1095" xfId="2143" xr:uid="{00000000-0005-0000-0000-0000AE040000}"/>
    <cellStyle name="Normal 1095 2" xfId="2225" xr:uid="{00000000-0005-0000-0000-0000AF040000}"/>
    <cellStyle name="Normal 1095 3" xfId="2589" xr:uid="{00000000-0005-0000-0000-0000B0040000}"/>
    <cellStyle name="Normal 1095 3 2" xfId="3071" xr:uid="{00000000-0005-0000-0000-0000B1040000}"/>
    <cellStyle name="Normal 1095 4" xfId="2670" xr:uid="{00000000-0005-0000-0000-0000B2040000}"/>
    <cellStyle name="Normal 1096" xfId="2144" xr:uid="{00000000-0005-0000-0000-0000B3040000}"/>
    <cellStyle name="Normal 1096 2" xfId="2263" xr:uid="{00000000-0005-0000-0000-0000B4040000}"/>
    <cellStyle name="Normal 1096 2 2" xfId="2756" xr:uid="{00000000-0005-0000-0000-0000B5040000}"/>
    <cellStyle name="Normal 1096 3" xfId="2671" xr:uid="{00000000-0005-0000-0000-0000B6040000}"/>
    <cellStyle name="Normal 1097" xfId="2145" xr:uid="{00000000-0005-0000-0000-0000B7040000}"/>
    <cellStyle name="Normal 1097 2" xfId="2264" xr:uid="{00000000-0005-0000-0000-0000B8040000}"/>
    <cellStyle name="Normal 1097 2 2" xfId="2757" xr:uid="{00000000-0005-0000-0000-0000B9040000}"/>
    <cellStyle name="Normal 1097 3" xfId="2672" xr:uid="{00000000-0005-0000-0000-0000BA040000}"/>
    <cellStyle name="Normal 1098" xfId="2146" xr:uid="{00000000-0005-0000-0000-0000BB040000}"/>
    <cellStyle name="Normal 1098 2" xfId="2265" xr:uid="{00000000-0005-0000-0000-0000BC040000}"/>
    <cellStyle name="Normal 1098 2 2" xfId="2758" xr:uid="{00000000-0005-0000-0000-0000BD040000}"/>
    <cellStyle name="Normal 1099" xfId="2147" xr:uid="{00000000-0005-0000-0000-0000BE040000}"/>
    <cellStyle name="Normal 1099 2" xfId="2269" xr:uid="{00000000-0005-0000-0000-0000BF040000}"/>
    <cellStyle name="Normal 1099 2 2" xfId="2759" xr:uid="{00000000-0005-0000-0000-0000C0040000}"/>
    <cellStyle name="Normal 11" xfId="12" xr:uid="{00000000-0005-0000-0000-0000C1040000}"/>
    <cellStyle name="Normal 11 2" xfId="399" xr:uid="{00000000-0005-0000-0000-0000C2040000}"/>
    <cellStyle name="Normal 11 3" xfId="401" xr:uid="{00000000-0005-0000-0000-0000C3040000}"/>
    <cellStyle name="Normal 11 4" xfId="355" xr:uid="{00000000-0005-0000-0000-0000C4040000}"/>
    <cellStyle name="Normal 11 5" xfId="971" xr:uid="{00000000-0005-0000-0000-0000C5040000}"/>
    <cellStyle name="Normal 11 6" xfId="3171" xr:uid="{00000000-0005-0000-0000-0000C6040000}"/>
    <cellStyle name="Normal 110" xfId="1109" xr:uid="{00000000-0005-0000-0000-0000C7040000}"/>
    <cellStyle name="Normal 1100" xfId="2148" xr:uid="{00000000-0005-0000-0000-0000C8040000}"/>
    <cellStyle name="Normal 1100 2" xfId="2270" xr:uid="{00000000-0005-0000-0000-0000C9040000}"/>
    <cellStyle name="Normal 1100 2 2" xfId="2760" xr:uid="{00000000-0005-0000-0000-0000CA040000}"/>
    <cellStyle name="Normal 1101" xfId="2149" xr:uid="{00000000-0005-0000-0000-0000CB040000}"/>
    <cellStyle name="Normal 1101 2" xfId="2271" xr:uid="{00000000-0005-0000-0000-0000CC040000}"/>
    <cellStyle name="Normal 1101 2 2" xfId="2761" xr:uid="{00000000-0005-0000-0000-0000CD040000}"/>
    <cellStyle name="Normal 1101 3" xfId="2673" xr:uid="{00000000-0005-0000-0000-0000CE040000}"/>
    <cellStyle name="Normal 1102" xfId="528" xr:uid="{00000000-0005-0000-0000-0000CF040000}"/>
    <cellStyle name="Normal 1102 2" xfId="2272" xr:uid="{00000000-0005-0000-0000-0000D0040000}"/>
    <cellStyle name="Normal 1102 2 2" xfId="2762" xr:uid="{00000000-0005-0000-0000-0000D1040000}"/>
    <cellStyle name="Normal 1102 3" xfId="2165" xr:uid="{00000000-0005-0000-0000-0000D2040000}"/>
    <cellStyle name="Normal 1103" xfId="526" xr:uid="{00000000-0005-0000-0000-0000D3040000}"/>
    <cellStyle name="Normal 1103 2" xfId="2273" xr:uid="{00000000-0005-0000-0000-0000D4040000}"/>
    <cellStyle name="Normal 1103 2 2" xfId="2763" xr:uid="{00000000-0005-0000-0000-0000D5040000}"/>
    <cellStyle name="Normal 1103 3" xfId="2166" xr:uid="{00000000-0005-0000-0000-0000D6040000}"/>
    <cellStyle name="Normal 1104" xfId="2167" xr:uid="{00000000-0005-0000-0000-0000D7040000}"/>
    <cellStyle name="Normal 1104 2" xfId="2274" xr:uid="{00000000-0005-0000-0000-0000D8040000}"/>
    <cellStyle name="Normal 1104 2 2" xfId="2764" xr:uid="{00000000-0005-0000-0000-0000D9040000}"/>
    <cellStyle name="Normal 1105" xfId="532" xr:uid="{00000000-0005-0000-0000-0000DA040000}"/>
    <cellStyle name="Normal 1105 2" xfId="2275" xr:uid="{00000000-0005-0000-0000-0000DB040000}"/>
    <cellStyle name="Normal 1105 2 2" xfId="2765" xr:uid="{00000000-0005-0000-0000-0000DC040000}"/>
    <cellStyle name="Normal 1105 3" xfId="2168" xr:uid="{00000000-0005-0000-0000-0000DD040000}"/>
    <cellStyle name="Normal 1106" xfId="2178" xr:uid="{00000000-0005-0000-0000-0000DE040000}"/>
    <cellStyle name="Normal 1106 2" xfId="2276" xr:uid="{00000000-0005-0000-0000-0000DF040000}"/>
    <cellStyle name="Normal 1106 2 2" xfId="2766" xr:uid="{00000000-0005-0000-0000-0000E0040000}"/>
    <cellStyle name="Normal 1106 3" xfId="2692" xr:uid="{00000000-0005-0000-0000-0000E1040000}"/>
    <cellStyle name="Normal 1107" xfId="2179" xr:uid="{00000000-0005-0000-0000-0000E2040000}"/>
    <cellStyle name="Normal 1107 2" xfId="2277" xr:uid="{00000000-0005-0000-0000-0000E3040000}"/>
    <cellStyle name="Normal 1107 2 2" xfId="2767" xr:uid="{00000000-0005-0000-0000-0000E4040000}"/>
    <cellStyle name="Normal 1107 3" xfId="2693" xr:uid="{00000000-0005-0000-0000-0000E5040000}"/>
    <cellStyle name="Normal 1108" xfId="2180" xr:uid="{00000000-0005-0000-0000-0000E6040000}"/>
    <cellStyle name="Normal 1108 2" xfId="2278" xr:uid="{00000000-0005-0000-0000-0000E7040000}"/>
    <cellStyle name="Normal 1108 2 2" xfId="2768" xr:uid="{00000000-0005-0000-0000-0000E8040000}"/>
    <cellStyle name="Normal 1108 3" xfId="2694" xr:uid="{00000000-0005-0000-0000-0000E9040000}"/>
    <cellStyle name="Normal 1109" xfId="2181" xr:uid="{00000000-0005-0000-0000-0000EA040000}"/>
    <cellStyle name="Normal 1109 2" xfId="2279" xr:uid="{00000000-0005-0000-0000-0000EB040000}"/>
    <cellStyle name="Normal 1109 2 2" xfId="2769" xr:uid="{00000000-0005-0000-0000-0000EC040000}"/>
    <cellStyle name="Normal 111" xfId="1110" xr:uid="{00000000-0005-0000-0000-0000ED040000}"/>
    <cellStyle name="Normal 1110" xfId="2182" xr:uid="{00000000-0005-0000-0000-0000EE040000}"/>
    <cellStyle name="Normal 1110 2" xfId="2280" xr:uid="{00000000-0005-0000-0000-0000EF040000}"/>
    <cellStyle name="Normal 1110 2 2" xfId="2770" xr:uid="{00000000-0005-0000-0000-0000F0040000}"/>
    <cellStyle name="Normal 1111" xfId="2183" xr:uid="{00000000-0005-0000-0000-0000F1040000}"/>
    <cellStyle name="Normal 1111 2" xfId="2281" xr:uid="{00000000-0005-0000-0000-0000F2040000}"/>
    <cellStyle name="Normal 1111 2 2" xfId="2771" xr:uid="{00000000-0005-0000-0000-0000F3040000}"/>
    <cellStyle name="Normal 1112" xfId="2197" xr:uid="{00000000-0005-0000-0000-0000F4040000}"/>
    <cellStyle name="Normal 1112 2" xfId="2282" xr:uid="{00000000-0005-0000-0000-0000F5040000}"/>
    <cellStyle name="Normal 1112 2 2" xfId="2772" xr:uid="{00000000-0005-0000-0000-0000F6040000}"/>
    <cellStyle name="Normal 1113" xfId="2198" xr:uid="{00000000-0005-0000-0000-0000F7040000}"/>
    <cellStyle name="Normal 1113 2" xfId="2283" xr:uid="{00000000-0005-0000-0000-0000F8040000}"/>
    <cellStyle name="Normal 1113 2 2" xfId="2773" xr:uid="{00000000-0005-0000-0000-0000F9040000}"/>
    <cellStyle name="Normal 1114" xfId="2199" xr:uid="{00000000-0005-0000-0000-0000FA040000}"/>
    <cellStyle name="Normal 1114 2" xfId="2284" xr:uid="{00000000-0005-0000-0000-0000FB040000}"/>
    <cellStyle name="Normal 1114 2 2" xfId="2774" xr:uid="{00000000-0005-0000-0000-0000FC040000}"/>
    <cellStyle name="Normal 1115" xfId="2200" xr:uid="{00000000-0005-0000-0000-0000FD040000}"/>
    <cellStyle name="Normal 1115 2" xfId="2285" xr:uid="{00000000-0005-0000-0000-0000FE040000}"/>
    <cellStyle name="Normal 1115 2 2" xfId="2775" xr:uid="{00000000-0005-0000-0000-0000FF040000}"/>
    <cellStyle name="Normal 1116" xfId="2201" xr:uid="{00000000-0005-0000-0000-000000050000}"/>
    <cellStyle name="Normal 1116 2" xfId="2286" xr:uid="{00000000-0005-0000-0000-000001050000}"/>
    <cellStyle name="Normal 1116 2 2" xfId="2776" xr:uid="{00000000-0005-0000-0000-000002050000}"/>
    <cellStyle name="Normal 1117" xfId="2202" xr:uid="{00000000-0005-0000-0000-000003050000}"/>
    <cellStyle name="Normal 1117 2" xfId="2287" xr:uid="{00000000-0005-0000-0000-000004050000}"/>
    <cellStyle name="Normal 1117 2 2" xfId="2777" xr:uid="{00000000-0005-0000-0000-000005050000}"/>
    <cellStyle name="Normal 1118" xfId="2204" xr:uid="{00000000-0005-0000-0000-000006050000}"/>
    <cellStyle name="Normal 1118 2" xfId="2288" xr:uid="{00000000-0005-0000-0000-000007050000}"/>
    <cellStyle name="Normal 1118 2 2" xfId="2778" xr:uid="{00000000-0005-0000-0000-000008050000}"/>
    <cellStyle name="Normal 1118 3" xfId="2709" xr:uid="{00000000-0005-0000-0000-000009050000}"/>
    <cellStyle name="Normal 1119" xfId="2203" xr:uid="{00000000-0005-0000-0000-00000A050000}"/>
    <cellStyle name="Normal 1119 2" xfId="2289" xr:uid="{00000000-0005-0000-0000-00000B050000}"/>
    <cellStyle name="Normal 1119 2 2" xfId="2779" xr:uid="{00000000-0005-0000-0000-00000C050000}"/>
    <cellStyle name="Normal 1119 3" xfId="2708" xr:uid="{00000000-0005-0000-0000-00000D050000}"/>
    <cellStyle name="Normal 112" xfId="1111" xr:uid="{00000000-0005-0000-0000-00000E050000}"/>
    <cellStyle name="Normal 1120" xfId="536" xr:uid="{00000000-0005-0000-0000-00000F050000}"/>
    <cellStyle name="Normal 1120 2" xfId="2290" xr:uid="{00000000-0005-0000-0000-000010050000}"/>
    <cellStyle name="Normal 1120 2 2" xfId="2780" xr:uid="{00000000-0005-0000-0000-000011050000}"/>
    <cellStyle name="Normal 1121" xfId="2227" xr:uid="{00000000-0005-0000-0000-000012050000}"/>
    <cellStyle name="Normal 1121 2" xfId="2291" xr:uid="{00000000-0005-0000-0000-000013050000}"/>
    <cellStyle name="Normal 1121 2 2" xfId="2781" xr:uid="{00000000-0005-0000-0000-000014050000}"/>
    <cellStyle name="Normal 1122" xfId="534" xr:uid="{00000000-0005-0000-0000-000015050000}"/>
    <cellStyle name="Normal 1122 2" xfId="2292" xr:uid="{00000000-0005-0000-0000-000016050000}"/>
    <cellStyle name="Normal 1122 2 2" xfId="2782" xr:uid="{00000000-0005-0000-0000-000017050000}"/>
    <cellStyle name="Normal 1123" xfId="540" xr:uid="{00000000-0005-0000-0000-000018050000}"/>
    <cellStyle name="Normal 1123 2" xfId="2293" xr:uid="{00000000-0005-0000-0000-000019050000}"/>
    <cellStyle name="Normal 1123 2 2" xfId="2783" xr:uid="{00000000-0005-0000-0000-00001A050000}"/>
    <cellStyle name="Normal 1124" xfId="2243" xr:uid="{00000000-0005-0000-0000-00001B050000}"/>
    <cellStyle name="Normal 1124 2" xfId="2294" xr:uid="{00000000-0005-0000-0000-00001C050000}"/>
    <cellStyle name="Normal 1124 2 2" xfId="2784" xr:uid="{00000000-0005-0000-0000-00001D050000}"/>
    <cellStyle name="Normal 1125" xfId="2226" xr:uid="{00000000-0005-0000-0000-00001E050000}"/>
    <cellStyle name="Normal 1125 2" xfId="2295" xr:uid="{00000000-0005-0000-0000-00001F050000}"/>
    <cellStyle name="Normal 1125 2 2" xfId="2785" xr:uid="{00000000-0005-0000-0000-000020050000}"/>
    <cellStyle name="Normal 1126" xfId="2228" xr:uid="{00000000-0005-0000-0000-000021050000}"/>
    <cellStyle name="Normal 1126 2" xfId="2296" xr:uid="{00000000-0005-0000-0000-000022050000}"/>
    <cellStyle name="Normal 1126 2 2" xfId="2786" xr:uid="{00000000-0005-0000-0000-000023050000}"/>
    <cellStyle name="Normal 1126 3" xfId="2723" xr:uid="{00000000-0005-0000-0000-000024050000}"/>
    <cellStyle name="Normal 1127" xfId="2229" xr:uid="{00000000-0005-0000-0000-000025050000}"/>
    <cellStyle name="Normal 1127 2" xfId="2297" xr:uid="{00000000-0005-0000-0000-000026050000}"/>
    <cellStyle name="Normal 1127 2 2" xfId="2787" xr:uid="{00000000-0005-0000-0000-000027050000}"/>
    <cellStyle name="Normal 1127 3" xfId="2724" xr:uid="{00000000-0005-0000-0000-000028050000}"/>
    <cellStyle name="Normal 1128" xfId="2244" xr:uid="{00000000-0005-0000-0000-000029050000}"/>
    <cellStyle name="Normal 1128 2" xfId="2298" xr:uid="{00000000-0005-0000-0000-00002A050000}"/>
    <cellStyle name="Normal 1128 2 2" xfId="2788" xr:uid="{00000000-0005-0000-0000-00002B050000}"/>
    <cellStyle name="Normal 1128 3" xfId="2738" xr:uid="{00000000-0005-0000-0000-00002C050000}"/>
    <cellStyle name="Normal 1129" xfId="2245" xr:uid="{00000000-0005-0000-0000-00002D050000}"/>
    <cellStyle name="Normal 1129 2" xfId="2299" xr:uid="{00000000-0005-0000-0000-00002E050000}"/>
    <cellStyle name="Normal 1129 2 2" xfId="2789" xr:uid="{00000000-0005-0000-0000-00002F050000}"/>
    <cellStyle name="Normal 1129 3" xfId="2739" xr:uid="{00000000-0005-0000-0000-000030050000}"/>
    <cellStyle name="Normal 113" xfId="1112" xr:uid="{00000000-0005-0000-0000-000031050000}"/>
    <cellStyle name="Normal 1130" xfId="2246" xr:uid="{00000000-0005-0000-0000-000032050000}"/>
    <cellStyle name="Normal 1130 2" xfId="2300" xr:uid="{00000000-0005-0000-0000-000033050000}"/>
    <cellStyle name="Normal 1130 2 2" xfId="2790" xr:uid="{00000000-0005-0000-0000-000034050000}"/>
    <cellStyle name="Normal 1130 3" xfId="2740" xr:uid="{00000000-0005-0000-0000-000035050000}"/>
    <cellStyle name="Normal 1131" xfId="2247" xr:uid="{00000000-0005-0000-0000-000036050000}"/>
    <cellStyle name="Normal 1131 2" xfId="2301" xr:uid="{00000000-0005-0000-0000-000037050000}"/>
    <cellStyle name="Normal 1131 2 2" xfId="2791" xr:uid="{00000000-0005-0000-0000-000038050000}"/>
    <cellStyle name="Normal 1131 3" xfId="2741" xr:uid="{00000000-0005-0000-0000-000039050000}"/>
    <cellStyle name="Normal 1132" xfId="2248" xr:uid="{00000000-0005-0000-0000-00003A050000}"/>
    <cellStyle name="Normal 1132 2" xfId="2302" xr:uid="{00000000-0005-0000-0000-00003B050000}"/>
    <cellStyle name="Normal 1132 2 2" xfId="2792" xr:uid="{00000000-0005-0000-0000-00003C050000}"/>
    <cellStyle name="Normal 1132 3" xfId="2742" xr:uid="{00000000-0005-0000-0000-00003D050000}"/>
    <cellStyle name="Normal 1133" xfId="538" xr:uid="{00000000-0005-0000-0000-00003E050000}"/>
    <cellStyle name="Normal 1133 2" xfId="2303" xr:uid="{00000000-0005-0000-0000-00003F050000}"/>
    <cellStyle name="Normal 1133 2 2" xfId="2793" xr:uid="{00000000-0005-0000-0000-000040050000}"/>
    <cellStyle name="Normal 1134" xfId="545" xr:uid="{00000000-0005-0000-0000-000041050000}"/>
    <cellStyle name="Normal 1134 2" xfId="2304" xr:uid="{00000000-0005-0000-0000-000042050000}"/>
    <cellStyle name="Normal 1134 2 2" xfId="2794" xr:uid="{00000000-0005-0000-0000-000043050000}"/>
    <cellStyle name="Normal 1135" xfId="543" xr:uid="{00000000-0005-0000-0000-000044050000}"/>
    <cellStyle name="Normal 1135 2" xfId="2305" xr:uid="{00000000-0005-0000-0000-000045050000}"/>
    <cellStyle name="Normal 1135 2 2" xfId="2795" xr:uid="{00000000-0005-0000-0000-000046050000}"/>
    <cellStyle name="Normal 1136" xfId="2249" xr:uid="{00000000-0005-0000-0000-000047050000}"/>
    <cellStyle name="Normal 1136 2" xfId="2306" xr:uid="{00000000-0005-0000-0000-000048050000}"/>
    <cellStyle name="Normal 1136 2 2" xfId="2796" xr:uid="{00000000-0005-0000-0000-000049050000}"/>
    <cellStyle name="Normal 1137" xfId="2307" xr:uid="{00000000-0005-0000-0000-00004A050000}"/>
    <cellStyle name="Normal 1137 2" xfId="2797" xr:uid="{00000000-0005-0000-0000-00004B050000}"/>
    <cellStyle name="Normal 1138" xfId="2308" xr:uid="{00000000-0005-0000-0000-00004C050000}"/>
    <cellStyle name="Normal 1138 2" xfId="2798" xr:uid="{00000000-0005-0000-0000-00004D050000}"/>
    <cellStyle name="Normal 1139" xfId="2309" xr:uid="{00000000-0005-0000-0000-00004E050000}"/>
    <cellStyle name="Normal 1139 2" xfId="2799" xr:uid="{00000000-0005-0000-0000-00004F050000}"/>
    <cellStyle name="Normal 114" xfId="1113" xr:uid="{00000000-0005-0000-0000-000050050000}"/>
    <cellStyle name="Normal 1140" xfId="2310" xr:uid="{00000000-0005-0000-0000-000051050000}"/>
    <cellStyle name="Normal 1140 2" xfId="2800" xr:uid="{00000000-0005-0000-0000-000052050000}"/>
    <cellStyle name="Normal 1141" xfId="2311" xr:uid="{00000000-0005-0000-0000-000053050000}"/>
    <cellStyle name="Normal 1141 2" xfId="2801" xr:uid="{00000000-0005-0000-0000-000054050000}"/>
    <cellStyle name="Normal 1142" xfId="2312" xr:uid="{00000000-0005-0000-0000-000055050000}"/>
    <cellStyle name="Normal 1142 2" xfId="2802" xr:uid="{00000000-0005-0000-0000-000056050000}"/>
    <cellStyle name="Normal 1143" xfId="2313" xr:uid="{00000000-0005-0000-0000-000057050000}"/>
    <cellStyle name="Normal 1143 2" xfId="2803" xr:uid="{00000000-0005-0000-0000-000058050000}"/>
    <cellStyle name="Normal 1144" xfId="2314" xr:uid="{00000000-0005-0000-0000-000059050000}"/>
    <cellStyle name="Normal 1144 2" xfId="2804" xr:uid="{00000000-0005-0000-0000-00005A050000}"/>
    <cellStyle name="Normal 1145" xfId="2315" xr:uid="{00000000-0005-0000-0000-00005B050000}"/>
    <cellStyle name="Normal 1145 2" xfId="2805" xr:uid="{00000000-0005-0000-0000-00005C050000}"/>
    <cellStyle name="Normal 1146" xfId="2316" xr:uid="{00000000-0005-0000-0000-00005D050000}"/>
    <cellStyle name="Normal 1146 2" xfId="2806" xr:uid="{00000000-0005-0000-0000-00005E050000}"/>
    <cellStyle name="Normal 1147" xfId="2317" xr:uid="{00000000-0005-0000-0000-00005F050000}"/>
    <cellStyle name="Normal 1147 2" xfId="2807" xr:uid="{00000000-0005-0000-0000-000060050000}"/>
    <cellStyle name="Normal 1148" xfId="2318" xr:uid="{00000000-0005-0000-0000-000061050000}"/>
    <cellStyle name="Normal 1148 2" xfId="2808" xr:uid="{00000000-0005-0000-0000-000062050000}"/>
    <cellStyle name="Normal 1149" xfId="2319" xr:uid="{00000000-0005-0000-0000-000063050000}"/>
    <cellStyle name="Normal 1149 2" xfId="2809" xr:uid="{00000000-0005-0000-0000-000064050000}"/>
    <cellStyle name="Normal 115" xfId="1114" xr:uid="{00000000-0005-0000-0000-000065050000}"/>
    <cellStyle name="Normal 1150" xfId="2320" xr:uid="{00000000-0005-0000-0000-000066050000}"/>
    <cellStyle name="Normal 1150 2" xfId="2810" xr:uid="{00000000-0005-0000-0000-000067050000}"/>
    <cellStyle name="Normal 1151" xfId="2321" xr:uid="{00000000-0005-0000-0000-000068050000}"/>
    <cellStyle name="Normal 1151 2" xfId="2811" xr:uid="{00000000-0005-0000-0000-000069050000}"/>
    <cellStyle name="Normal 1152" xfId="2322" xr:uid="{00000000-0005-0000-0000-00006A050000}"/>
    <cellStyle name="Normal 1152 2" xfId="2812" xr:uid="{00000000-0005-0000-0000-00006B050000}"/>
    <cellStyle name="Normal 1153" xfId="2323" xr:uid="{00000000-0005-0000-0000-00006C050000}"/>
    <cellStyle name="Normal 1153 2" xfId="2813" xr:uid="{00000000-0005-0000-0000-00006D050000}"/>
    <cellStyle name="Normal 1154" xfId="2324" xr:uid="{00000000-0005-0000-0000-00006E050000}"/>
    <cellStyle name="Normal 1154 2" xfId="2814" xr:uid="{00000000-0005-0000-0000-00006F050000}"/>
    <cellStyle name="Normal 1155" xfId="2325" xr:uid="{00000000-0005-0000-0000-000070050000}"/>
    <cellStyle name="Normal 1155 2" xfId="2815" xr:uid="{00000000-0005-0000-0000-000071050000}"/>
    <cellStyle name="Normal 1156" xfId="2326" xr:uid="{00000000-0005-0000-0000-000072050000}"/>
    <cellStyle name="Normal 1156 2" xfId="2816" xr:uid="{00000000-0005-0000-0000-000073050000}"/>
    <cellStyle name="Normal 1157" xfId="2327" xr:uid="{00000000-0005-0000-0000-000074050000}"/>
    <cellStyle name="Normal 1157 2" xfId="2817" xr:uid="{00000000-0005-0000-0000-000075050000}"/>
    <cellStyle name="Normal 1158" xfId="2328" xr:uid="{00000000-0005-0000-0000-000076050000}"/>
    <cellStyle name="Normal 1158 2" xfId="2818" xr:uid="{00000000-0005-0000-0000-000077050000}"/>
    <cellStyle name="Normal 1159" xfId="2329" xr:uid="{00000000-0005-0000-0000-000078050000}"/>
    <cellStyle name="Normal 1159 2" xfId="2819" xr:uid="{00000000-0005-0000-0000-000079050000}"/>
    <cellStyle name="Normal 116" xfId="1115" xr:uid="{00000000-0005-0000-0000-00007A050000}"/>
    <cellStyle name="Normal 1160" xfId="2330" xr:uid="{00000000-0005-0000-0000-00007B050000}"/>
    <cellStyle name="Normal 1160 2" xfId="2820" xr:uid="{00000000-0005-0000-0000-00007C050000}"/>
    <cellStyle name="Normal 1161" xfId="2331" xr:uid="{00000000-0005-0000-0000-00007D050000}"/>
    <cellStyle name="Normal 1161 2" xfId="2821" xr:uid="{00000000-0005-0000-0000-00007E050000}"/>
    <cellStyle name="Normal 1162" xfId="2332" xr:uid="{00000000-0005-0000-0000-00007F050000}"/>
    <cellStyle name="Normal 1162 2" xfId="2822" xr:uid="{00000000-0005-0000-0000-000080050000}"/>
    <cellStyle name="Normal 1163" xfId="2333" xr:uid="{00000000-0005-0000-0000-000081050000}"/>
    <cellStyle name="Normal 1163 2" xfId="2823" xr:uid="{00000000-0005-0000-0000-000082050000}"/>
    <cellStyle name="Normal 1164" xfId="2334" xr:uid="{00000000-0005-0000-0000-000083050000}"/>
    <cellStyle name="Normal 1164 2" xfId="2824" xr:uid="{00000000-0005-0000-0000-000084050000}"/>
    <cellStyle name="Normal 1165" xfId="2335" xr:uid="{00000000-0005-0000-0000-000085050000}"/>
    <cellStyle name="Normal 1165 2" xfId="2825" xr:uid="{00000000-0005-0000-0000-000086050000}"/>
    <cellStyle name="Normal 1166" xfId="2336" xr:uid="{00000000-0005-0000-0000-000087050000}"/>
    <cellStyle name="Normal 1166 2" xfId="2826" xr:uid="{00000000-0005-0000-0000-000088050000}"/>
    <cellStyle name="Normal 1167" xfId="2337" xr:uid="{00000000-0005-0000-0000-000089050000}"/>
    <cellStyle name="Normal 1167 2" xfId="2827" xr:uid="{00000000-0005-0000-0000-00008A050000}"/>
    <cellStyle name="Normal 1168" xfId="2338" xr:uid="{00000000-0005-0000-0000-00008B050000}"/>
    <cellStyle name="Normal 1168 2" xfId="2828" xr:uid="{00000000-0005-0000-0000-00008C050000}"/>
    <cellStyle name="Normal 1169" xfId="2339" xr:uid="{00000000-0005-0000-0000-00008D050000}"/>
    <cellStyle name="Normal 1169 2" xfId="2829" xr:uid="{00000000-0005-0000-0000-00008E050000}"/>
    <cellStyle name="Normal 117" xfId="1116" xr:uid="{00000000-0005-0000-0000-00008F050000}"/>
    <cellStyle name="Normal 1170" xfId="2340" xr:uid="{00000000-0005-0000-0000-000090050000}"/>
    <cellStyle name="Normal 1170 2" xfId="2830" xr:uid="{00000000-0005-0000-0000-000091050000}"/>
    <cellStyle name="Normal 1171" xfId="2341" xr:uid="{00000000-0005-0000-0000-000092050000}"/>
    <cellStyle name="Normal 1171 2" xfId="2831" xr:uid="{00000000-0005-0000-0000-000093050000}"/>
    <cellStyle name="Normal 1172" xfId="2342" xr:uid="{00000000-0005-0000-0000-000094050000}"/>
    <cellStyle name="Normal 1172 2" xfId="2832" xr:uid="{00000000-0005-0000-0000-000095050000}"/>
    <cellStyle name="Normal 1173" xfId="2343" xr:uid="{00000000-0005-0000-0000-000096050000}"/>
    <cellStyle name="Normal 1173 2" xfId="2833" xr:uid="{00000000-0005-0000-0000-000097050000}"/>
    <cellStyle name="Normal 1174" xfId="2344" xr:uid="{00000000-0005-0000-0000-000098050000}"/>
    <cellStyle name="Normal 1174 2" xfId="2834" xr:uid="{00000000-0005-0000-0000-000099050000}"/>
    <cellStyle name="Normal 1175" xfId="2345" xr:uid="{00000000-0005-0000-0000-00009A050000}"/>
    <cellStyle name="Normal 1175 2" xfId="2835" xr:uid="{00000000-0005-0000-0000-00009B050000}"/>
    <cellStyle name="Normal 1176" xfId="2346" xr:uid="{00000000-0005-0000-0000-00009C050000}"/>
    <cellStyle name="Normal 1176 2" xfId="2836" xr:uid="{00000000-0005-0000-0000-00009D050000}"/>
    <cellStyle name="Normal 1177" xfId="2347" xr:uid="{00000000-0005-0000-0000-00009E050000}"/>
    <cellStyle name="Normal 1177 2" xfId="2837" xr:uid="{00000000-0005-0000-0000-00009F050000}"/>
    <cellStyle name="Normal 1178" xfId="2348" xr:uid="{00000000-0005-0000-0000-0000A0050000}"/>
    <cellStyle name="Normal 1178 2" xfId="2838" xr:uid="{00000000-0005-0000-0000-0000A1050000}"/>
    <cellStyle name="Normal 1179" xfId="2349" xr:uid="{00000000-0005-0000-0000-0000A2050000}"/>
    <cellStyle name="Normal 1179 2" xfId="2839" xr:uid="{00000000-0005-0000-0000-0000A3050000}"/>
    <cellStyle name="Normal 118" xfId="1117" xr:uid="{00000000-0005-0000-0000-0000A4050000}"/>
    <cellStyle name="Normal 1180" xfId="2350" xr:uid="{00000000-0005-0000-0000-0000A5050000}"/>
    <cellStyle name="Normal 1180 2" xfId="2840" xr:uid="{00000000-0005-0000-0000-0000A6050000}"/>
    <cellStyle name="Normal 1181" xfId="2351" xr:uid="{00000000-0005-0000-0000-0000A7050000}"/>
    <cellStyle name="Normal 1181 2" xfId="2841" xr:uid="{00000000-0005-0000-0000-0000A8050000}"/>
    <cellStyle name="Normal 1182" xfId="2352" xr:uid="{00000000-0005-0000-0000-0000A9050000}"/>
    <cellStyle name="Normal 1182 2" xfId="2842" xr:uid="{00000000-0005-0000-0000-0000AA050000}"/>
    <cellStyle name="Normal 1183" xfId="547" xr:uid="{00000000-0005-0000-0000-0000AB050000}"/>
    <cellStyle name="Normal 1183 2" xfId="2353" xr:uid="{00000000-0005-0000-0000-0000AC050000}"/>
    <cellStyle name="Normal 1183 2 2" xfId="2843" xr:uid="{00000000-0005-0000-0000-0000AD050000}"/>
    <cellStyle name="Normal 1184" xfId="539" xr:uid="{00000000-0005-0000-0000-0000AE050000}"/>
    <cellStyle name="Normal 1184 2" xfId="2354" xr:uid="{00000000-0005-0000-0000-0000AF050000}"/>
    <cellStyle name="Normal 1184 2 2" xfId="2844" xr:uid="{00000000-0005-0000-0000-0000B0050000}"/>
    <cellStyle name="Normal 1185" xfId="2355" xr:uid="{00000000-0005-0000-0000-0000B1050000}"/>
    <cellStyle name="Normal 1185 2" xfId="2845" xr:uid="{00000000-0005-0000-0000-0000B2050000}"/>
    <cellStyle name="Normal 1186" xfId="2356" xr:uid="{00000000-0005-0000-0000-0000B3050000}"/>
    <cellStyle name="Normal 1186 2" xfId="2846" xr:uid="{00000000-0005-0000-0000-0000B4050000}"/>
    <cellStyle name="Normal 1187" xfId="2357" xr:uid="{00000000-0005-0000-0000-0000B5050000}"/>
    <cellStyle name="Normal 1187 2" xfId="2847" xr:uid="{00000000-0005-0000-0000-0000B6050000}"/>
    <cellStyle name="Normal 1188" xfId="2358" xr:uid="{00000000-0005-0000-0000-0000B7050000}"/>
    <cellStyle name="Normal 1188 2" xfId="2848" xr:uid="{00000000-0005-0000-0000-0000B8050000}"/>
    <cellStyle name="Normal 1189" xfId="2359" xr:uid="{00000000-0005-0000-0000-0000B9050000}"/>
    <cellStyle name="Normal 1189 2" xfId="2849" xr:uid="{00000000-0005-0000-0000-0000BA050000}"/>
    <cellStyle name="Normal 119" xfId="1118" xr:uid="{00000000-0005-0000-0000-0000BB050000}"/>
    <cellStyle name="Normal 1190" xfId="2360" xr:uid="{00000000-0005-0000-0000-0000BC050000}"/>
    <cellStyle name="Normal 1190 2" xfId="2850" xr:uid="{00000000-0005-0000-0000-0000BD050000}"/>
    <cellStyle name="Normal 1191" xfId="2361" xr:uid="{00000000-0005-0000-0000-0000BE050000}"/>
    <cellStyle name="Normal 1191 2" xfId="2851" xr:uid="{00000000-0005-0000-0000-0000BF050000}"/>
    <cellStyle name="Normal 1192" xfId="2362" xr:uid="{00000000-0005-0000-0000-0000C0050000}"/>
    <cellStyle name="Normal 1192 2" xfId="2852" xr:uid="{00000000-0005-0000-0000-0000C1050000}"/>
    <cellStyle name="Normal 1193" xfId="2363" xr:uid="{00000000-0005-0000-0000-0000C2050000}"/>
    <cellStyle name="Normal 1193 2" xfId="2853" xr:uid="{00000000-0005-0000-0000-0000C3050000}"/>
    <cellStyle name="Normal 1194" xfId="2364" xr:uid="{00000000-0005-0000-0000-0000C4050000}"/>
    <cellStyle name="Normal 1194 2" xfId="2854" xr:uid="{00000000-0005-0000-0000-0000C5050000}"/>
    <cellStyle name="Normal 1195" xfId="2365" xr:uid="{00000000-0005-0000-0000-0000C6050000}"/>
    <cellStyle name="Normal 1195 2" xfId="2855" xr:uid="{00000000-0005-0000-0000-0000C7050000}"/>
    <cellStyle name="Normal 1196" xfId="2366" xr:uid="{00000000-0005-0000-0000-0000C8050000}"/>
    <cellStyle name="Normal 1196 2" xfId="2856" xr:uid="{00000000-0005-0000-0000-0000C9050000}"/>
    <cellStyle name="Normal 1197" xfId="2367" xr:uid="{00000000-0005-0000-0000-0000CA050000}"/>
    <cellStyle name="Normal 1197 2" xfId="2857" xr:uid="{00000000-0005-0000-0000-0000CB050000}"/>
    <cellStyle name="Normal 1198" xfId="2368" xr:uid="{00000000-0005-0000-0000-0000CC050000}"/>
    <cellStyle name="Normal 1198 2" xfId="2858" xr:uid="{00000000-0005-0000-0000-0000CD050000}"/>
    <cellStyle name="Normal 1199" xfId="2369" xr:uid="{00000000-0005-0000-0000-0000CE050000}"/>
    <cellStyle name="Normal 1199 2" xfId="2859" xr:uid="{00000000-0005-0000-0000-0000CF050000}"/>
    <cellStyle name="Normal 12" xfId="6" xr:uid="{00000000-0005-0000-0000-0000D0050000}"/>
    <cellStyle name="Normal 12 2" xfId="405" xr:uid="{00000000-0005-0000-0000-0000D1050000}"/>
    <cellStyle name="Normal 12 3" xfId="972" xr:uid="{00000000-0005-0000-0000-0000D2050000}"/>
    <cellStyle name="Normal 120" xfId="1119" xr:uid="{00000000-0005-0000-0000-0000D3050000}"/>
    <cellStyle name="Normal 1200" xfId="2370" xr:uid="{00000000-0005-0000-0000-0000D4050000}"/>
    <cellStyle name="Normal 1200 2" xfId="2860" xr:uid="{00000000-0005-0000-0000-0000D5050000}"/>
    <cellStyle name="Normal 1201" xfId="2371" xr:uid="{00000000-0005-0000-0000-0000D6050000}"/>
    <cellStyle name="Normal 1201 2" xfId="2861" xr:uid="{00000000-0005-0000-0000-0000D7050000}"/>
    <cellStyle name="Normal 1202" xfId="2372" xr:uid="{00000000-0005-0000-0000-0000D8050000}"/>
    <cellStyle name="Normal 1202 2" xfId="2862" xr:uid="{00000000-0005-0000-0000-0000D9050000}"/>
    <cellStyle name="Normal 1203" xfId="2373" xr:uid="{00000000-0005-0000-0000-0000DA050000}"/>
    <cellStyle name="Normal 1203 2" xfId="2863" xr:uid="{00000000-0005-0000-0000-0000DB050000}"/>
    <cellStyle name="Normal 1204" xfId="2374" xr:uid="{00000000-0005-0000-0000-0000DC050000}"/>
    <cellStyle name="Normal 1204 2" xfId="2864" xr:uid="{00000000-0005-0000-0000-0000DD050000}"/>
    <cellStyle name="Normal 1205" xfId="2375" xr:uid="{00000000-0005-0000-0000-0000DE050000}"/>
    <cellStyle name="Normal 1205 2" xfId="2865" xr:uid="{00000000-0005-0000-0000-0000DF050000}"/>
    <cellStyle name="Normal 1206" xfId="2376" xr:uid="{00000000-0005-0000-0000-0000E0050000}"/>
    <cellStyle name="Normal 1206 2" xfId="2866" xr:uid="{00000000-0005-0000-0000-0000E1050000}"/>
    <cellStyle name="Normal 1207" xfId="2377" xr:uid="{00000000-0005-0000-0000-0000E2050000}"/>
    <cellStyle name="Normal 1207 2" xfId="2867" xr:uid="{00000000-0005-0000-0000-0000E3050000}"/>
    <cellStyle name="Normal 1208" xfId="2378" xr:uid="{00000000-0005-0000-0000-0000E4050000}"/>
    <cellStyle name="Normal 1208 2" xfId="2868" xr:uid="{00000000-0005-0000-0000-0000E5050000}"/>
    <cellStyle name="Normal 1209" xfId="2379" xr:uid="{00000000-0005-0000-0000-0000E6050000}"/>
    <cellStyle name="Normal 1209 2" xfId="2869" xr:uid="{00000000-0005-0000-0000-0000E7050000}"/>
    <cellStyle name="Normal 121" xfId="1120" xr:uid="{00000000-0005-0000-0000-0000E8050000}"/>
    <cellStyle name="Normal 1210" xfId="2380" xr:uid="{00000000-0005-0000-0000-0000E9050000}"/>
    <cellStyle name="Normal 1210 2" xfId="2870" xr:uid="{00000000-0005-0000-0000-0000EA050000}"/>
    <cellStyle name="Normal 1211" xfId="2381" xr:uid="{00000000-0005-0000-0000-0000EB050000}"/>
    <cellStyle name="Normal 1211 2" xfId="2871" xr:uid="{00000000-0005-0000-0000-0000EC050000}"/>
    <cellStyle name="Normal 1212" xfId="2382" xr:uid="{00000000-0005-0000-0000-0000ED050000}"/>
    <cellStyle name="Normal 1212 2" xfId="2872" xr:uid="{00000000-0005-0000-0000-0000EE050000}"/>
    <cellStyle name="Normal 1213" xfId="2383" xr:uid="{00000000-0005-0000-0000-0000EF050000}"/>
    <cellStyle name="Normal 1213 2" xfId="2873" xr:uid="{00000000-0005-0000-0000-0000F0050000}"/>
    <cellStyle name="Normal 1214" xfId="2384" xr:uid="{00000000-0005-0000-0000-0000F1050000}"/>
    <cellStyle name="Normal 1214 2" xfId="2874" xr:uid="{00000000-0005-0000-0000-0000F2050000}"/>
    <cellStyle name="Normal 1215" xfId="2385" xr:uid="{00000000-0005-0000-0000-0000F3050000}"/>
    <cellStyle name="Normal 1215 2" xfId="2875" xr:uid="{00000000-0005-0000-0000-0000F4050000}"/>
    <cellStyle name="Normal 1216" xfId="2386" xr:uid="{00000000-0005-0000-0000-0000F5050000}"/>
    <cellStyle name="Normal 1216 2" xfId="2876" xr:uid="{00000000-0005-0000-0000-0000F6050000}"/>
    <cellStyle name="Normal 1217" xfId="2387" xr:uid="{00000000-0005-0000-0000-0000F7050000}"/>
    <cellStyle name="Normal 1217 2" xfId="2877" xr:uid="{00000000-0005-0000-0000-0000F8050000}"/>
    <cellStyle name="Normal 1218" xfId="2388" xr:uid="{00000000-0005-0000-0000-0000F9050000}"/>
    <cellStyle name="Normal 1218 2" xfId="2878" xr:uid="{00000000-0005-0000-0000-0000FA050000}"/>
    <cellStyle name="Normal 1219" xfId="2389" xr:uid="{00000000-0005-0000-0000-0000FB050000}"/>
    <cellStyle name="Normal 1219 2" xfId="2879" xr:uid="{00000000-0005-0000-0000-0000FC050000}"/>
    <cellStyle name="Normal 122" xfId="1121" xr:uid="{00000000-0005-0000-0000-0000FD050000}"/>
    <cellStyle name="Normal 1220" xfId="2390" xr:uid="{00000000-0005-0000-0000-0000FE050000}"/>
    <cellStyle name="Normal 1220 2" xfId="2880" xr:uid="{00000000-0005-0000-0000-0000FF050000}"/>
    <cellStyle name="Normal 1221" xfId="2391" xr:uid="{00000000-0005-0000-0000-000000060000}"/>
    <cellStyle name="Normal 1222" xfId="2392" xr:uid="{00000000-0005-0000-0000-000001060000}"/>
    <cellStyle name="Normal 1223" xfId="2393" xr:uid="{00000000-0005-0000-0000-000002060000}"/>
    <cellStyle name="Normal 1224" xfId="2394" xr:uid="{00000000-0005-0000-0000-000003060000}"/>
    <cellStyle name="Normal 1224 2" xfId="2881" xr:uid="{00000000-0005-0000-0000-000004060000}"/>
    <cellStyle name="Normal 1225" xfId="2395" xr:uid="{00000000-0005-0000-0000-000005060000}"/>
    <cellStyle name="Normal 1225 2" xfId="2882" xr:uid="{00000000-0005-0000-0000-000006060000}"/>
    <cellStyle name="Normal 1226" xfId="2396" xr:uid="{00000000-0005-0000-0000-000007060000}"/>
    <cellStyle name="Normal 1226 2" xfId="2883" xr:uid="{00000000-0005-0000-0000-000008060000}"/>
    <cellStyle name="Normal 1227" xfId="2397" xr:uid="{00000000-0005-0000-0000-000009060000}"/>
    <cellStyle name="Normal 1227 2" xfId="2884" xr:uid="{00000000-0005-0000-0000-00000A060000}"/>
    <cellStyle name="Normal 1228" xfId="2398" xr:uid="{00000000-0005-0000-0000-00000B060000}"/>
    <cellStyle name="Normal 1228 2" xfId="2885" xr:uid="{00000000-0005-0000-0000-00000C060000}"/>
    <cellStyle name="Normal 1229" xfId="551" xr:uid="{00000000-0005-0000-0000-00000D060000}"/>
    <cellStyle name="Normal 1229 2" xfId="2399" xr:uid="{00000000-0005-0000-0000-00000E060000}"/>
    <cellStyle name="Normal 1229 2 2" xfId="2886" xr:uid="{00000000-0005-0000-0000-00000F060000}"/>
    <cellStyle name="Normal 123" xfId="1122" xr:uid="{00000000-0005-0000-0000-000010060000}"/>
    <cellStyle name="Normal 1230" xfId="549" xr:uid="{00000000-0005-0000-0000-000011060000}"/>
    <cellStyle name="Normal 1230 2" xfId="2400" xr:uid="{00000000-0005-0000-0000-000012060000}"/>
    <cellStyle name="Normal 1230 2 2" xfId="2887" xr:uid="{00000000-0005-0000-0000-000013060000}"/>
    <cellStyle name="Normal 1231" xfId="553" xr:uid="{00000000-0005-0000-0000-000014060000}"/>
    <cellStyle name="Normal 1231 2" xfId="2401" xr:uid="{00000000-0005-0000-0000-000015060000}"/>
    <cellStyle name="Normal 1231 2 2" xfId="2888" xr:uid="{00000000-0005-0000-0000-000016060000}"/>
    <cellStyle name="Normal 1232" xfId="2402" xr:uid="{00000000-0005-0000-0000-000017060000}"/>
    <cellStyle name="Normal 1232 2" xfId="2889" xr:uid="{00000000-0005-0000-0000-000018060000}"/>
    <cellStyle name="Normal 1233" xfId="2403" xr:uid="{00000000-0005-0000-0000-000019060000}"/>
    <cellStyle name="Normal 1233 2" xfId="2890" xr:uid="{00000000-0005-0000-0000-00001A060000}"/>
    <cellStyle name="Normal 1234" xfId="2404" xr:uid="{00000000-0005-0000-0000-00001B060000}"/>
    <cellStyle name="Normal 1234 2" xfId="2891" xr:uid="{00000000-0005-0000-0000-00001C060000}"/>
    <cellStyle name="Normal 1235" xfId="2405" xr:uid="{00000000-0005-0000-0000-00001D060000}"/>
    <cellStyle name="Normal 1235 2" xfId="2892" xr:uid="{00000000-0005-0000-0000-00001E060000}"/>
    <cellStyle name="Normal 1236" xfId="2406" xr:uid="{00000000-0005-0000-0000-00001F060000}"/>
    <cellStyle name="Normal 1236 2" xfId="2893" xr:uid="{00000000-0005-0000-0000-000020060000}"/>
    <cellStyle name="Normal 1237" xfId="2407" xr:uid="{00000000-0005-0000-0000-000021060000}"/>
    <cellStyle name="Normal 1237 2" xfId="2894" xr:uid="{00000000-0005-0000-0000-000022060000}"/>
    <cellStyle name="Normal 1238" xfId="2408" xr:uid="{00000000-0005-0000-0000-000023060000}"/>
    <cellStyle name="Normal 1238 2" xfId="2895" xr:uid="{00000000-0005-0000-0000-000024060000}"/>
    <cellStyle name="Normal 1239" xfId="2409" xr:uid="{00000000-0005-0000-0000-000025060000}"/>
    <cellStyle name="Normal 1239 2" xfId="2896" xr:uid="{00000000-0005-0000-0000-000026060000}"/>
    <cellStyle name="Normal 124" xfId="1123" xr:uid="{00000000-0005-0000-0000-000027060000}"/>
    <cellStyle name="Normal 1240" xfId="2410" xr:uid="{00000000-0005-0000-0000-000028060000}"/>
    <cellStyle name="Normal 1240 2" xfId="2897" xr:uid="{00000000-0005-0000-0000-000029060000}"/>
    <cellStyle name="Normal 1241" xfId="2411" xr:uid="{00000000-0005-0000-0000-00002A060000}"/>
    <cellStyle name="Normal 1241 2" xfId="2898" xr:uid="{00000000-0005-0000-0000-00002B060000}"/>
    <cellStyle name="Normal 1242" xfId="2412" xr:uid="{00000000-0005-0000-0000-00002C060000}"/>
    <cellStyle name="Normal 1242 2" xfId="2899" xr:uid="{00000000-0005-0000-0000-00002D060000}"/>
    <cellStyle name="Normal 1243" xfId="2413" xr:uid="{00000000-0005-0000-0000-00002E060000}"/>
    <cellStyle name="Normal 1243 2" xfId="2900" xr:uid="{00000000-0005-0000-0000-00002F060000}"/>
    <cellStyle name="Normal 1244" xfId="2414" xr:uid="{00000000-0005-0000-0000-000030060000}"/>
    <cellStyle name="Normal 1244 2" xfId="2901" xr:uid="{00000000-0005-0000-0000-000031060000}"/>
    <cellStyle name="Normal 1245" xfId="2415" xr:uid="{00000000-0005-0000-0000-000032060000}"/>
    <cellStyle name="Normal 1245 2" xfId="2902" xr:uid="{00000000-0005-0000-0000-000033060000}"/>
    <cellStyle name="Normal 1246" xfId="2416" xr:uid="{00000000-0005-0000-0000-000034060000}"/>
    <cellStyle name="Normal 1246 2" xfId="2903" xr:uid="{00000000-0005-0000-0000-000035060000}"/>
    <cellStyle name="Normal 1247" xfId="2417" xr:uid="{00000000-0005-0000-0000-000036060000}"/>
    <cellStyle name="Normal 1247 2" xfId="2904" xr:uid="{00000000-0005-0000-0000-000037060000}"/>
    <cellStyle name="Normal 1248" xfId="2418" xr:uid="{00000000-0005-0000-0000-000038060000}"/>
    <cellStyle name="Normal 1248 2" xfId="2905" xr:uid="{00000000-0005-0000-0000-000039060000}"/>
    <cellStyle name="Normal 1249" xfId="2419" xr:uid="{00000000-0005-0000-0000-00003A060000}"/>
    <cellStyle name="Normal 1249 2" xfId="2906" xr:uid="{00000000-0005-0000-0000-00003B060000}"/>
    <cellStyle name="Normal 125" xfId="1124" xr:uid="{00000000-0005-0000-0000-00003C060000}"/>
    <cellStyle name="Normal 1250" xfId="2420" xr:uid="{00000000-0005-0000-0000-00003D060000}"/>
    <cellStyle name="Normal 1250 2" xfId="2907" xr:uid="{00000000-0005-0000-0000-00003E060000}"/>
    <cellStyle name="Normal 1251" xfId="2421" xr:uid="{00000000-0005-0000-0000-00003F060000}"/>
    <cellStyle name="Normal 1251 2" xfId="2908" xr:uid="{00000000-0005-0000-0000-000040060000}"/>
    <cellStyle name="Normal 1252" xfId="2422" xr:uid="{00000000-0005-0000-0000-000041060000}"/>
    <cellStyle name="Normal 1252 2" xfId="2909" xr:uid="{00000000-0005-0000-0000-000042060000}"/>
    <cellStyle name="Normal 1253" xfId="2423" xr:uid="{00000000-0005-0000-0000-000043060000}"/>
    <cellStyle name="Normal 1253 2" xfId="2910" xr:uid="{00000000-0005-0000-0000-000044060000}"/>
    <cellStyle name="Normal 1254" xfId="2424" xr:uid="{00000000-0005-0000-0000-000045060000}"/>
    <cellStyle name="Normal 1254 2" xfId="2911" xr:uid="{00000000-0005-0000-0000-000046060000}"/>
    <cellStyle name="Normal 1255" xfId="2425" xr:uid="{00000000-0005-0000-0000-000047060000}"/>
    <cellStyle name="Normal 1255 2" xfId="2912" xr:uid="{00000000-0005-0000-0000-000048060000}"/>
    <cellStyle name="Normal 1256" xfId="2426" xr:uid="{00000000-0005-0000-0000-000049060000}"/>
    <cellStyle name="Normal 1256 2" xfId="2913" xr:uid="{00000000-0005-0000-0000-00004A060000}"/>
    <cellStyle name="Normal 1257" xfId="2427" xr:uid="{00000000-0005-0000-0000-00004B060000}"/>
    <cellStyle name="Normal 1257 2" xfId="2914" xr:uid="{00000000-0005-0000-0000-00004C060000}"/>
    <cellStyle name="Normal 1258" xfId="2428" xr:uid="{00000000-0005-0000-0000-00004D060000}"/>
    <cellStyle name="Normal 1258 2" xfId="2915" xr:uid="{00000000-0005-0000-0000-00004E060000}"/>
    <cellStyle name="Normal 1259" xfId="2429" xr:uid="{00000000-0005-0000-0000-00004F060000}"/>
    <cellStyle name="Normal 1259 2" xfId="2916" xr:uid="{00000000-0005-0000-0000-000050060000}"/>
    <cellStyle name="Normal 126" xfId="1125" xr:uid="{00000000-0005-0000-0000-000051060000}"/>
    <cellStyle name="Normal 1260" xfId="2430" xr:uid="{00000000-0005-0000-0000-000052060000}"/>
    <cellStyle name="Normal 1260 2" xfId="2917" xr:uid="{00000000-0005-0000-0000-000053060000}"/>
    <cellStyle name="Normal 1261" xfId="2431" xr:uid="{00000000-0005-0000-0000-000054060000}"/>
    <cellStyle name="Normal 1261 2" xfId="2918" xr:uid="{00000000-0005-0000-0000-000055060000}"/>
    <cellStyle name="Normal 1262" xfId="2432" xr:uid="{00000000-0005-0000-0000-000056060000}"/>
    <cellStyle name="Normal 1262 2" xfId="2919" xr:uid="{00000000-0005-0000-0000-000057060000}"/>
    <cellStyle name="Normal 1263" xfId="2433" xr:uid="{00000000-0005-0000-0000-000058060000}"/>
    <cellStyle name="Normal 1263 2" xfId="2920" xr:uid="{00000000-0005-0000-0000-000059060000}"/>
    <cellStyle name="Normal 1264" xfId="2434" xr:uid="{00000000-0005-0000-0000-00005A060000}"/>
    <cellStyle name="Normal 1264 2" xfId="2921" xr:uid="{00000000-0005-0000-0000-00005B060000}"/>
    <cellStyle name="Normal 1265" xfId="2435" xr:uid="{00000000-0005-0000-0000-00005C060000}"/>
    <cellStyle name="Normal 1265 2" xfId="2922" xr:uid="{00000000-0005-0000-0000-00005D060000}"/>
    <cellStyle name="Normal 1266" xfId="2436" xr:uid="{00000000-0005-0000-0000-00005E060000}"/>
    <cellStyle name="Normal 1266 2" xfId="2923" xr:uid="{00000000-0005-0000-0000-00005F060000}"/>
    <cellStyle name="Normal 1267" xfId="2437" xr:uid="{00000000-0005-0000-0000-000060060000}"/>
    <cellStyle name="Normal 1267 2" xfId="2924" xr:uid="{00000000-0005-0000-0000-000061060000}"/>
    <cellStyle name="Normal 1268" xfId="2438" xr:uid="{00000000-0005-0000-0000-000062060000}"/>
    <cellStyle name="Normal 1268 2" xfId="2925" xr:uid="{00000000-0005-0000-0000-000063060000}"/>
    <cellStyle name="Normal 1269" xfId="2439" xr:uid="{00000000-0005-0000-0000-000064060000}"/>
    <cellStyle name="Normal 1269 2" xfId="2926" xr:uid="{00000000-0005-0000-0000-000065060000}"/>
    <cellStyle name="Normal 127" xfId="1126" xr:uid="{00000000-0005-0000-0000-000066060000}"/>
    <cellStyle name="Normal 1270" xfId="2440" xr:uid="{00000000-0005-0000-0000-000067060000}"/>
    <cellStyle name="Normal 1270 2" xfId="2927" xr:uid="{00000000-0005-0000-0000-000068060000}"/>
    <cellStyle name="Normal 1271" xfId="2441" xr:uid="{00000000-0005-0000-0000-000069060000}"/>
    <cellStyle name="Normal 1271 2" xfId="2928" xr:uid="{00000000-0005-0000-0000-00006A060000}"/>
    <cellStyle name="Normal 1272" xfId="2442" xr:uid="{00000000-0005-0000-0000-00006B060000}"/>
    <cellStyle name="Normal 1272 2" xfId="2929" xr:uid="{00000000-0005-0000-0000-00006C060000}"/>
    <cellStyle name="Normal 1273" xfId="2443" xr:uid="{00000000-0005-0000-0000-00006D060000}"/>
    <cellStyle name="Normal 1273 2" xfId="2930" xr:uid="{00000000-0005-0000-0000-00006E060000}"/>
    <cellStyle name="Normal 1274" xfId="2444" xr:uid="{00000000-0005-0000-0000-00006F060000}"/>
    <cellStyle name="Normal 1274 2" xfId="2931" xr:uid="{00000000-0005-0000-0000-000070060000}"/>
    <cellStyle name="Normal 1275" xfId="2445" xr:uid="{00000000-0005-0000-0000-000071060000}"/>
    <cellStyle name="Normal 1275 2" xfId="2932" xr:uid="{00000000-0005-0000-0000-000072060000}"/>
    <cellStyle name="Normal 1276" xfId="2446" xr:uid="{00000000-0005-0000-0000-000073060000}"/>
    <cellStyle name="Normal 1276 2" xfId="2933" xr:uid="{00000000-0005-0000-0000-000074060000}"/>
    <cellStyle name="Normal 1277" xfId="2447" xr:uid="{00000000-0005-0000-0000-000075060000}"/>
    <cellStyle name="Normal 1277 2" xfId="2934" xr:uid="{00000000-0005-0000-0000-000076060000}"/>
    <cellStyle name="Normal 1278" xfId="2448" xr:uid="{00000000-0005-0000-0000-000077060000}"/>
    <cellStyle name="Normal 1278 2" xfId="2935" xr:uid="{00000000-0005-0000-0000-000078060000}"/>
    <cellStyle name="Normal 1279" xfId="2449" xr:uid="{00000000-0005-0000-0000-000079060000}"/>
    <cellStyle name="Normal 1279 2" xfId="2936" xr:uid="{00000000-0005-0000-0000-00007A060000}"/>
    <cellStyle name="Normal 128" xfId="1127" xr:uid="{00000000-0005-0000-0000-00007B060000}"/>
    <cellStyle name="Normal 1280" xfId="2450" xr:uid="{00000000-0005-0000-0000-00007C060000}"/>
    <cellStyle name="Normal 1280 2" xfId="2937" xr:uid="{00000000-0005-0000-0000-00007D060000}"/>
    <cellStyle name="Normal 1281" xfId="2451" xr:uid="{00000000-0005-0000-0000-00007E060000}"/>
    <cellStyle name="Normal 1281 2" xfId="2938" xr:uid="{00000000-0005-0000-0000-00007F060000}"/>
    <cellStyle name="Normal 1282" xfId="2452" xr:uid="{00000000-0005-0000-0000-000080060000}"/>
    <cellStyle name="Normal 1282 2" xfId="2939" xr:uid="{00000000-0005-0000-0000-000081060000}"/>
    <cellStyle name="Normal 1283" xfId="2453" xr:uid="{00000000-0005-0000-0000-000082060000}"/>
    <cellStyle name="Normal 1283 2" xfId="2940" xr:uid="{00000000-0005-0000-0000-000083060000}"/>
    <cellStyle name="Normal 1284" xfId="2454" xr:uid="{00000000-0005-0000-0000-000084060000}"/>
    <cellStyle name="Normal 1284 2" xfId="2941" xr:uid="{00000000-0005-0000-0000-000085060000}"/>
    <cellStyle name="Normal 1285" xfId="2455" xr:uid="{00000000-0005-0000-0000-000086060000}"/>
    <cellStyle name="Normal 1285 2" xfId="2942" xr:uid="{00000000-0005-0000-0000-000087060000}"/>
    <cellStyle name="Normal 1286" xfId="2456" xr:uid="{00000000-0005-0000-0000-000088060000}"/>
    <cellStyle name="Normal 1286 2" xfId="2943" xr:uid="{00000000-0005-0000-0000-000089060000}"/>
    <cellStyle name="Normal 1287" xfId="2457" xr:uid="{00000000-0005-0000-0000-00008A060000}"/>
    <cellStyle name="Normal 1287 2" xfId="2944" xr:uid="{00000000-0005-0000-0000-00008B060000}"/>
    <cellStyle name="Normal 1288" xfId="2458" xr:uid="{00000000-0005-0000-0000-00008C060000}"/>
    <cellStyle name="Normal 1288 2" xfId="2945" xr:uid="{00000000-0005-0000-0000-00008D060000}"/>
    <cellStyle name="Normal 1289" xfId="2459" xr:uid="{00000000-0005-0000-0000-00008E060000}"/>
    <cellStyle name="Normal 1289 2" xfId="2946" xr:uid="{00000000-0005-0000-0000-00008F060000}"/>
    <cellStyle name="Normal 129" xfId="1128" xr:uid="{00000000-0005-0000-0000-000090060000}"/>
    <cellStyle name="Normal 1290" xfId="2460" xr:uid="{00000000-0005-0000-0000-000091060000}"/>
    <cellStyle name="Normal 1290 2" xfId="2947" xr:uid="{00000000-0005-0000-0000-000092060000}"/>
    <cellStyle name="Normal 1291" xfId="2461" xr:uid="{00000000-0005-0000-0000-000093060000}"/>
    <cellStyle name="Normal 1291 2" xfId="2948" xr:uid="{00000000-0005-0000-0000-000094060000}"/>
    <cellStyle name="Normal 1292" xfId="2462" xr:uid="{00000000-0005-0000-0000-000095060000}"/>
    <cellStyle name="Normal 1292 2" xfId="2949" xr:uid="{00000000-0005-0000-0000-000096060000}"/>
    <cellStyle name="Normal 1293" xfId="2463" xr:uid="{00000000-0005-0000-0000-000097060000}"/>
    <cellStyle name="Normal 1293 2" xfId="2950" xr:uid="{00000000-0005-0000-0000-000098060000}"/>
    <cellStyle name="Normal 1294" xfId="2464" xr:uid="{00000000-0005-0000-0000-000099060000}"/>
    <cellStyle name="Normal 1294 2" xfId="2951" xr:uid="{00000000-0005-0000-0000-00009A060000}"/>
    <cellStyle name="Normal 1295" xfId="2465" xr:uid="{00000000-0005-0000-0000-00009B060000}"/>
    <cellStyle name="Normal 1295 2" xfId="2952" xr:uid="{00000000-0005-0000-0000-00009C060000}"/>
    <cellStyle name="Normal 1296" xfId="2466" xr:uid="{00000000-0005-0000-0000-00009D060000}"/>
    <cellStyle name="Normal 1296 2" xfId="2953" xr:uid="{00000000-0005-0000-0000-00009E060000}"/>
    <cellStyle name="Normal 1297" xfId="2467" xr:uid="{00000000-0005-0000-0000-00009F060000}"/>
    <cellStyle name="Normal 1297 2" xfId="2954" xr:uid="{00000000-0005-0000-0000-0000A0060000}"/>
    <cellStyle name="Normal 1298" xfId="2468" xr:uid="{00000000-0005-0000-0000-0000A1060000}"/>
    <cellStyle name="Normal 1298 2" xfId="2955" xr:uid="{00000000-0005-0000-0000-0000A2060000}"/>
    <cellStyle name="Normal 1299" xfId="2469" xr:uid="{00000000-0005-0000-0000-0000A3060000}"/>
    <cellStyle name="Normal 1299 2" xfId="2956" xr:uid="{00000000-0005-0000-0000-0000A4060000}"/>
    <cellStyle name="Normal 13" xfId="9" xr:uid="{00000000-0005-0000-0000-0000A5060000}"/>
    <cellStyle name="Normal 13 2" xfId="973" xr:uid="{00000000-0005-0000-0000-0000A6060000}"/>
    <cellStyle name="Normal 130" xfId="1129" xr:uid="{00000000-0005-0000-0000-0000A7060000}"/>
    <cellStyle name="Normal 1300" xfId="2470" xr:uid="{00000000-0005-0000-0000-0000A8060000}"/>
    <cellStyle name="Normal 1300 2" xfId="2957" xr:uid="{00000000-0005-0000-0000-0000A9060000}"/>
    <cellStyle name="Normal 1301" xfId="2471" xr:uid="{00000000-0005-0000-0000-0000AA060000}"/>
    <cellStyle name="Normal 1301 2" xfId="2958" xr:uid="{00000000-0005-0000-0000-0000AB060000}"/>
    <cellStyle name="Normal 1302" xfId="2472" xr:uid="{00000000-0005-0000-0000-0000AC060000}"/>
    <cellStyle name="Normal 1302 2" xfId="2959" xr:uid="{00000000-0005-0000-0000-0000AD060000}"/>
    <cellStyle name="Normal 1303" xfId="2473" xr:uid="{00000000-0005-0000-0000-0000AE060000}"/>
    <cellStyle name="Normal 1303 2" xfId="2960" xr:uid="{00000000-0005-0000-0000-0000AF060000}"/>
    <cellStyle name="Normal 1304" xfId="2474" xr:uid="{00000000-0005-0000-0000-0000B0060000}"/>
    <cellStyle name="Normal 1304 2" xfId="2961" xr:uid="{00000000-0005-0000-0000-0000B1060000}"/>
    <cellStyle name="Normal 1305" xfId="2475" xr:uid="{00000000-0005-0000-0000-0000B2060000}"/>
    <cellStyle name="Normal 1305 2" xfId="2962" xr:uid="{00000000-0005-0000-0000-0000B3060000}"/>
    <cellStyle name="Normal 1306" xfId="2476" xr:uid="{00000000-0005-0000-0000-0000B4060000}"/>
    <cellStyle name="Normal 1306 2" xfId="2963" xr:uid="{00000000-0005-0000-0000-0000B5060000}"/>
    <cellStyle name="Normal 1307" xfId="2477" xr:uid="{00000000-0005-0000-0000-0000B6060000}"/>
    <cellStyle name="Normal 1307 2" xfId="2964" xr:uid="{00000000-0005-0000-0000-0000B7060000}"/>
    <cellStyle name="Normal 1308" xfId="2478" xr:uid="{00000000-0005-0000-0000-0000B8060000}"/>
    <cellStyle name="Normal 1308 2" xfId="2965" xr:uid="{00000000-0005-0000-0000-0000B9060000}"/>
    <cellStyle name="Normal 1309" xfId="2479" xr:uid="{00000000-0005-0000-0000-0000BA060000}"/>
    <cellStyle name="Normal 1309 2" xfId="2966" xr:uid="{00000000-0005-0000-0000-0000BB060000}"/>
    <cellStyle name="Normal 131" xfId="1130" xr:uid="{00000000-0005-0000-0000-0000BC060000}"/>
    <cellStyle name="Normal 1310" xfId="2480" xr:uid="{00000000-0005-0000-0000-0000BD060000}"/>
    <cellStyle name="Normal 1310 2" xfId="2967" xr:uid="{00000000-0005-0000-0000-0000BE060000}"/>
    <cellStyle name="Normal 1311" xfId="2481" xr:uid="{00000000-0005-0000-0000-0000BF060000}"/>
    <cellStyle name="Normal 1311 2" xfId="2968" xr:uid="{00000000-0005-0000-0000-0000C0060000}"/>
    <cellStyle name="Normal 1312" xfId="2482" xr:uid="{00000000-0005-0000-0000-0000C1060000}"/>
    <cellStyle name="Normal 1312 2" xfId="2969" xr:uid="{00000000-0005-0000-0000-0000C2060000}"/>
    <cellStyle name="Normal 1313" xfId="2483" xr:uid="{00000000-0005-0000-0000-0000C3060000}"/>
    <cellStyle name="Normal 1313 2" xfId="2970" xr:uid="{00000000-0005-0000-0000-0000C4060000}"/>
    <cellStyle name="Normal 1314" xfId="2484" xr:uid="{00000000-0005-0000-0000-0000C5060000}"/>
    <cellStyle name="Normal 1314 2" xfId="2971" xr:uid="{00000000-0005-0000-0000-0000C6060000}"/>
    <cellStyle name="Normal 1315" xfId="2485" xr:uid="{00000000-0005-0000-0000-0000C7060000}"/>
    <cellStyle name="Normal 1315 2" xfId="2972" xr:uid="{00000000-0005-0000-0000-0000C8060000}"/>
    <cellStyle name="Normal 1316" xfId="2486" xr:uid="{00000000-0005-0000-0000-0000C9060000}"/>
    <cellStyle name="Normal 1316 2" xfId="2973" xr:uid="{00000000-0005-0000-0000-0000CA060000}"/>
    <cellStyle name="Normal 1317" xfId="2487" xr:uid="{00000000-0005-0000-0000-0000CB060000}"/>
    <cellStyle name="Normal 1317 2" xfId="2974" xr:uid="{00000000-0005-0000-0000-0000CC060000}"/>
    <cellStyle name="Normal 1318" xfId="2488" xr:uid="{00000000-0005-0000-0000-0000CD060000}"/>
    <cellStyle name="Normal 1318 2" xfId="2975" xr:uid="{00000000-0005-0000-0000-0000CE060000}"/>
    <cellStyle name="Normal 1319" xfId="2489" xr:uid="{00000000-0005-0000-0000-0000CF060000}"/>
    <cellStyle name="Normal 1319 2" xfId="2976" xr:uid="{00000000-0005-0000-0000-0000D0060000}"/>
    <cellStyle name="Normal 132" xfId="1131" xr:uid="{00000000-0005-0000-0000-0000D1060000}"/>
    <cellStyle name="Normal 1320" xfId="2490" xr:uid="{00000000-0005-0000-0000-0000D2060000}"/>
    <cellStyle name="Normal 1320 2" xfId="2977" xr:uid="{00000000-0005-0000-0000-0000D3060000}"/>
    <cellStyle name="Normal 1321" xfId="2491" xr:uid="{00000000-0005-0000-0000-0000D4060000}"/>
    <cellStyle name="Normal 1321 2" xfId="2978" xr:uid="{00000000-0005-0000-0000-0000D5060000}"/>
    <cellStyle name="Normal 1322" xfId="2492" xr:uid="{00000000-0005-0000-0000-0000D6060000}"/>
    <cellStyle name="Normal 1322 2" xfId="2979" xr:uid="{00000000-0005-0000-0000-0000D7060000}"/>
    <cellStyle name="Normal 1323" xfId="2493" xr:uid="{00000000-0005-0000-0000-0000D8060000}"/>
    <cellStyle name="Normal 1323 2" xfId="2980" xr:uid="{00000000-0005-0000-0000-0000D9060000}"/>
    <cellStyle name="Normal 1324" xfId="2494" xr:uid="{00000000-0005-0000-0000-0000DA060000}"/>
    <cellStyle name="Normal 1324 2" xfId="2981" xr:uid="{00000000-0005-0000-0000-0000DB060000}"/>
    <cellStyle name="Normal 1325" xfId="2495" xr:uid="{00000000-0005-0000-0000-0000DC060000}"/>
    <cellStyle name="Normal 1325 2" xfId="2982" xr:uid="{00000000-0005-0000-0000-0000DD060000}"/>
    <cellStyle name="Normal 1326" xfId="2496" xr:uid="{00000000-0005-0000-0000-0000DE060000}"/>
    <cellStyle name="Normal 1326 2" xfId="2983" xr:uid="{00000000-0005-0000-0000-0000DF060000}"/>
    <cellStyle name="Normal 1327" xfId="2497" xr:uid="{00000000-0005-0000-0000-0000E0060000}"/>
    <cellStyle name="Normal 1327 2" xfId="2984" xr:uid="{00000000-0005-0000-0000-0000E1060000}"/>
    <cellStyle name="Normal 1328" xfId="2498" xr:uid="{00000000-0005-0000-0000-0000E2060000}"/>
    <cellStyle name="Normal 1328 2" xfId="2985" xr:uid="{00000000-0005-0000-0000-0000E3060000}"/>
    <cellStyle name="Normal 1329" xfId="2499" xr:uid="{00000000-0005-0000-0000-0000E4060000}"/>
    <cellStyle name="Normal 1329 2" xfId="2986" xr:uid="{00000000-0005-0000-0000-0000E5060000}"/>
    <cellStyle name="Normal 133" xfId="1132" xr:uid="{00000000-0005-0000-0000-0000E6060000}"/>
    <cellStyle name="Normal 1330" xfId="2500" xr:uid="{00000000-0005-0000-0000-0000E7060000}"/>
    <cellStyle name="Normal 1330 2" xfId="2987" xr:uid="{00000000-0005-0000-0000-0000E8060000}"/>
    <cellStyle name="Normal 1331" xfId="2501" xr:uid="{00000000-0005-0000-0000-0000E9060000}"/>
    <cellStyle name="Normal 1331 2" xfId="2988" xr:uid="{00000000-0005-0000-0000-0000EA060000}"/>
    <cellStyle name="Normal 1332" xfId="2502" xr:uid="{00000000-0005-0000-0000-0000EB060000}"/>
    <cellStyle name="Normal 1332 2" xfId="2989" xr:uid="{00000000-0005-0000-0000-0000EC060000}"/>
    <cellStyle name="Normal 1333" xfId="2503" xr:uid="{00000000-0005-0000-0000-0000ED060000}"/>
    <cellStyle name="Normal 1333 2" xfId="2990" xr:uid="{00000000-0005-0000-0000-0000EE060000}"/>
    <cellStyle name="Normal 1334" xfId="2504" xr:uid="{00000000-0005-0000-0000-0000EF060000}"/>
    <cellStyle name="Normal 1334 2" xfId="2991" xr:uid="{00000000-0005-0000-0000-0000F0060000}"/>
    <cellStyle name="Normal 1335" xfId="2505" xr:uid="{00000000-0005-0000-0000-0000F1060000}"/>
    <cellStyle name="Normal 1335 2" xfId="2992" xr:uid="{00000000-0005-0000-0000-0000F2060000}"/>
    <cellStyle name="Normal 1336" xfId="2506" xr:uid="{00000000-0005-0000-0000-0000F3060000}"/>
    <cellStyle name="Normal 1336 2" xfId="2993" xr:uid="{00000000-0005-0000-0000-0000F4060000}"/>
    <cellStyle name="Normal 1337" xfId="2507" xr:uid="{00000000-0005-0000-0000-0000F5060000}"/>
    <cellStyle name="Normal 1337 2" xfId="2994" xr:uid="{00000000-0005-0000-0000-0000F6060000}"/>
    <cellStyle name="Normal 1338" xfId="2508" xr:uid="{00000000-0005-0000-0000-0000F7060000}"/>
    <cellStyle name="Normal 1338 2" xfId="2995" xr:uid="{00000000-0005-0000-0000-0000F8060000}"/>
    <cellStyle name="Normal 1339" xfId="2509" xr:uid="{00000000-0005-0000-0000-0000F9060000}"/>
    <cellStyle name="Normal 1339 2" xfId="2996" xr:uid="{00000000-0005-0000-0000-0000FA060000}"/>
    <cellStyle name="Normal 134" xfId="1133" xr:uid="{00000000-0005-0000-0000-0000FB060000}"/>
    <cellStyle name="Normal 1340" xfId="2510" xr:uid="{00000000-0005-0000-0000-0000FC060000}"/>
    <cellStyle name="Normal 1340 2" xfId="2997" xr:uid="{00000000-0005-0000-0000-0000FD060000}"/>
    <cellStyle name="Normal 1341" xfId="2511" xr:uid="{00000000-0005-0000-0000-0000FE060000}"/>
    <cellStyle name="Normal 1341 2" xfId="2998" xr:uid="{00000000-0005-0000-0000-0000FF060000}"/>
    <cellStyle name="Normal 1342" xfId="2512" xr:uid="{00000000-0005-0000-0000-000000070000}"/>
    <cellStyle name="Normal 1342 2" xfId="2999" xr:uid="{00000000-0005-0000-0000-000001070000}"/>
    <cellStyle name="Normal 1343" xfId="2513" xr:uid="{00000000-0005-0000-0000-000002070000}"/>
    <cellStyle name="Normal 1343 2" xfId="3000" xr:uid="{00000000-0005-0000-0000-000003070000}"/>
    <cellStyle name="Normal 1344" xfId="2514" xr:uid="{00000000-0005-0000-0000-000004070000}"/>
    <cellStyle name="Normal 1344 2" xfId="3001" xr:uid="{00000000-0005-0000-0000-000005070000}"/>
    <cellStyle name="Normal 1345" xfId="2515" xr:uid="{00000000-0005-0000-0000-000006070000}"/>
    <cellStyle name="Normal 1345 2" xfId="3002" xr:uid="{00000000-0005-0000-0000-000007070000}"/>
    <cellStyle name="Normal 1346" xfId="2516" xr:uid="{00000000-0005-0000-0000-000008070000}"/>
    <cellStyle name="Normal 1346 2" xfId="3003" xr:uid="{00000000-0005-0000-0000-000009070000}"/>
    <cellStyle name="Normal 1347" xfId="2517" xr:uid="{00000000-0005-0000-0000-00000A070000}"/>
    <cellStyle name="Normal 1347 2" xfId="3004" xr:uid="{00000000-0005-0000-0000-00000B070000}"/>
    <cellStyle name="Normal 1348" xfId="2518" xr:uid="{00000000-0005-0000-0000-00000C070000}"/>
    <cellStyle name="Normal 1348 2" xfId="3005" xr:uid="{00000000-0005-0000-0000-00000D070000}"/>
    <cellStyle name="Normal 1349" xfId="2519" xr:uid="{00000000-0005-0000-0000-00000E070000}"/>
    <cellStyle name="Normal 1349 2" xfId="3006" xr:uid="{00000000-0005-0000-0000-00000F070000}"/>
    <cellStyle name="Normal 135" xfId="1134" xr:uid="{00000000-0005-0000-0000-000010070000}"/>
    <cellStyle name="Normal 1350" xfId="2520" xr:uid="{00000000-0005-0000-0000-000011070000}"/>
    <cellStyle name="Normal 1350 2" xfId="3007" xr:uid="{00000000-0005-0000-0000-000012070000}"/>
    <cellStyle name="Normal 1351" xfId="2521" xr:uid="{00000000-0005-0000-0000-000013070000}"/>
    <cellStyle name="Normal 1351 2" xfId="3008" xr:uid="{00000000-0005-0000-0000-000014070000}"/>
    <cellStyle name="Normal 1352" xfId="2522" xr:uid="{00000000-0005-0000-0000-000015070000}"/>
    <cellStyle name="Normal 1352 2" xfId="3009" xr:uid="{00000000-0005-0000-0000-000016070000}"/>
    <cellStyle name="Normal 1353" xfId="2523" xr:uid="{00000000-0005-0000-0000-000017070000}"/>
    <cellStyle name="Normal 1353 2" xfId="3010" xr:uid="{00000000-0005-0000-0000-000018070000}"/>
    <cellStyle name="Normal 1354" xfId="2524" xr:uid="{00000000-0005-0000-0000-000019070000}"/>
    <cellStyle name="Normal 1354 2" xfId="3011" xr:uid="{00000000-0005-0000-0000-00001A070000}"/>
    <cellStyle name="Normal 1355" xfId="2525" xr:uid="{00000000-0005-0000-0000-00001B070000}"/>
    <cellStyle name="Normal 1355 2" xfId="3012" xr:uid="{00000000-0005-0000-0000-00001C070000}"/>
    <cellStyle name="Normal 1356" xfId="2526" xr:uid="{00000000-0005-0000-0000-00001D070000}"/>
    <cellStyle name="Normal 1356 2" xfId="3013" xr:uid="{00000000-0005-0000-0000-00001E070000}"/>
    <cellStyle name="Normal 1357" xfId="2527" xr:uid="{00000000-0005-0000-0000-00001F070000}"/>
    <cellStyle name="Normal 1357 2" xfId="3014" xr:uid="{00000000-0005-0000-0000-000020070000}"/>
    <cellStyle name="Normal 1358" xfId="2528" xr:uid="{00000000-0005-0000-0000-000021070000}"/>
    <cellStyle name="Normal 1358 2" xfId="3015" xr:uid="{00000000-0005-0000-0000-000022070000}"/>
    <cellStyle name="Normal 1359" xfId="2529" xr:uid="{00000000-0005-0000-0000-000023070000}"/>
    <cellStyle name="Normal 1359 2" xfId="3016" xr:uid="{00000000-0005-0000-0000-000024070000}"/>
    <cellStyle name="Normal 136" xfId="1135" xr:uid="{00000000-0005-0000-0000-000025070000}"/>
    <cellStyle name="Normal 1360" xfId="2530" xr:uid="{00000000-0005-0000-0000-000026070000}"/>
    <cellStyle name="Normal 1360 2" xfId="3017" xr:uid="{00000000-0005-0000-0000-000027070000}"/>
    <cellStyle name="Normal 1361" xfId="2531" xr:uid="{00000000-0005-0000-0000-000028070000}"/>
    <cellStyle name="Normal 1361 2" xfId="3018" xr:uid="{00000000-0005-0000-0000-000029070000}"/>
    <cellStyle name="Normal 1362" xfId="2532" xr:uid="{00000000-0005-0000-0000-00002A070000}"/>
    <cellStyle name="Normal 1362 2" xfId="3019" xr:uid="{00000000-0005-0000-0000-00002B070000}"/>
    <cellStyle name="Normal 1363" xfId="2533" xr:uid="{00000000-0005-0000-0000-00002C070000}"/>
    <cellStyle name="Normal 1363 2" xfId="3020" xr:uid="{00000000-0005-0000-0000-00002D070000}"/>
    <cellStyle name="Normal 1364" xfId="2534" xr:uid="{00000000-0005-0000-0000-00002E070000}"/>
    <cellStyle name="Normal 1364 2" xfId="3021" xr:uid="{00000000-0005-0000-0000-00002F070000}"/>
    <cellStyle name="Normal 1365" xfId="2535" xr:uid="{00000000-0005-0000-0000-000030070000}"/>
    <cellStyle name="Normal 1365 2" xfId="3022" xr:uid="{00000000-0005-0000-0000-000031070000}"/>
    <cellStyle name="Normal 1366" xfId="2536" xr:uid="{00000000-0005-0000-0000-000032070000}"/>
    <cellStyle name="Normal 1366 2" xfId="3023" xr:uid="{00000000-0005-0000-0000-000033070000}"/>
    <cellStyle name="Normal 1367" xfId="2537" xr:uid="{00000000-0005-0000-0000-000034070000}"/>
    <cellStyle name="Normal 1367 2" xfId="3024" xr:uid="{00000000-0005-0000-0000-000035070000}"/>
    <cellStyle name="Normal 1368" xfId="2538" xr:uid="{00000000-0005-0000-0000-000036070000}"/>
    <cellStyle name="Normal 1368 2" xfId="3025" xr:uid="{00000000-0005-0000-0000-000037070000}"/>
    <cellStyle name="Normal 1369" xfId="2539" xr:uid="{00000000-0005-0000-0000-000038070000}"/>
    <cellStyle name="Normal 1369 2" xfId="3026" xr:uid="{00000000-0005-0000-0000-000039070000}"/>
    <cellStyle name="Normal 137" xfId="1136" xr:uid="{00000000-0005-0000-0000-00003A070000}"/>
    <cellStyle name="Normal 1370" xfId="2540" xr:uid="{00000000-0005-0000-0000-00003B070000}"/>
    <cellStyle name="Normal 1370 2" xfId="3027" xr:uid="{00000000-0005-0000-0000-00003C070000}"/>
    <cellStyle name="Normal 1371" xfId="2541" xr:uid="{00000000-0005-0000-0000-00003D070000}"/>
    <cellStyle name="Normal 1371 2" xfId="3028" xr:uid="{00000000-0005-0000-0000-00003E070000}"/>
    <cellStyle name="Normal 1372" xfId="2542" xr:uid="{00000000-0005-0000-0000-00003F070000}"/>
    <cellStyle name="Normal 1372 2" xfId="3029" xr:uid="{00000000-0005-0000-0000-000040070000}"/>
    <cellStyle name="Normal 1373" xfId="2543" xr:uid="{00000000-0005-0000-0000-000041070000}"/>
    <cellStyle name="Normal 1373 2" xfId="3030" xr:uid="{00000000-0005-0000-0000-000042070000}"/>
    <cellStyle name="Normal 1374" xfId="2544" xr:uid="{00000000-0005-0000-0000-000043070000}"/>
    <cellStyle name="Normal 1374 2" xfId="3031" xr:uid="{00000000-0005-0000-0000-000044070000}"/>
    <cellStyle name="Normal 1375" xfId="2545" xr:uid="{00000000-0005-0000-0000-000045070000}"/>
    <cellStyle name="Normal 1375 2" xfId="3032" xr:uid="{00000000-0005-0000-0000-000046070000}"/>
    <cellStyle name="Normal 1376" xfId="2546" xr:uid="{00000000-0005-0000-0000-000047070000}"/>
    <cellStyle name="Normal 1376 2" xfId="3033" xr:uid="{00000000-0005-0000-0000-000048070000}"/>
    <cellStyle name="Normal 1377" xfId="2547" xr:uid="{00000000-0005-0000-0000-000049070000}"/>
    <cellStyle name="Normal 1377 2" xfId="3034" xr:uid="{00000000-0005-0000-0000-00004A070000}"/>
    <cellStyle name="Normal 1378" xfId="2548" xr:uid="{00000000-0005-0000-0000-00004B070000}"/>
    <cellStyle name="Normal 1378 2" xfId="3035" xr:uid="{00000000-0005-0000-0000-00004C070000}"/>
    <cellStyle name="Normal 1379" xfId="2549" xr:uid="{00000000-0005-0000-0000-00004D070000}"/>
    <cellStyle name="Normal 1379 2" xfId="3036" xr:uid="{00000000-0005-0000-0000-00004E070000}"/>
    <cellStyle name="Normal 138" xfId="1137" xr:uid="{00000000-0005-0000-0000-00004F070000}"/>
    <cellStyle name="Normal 1380" xfId="2550" xr:uid="{00000000-0005-0000-0000-000050070000}"/>
    <cellStyle name="Normal 1380 2" xfId="3037" xr:uid="{00000000-0005-0000-0000-000051070000}"/>
    <cellStyle name="Normal 1381" xfId="2551" xr:uid="{00000000-0005-0000-0000-000052070000}"/>
    <cellStyle name="Normal 1381 2" xfId="3038" xr:uid="{00000000-0005-0000-0000-000053070000}"/>
    <cellStyle name="Normal 1382" xfId="2552" xr:uid="{00000000-0005-0000-0000-000054070000}"/>
    <cellStyle name="Normal 1382 2" xfId="3039" xr:uid="{00000000-0005-0000-0000-000055070000}"/>
    <cellStyle name="Normal 1383" xfId="2553" xr:uid="{00000000-0005-0000-0000-000056070000}"/>
    <cellStyle name="Normal 1383 2" xfId="3040" xr:uid="{00000000-0005-0000-0000-000057070000}"/>
    <cellStyle name="Normal 1384" xfId="2554" xr:uid="{00000000-0005-0000-0000-000058070000}"/>
    <cellStyle name="Normal 1384 2" xfId="3041" xr:uid="{00000000-0005-0000-0000-000059070000}"/>
    <cellStyle name="Normal 1385" xfId="2555" xr:uid="{00000000-0005-0000-0000-00005A070000}"/>
    <cellStyle name="Normal 1385 2" xfId="3042" xr:uid="{00000000-0005-0000-0000-00005B070000}"/>
    <cellStyle name="Normal 1386" xfId="2556" xr:uid="{00000000-0005-0000-0000-00005C070000}"/>
    <cellStyle name="Normal 1386 2" xfId="3043" xr:uid="{00000000-0005-0000-0000-00005D070000}"/>
    <cellStyle name="Normal 1387" xfId="2557" xr:uid="{00000000-0005-0000-0000-00005E070000}"/>
    <cellStyle name="Normal 1387 2" xfId="3044" xr:uid="{00000000-0005-0000-0000-00005F070000}"/>
    <cellStyle name="Normal 1388" xfId="2558" xr:uid="{00000000-0005-0000-0000-000060070000}"/>
    <cellStyle name="Normal 1388 2" xfId="3045" xr:uid="{00000000-0005-0000-0000-000061070000}"/>
    <cellStyle name="Normal 1389" xfId="2559" xr:uid="{00000000-0005-0000-0000-000062070000}"/>
    <cellStyle name="Normal 1389 2" xfId="3046" xr:uid="{00000000-0005-0000-0000-000063070000}"/>
    <cellStyle name="Normal 139" xfId="1138" xr:uid="{00000000-0005-0000-0000-000064070000}"/>
    <cellStyle name="Normal 1390" xfId="2560" xr:uid="{00000000-0005-0000-0000-000065070000}"/>
    <cellStyle name="Normal 1390 2" xfId="3047" xr:uid="{00000000-0005-0000-0000-000066070000}"/>
    <cellStyle name="Normal 1391" xfId="2561" xr:uid="{00000000-0005-0000-0000-000067070000}"/>
    <cellStyle name="Normal 1391 2" xfId="3048" xr:uid="{00000000-0005-0000-0000-000068070000}"/>
    <cellStyle name="Normal 1392" xfId="2562" xr:uid="{00000000-0005-0000-0000-000069070000}"/>
    <cellStyle name="Normal 1392 2" xfId="3049" xr:uid="{00000000-0005-0000-0000-00006A070000}"/>
    <cellStyle name="Normal 1393" xfId="2563" xr:uid="{00000000-0005-0000-0000-00006B070000}"/>
    <cellStyle name="Normal 1393 2" xfId="3050" xr:uid="{00000000-0005-0000-0000-00006C070000}"/>
    <cellStyle name="Normal 1394" xfId="2564" xr:uid="{00000000-0005-0000-0000-00006D070000}"/>
    <cellStyle name="Normal 1394 2" xfId="3051" xr:uid="{00000000-0005-0000-0000-00006E070000}"/>
    <cellStyle name="Normal 1395" xfId="2565" xr:uid="{00000000-0005-0000-0000-00006F070000}"/>
    <cellStyle name="Normal 1395 2" xfId="3052" xr:uid="{00000000-0005-0000-0000-000070070000}"/>
    <cellStyle name="Normal 1396" xfId="2566" xr:uid="{00000000-0005-0000-0000-000071070000}"/>
    <cellStyle name="Normal 1396 2" xfId="3053" xr:uid="{00000000-0005-0000-0000-000072070000}"/>
    <cellStyle name="Normal 1397" xfId="2567" xr:uid="{00000000-0005-0000-0000-000073070000}"/>
    <cellStyle name="Normal 1397 2" xfId="3054" xr:uid="{00000000-0005-0000-0000-000074070000}"/>
    <cellStyle name="Normal 1398" xfId="2568" xr:uid="{00000000-0005-0000-0000-000075070000}"/>
    <cellStyle name="Normal 1398 2" xfId="3055" xr:uid="{00000000-0005-0000-0000-000076070000}"/>
    <cellStyle name="Normal 1399" xfId="2569" xr:uid="{00000000-0005-0000-0000-000077070000}"/>
    <cellStyle name="Normal 1399 2" xfId="3056" xr:uid="{00000000-0005-0000-0000-000078070000}"/>
    <cellStyle name="Normal 14" xfId="4" xr:uid="{00000000-0005-0000-0000-000079070000}"/>
    <cellStyle name="Normal 14 2" xfId="402" xr:uid="{00000000-0005-0000-0000-00007A070000}"/>
    <cellStyle name="Normal 14 3" xfId="568" xr:uid="{00000000-0005-0000-0000-00007B070000}"/>
    <cellStyle name="Normal 14 4" xfId="974" xr:uid="{00000000-0005-0000-0000-00007C070000}"/>
    <cellStyle name="Normal 140" xfId="1139" xr:uid="{00000000-0005-0000-0000-00007D070000}"/>
    <cellStyle name="Normal 1400" xfId="2570" xr:uid="{00000000-0005-0000-0000-00007E070000}"/>
    <cellStyle name="Normal 1400 2" xfId="3057" xr:uid="{00000000-0005-0000-0000-00007F070000}"/>
    <cellStyle name="Normal 1401" xfId="2571" xr:uid="{00000000-0005-0000-0000-000080070000}"/>
    <cellStyle name="Normal 1401 2" xfId="3058" xr:uid="{00000000-0005-0000-0000-000081070000}"/>
    <cellStyle name="Normal 1402" xfId="2572" xr:uid="{00000000-0005-0000-0000-000082070000}"/>
    <cellStyle name="Normal 1402 2" xfId="3059" xr:uid="{00000000-0005-0000-0000-000083070000}"/>
    <cellStyle name="Normal 1403" xfId="2573" xr:uid="{00000000-0005-0000-0000-000084070000}"/>
    <cellStyle name="Normal 1403 2" xfId="3060" xr:uid="{00000000-0005-0000-0000-000085070000}"/>
    <cellStyle name="Normal 1404" xfId="2574" xr:uid="{00000000-0005-0000-0000-000086070000}"/>
    <cellStyle name="Normal 1404 2" xfId="3061" xr:uid="{00000000-0005-0000-0000-000087070000}"/>
    <cellStyle name="Normal 1405" xfId="2575" xr:uid="{00000000-0005-0000-0000-000088070000}"/>
    <cellStyle name="Normal 1405 2" xfId="3062" xr:uid="{00000000-0005-0000-0000-000089070000}"/>
    <cellStyle name="Normal 1406" xfId="2576" xr:uid="{00000000-0005-0000-0000-00008A070000}"/>
    <cellStyle name="Normal 1406 2" xfId="3063" xr:uid="{00000000-0005-0000-0000-00008B070000}"/>
    <cellStyle name="Normal 1407" xfId="2577" xr:uid="{00000000-0005-0000-0000-00008C070000}"/>
    <cellStyle name="Normal 1407 2" xfId="3064" xr:uid="{00000000-0005-0000-0000-00008D070000}"/>
    <cellStyle name="Normal 1408" xfId="2578" xr:uid="{00000000-0005-0000-0000-00008E070000}"/>
    <cellStyle name="Normal 1408 2" xfId="3065" xr:uid="{00000000-0005-0000-0000-00008F070000}"/>
    <cellStyle name="Normal 1409" xfId="2579" xr:uid="{00000000-0005-0000-0000-000090070000}"/>
    <cellStyle name="Normal 1409 2" xfId="3066" xr:uid="{00000000-0005-0000-0000-000091070000}"/>
    <cellStyle name="Normal 141" xfId="1140" xr:uid="{00000000-0005-0000-0000-000092070000}"/>
    <cellStyle name="Normal 1410" xfId="2580" xr:uid="{00000000-0005-0000-0000-000093070000}"/>
    <cellStyle name="Normal 1410 2" xfId="3067" xr:uid="{00000000-0005-0000-0000-000094070000}"/>
    <cellStyle name="Normal 1411" xfId="2581" xr:uid="{00000000-0005-0000-0000-000095070000}"/>
    <cellStyle name="Normal 1411 2" xfId="3068" xr:uid="{00000000-0005-0000-0000-000096070000}"/>
    <cellStyle name="Normal 1412" xfId="2582" xr:uid="{00000000-0005-0000-0000-000097070000}"/>
    <cellStyle name="Normal 1412 2" xfId="3069" xr:uid="{00000000-0005-0000-0000-000098070000}"/>
    <cellStyle name="Normal 1413" xfId="2583" xr:uid="{00000000-0005-0000-0000-000099070000}"/>
    <cellStyle name="Normal 1414" xfId="2584" xr:uid="{00000000-0005-0000-0000-00009A070000}"/>
    <cellStyle name="Normal 1415" xfId="2585" xr:uid="{00000000-0005-0000-0000-00009B070000}"/>
    <cellStyle name="Normal 1416" xfId="2586" xr:uid="{00000000-0005-0000-0000-00009C070000}"/>
    <cellStyle name="Normal 1417" xfId="2587" xr:uid="{00000000-0005-0000-0000-00009D070000}"/>
    <cellStyle name="Normal 1418" xfId="2266" xr:uid="{00000000-0005-0000-0000-00009E070000}"/>
    <cellStyle name="Normal 1419" xfId="2267" xr:uid="{00000000-0005-0000-0000-00009F070000}"/>
    <cellStyle name="Normal 142" xfId="1141" xr:uid="{00000000-0005-0000-0000-0000A0070000}"/>
    <cellStyle name="Normal 1420" xfId="2268" xr:uid="{00000000-0005-0000-0000-0000A1070000}"/>
    <cellStyle name="Normal 1421" xfId="2647" xr:uid="{00000000-0005-0000-0000-0000A2070000}"/>
    <cellStyle name="Normal 1422" xfId="2648" xr:uid="{00000000-0005-0000-0000-0000A3070000}"/>
    <cellStyle name="Normal 1423" xfId="550" xr:uid="{00000000-0005-0000-0000-0000A4070000}"/>
    <cellStyle name="Normal 1424" xfId="555" xr:uid="{00000000-0005-0000-0000-0000A5070000}"/>
    <cellStyle name="Normal 1425" xfId="552" xr:uid="{00000000-0005-0000-0000-0000A6070000}"/>
    <cellStyle name="Normal 1426" xfId="557" xr:uid="{00000000-0005-0000-0000-0000A7070000}"/>
    <cellStyle name="Normal 1427" xfId="2650" xr:uid="{00000000-0005-0000-0000-0000A8070000}"/>
    <cellStyle name="Normal 1428" xfId="2651" xr:uid="{00000000-0005-0000-0000-0000A9070000}"/>
    <cellStyle name="Normal 1429" xfId="2652" xr:uid="{00000000-0005-0000-0000-0000AA070000}"/>
    <cellStyle name="Normal 143" xfId="1142" xr:uid="{00000000-0005-0000-0000-0000AB070000}"/>
    <cellStyle name="Normal 1430" xfId="2653" xr:uid="{00000000-0005-0000-0000-0000AC070000}"/>
    <cellStyle name="Normal 1431" xfId="2654" xr:uid="{00000000-0005-0000-0000-0000AD070000}"/>
    <cellStyle name="Normal 1432" xfId="2655" xr:uid="{00000000-0005-0000-0000-0000AE070000}"/>
    <cellStyle name="Normal 1433" xfId="2656" xr:uid="{00000000-0005-0000-0000-0000AF070000}"/>
    <cellStyle name="Normal 1434" xfId="2657" xr:uid="{00000000-0005-0000-0000-0000B0070000}"/>
    <cellStyle name="Normal 1435" xfId="2658" xr:uid="{00000000-0005-0000-0000-0000B1070000}"/>
    <cellStyle name="Normal 1436" xfId="2659" xr:uid="{00000000-0005-0000-0000-0000B2070000}"/>
    <cellStyle name="Normal 1437" xfId="2660" xr:uid="{00000000-0005-0000-0000-0000B3070000}"/>
    <cellStyle name="Normal 1438" xfId="2661" xr:uid="{00000000-0005-0000-0000-0000B4070000}"/>
    <cellStyle name="Normal 1439" xfId="2662" xr:uid="{00000000-0005-0000-0000-0000B5070000}"/>
    <cellStyle name="Normal 144" xfId="1143" xr:uid="{00000000-0005-0000-0000-0000B6070000}"/>
    <cellStyle name="Normal 1440" xfId="2663" xr:uid="{00000000-0005-0000-0000-0000B7070000}"/>
    <cellStyle name="Normal 1441" xfId="2664" xr:uid="{00000000-0005-0000-0000-0000B8070000}"/>
    <cellStyle name="Normal 1442" xfId="554" xr:uid="{00000000-0005-0000-0000-0000B9070000}"/>
    <cellStyle name="Normal 1443" xfId="860" xr:uid="{00000000-0005-0000-0000-0000BA070000}"/>
    <cellStyle name="Normal 1444" xfId="2665" xr:uid="{00000000-0005-0000-0000-0000BB070000}"/>
    <cellStyle name="Normal 1445" xfId="617" xr:uid="{00000000-0005-0000-0000-0000BC070000}"/>
    <cellStyle name="Normal 1446" xfId="2666" xr:uid="{00000000-0005-0000-0000-0000BD070000}"/>
    <cellStyle name="Normal 1447" xfId="2667" xr:uid="{00000000-0005-0000-0000-0000BE070000}"/>
    <cellStyle name="Normal 1448" xfId="2668" xr:uid="{00000000-0005-0000-0000-0000BF070000}"/>
    <cellStyle name="Normal 1449" xfId="633" xr:uid="{00000000-0005-0000-0000-0000C0070000}"/>
    <cellStyle name="Normal 145" xfId="1144" xr:uid="{00000000-0005-0000-0000-0000C1070000}"/>
    <cellStyle name="Normal 1450" xfId="3151" xr:uid="{00000000-0005-0000-0000-0000C2070000}"/>
    <cellStyle name="Normal 1451" xfId="3154" xr:uid="{00000000-0005-0000-0000-0000C3070000}"/>
    <cellStyle name="Normal 1452" xfId="3204" xr:uid="{00000000-0005-0000-0000-0000C4070000}"/>
    <cellStyle name="Normal 1453" xfId="3179" xr:uid="{00000000-0005-0000-0000-0000C5070000}"/>
    <cellStyle name="Normal 1454" xfId="3187" xr:uid="{00000000-0005-0000-0000-0000C6070000}"/>
    <cellStyle name="Normal 1455" xfId="3212" xr:uid="{00000000-0005-0000-0000-0000C7070000}"/>
    <cellStyle name="Normal 1456" xfId="3184" xr:uid="{00000000-0005-0000-0000-0000C8070000}"/>
    <cellStyle name="Normal 1457" xfId="3156" xr:uid="{00000000-0005-0000-0000-0000C9070000}"/>
    <cellStyle name="Normal 1458" xfId="3216" xr:uid="{00000000-0005-0000-0000-0000CA070000}"/>
    <cellStyle name="Normal 1459" xfId="3158" xr:uid="{00000000-0005-0000-0000-0000CB070000}"/>
    <cellStyle name="Normal 146" xfId="1145" xr:uid="{00000000-0005-0000-0000-0000CC070000}"/>
    <cellStyle name="Normal 1460" xfId="3176" xr:uid="{00000000-0005-0000-0000-0000CD070000}"/>
    <cellStyle name="Normal 1461" xfId="3201" xr:uid="{00000000-0005-0000-0000-0000CE070000}"/>
    <cellStyle name="Normal 1462" xfId="3198" xr:uid="{00000000-0005-0000-0000-0000CF070000}"/>
    <cellStyle name="Normal 1463" xfId="3193" xr:uid="{00000000-0005-0000-0000-0000D0070000}"/>
    <cellStyle name="Normal 1464" xfId="3214" xr:uid="{00000000-0005-0000-0000-0000D1070000}"/>
    <cellStyle name="Normal 147" xfId="1146" xr:uid="{00000000-0005-0000-0000-0000D2070000}"/>
    <cellStyle name="Normal 148" xfId="1147" xr:uid="{00000000-0005-0000-0000-0000D3070000}"/>
    <cellStyle name="Normal 149" xfId="1148" xr:uid="{00000000-0005-0000-0000-0000D4070000}"/>
    <cellStyle name="Normal 15" xfId="7" xr:uid="{00000000-0005-0000-0000-0000D5070000}"/>
    <cellStyle name="Normal 15 2" xfId="975" xr:uid="{00000000-0005-0000-0000-0000D6070000}"/>
    <cellStyle name="Normal 150" xfId="1149" xr:uid="{00000000-0005-0000-0000-0000D7070000}"/>
    <cellStyle name="Normal 151" xfId="1150" xr:uid="{00000000-0005-0000-0000-0000D8070000}"/>
    <cellStyle name="Normal 152" xfId="1151" xr:uid="{00000000-0005-0000-0000-0000D9070000}"/>
    <cellStyle name="Normal 153" xfId="1152" xr:uid="{00000000-0005-0000-0000-0000DA070000}"/>
    <cellStyle name="Normal 154" xfId="1153" xr:uid="{00000000-0005-0000-0000-0000DB070000}"/>
    <cellStyle name="Normal 155" xfId="1154" xr:uid="{00000000-0005-0000-0000-0000DC070000}"/>
    <cellStyle name="Normal 156" xfId="1155" xr:uid="{00000000-0005-0000-0000-0000DD070000}"/>
    <cellStyle name="Normal 157" xfId="1156" xr:uid="{00000000-0005-0000-0000-0000DE070000}"/>
    <cellStyle name="Normal 158" xfId="1157" xr:uid="{00000000-0005-0000-0000-0000DF070000}"/>
    <cellStyle name="Normal 159" xfId="1158" xr:uid="{00000000-0005-0000-0000-0000E0070000}"/>
    <cellStyle name="Normal 16" xfId="11" xr:uid="{00000000-0005-0000-0000-0000E1070000}"/>
    <cellStyle name="Normal 16 2" xfId="976" xr:uid="{00000000-0005-0000-0000-0000E2070000}"/>
    <cellStyle name="Normal 160" xfId="1159" xr:uid="{00000000-0005-0000-0000-0000E3070000}"/>
    <cellStyle name="Normal 161" xfId="1160" xr:uid="{00000000-0005-0000-0000-0000E4070000}"/>
    <cellStyle name="Normal 162" xfId="1161" xr:uid="{00000000-0005-0000-0000-0000E5070000}"/>
    <cellStyle name="Normal 163" xfId="1162" xr:uid="{00000000-0005-0000-0000-0000E6070000}"/>
    <cellStyle name="Normal 164" xfId="1163" xr:uid="{00000000-0005-0000-0000-0000E7070000}"/>
    <cellStyle name="Normal 165" xfId="1164" xr:uid="{00000000-0005-0000-0000-0000E8070000}"/>
    <cellStyle name="Normal 166" xfId="1165" xr:uid="{00000000-0005-0000-0000-0000E9070000}"/>
    <cellStyle name="Normal 167" xfId="1166" xr:uid="{00000000-0005-0000-0000-0000EA070000}"/>
    <cellStyle name="Normal 168" xfId="1167" xr:uid="{00000000-0005-0000-0000-0000EB070000}"/>
    <cellStyle name="Normal 169" xfId="1168" xr:uid="{00000000-0005-0000-0000-0000EC070000}"/>
    <cellStyle name="Normal 17" xfId="15" xr:uid="{00000000-0005-0000-0000-0000ED070000}"/>
    <cellStyle name="Normal 17 2" xfId="977" xr:uid="{00000000-0005-0000-0000-0000EE070000}"/>
    <cellStyle name="Normal 170" xfId="1169" xr:uid="{00000000-0005-0000-0000-0000EF070000}"/>
    <cellStyle name="Normal 171" xfId="1170" xr:uid="{00000000-0005-0000-0000-0000F0070000}"/>
    <cellStyle name="Normal 172" xfId="1171" xr:uid="{00000000-0005-0000-0000-0000F1070000}"/>
    <cellStyle name="Normal 173" xfId="1172" xr:uid="{00000000-0005-0000-0000-0000F2070000}"/>
    <cellStyle name="Normal 174" xfId="1173" xr:uid="{00000000-0005-0000-0000-0000F3070000}"/>
    <cellStyle name="Normal 175" xfId="1174" xr:uid="{00000000-0005-0000-0000-0000F4070000}"/>
    <cellStyle name="Normal 176" xfId="1175" xr:uid="{00000000-0005-0000-0000-0000F5070000}"/>
    <cellStyle name="Normal 177" xfId="1176" xr:uid="{00000000-0005-0000-0000-0000F6070000}"/>
    <cellStyle name="Normal 178" xfId="1177" xr:uid="{00000000-0005-0000-0000-0000F7070000}"/>
    <cellStyle name="Normal 179" xfId="1178" xr:uid="{00000000-0005-0000-0000-0000F8070000}"/>
    <cellStyle name="Normal 18" xfId="25" xr:uid="{00000000-0005-0000-0000-0000F9070000}"/>
    <cellStyle name="Normal 18 2" xfId="978" xr:uid="{00000000-0005-0000-0000-0000FA070000}"/>
    <cellStyle name="Normal 180" xfId="1179" xr:uid="{00000000-0005-0000-0000-0000FB070000}"/>
    <cellStyle name="Normal 181" xfId="1180" xr:uid="{00000000-0005-0000-0000-0000FC070000}"/>
    <cellStyle name="Normal 182" xfId="1181" xr:uid="{00000000-0005-0000-0000-0000FD070000}"/>
    <cellStyle name="Normal 183" xfId="1182" xr:uid="{00000000-0005-0000-0000-0000FE070000}"/>
    <cellStyle name="Normal 184" xfId="1183" xr:uid="{00000000-0005-0000-0000-0000FF070000}"/>
    <cellStyle name="Normal 185" xfId="1184" xr:uid="{00000000-0005-0000-0000-000000080000}"/>
    <cellStyle name="Normal 186" xfId="1185" xr:uid="{00000000-0005-0000-0000-000001080000}"/>
    <cellStyle name="Normal 187" xfId="1186" xr:uid="{00000000-0005-0000-0000-000002080000}"/>
    <cellStyle name="Normal 188" xfId="1187" xr:uid="{00000000-0005-0000-0000-000003080000}"/>
    <cellStyle name="Normal 189" xfId="1188" xr:uid="{00000000-0005-0000-0000-000004080000}"/>
    <cellStyle name="Normal 19" xfId="81" xr:uid="{00000000-0005-0000-0000-000005080000}"/>
    <cellStyle name="Normal 19 2" xfId="129" xr:uid="{00000000-0005-0000-0000-000006080000}"/>
    <cellStyle name="Normal 19 2 2" xfId="574" xr:uid="{00000000-0005-0000-0000-000007080000}"/>
    <cellStyle name="Normal 19 3" xfId="132" xr:uid="{00000000-0005-0000-0000-000008080000}"/>
    <cellStyle name="Normal 19 3 2" xfId="575" xr:uid="{00000000-0005-0000-0000-000009080000}"/>
    <cellStyle name="Normal 19 4" xfId="126" xr:uid="{00000000-0005-0000-0000-00000A080000}"/>
    <cellStyle name="Normal 19 4 2" xfId="576" xr:uid="{00000000-0005-0000-0000-00000B080000}"/>
    <cellStyle name="Normal 19 5" xfId="573" xr:uid="{00000000-0005-0000-0000-00000C080000}"/>
    <cellStyle name="Normal 19 6" xfId="979" xr:uid="{00000000-0005-0000-0000-00000D080000}"/>
    <cellStyle name="Normal 190" xfId="1189" xr:uid="{00000000-0005-0000-0000-00000E080000}"/>
    <cellStyle name="Normal 191" xfId="1190" xr:uid="{00000000-0005-0000-0000-00000F080000}"/>
    <cellStyle name="Normal 192" xfId="1191" xr:uid="{00000000-0005-0000-0000-000010080000}"/>
    <cellStyle name="Normal 193" xfId="1192" xr:uid="{00000000-0005-0000-0000-000011080000}"/>
    <cellStyle name="Normal 194" xfId="1193" xr:uid="{00000000-0005-0000-0000-000012080000}"/>
    <cellStyle name="Normal 195" xfId="1194" xr:uid="{00000000-0005-0000-0000-000013080000}"/>
    <cellStyle name="Normal 196" xfId="1195" xr:uid="{00000000-0005-0000-0000-000014080000}"/>
    <cellStyle name="Normal 197" xfId="1196" xr:uid="{00000000-0005-0000-0000-000015080000}"/>
    <cellStyle name="Normal 198" xfId="1197" xr:uid="{00000000-0005-0000-0000-000016080000}"/>
    <cellStyle name="Normal 199" xfId="1198" xr:uid="{00000000-0005-0000-0000-000017080000}"/>
    <cellStyle name="Normal 2" xfId="8" xr:uid="{00000000-0005-0000-0000-000018080000}"/>
    <cellStyle name="Normal 2 10" xfId="435" xr:uid="{00000000-0005-0000-0000-000019080000}"/>
    <cellStyle name="Normal 2 10 2" xfId="980" xr:uid="{00000000-0005-0000-0000-00001A080000}"/>
    <cellStyle name="Normal 2 10 3" xfId="3175" xr:uid="{00000000-0005-0000-0000-00001B080000}"/>
    <cellStyle name="Normal 2 11" xfId="452" xr:uid="{00000000-0005-0000-0000-00001C080000}"/>
    <cellStyle name="Normal 2 11 2" xfId="464" xr:uid="{00000000-0005-0000-0000-00001D080000}"/>
    <cellStyle name="Normal 2 11 3" xfId="559" xr:uid="{00000000-0005-0000-0000-00001E080000}"/>
    <cellStyle name="Normal 2 11 4" xfId="3349" xr:uid="{00000000-0005-0000-0000-000032010000}"/>
    <cellStyle name="Normal 2 12" xfId="496" xr:uid="{00000000-0005-0000-0000-00001F080000}"/>
    <cellStyle name="Normal 2 13" xfId="3225" xr:uid="{00000000-0005-0000-0000-000020080000}"/>
    <cellStyle name="Normal 2 14" xfId="3226" xr:uid="{00000000-0005-0000-0000-000021080000}"/>
    <cellStyle name="Normal 2 2" xfId="22" xr:uid="{00000000-0005-0000-0000-000022080000}"/>
    <cellStyle name="Normal 2 2 2" xfId="34" xr:uid="{00000000-0005-0000-0000-000023080000}"/>
    <cellStyle name="Normal 2 2 2 2" xfId="344" xr:uid="{00000000-0005-0000-0000-000024080000}"/>
    <cellStyle name="Normal 2 2 3" xfId="83" xr:uid="{00000000-0005-0000-0000-000025080000}"/>
    <cellStyle name="Normal 2 2 3 2" xfId="350" xr:uid="{00000000-0005-0000-0000-000026080000}"/>
    <cellStyle name="Normal 2 2 3 3" xfId="580" xr:uid="{00000000-0005-0000-0000-000027080000}"/>
    <cellStyle name="Normal 2 2 3 4" xfId="3231" xr:uid="{00000000-0005-0000-0000-000036010000}"/>
    <cellStyle name="Normal 2 2 4" xfId="356" xr:uid="{00000000-0005-0000-0000-000028080000}"/>
    <cellStyle name="Normal 2 2 5" xfId="337" xr:uid="{00000000-0005-0000-0000-000029080000}"/>
    <cellStyle name="Normal 2 2 6" xfId="578" xr:uid="{00000000-0005-0000-0000-00002A080000}"/>
    <cellStyle name="Normal 2 2 7" xfId="3224" xr:uid="{00000000-0005-0000-0000-00002B080000}"/>
    <cellStyle name="Normal 2 2 8" xfId="3227" xr:uid="{00000000-0005-0000-0000-000033010000}"/>
    <cellStyle name="Normal 2 3" xfId="35" xr:uid="{00000000-0005-0000-0000-00002C080000}"/>
    <cellStyle name="Normal 2 3 2" xfId="357" xr:uid="{00000000-0005-0000-0000-00002D080000}"/>
    <cellStyle name="Normal 2 3 2 2" xfId="981" xr:uid="{00000000-0005-0000-0000-00002E080000}"/>
    <cellStyle name="Normal 2 3 3" xfId="347" xr:uid="{00000000-0005-0000-0000-00002F080000}"/>
    <cellStyle name="Normal 2 3 4" xfId="855" xr:uid="{00000000-0005-0000-0000-000030080000}"/>
    <cellStyle name="Normal 2 4" xfId="16" xr:uid="{00000000-0005-0000-0000-000031080000}"/>
    <cellStyle name="Normal 2 4 2" xfId="358" xr:uid="{00000000-0005-0000-0000-000032080000}"/>
    <cellStyle name="Normal 2 4 2 2" xfId="982" xr:uid="{00000000-0005-0000-0000-000033080000}"/>
    <cellStyle name="Normal 2 4 3" xfId="856" xr:uid="{00000000-0005-0000-0000-000034080000}"/>
    <cellStyle name="Normal 2 5" xfId="32" xr:uid="{00000000-0005-0000-0000-000035080000}"/>
    <cellStyle name="Normal 2 5 2" xfId="359" xr:uid="{00000000-0005-0000-0000-000036080000}"/>
    <cellStyle name="Normal 2 5 2 2" xfId="983" xr:uid="{00000000-0005-0000-0000-000037080000}"/>
    <cellStyle name="Normal 2 5 3" xfId="857" xr:uid="{00000000-0005-0000-0000-000038080000}"/>
    <cellStyle name="Normal 2 6" xfId="139" xr:uid="{00000000-0005-0000-0000-000039080000}"/>
    <cellStyle name="Normal 2 6 2" xfId="360" xr:uid="{00000000-0005-0000-0000-00003A080000}"/>
    <cellStyle name="Normal 2 6 2 2" xfId="984" xr:uid="{00000000-0005-0000-0000-00003B080000}"/>
    <cellStyle name="Normal 2 6 3" xfId="858" xr:uid="{00000000-0005-0000-0000-00003C080000}"/>
    <cellStyle name="Normal 2 6 4" xfId="3233" xr:uid="{00000000-0005-0000-0000-000041010000}"/>
    <cellStyle name="Normal 2 7" xfId="142" xr:uid="{00000000-0005-0000-0000-00003D080000}"/>
    <cellStyle name="Normal 2 7 2" xfId="361" xr:uid="{00000000-0005-0000-0000-00003E080000}"/>
    <cellStyle name="Normal 2 7 2 2" xfId="985" xr:uid="{00000000-0005-0000-0000-00003F080000}"/>
    <cellStyle name="Normal 2 7 3" xfId="859" xr:uid="{00000000-0005-0000-0000-000040080000}"/>
    <cellStyle name="Normal 2 8" xfId="362" xr:uid="{00000000-0005-0000-0000-000041080000}"/>
    <cellStyle name="Normal 2 8 2" xfId="986" xr:uid="{00000000-0005-0000-0000-000042080000}"/>
    <cellStyle name="Normal 2 9" xfId="336" xr:uid="{00000000-0005-0000-0000-000043080000}"/>
    <cellStyle name="Normal 2 9 2" xfId="987" xr:uid="{00000000-0005-0000-0000-000044080000}"/>
    <cellStyle name="Normal 2 9 3" xfId="3344" xr:uid="{00000000-0005-0000-0000-000046010000}"/>
    <cellStyle name="Normal 2_Sheet1" xfId="988" xr:uid="{00000000-0005-0000-0000-000045080000}"/>
    <cellStyle name="Normal 20" xfId="135" xr:uid="{00000000-0005-0000-0000-000046080000}"/>
    <cellStyle name="Normal 20 2" xfId="584" xr:uid="{00000000-0005-0000-0000-000047080000}"/>
    <cellStyle name="Normal 20 3" xfId="989" xr:uid="{00000000-0005-0000-0000-000048080000}"/>
    <cellStyle name="Normal 200" xfId="1199" xr:uid="{00000000-0005-0000-0000-000049080000}"/>
    <cellStyle name="Normal 201" xfId="1200" xr:uid="{00000000-0005-0000-0000-00004A080000}"/>
    <cellStyle name="Normal 202" xfId="1201" xr:uid="{00000000-0005-0000-0000-00004B080000}"/>
    <cellStyle name="Normal 203" xfId="1202" xr:uid="{00000000-0005-0000-0000-00004C080000}"/>
    <cellStyle name="Normal 204" xfId="1203" xr:uid="{00000000-0005-0000-0000-00004D080000}"/>
    <cellStyle name="Normal 205" xfId="1204" xr:uid="{00000000-0005-0000-0000-00004E080000}"/>
    <cellStyle name="Normal 206" xfId="1205" xr:uid="{00000000-0005-0000-0000-00004F080000}"/>
    <cellStyle name="Normal 207" xfId="1206" xr:uid="{00000000-0005-0000-0000-000050080000}"/>
    <cellStyle name="Normal 208" xfId="1207" xr:uid="{00000000-0005-0000-0000-000051080000}"/>
    <cellStyle name="Normal 209" xfId="1208" xr:uid="{00000000-0005-0000-0000-000052080000}"/>
    <cellStyle name="Normal 21" xfId="333" xr:uid="{00000000-0005-0000-0000-000053080000}"/>
    <cellStyle name="Normal 21 2" xfId="485" xr:uid="{00000000-0005-0000-0000-000054080000}"/>
    <cellStyle name="Normal 21 3" xfId="990" xr:uid="{00000000-0005-0000-0000-000055080000}"/>
    <cellStyle name="Normal 21 4" xfId="3343" xr:uid="{00000000-0005-0000-0000-000048010000}"/>
    <cellStyle name="Normal 210" xfId="1209" xr:uid="{00000000-0005-0000-0000-000056080000}"/>
    <cellStyle name="Normal 211" xfId="1210" xr:uid="{00000000-0005-0000-0000-000057080000}"/>
    <cellStyle name="Normal 212" xfId="1211" xr:uid="{00000000-0005-0000-0000-000058080000}"/>
    <cellStyle name="Normal 213" xfId="1212" xr:uid="{00000000-0005-0000-0000-000059080000}"/>
    <cellStyle name="Normal 214" xfId="1213" xr:uid="{00000000-0005-0000-0000-00005A080000}"/>
    <cellStyle name="Normal 215" xfId="1214" xr:uid="{00000000-0005-0000-0000-00005B080000}"/>
    <cellStyle name="Normal 216" xfId="1215" xr:uid="{00000000-0005-0000-0000-00005C080000}"/>
    <cellStyle name="Normal 217" xfId="1216" xr:uid="{00000000-0005-0000-0000-00005D080000}"/>
    <cellStyle name="Normal 218" xfId="1217" xr:uid="{00000000-0005-0000-0000-00005E080000}"/>
    <cellStyle name="Normal 219" xfId="1218" xr:uid="{00000000-0005-0000-0000-00005F080000}"/>
    <cellStyle name="Normal 22" xfId="406" xr:uid="{00000000-0005-0000-0000-000060080000}"/>
    <cellStyle name="Normal 22 2" xfId="991" xr:uid="{00000000-0005-0000-0000-000061080000}"/>
    <cellStyle name="Normal 22 3" xfId="3347" xr:uid="{00000000-0005-0000-0000-000049010000}"/>
    <cellStyle name="Normal 220" xfId="1219" xr:uid="{00000000-0005-0000-0000-000062080000}"/>
    <cellStyle name="Normal 221" xfId="1220" xr:uid="{00000000-0005-0000-0000-000063080000}"/>
    <cellStyle name="Normal 222" xfId="1221" xr:uid="{00000000-0005-0000-0000-000064080000}"/>
    <cellStyle name="Normal 223" xfId="1222" xr:uid="{00000000-0005-0000-0000-000065080000}"/>
    <cellStyle name="Normal 224" xfId="1223" xr:uid="{00000000-0005-0000-0000-000066080000}"/>
    <cellStyle name="Normal 225" xfId="1224" xr:uid="{00000000-0005-0000-0000-000067080000}"/>
    <cellStyle name="Normal 226" xfId="1225" xr:uid="{00000000-0005-0000-0000-000068080000}"/>
    <cellStyle name="Normal 227" xfId="1226" xr:uid="{00000000-0005-0000-0000-000069080000}"/>
    <cellStyle name="Normal 228" xfId="1227" xr:uid="{00000000-0005-0000-0000-00006A080000}"/>
    <cellStyle name="Normal 229" xfId="1228" xr:uid="{00000000-0005-0000-0000-00006B080000}"/>
    <cellStyle name="Normal 23" xfId="454" xr:uid="{00000000-0005-0000-0000-00006C080000}"/>
    <cellStyle name="Normal 23 2" xfId="992" xr:uid="{00000000-0005-0000-0000-00006D080000}"/>
    <cellStyle name="Normal 230" xfId="1229" xr:uid="{00000000-0005-0000-0000-00006E080000}"/>
    <cellStyle name="Normal 231" xfId="1230" xr:uid="{00000000-0005-0000-0000-00006F080000}"/>
    <cellStyle name="Normal 232" xfId="1231" xr:uid="{00000000-0005-0000-0000-000070080000}"/>
    <cellStyle name="Normal 233" xfId="1232" xr:uid="{00000000-0005-0000-0000-000071080000}"/>
    <cellStyle name="Normal 234" xfId="1233" xr:uid="{00000000-0005-0000-0000-000072080000}"/>
    <cellStyle name="Normal 235" xfId="1234" xr:uid="{00000000-0005-0000-0000-000073080000}"/>
    <cellStyle name="Normal 236" xfId="1235" xr:uid="{00000000-0005-0000-0000-000074080000}"/>
    <cellStyle name="Normal 237" xfId="1236" xr:uid="{00000000-0005-0000-0000-000075080000}"/>
    <cellStyle name="Normal 238" xfId="1237" xr:uid="{00000000-0005-0000-0000-000076080000}"/>
    <cellStyle name="Normal 239" xfId="1238" xr:uid="{00000000-0005-0000-0000-000077080000}"/>
    <cellStyle name="Normal 24" xfId="137" xr:uid="{00000000-0005-0000-0000-000078080000}"/>
    <cellStyle name="Normal 240" xfId="1239" xr:uid="{00000000-0005-0000-0000-000079080000}"/>
    <cellStyle name="Normal 241" xfId="1240" xr:uid="{00000000-0005-0000-0000-00007A080000}"/>
    <cellStyle name="Normal 242" xfId="1241" xr:uid="{00000000-0005-0000-0000-00007B080000}"/>
    <cellStyle name="Normal 243" xfId="1242" xr:uid="{00000000-0005-0000-0000-00007C080000}"/>
    <cellStyle name="Normal 244" xfId="1243" xr:uid="{00000000-0005-0000-0000-00007D080000}"/>
    <cellStyle name="Normal 245" xfId="1244" xr:uid="{00000000-0005-0000-0000-00007E080000}"/>
    <cellStyle name="Normal 246" xfId="1245" xr:uid="{00000000-0005-0000-0000-00007F080000}"/>
    <cellStyle name="Normal 247" xfId="1246" xr:uid="{00000000-0005-0000-0000-000080080000}"/>
    <cellStyle name="Normal 248" xfId="1247" xr:uid="{00000000-0005-0000-0000-000081080000}"/>
    <cellStyle name="Normal 249" xfId="1248" xr:uid="{00000000-0005-0000-0000-000082080000}"/>
    <cellStyle name="Normal 25" xfId="455" xr:uid="{00000000-0005-0000-0000-000083080000}"/>
    <cellStyle name="Normal 25 2" xfId="459" xr:uid="{00000000-0005-0000-0000-000084080000}"/>
    <cellStyle name="Normal 25 3" xfId="463" xr:uid="{00000000-0005-0000-0000-000085080000}"/>
    <cellStyle name="Normal 25 4" xfId="993" xr:uid="{00000000-0005-0000-0000-000086080000}"/>
    <cellStyle name="Normal 25 5" xfId="3351" xr:uid="{00000000-0005-0000-0000-00004C010000}"/>
    <cellStyle name="Normal 250" xfId="1249" xr:uid="{00000000-0005-0000-0000-000087080000}"/>
    <cellStyle name="Normal 251" xfId="1250" xr:uid="{00000000-0005-0000-0000-000088080000}"/>
    <cellStyle name="Normal 252" xfId="1251" xr:uid="{00000000-0005-0000-0000-000089080000}"/>
    <cellStyle name="Normal 253" xfId="1252" xr:uid="{00000000-0005-0000-0000-00008A080000}"/>
    <cellStyle name="Normal 254" xfId="1253" xr:uid="{00000000-0005-0000-0000-00008B080000}"/>
    <cellStyle name="Normal 255" xfId="1254" xr:uid="{00000000-0005-0000-0000-00008C080000}"/>
    <cellStyle name="Normal 256" xfId="1255" xr:uid="{00000000-0005-0000-0000-00008D080000}"/>
    <cellStyle name="Normal 257" xfId="1256" xr:uid="{00000000-0005-0000-0000-00008E080000}"/>
    <cellStyle name="Normal 258" xfId="1257" xr:uid="{00000000-0005-0000-0000-00008F080000}"/>
    <cellStyle name="Normal 259" xfId="1258" xr:uid="{00000000-0005-0000-0000-000090080000}"/>
    <cellStyle name="Normal 26" xfId="456" xr:uid="{00000000-0005-0000-0000-000091080000}"/>
    <cellStyle name="Normal 26 2" xfId="994" xr:uid="{00000000-0005-0000-0000-000092080000}"/>
    <cellStyle name="Normal 26 3" xfId="3352" xr:uid="{00000000-0005-0000-0000-00004D010000}"/>
    <cellStyle name="Normal 260" xfId="1259" xr:uid="{00000000-0005-0000-0000-000093080000}"/>
    <cellStyle name="Normal 261" xfId="1260" xr:uid="{00000000-0005-0000-0000-000094080000}"/>
    <cellStyle name="Normal 262" xfId="1261" xr:uid="{00000000-0005-0000-0000-000095080000}"/>
    <cellStyle name="Normal 263" xfId="1262" xr:uid="{00000000-0005-0000-0000-000096080000}"/>
    <cellStyle name="Normal 264" xfId="1263" xr:uid="{00000000-0005-0000-0000-000097080000}"/>
    <cellStyle name="Normal 265" xfId="1264" xr:uid="{00000000-0005-0000-0000-000098080000}"/>
    <cellStyle name="Normal 266" xfId="1265" xr:uid="{00000000-0005-0000-0000-000099080000}"/>
    <cellStyle name="Normal 267" xfId="1266" xr:uid="{00000000-0005-0000-0000-00009A080000}"/>
    <cellStyle name="Normal 268" xfId="1267" xr:uid="{00000000-0005-0000-0000-00009B080000}"/>
    <cellStyle name="Normal 269" xfId="1268" xr:uid="{00000000-0005-0000-0000-00009C080000}"/>
    <cellStyle name="Normal 27" xfId="138" xr:uid="{00000000-0005-0000-0000-00009D080000}"/>
    <cellStyle name="Normal 270" xfId="1269" xr:uid="{00000000-0005-0000-0000-00009E080000}"/>
    <cellStyle name="Normal 271" xfId="1270" xr:uid="{00000000-0005-0000-0000-00009F080000}"/>
    <cellStyle name="Normal 272" xfId="1271" xr:uid="{00000000-0005-0000-0000-0000A0080000}"/>
    <cellStyle name="Normal 273" xfId="1272" xr:uid="{00000000-0005-0000-0000-0000A1080000}"/>
    <cellStyle name="Normal 274" xfId="1273" xr:uid="{00000000-0005-0000-0000-0000A2080000}"/>
    <cellStyle name="Normal 275" xfId="1274" xr:uid="{00000000-0005-0000-0000-0000A3080000}"/>
    <cellStyle name="Normal 276" xfId="1275" xr:uid="{00000000-0005-0000-0000-0000A4080000}"/>
    <cellStyle name="Normal 277" xfId="1276" xr:uid="{00000000-0005-0000-0000-0000A5080000}"/>
    <cellStyle name="Normal 278" xfId="1277" xr:uid="{00000000-0005-0000-0000-0000A6080000}"/>
    <cellStyle name="Normal 279" xfId="1278" xr:uid="{00000000-0005-0000-0000-0000A7080000}"/>
    <cellStyle name="Normal 28" xfId="460" xr:uid="{00000000-0005-0000-0000-0000A8080000}"/>
    <cellStyle name="Normal 28 2" xfId="995" xr:uid="{00000000-0005-0000-0000-0000A9080000}"/>
    <cellStyle name="Normal 280" xfId="1279" xr:uid="{00000000-0005-0000-0000-0000AA080000}"/>
    <cellStyle name="Normal 281" xfId="1280" xr:uid="{00000000-0005-0000-0000-0000AB080000}"/>
    <cellStyle name="Normal 282" xfId="1281" xr:uid="{00000000-0005-0000-0000-0000AC080000}"/>
    <cellStyle name="Normal 283" xfId="1282" xr:uid="{00000000-0005-0000-0000-0000AD080000}"/>
    <cellStyle name="Normal 284" xfId="1283" xr:uid="{00000000-0005-0000-0000-0000AE080000}"/>
    <cellStyle name="Normal 285" xfId="1284" xr:uid="{00000000-0005-0000-0000-0000AF080000}"/>
    <cellStyle name="Normal 286" xfId="1285" xr:uid="{00000000-0005-0000-0000-0000B0080000}"/>
    <cellStyle name="Normal 287" xfId="1286" xr:uid="{00000000-0005-0000-0000-0000B1080000}"/>
    <cellStyle name="Normal 288" xfId="1287" xr:uid="{00000000-0005-0000-0000-0000B2080000}"/>
    <cellStyle name="Normal 289" xfId="1288" xr:uid="{00000000-0005-0000-0000-0000B3080000}"/>
    <cellStyle name="Normal 29" xfId="462" xr:uid="{00000000-0005-0000-0000-0000B4080000}"/>
    <cellStyle name="Normal 29 2" xfId="996" xr:uid="{00000000-0005-0000-0000-0000B5080000}"/>
    <cellStyle name="Normal 290" xfId="1289" xr:uid="{00000000-0005-0000-0000-0000B6080000}"/>
    <cellStyle name="Normal 291" xfId="1290" xr:uid="{00000000-0005-0000-0000-0000B7080000}"/>
    <cellStyle name="Normal 292" xfId="1291" xr:uid="{00000000-0005-0000-0000-0000B8080000}"/>
    <cellStyle name="Normal 293" xfId="1292" xr:uid="{00000000-0005-0000-0000-0000B9080000}"/>
    <cellStyle name="Normal 294" xfId="1293" xr:uid="{00000000-0005-0000-0000-0000BA080000}"/>
    <cellStyle name="Normal 295" xfId="1294" xr:uid="{00000000-0005-0000-0000-0000BB080000}"/>
    <cellStyle name="Normal 296" xfId="1295" xr:uid="{00000000-0005-0000-0000-0000BC080000}"/>
    <cellStyle name="Normal 297" xfId="1296" xr:uid="{00000000-0005-0000-0000-0000BD080000}"/>
    <cellStyle name="Normal 298" xfId="1297" xr:uid="{00000000-0005-0000-0000-0000BE080000}"/>
    <cellStyle name="Normal 299" xfId="1298" xr:uid="{00000000-0005-0000-0000-0000BF080000}"/>
    <cellStyle name="Normal 3" xfId="27" xr:uid="{00000000-0005-0000-0000-0000C0080000}"/>
    <cellStyle name="Normal 3 10" xfId="502" xr:uid="{00000000-0005-0000-0000-0000C1080000}"/>
    <cellStyle name="Normal 3 11" xfId="3159" xr:uid="{00000000-0005-0000-0000-0000C2080000}"/>
    <cellStyle name="Normal 3 2" xfId="33" xr:uid="{00000000-0005-0000-0000-0000C3080000}"/>
    <cellStyle name="Normal 3 2 2" xfId="305" xr:uid="{00000000-0005-0000-0000-0000C4080000}"/>
    <cellStyle name="Normal 3 2 2 2" xfId="3315" xr:uid="{00000000-0005-0000-0000-000051010000}"/>
    <cellStyle name="Normal 3 2 3" xfId="346" xr:uid="{00000000-0005-0000-0000-0000C5080000}"/>
    <cellStyle name="Normal 3 2 4" xfId="461" xr:uid="{00000000-0005-0000-0000-0000C6080000}"/>
    <cellStyle name="Normal 3 2 5" xfId="997" xr:uid="{00000000-0005-0000-0000-0000C7080000}"/>
    <cellStyle name="Normal 3 3" xfId="127" xr:uid="{00000000-0005-0000-0000-0000C8080000}"/>
    <cellStyle name="Normal 3 3 2" xfId="363" xr:uid="{00000000-0005-0000-0000-0000C9080000}"/>
    <cellStyle name="Normal 3 3 3" xfId="587" xr:uid="{00000000-0005-0000-0000-0000CA080000}"/>
    <cellStyle name="Normal 3 4" xfId="130" xr:uid="{00000000-0005-0000-0000-0000CB080000}"/>
    <cellStyle name="Normal 3 4 2" xfId="364" xr:uid="{00000000-0005-0000-0000-0000CC080000}"/>
    <cellStyle name="Normal 3 4 3" xfId="588" xr:uid="{00000000-0005-0000-0000-0000CD080000}"/>
    <cellStyle name="Normal 3 5" xfId="85" xr:uid="{00000000-0005-0000-0000-0000CE080000}"/>
    <cellStyle name="Normal 3 5 2" xfId="335" xr:uid="{00000000-0005-0000-0000-0000CF080000}"/>
    <cellStyle name="Normal 3 5 3" xfId="589" xr:uid="{00000000-0005-0000-0000-0000D0080000}"/>
    <cellStyle name="Normal 3 6" xfId="133" xr:uid="{00000000-0005-0000-0000-0000D1080000}"/>
    <cellStyle name="Normal 3 6 2" xfId="590" xr:uid="{00000000-0005-0000-0000-0000D2080000}"/>
    <cellStyle name="Normal 3 7" xfId="184" xr:uid="{00000000-0005-0000-0000-0000D3080000}"/>
    <cellStyle name="Normal 3 7 2" xfId="3248" xr:uid="{00000000-0005-0000-0000-00005A010000}"/>
    <cellStyle name="Normal 3 8" xfId="403" xr:uid="{00000000-0005-0000-0000-0000D4080000}"/>
    <cellStyle name="Normal 3 9" xfId="453" xr:uid="{00000000-0005-0000-0000-0000D5080000}"/>
    <cellStyle name="Normal 3 9 2" xfId="3350" xr:uid="{00000000-0005-0000-0000-00005C010000}"/>
    <cellStyle name="Normal 30" xfId="465" xr:uid="{00000000-0005-0000-0000-0000D6080000}"/>
    <cellStyle name="Normal 30 2" xfId="998" xr:uid="{00000000-0005-0000-0000-0000D7080000}"/>
    <cellStyle name="Normal 300" xfId="1299" xr:uid="{00000000-0005-0000-0000-0000D8080000}"/>
    <cellStyle name="Normal 301" xfId="1300" xr:uid="{00000000-0005-0000-0000-0000D9080000}"/>
    <cellStyle name="Normal 302" xfId="1301" xr:uid="{00000000-0005-0000-0000-0000DA080000}"/>
    <cellStyle name="Normal 303" xfId="1302" xr:uid="{00000000-0005-0000-0000-0000DB080000}"/>
    <cellStyle name="Normal 304" xfId="1303" xr:uid="{00000000-0005-0000-0000-0000DC080000}"/>
    <cellStyle name="Normal 305" xfId="1304" xr:uid="{00000000-0005-0000-0000-0000DD080000}"/>
    <cellStyle name="Normal 306" xfId="1305" xr:uid="{00000000-0005-0000-0000-0000DE080000}"/>
    <cellStyle name="Normal 307" xfId="1306" xr:uid="{00000000-0005-0000-0000-0000DF080000}"/>
    <cellStyle name="Normal 308" xfId="1307" xr:uid="{00000000-0005-0000-0000-0000E0080000}"/>
    <cellStyle name="Normal 309" xfId="1308" xr:uid="{00000000-0005-0000-0000-0000E1080000}"/>
    <cellStyle name="Normal 31" xfId="466" xr:uid="{00000000-0005-0000-0000-0000E2080000}"/>
    <cellStyle name="Normal 31 2" xfId="999" xr:uid="{00000000-0005-0000-0000-0000E3080000}"/>
    <cellStyle name="Normal 310" xfId="1309" xr:uid="{00000000-0005-0000-0000-0000E4080000}"/>
    <cellStyle name="Normal 311" xfId="1310" xr:uid="{00000000-0005-0000-0000-0000E5080000}"/>
    <cellStyle name="Normal 312" xfId="1311" xr:uid="{00000000-0005-0000-0000-0000E6080000}"/>
    <cellStyle name="Normal 313" xfId="1312" xr:uid="{00000000-0005-0000-0000-0000E7080000}"/>
    <cellStyle name="Normal 314" xfId="1313" xr:uid="{00000000-0005-0000-0000-0000E8080000}"/>
    <cellStyle name="Normal 315" xfId="1314" xr:uid="{00000000-0005-0000-0000-0000E9080000}"/>
    <cellStyle name="Normal 316" xfId="1315" xr:uid="{00000000-0005-0000-0000-0000EA080000}"/>
    <cellStyle name="Normal 317" xfId="1316" xr:uid="{00000000-0005-0000-0000-0000EB080000}"/>
    <cellStyle name="Normal 318" xfId="1317" xr:uid="{00000000-0005-0000-0000-0000EC080000}"/>
    <cellStyle name="Normal 319" xfId="1318" xr:uid="{00000000-0005-0000-0000-0000ED080000}"/>
    <cellStyle name="Normal 32" xfId="467" xr:uid="{00000000-0005-0000-0000-0000EE080000}"/>
    <cellStyle name="Normal 32 2" xfId="899" xr:uid="{00000000-0005-0000-0000-0000EF080000}"/>
    <cellStyle name="Normal 320" xfId="1319" xr:uid="{00000000-0005-0000-0000-0000F0080000}"/>
    <cellStyle name="Normal 321" xfId="1320" xr:uid="{00000000-0005-0000-0000-0000F1080000}"/>
    <cellStyle name="Normal 322" xfId="1321" xr:uid="{00000000-0005-0000-0000-0000F2080000}"/>
    <cellStyle name="Normal 323" xfId="1322" xr:uid="{00000000-0005-0000-0000-0000F3080000}"/>
    <cellStyle name="Normal 324" xfId="1323" xr:uid="{00000000-0005-0000-0000-0000F4080000}"/>
    <cellStyle name="Normal 325" xfId="1324" xr:uid="{00000000-0005-0000-0000-0000F5080000}"/>
    <cellStyle name="Normal 326" xfId="1325" xr:uid="{00000000-0005-0000-0000-0000F6080000}"/>
    <cellStyle name="Normal 327" xfId="1326" xr:uid="{00000000-0005-0000-0000-0000F7080000}"/>
    <cellStyle name="Normal 328" xfId="1327" xr:uid="{00000000-0005-0000-0000-0000F8080000}"/>
    <cellStyle name="Normal 329" xfId="1328" xr:uid="{00000000-0005-0000-0000-0000F9080000}"/>
    <cellStyle name="Normal 33" xfId="482" xr:uid="{00000000-0005-0000-0000-0000FA080000}"/>
    <cellStyle name="Normal 33 2" xfId="1022" xr:uid="{00000000-0005-0000-0000-0000FB080000}"/>
    <cellStyle name="Normal 330" xfId="1329" xr:uid="{00000000-0005-0000-0000-0000FC080000}"/>
    <cellStyle name="Normal 331" xfId="1330" xr:uid="{00000000-0005-0000-0000-0000FD080000}"/>
    <cellStyle name="Normal 332" xfId="1331" xr:uid="{00000000-0005-0000-0000-0000FE080000}"/>
    <cellStyle name="Normal 333" xfId="1332" xr:uid="{00000000-0005-0000-0000-0000FF080000}"/>
    <cellStyle name="Normal 334" xfId="1333" xr:uid="{00000000-0005-0000-0000-000000090000}"/>
    <cellStyle name="Normal 335" xfId="1334" xr:uid="{00000000-0005-0000-0000-000001090000}"/>
    <cellStyle name="Normal 336" xfId="1335" xr:uid="{00000000-0005-0000-0000-000002090000}"/>
    <cellStyle name="Normal 337" xfId="1336" xr:uid="{00000000-0005-0000-0000-000003090000}"/>
    <cellStyle name="Normal 338" xfId="1337" xr:uid="{00000000-0005-0000-0000-000004090000}"/>
    <cellStyle name="Normal 339" xfId="1338" xr:uid="{00000000-0005-0000-0000-000005090000}"/>
    <cellStyle name="Normal 34" xfId="1026" xr:uid="{00000000-0005-0000-0000-000006090000}"/>
    <cellStyle name="Normal 340" xfId="1339" xr:uid="{00000000-0005-0000-0000-000007090000}"/>
    <cellStyle name="Normal 341" xfId="1340" xr:uid="{00000000-0005-0000-0000-000008090000}"/>
    <cellStyle name="Normal 342" xfId="1341" xr:uid="{00000000-0005-0000-0000-000009090000}"/>
    <cellStyle name="Normal 343" xfId="1342" xr:uid="{00000000-0005-0000-0000-00000A090000}"/>
    <cellStyle name="Normal 344" xfId="1343" xr:uid="{00000000-0005-0000-0000-00000B090000}"/>
    <cellStyle name="Normal 345" xfId="1344" xr:uid="{00000000-0005-0000-0000-00000C090000}"/>
    <cellStyle name="Normal 346" xfId="1345" xr:uid="{00000000-0005-0000-0000-00000D090000}"/>
    <cellStyle name="Normal 347" xfId="1346" xr:uid="{00000000-0005-0000-0000-00000E090000}"/>
    <cellStyle name="Normal 348" xfId="1347" xr:uid="{00000000-0005-0000-0000-00000F090000}"/>
    <cellStyle name="Normal 349" xfId="1348" xr:uid="{00000000-0005-0000-0000-000010090000}"/>
    <cellStyle name="Normal 35" xfId="1027" xr:uid="{00000000-0005-0000-0000-000011090000}"/>
    <cellStyle name="Normal 350" xfId="1349" xr:uid="{00000000-0005-0000-0000-000012090000}"/>
    <cellStyle name="Normal 351" xfId="1350" xr:uid="{00000000-0005-0000-0000-000013090000}"/>
    <cellStyle name="Normal 352" xfId="1351" xr:uid="{00000000-0005-0000-0000-000014090000}"/>
    <cellStyle name="Normal 353" xfId="1352" xr:uid="{00000000-0005-0000-0000-000015090000}"/>
    <cellStyle name="Normal 354" xfId="1353" xr:uid="{00000000-0005-0000-0000-000016090000}"/>
    <cellStyle name="Normal 355" xfId="1354" xr:uid="{00000000-0005-0000-0000-000017090000}"/>
    <cellStyle name="Normal 356" xfId="1355" xr:uid="{00000000-0005-0000-0000-000018090000}"/>
    <cellStyle name="Normal 357" xfId="1356" xr:uid="{00000000-0005-0000-0000-000019090000}"/>
    <cellStyle name="Normal 358" xfId="1357" xr:uid="{00000000-0005-0000-0000-00001A090000}"/>
    <cellStyle name="Normal 359" xfId="1358" xr:uid="{00000000-0005-0000-0000-00001B090000}"/>
    <cellStyle name="Normal 36" xfId="1031" xr:uid="{00000000-0005-0000-0000-00001C090000}"/>
    <cellStyle name="Normal 360" xfId="1359" xr:uid="{00000000-0005-0000-0000-00001D090000}"/>
    <cellStyle name="Normal 361" xfId="1360" xr:uid="{00000000-0005-0000-0000-00001E090000}"/>
    <cellStyle name="Normal 362" xfId="1361" xr:uid="{00000000-0005-0000-0000-00001F090000}"/>
    <cellStyle name="Normal 363" xfId="1362" xr:uid="{00000000-0005-0000-0000-000020090000}"/>
    <cellStyle name="Normal 364" xfId="1363" xr:uid="{00000000-0005-0000-0000-000021090000}"/>
    <cellStyle name="Normal 365" xfId="1364" xr:uid="{00000000-0005-0000-0000-000022090000}"/>
    <cellStyle name="Normal 366" xfId="1365" xr:uid="{00000000-0005-0000-0000-000023090000}"/>
    <cellStyle name="Normal 367" xfId="1366" xr:uid="{00000000-0005-0000-0000-000024090000}"/>
    <cellStyle name="Normal 368" xfId="1367" xr:uid="{00000000-0005-0000-0000-000025090000}"/>
    <cellStyle name="Normal 369" xfId="1368" xr:uid="{00000000-0005-0000-0000-000026090000}"/>
    <cellStyle name="Normal 37" xfId="1032" xr:uid="{00000000-0005-0000-0000-000027090000}"/>
    <cellStyle name="Normal 370" xfId="1369" xr:uid="{00000000-0005-0000-0000-000028090000}"/>
    <cellStyle name="Normal 371" xfId="1370" xr:uid="{00000000-0005-0000-0000-000029090000}"/>
    <cellStyle name="Normal 372" xfId="1371" xr:uid="{00000000-0005-0000-0000-00002A090000}"/>
    <cellStyle name="Normal 373" xfId="1372" xr:uid="{00000000-0005-0000-0000-00002B090000}"/>
    <cellStyle name="Normal 374" xfId="1373" xr:uid="{00000000-0005-0000-0000-00002C090000}"/>
    <cellStyle name="Normal 375" xfId="1374" xr:uid="{00000000-0005-0000-0000-00002D090000}"/>
    <cellStyle name="Normal 376" xfId="1375" xr:uid="{00000000-0005-0000-0000-00002E090000}"/>
    <cellStyle name="Normal 377" xfId="1376" xr:uid="{00000000-0005-0000-0000-00002F090000}"/>
    <cellStyle name="Normal 378" xfId="1377" xr:uid="{00000000-0005-0000-0000-000030090000}"/>
    <cellStyle name="Normal 379" xfId="1378" xr:uid="{00000000-0005-0000-0000-000031090000}"/>
    <cellStyle name="Normal 38" xfId="1033" xr:uid="{00000000-0005-0000-0000-000032090000}"/>
    <cellStyle name="Normal 380" xfId="1379" xr:uid="{00000000-0005-0000-0000-000033090000}"/>
    <cellStyle name="Normal 381" xfId="1380" xr:uid="{00000000-0005-0000-0000-000034090000}"/>
    <cellStyle name="Normal 382" xfId="1381" xr:uid="{00000000-0005-0000-0000-000035090000}"/>
    <cellStyle name="Normal 383" xfId="1382" xr:uid="{00000000-0005-0000-0000-000036090000}"/>
    <cellStyle name="Normal 384" xfId="1383" xr:uid="{00000000-0005-0000-0000-000037090000}"/>
    <cellStyle name="Normal 385" xfId="1384" xr:uid="{00000000-0005-0000-0000-000038090000}"/>
    <cellStyle name="Normal 386" xfId="1385" xr:uid="{00000000-0005-0000-0000-000039090000}"/>
    <cellStyle name="Normal 387" xfId="1386" xr:uid="{00000000-0005-0000-0000-00003A090000}"/>
    <cellStyle name="Normal 388" xfId="1387" xr:uid="{00000000-0005-0000-0000-00003B090000}"/>
    <cellStyle name="Normal 389" xfId="1388" xr:uid="{00000000-0005-0000-0000-00003C090000}"/>
    <cellStyle name="Normal 39" xfId="1034" xr:uid="{00000000-0005-0000-0000-00003D090000}"/>
    <cellStyle name="Normal 390" xfId="1389" xr:uid="{00000000-0005-0000-0000-00003E090000}"/>
    <cellStyle name="Normal 391" xfId="1390" xr:uid="{00000000-0005-0000-0000-00003F090000}"/>
    <cellStyle name="Normal 392" xfId="1391" xr:uid="{00000000-0005-0000-0000-000040090000}"/>
    <cellStyle name="Normal 393" xfId="1392" xr:uid="{00000000-0005-0000-0000-000041090000}"/>
    <cellStyle name="Normal 394" xfId="1393" xr:uid="{00000000-0005-0000-0000-000042090000}"/>
    <cellStyle name="Normal 395" xfId="1394" xr:uid="{00000000-0005-0000-0000-000043090000}"/>
    <cellStyle name="Normal 396" xfId="1395" xr:uid="{00000000-0005-0000-0000-000044090000}"/>
    <cellStyle name="Normal 397" xfId="1396" xr:uid="{00000000-0005-0000-0000-000045090000}"/>
    <cellStyle name="Normal 398" xfId="1397" xr:uid="{00000000-0005-0000-0000-000046090000}"/>
    <cellStyle name="Normal 399" xfId="1398" xr:uid="{00000000-0005-0000-0000-000047090000}"/>
    <cellStyle name="Normal 4" xfId="28" xr:uid="{00000000-0005-0000-0000-000048090000}"/>
    <cellStyle name="Normal 4 10" xfId="436" xr:uid="{00000000-0005-0000-0000-000049090000}"/>
    <cellStyle name="Normal 4 11" xfId="457" xr:uid="{00000000-0005-0000-0000-00004A090000}"/>
    <cellStyle name="Normal 4 11 2" xfId="3353" xr:uid="{00000000-0005-0000-0000-00005F010000}"/>
    <cellStyle name="Normal 4 12" xfId="500" xr:uid="{00000000-0005-0000-0000-00004B090000}"/>
    <cellStyle name="Normal 4 2" xfId="37" xr:uid="{00000000-0005-0000-0000-00004C090000}"/>
    <cellStyle name="Normal 4 2 2" xfId="319" xr:uid="{00000000-0005-0000-0000-00004D090000}"/>
    <cellStyle name="Normal 4 2 2 2" xfId="1000" xr:uid="{00000000-0005-0000-0000-00004E090000}"/>
    <cellStyle name="Normal 4 2 2 3" xfId="3329" xr:uid="{00000000-0005-0000-0000-000061010000}"/>
    <cellStyle name="Normal 4 2 3" xfId="365" xr:uid="{00000000-0005-0000-0000-00004F090000}"/>
    <cellStyle name="Normal 4 2 4" xfId="862" xr:uid="{00000000-0005-0000-0000-000050090000}"/>
    <cellStyle name="Normal 4 3" xfId="1" xr:uid="{00000000-0005-0000-0000-000051090000}"/>
    <cellStyle name="Normal 4 3 2" xfId="366" xr:uid="{00000000-0005-0000-0000-000052090000}"/>
    <cellStyle name="Normal 4 3 3" xfId="863" xr:uid="{00000000-0005-0000-0000-000053090000}"/>
    <cellStyle name="Normal 4 4" xfId="128" xr:uid="{00000000-0005-0000-0000-000054090000}"/>
    <cellStyle name="Normal 4 4 2" xfId="367" xr:uid="{00000000-0005-0000-0000-000055090000}"/>
    <cellStyle name="Normal 4 4 3" xfId="594" xr:uid="{00000000-0005-0000-0000-000056090000}"/>
    <cellStyle name="Normal 4 4 4" xfId="864" xr:uid="{00000000-0005-0000-0000-000057090000}"/>
    <cellStyle name="Normal 4 5" xfId="131" xr:uid="{00000000-0005-0000-0000-000058090000}"/>
    <cellStyle name="Normal 4 5 2" xfId="368" xr:uid="{00000000-0005-0000-0000-000059090000}"/>
    <cellStyle name="Normal 4 5 3" xfId="595" xr:uid="{00000000-0005-0000-0000-00005A090000}"/>
    <cellStyle name="Normal 4 5 4" xfId="865" xr:uid="{00000000-0005-0000-0000-00005B090000}"/>
    <cellStyle name="Normal 4 6" xfId="86" xr:uid="{00000000-0005-0000-0000-00005C090000}"/>
    <cellStyle name="Normal 4 6 2" xfId="349" xr:uid="{00000000-0005-0000-0000-00005D090000}"/>
    <cellStyle name="Normal 4 6 3" xfId="596" xr:uid="{00000000-0005-0000-0000-00005E090000}"/>
    <cellStyle name="Normal 4 6 4" xfId="866" xr:uid="{00000000-0005-0000-0000-00005F090000}"/>
    <cellStyle name="Normal 4 7" xfId="134" xr:uid="{00000000-0005-0000-0000-000060090000}"/>
    <cellStyle name="Normal 4 7 2" xfId="597" xr:uid="{00000000-0005-0000-0000-000061090000}"/>
    <cellStyle name="Normal 4 7 3" xfId="861" xr:uid="{00000000-0005-0000-0000-000062090000}"/>
    <cellStyle name="Normal 4 8" xfId="198" xr:uid="{00000000-0005-0000-0000-000063090000}"/>
    <cellStyle name="Normal 4 8 2" xfId="3262" xr:uid="{00000000-0005-0000-0000-00006C010000}"/>
    <cellStyle name="Normal 4 9" xfId="404" xr:uid="{00000000-0005-0000-0000-000064090000}"/>
    <cellStyle name="Normal 40" xfId="1038" xr:uid="{00000000-0005-0000-0000-000065090000}"/>
    <cellStyle name="Normal 400" xfId="1399" xr:uid="{00000000-0005-0000-0000-000066090000}"/>
    <cellStyle name="Normal 401" xfId="1400" xr:uid="{00000000-0005-0000-0000-000067090000}"/>
    <cellStyle name="Normal 402" xfId="1401" xr:uid="{00000000-0005-0000-0000-000068090000}"/>
    <cellStyle name="Normal 403" xfId="1402" xr:uid="{00000000-0005-0000-0000-000069090000}"/>
    <cellStyle name="Normal 404" xfId="1403" xr:uid="{00000000-0005-0000-0000-00006A090000}"/>
    <cellStyle name="Normal 405" xfId="1404" xr:uid="{00000000-0005-0000-0000-00006B090000}"/>
    <cellStyle name="Normal 406" xfId="1405" xr:uid="{00000000-0005-0000-0000-00006C090000}"/>
    <cellStyle name="Normal 407" xfId="1406" xr:uid="{00000000-0005-0000-0000-00006D090000}"/>
    <cellStyle name="Normal 408" xfId="1407" xr:uid="{00000000-0005-0000-0000-00006E090000}"/>
    <cellStyle name="Normal 409" xfId="1408" xr:uid="{00000000-0005-0000-0000-00006F090000}"/>
    <cellStyle name="Normal 41" xfId="1039" xr:uid="{00000000-0005-0000-0000-000070090000}"/>
    <cellStyle name="Normal 410" xfId="1409" xr:uid="{00000000-0005-0000-0000-000071090000}"/>
    <cellStyle name="Normal 411" xfId="1410" xr:uid="{00000000-0005-0000-0000-000072090000}"/>
    <cellStyle name="Normal 412" xfId="1411" xr:uid="{00000000-0005-0000-0000-000073090000}"/>
    <cellStyle name="Normal 413" xfId="1412" xr:uid="{00000000-0005-0000-0000-000074090000}"/>
    <cellStyle name="Normal 414" xfId="1413" xr:uid="{00000000-0005-0000-0000-000075090000}"/>
    <cellStyle name="Normal 415" xfId="1414" xr:uid="{00000000-0005-0000-0000-000076090000}"/>
    <cellStyle name="Normal 416" xfId="1415" xr:uid="{00000000-0005-0000-0000-000077090000}"/>
    <cellStyle name="Normal 417" xfId="1416" xr:uid="{00000000-0005-0000-0000-000078090000}"/>
    <cellStyle name="Normal 418" xfId="1417" xr:uid="{00000000-0005-0000-0000-000079090000}"/>
    <cellStyle name="Normal 419" xfId="1418" xr:uid="{00000000-0005-0000-0000-00007A090000}"/>
    <cellStyle name="Normal 42" xfId="1040" xr:uid="{00000000-0005-0000-0000-00007B090000}"/>
    <cellStyle name="Normal 420" xfId="1419" xr:uid="{00000000-0005-0000-0000-00007C090000}"/>
    <cellStyle name="Normal 421" xfId="1420" xr:uid="{00000000-0005-0000-0000-00007D090000}"/>
    <cellStyle name="Normal 422" xfId="1421" xr:uid="{00000000-0005-0000-0000-00007E090000}"/>
    <cellStyle name="Normal 423" xfId="1422" xr:uid="{00000000-0005-0000-0000-00007F090000}"/>
    <cellStyle name="Normal 424" xfId="1423" xr:uid="{00000000-0005-0000-0000-000080090000}"/>
    <cellStyle name="Normal 425" xfId="1424" xr:uid="{00000000-0005-0000-0000-000081090000}"/>
    <cellStyle name="Normal 426" xfId="1425" xr:uid="{00000000-0005-0000-0000-000082090000}"/>
    <cellStyle name="Normal 427" xfId="1426" xr:uid="{00000000-0005-0000-0000-000083090000}"/>
    <cellStyle name="Normal 428" xfId="1427" xr:uid="{00000000-0005-0000-0000-000084090000}"/>
    <cellStyle name="Normal 429" xfId="1428" xr:uid="{00000000-0005-0000-0000-000085090000}"/>
    <cellStyle name="Normal 43" xfId="1041" xr:uid="{00000000-0005-0000-0000-000086090000}"/>
    <cellStyle name="Normal 430" xfId="1429" xr:uid="{00000000-0005-0000-0000-000087090000}"/>
    <cellStyle name="Normal 431" xfId="1430" xr:uid="{00000000-0005-0000-0000-000088090000}"/>
    <cellStyle name="Normal 432" xfId="1431" xr:uid="{00000000-0005-0000-0000-000089090000}"/>
    <cellStyle name="Normal 433" xfId="1432" xr:uid="{00000000-0005-0000-0000-00008A090000}"/>
    <cellStyle name="Normal 434" xfId="1433" xr:uid="{00000000-0005-0000-0000-00008B090000}"/>
    <cellStyle name="Normal 435" xfId="1434" xr:uid="{00000000-0005-0000-0000-00008C090000}"/>
    <cellStyle name="Normal 436" xfId="1435" xr:uid="{00000000-0005-0000-0000-00008D090000}"/>
    <cellStyle name="Normal 437" xfId="1436" xr:uid="{00000000-0005-0000-0000-00008E090000}"/>
    <cellStyle name="Normal 438" xfId="1437" xr:uid="{00000000-0005-0000-0000-00008F090000}"/>
    <cellStyle name="Normal 439" xfId="1438" xr:uid="{00000000-0005-0000-0000-000090090000}"/>
    <cellStyle name="Normal 44" xfId="1042" xr:uid="{00000000-0005-0000-0000-000091090000}"/>
    <cellStyle name="Normal 440" xfId="1439" xr:uid="{00000000-0005-0000-0000-000092090000}"/>
    <cellStyle name="Normal 441" xfId="1440" xr:uid="{00000000-0005-0000-0000-000093090000}"/>
    <cellStyle name="Normal 442" xfId="1441" xr:uid="{00000000-0005-0000-0000-000094090000}"/>
    <cellStyle name="Normal 443" xfId="1442" xr:uid="{00000000-0005-0000-0000-000095090000}"/>
    <cellStyle name="Normal 444" xfId="1443" xr:uid="{00000000-0005-0000-0000-000096090000}"/>
    <cellStyle name="Normal 445" xfId="1444" xr:uid="{00000000-0005-0000-0000-000097090000}"/>
    <cellStyle name="Normal 446" xfId="1445" xr:uid="{00000000-0005-0000-0000-000098090000}"/>
    <cellStyle name="Normal 447" xfId="1447" xr:uid="{00000000-0005-0000-0000-000099090000}"/>
    <cellStyle name="Normal 448" xfId="1448" xr:uid="{00000000-0005-0000-0000-00009A090000}"/>
    <cellStyle name="Normal 449" xfId="1449" xr:uid="{00000000-0005-0000-0000-00009B090000}"/>
    <cellStyle name="Normal 45" xfId="1043" xr:uid="{00000000-0005-0000-0000-00009C090000}"/>
    <cellStyle name="Normal 450" xfId="1450" xr:uid="{00000000-0005-0000-0000-00009D090000}"/>
    <cellStyle name="Normal 451" xfId="1451" xr:uid="{00000000-0005-0000-0000-00009E090000}"/>
    <cellStyle name="Normal 452" xfId="1452" xr:uid="{00000000-0005-0000-0000-00009F090000}"/>
    <cellStyle name="Normal 453" xfId="1453" xr:uid="{00000000-0005-0000-0000-0000A0090000}"/>
    <cellStyle name="Normal 454" xfId="1454" xr:uid="{00000000-0005-0000-0000-0000A1090000}"/>
    <cellStyle name="Normal 455" xfId="1455" xr:uid="{00000000-0005-0000-0000-0000A2090000}"/>
    <cellStyle name="Normal 456" xfId="1456" xr:uid="{00000000-0005-0000-0000-0000A3090000}"/>
    <cellStyle name="Normal 457" xfId="1457" xr:uid="{00000000-0005-0000-0000-0000A4090000}"/>
    <cellStyle name="Normal 458" xfId="1458" xr:uid="{00000000-0005-0000-0000-0000A5090000}"/>
    <cellStyle name="Normal 459" xfId="1459" xr:uid="{00000000-0005-0000-0000-0000A6090000}"/>
    <cellStyle name="Normal 46" xfId="1044" xr:uid="{00000000-0005-0000-0000-0000A7090000}"/>
    <cellStyle name="Normal 460" xfId="1460" xr:uid="{00000000-0005-0000-0000-0000A8090000}"/>
    <cellStyle name="Normal 461" xfId="1461" xr:uid="{00000000-0005-0000-0000-0000A9090000}"/>
    <cellStyle name="Normal 462" xfId="1462" xr:uid="{00000000-0005-0000-0000-0000AA090000}"/>
    <cellStyle name="Normal 463" xfId="1463" xr:uid="{00000000-0005-0000-0000-0000AB090000}"/>
    <cellStyle name="Normal 464" xfId="1464" xr:uid="{00000000-0005-0000-0000-0000AC090000}"/>
    <cellStyle name="Normal 465" xfId="1465" xr:uid="{00000000-0005-0000-0000-0000AD090000}"/>
    <cellStyle name="Normal 466" xfId="1466" xr:uid="{00000000-0005-0000-0000-0000AE090000}"/>
    <cellStyle name="Normal 467" xfId="1467" xr:uid="{00000000-0005-0000-0000-0000AF090000}"/>
    <cellStyle name="Normal 468" xfId="1468" xr:uid="{00000000-0005-0000-0000-0000B0090000}"/>
    <cellStyle name="Normal 469" xfId="1469" xr:uid="{00000000-0005-0000-0000-0000B1090000}"/>
    <cellStyle name="Normal 47" xfId="1045" xr:uid="{00000000-0005-0000-0000-0000B2090000}"/>
    <cellStyle name="Normal 470" xfId="1470" xr:uid="{00000000-0005-0000-0000-0000B3090000}"/>
    <cellStyle name="Normal 471" xfId="1471" xr:uid="{00000000-0005-0000-0000-0000B4090000}"/>
    <cellStyle name="Normal 472" xfId="1472" xr:uid="{00000000-0005-0000-0000-0000B5090000}"/>
    <cellStyle name="Normal 473" xfId="1473" xr:uid="{00000000-0005-0000-0000-0000B6090000}"/>
    <cellStyle name="Normal 474" xfId="1474" xr:uid="{00000000-0005-0000-0000-0000B7090000}"/>
    <cellStyle name="Normal 475" xfId="1475" xr:uid="{00000000-0005-0000-0000-0000B8090000}"/>
    <cellStyle name="Normal 476" xfId="1476" xr:uid="{00000000-0005-0000-0000-0000B9090000}"/>
    <cellStyle name="Normal 477" xfId="1477" xr:uid="{00000000-0005-0000-0000-0000BA090000}"/>
    <cellStyle name="Normal 478" xfId="1478" xr:uid="{00000000-0005-0000-0000-0000BB090000}"/>
    <cellStyle name="Normal 479" xfId="1479" xr:uid="{00000000-0005-0000-0000-0000BC090000}"/>
    <cellStyle name="Normal 48" xfId="1046" xr:uid="{00000000-0005-0000-0000-0000BD090000}"/>
    <cellStyle name="Normal 480" xfId="1480" xr:uid="{00000000-0005-0000-0000-0000BE090000}"/>
    <cellStyle name="Normal 481" xfId="1481" xr:uid="{00000000-0005-0000-0000-0000BF090000}"/>
    <cellStyle name="Normal 482" xfId="1482" xr:uid="{00000000-0005-0000-0000-0000C0090000}"/>
    <cellStyle name="Normal 483" xfId="1483" xr:uid="{00000000-0005-0000-0000-0000C1090000}"/>
    <cellStyle name="Normal 484" xfId="1484" xr:uid="{00000000-0005-0000-0000-0000C2090000}"/>
    <cellStyle name="Normal 485" xfId="1485" xr:uid="{00000000-0005-0000-0000-0000C3090000}"/>
    <cellStyle name="Normal 486" xfId="1486" xr:uid="{00000000-0005-0000-0000-0000C4090000}"/>
    <cellStyle name="Normal 487" xfId="1487" xr:uid="{00000000-0005-0000-0000-0000C5090000}"/>
    <cellStyle name="Normal 488" xfId="1488" xr:uid="{00000000-0005-0000-0000-0000C6090000}"/>
    <cellStyle name="Normal 489" xfId="1489" xr:uid="{00000000-0005-0000-0000-0000C7090000}"/>
    <cellStyle name="Normal 49" xfId="1047" xr:uid="{00000000-0005-0000-0000-0000C8090000}"/>
    <cellStyle name="Normal 490" xfId="1490" xr:uid="{00000000-0005-0000-0000-0000C9090000}"/>
    <cellStyle name="Normal 491" xfId="1491" xr:uid="{00000000-0005-0000-0000-0000CA090000}"/>
    <cellStyle name="Normal 492" xfId="1492" xr:uid="{00000000-0005-0000-0000-0000CB090000}"/>
    <cellStyle name="Normal 493" xfId="1493" xr:uid="{00000000-0005-0000-0000-0000CC090000}"/>
    <cellStyle name="Normal 494" xfId="1494" xr:uid="{00000000-0005-0000-0000-0000CD090000}"/>
    <cellStyle name="Normal 495" xfId="1495" xr:uid="{00000000-0005-0000-0000-0000CE090000}"/>
    <cellStyle name="Normal 496" xfId="1496" xr:uid="{00000000-0005-0000-0000-0000CF090000}"/>
    <cellStyle name="Normal 497" xfId="1497" xr:uid="{00000000-0005-0000-0000-0000D0090000}"/>
    <cellStyle name="Normal 498" xfId="1498" xr:uid="{00000000-0005-0000-0000-0000D1090000}"/>
    <cellStyle name="Normal 499" xfId="1499" xr:uid="{00000000-0005-0000-0000-0000D2090000}"/>
    <cellStyle name="Normal 5" xfId="10" xr:uid="{00000000-0005-0000-0000-0000D3090000}"/>
    <cellStyle name="Normal 5 2" xfId="31" xr:uid="{00000000-0005-0000-0000-0000D4090000}"/>
    <cellStyle name="Normal 5 2 2" xfId="369" xr:uid="{00000000-0005-0000-0000-0000D5090000}"/>
    <cellStyle name="Normal 5 2 3" xfId="1001" xr:uid="{00000000-0005-0000-0000-0000D6090000}"/>
    <cellStyle name="Normal 5 3" xfId="212" xr:uid="{00000000-0005-0000-0000-0000D7090000}"/>
    <cellStyle name="Normal 5 3 2" xfId="370" xr:uid="{00000000-0005-0000-0000-0000D8090000}"/>
    <cellStyle name="Normal 5 3 3" xfId="867" xr:uid="{00000000-0005-0000-0000-0000D9090000}"/>
    <cellStyle name="Normal 5 3 4" xfId="3276" xr:uid="{00000000-0005-0000-0000-000071010000}"/>
    <cellStyle name="Normal 5 4" xfId="371" xr:uid="{00000000-0005-0000-0000-0000DA090000}"/>
    <cellStyle name="Normal 5 5" xfId="372" xr:uid="{00000000-0005-0000-0000-0000DB090000}"/>
    <cellStyle name="Normal 5 6" xfId="348" xr:uid="{00000000-0005-0000-0000-0000DC090000}"/>
    <cellStyle name="Normal 5 7" xfId="506" xr:uid="{00000000-0005-0000-0000-0000DD090000}"/>
    <cellStyle name="Normal 5 8" xfId="3145" xr:uid="{00000000-0005-0000-0000-0000DE090000}"/>
    <cellStyle name="Normal 50" xfId="1048" xr:uid="{00000000-0005-0000-0000-0000DF090000}"/>
    <cellStyle name="Normal 500" xfId="1500" xr:uid="{00000000-0005-0000-0000-0000E0090000}"/>
    <cellStyle name="Normal 501" xfId="1501" xr:uid="{00000000-0005-0000-0000-0000E1090000}"/>
    <cellStyle name="Normal 502" xfId="1502" xr:uid="{00000000-0005-0000-0000-0000E2090000}"/>
    <cellStyle name="Normal 503" xfId="1503" xr:uid="{00000000-0005-0000-0000-0000E3090000}"/>
    <cellStyle name="Normal 504" xfId="1504" xr:uid="{00000000-0005-0000-0000-0000E4090000}"/>
    <cellStyle name="Normal 505" xfId="1505" xr:uid="{00000000-0005-0000-0000-0000E5090000}"/>
    <cellStyle name="Normal 506" xfId="1506" xr:uid="{00000000-0005-0000-0000-0000E6090000}"/>
    <cellStyle name="Normal 507" xfId="1507" xr:uid="{00000000-0005-0000-0000-0000E7090000}"/>
    <cellStyle name="Normal 508" xfId="1508" xr:uid="{00000000-0005-0000-0000-0000E8090000}"/>
    <cellStyle name="Normal 509" xfId="1509" xr:uid="{00000000-0005-0000-0000-0000E9090000}"/>
    <cellStyle name="Normal 51" xfId="1049" xr:uid="{00000000-0005-0000-0000-0000EA090000}"/>
    <cellStyle name="Normal 510" xfId="1510" xr:uid="{00000000-0005-0000-0000-0000EB090000}"/>
    <cellStyle name="Normal 511" xfId="1511" xr:uid="{00000000-0005-0000-0000-0000EC090000}"/>
    <cellStyle name="Normal 512" xfId="1512" xr:uid="{00000000-0005-0000-0000-0000ED090000}"/>
    <cellStyle name="Normal 513" xfId="1513" xr:uid="{00000000-0005-0000-0000-0000EE090000}"/>
    <cellStyle name="Normal 514" xfId="1514" xr:uid="{00000000-0005-0000-0000-0000EF090000}"/>
    <cellStyle name="Normal 515" xfId="1515" xr:uid="{00000000-0005-0000-0000-0000F0090000}"/>
    <cellStyle name="Normal 516" xfId="1516" xr:uid="{00000000-0005-0000-0000-0000F1090000}"/>
    <cellStyle name="Normal 517" xfId="1517" xr:uid="{00000000-0005-0000-0000-0000F2090000}"/>
    <cellStyle name="Normal 518" xfId="1518" xr:uid="{00000000-0005-0000-0000-0000F3090000}"/>
    <cellStyle name="Normal 519" xfId="1519" xr:uid="{00000000-0005-0000-0000-0000F4090000}"/>
    <cellStyle name="Normal 52" xfId="1050" xr:uid="{00000000-0005-0000-0000-0000F5090000}"/>
    <cellStyle name="Normal 520" xfId="1520" xr:uid="{00000000-0005-0000-0000-0000F6090000}"/>
    <cellStyle name="Normal 521" xfId="1522" xr:uid="{00000000-0005-0000-0000-0000F7090000}"/>
    <cellStyle name="Normal 522" xfId="1523" xr:uid="{00000000-0005-0000-0000-0000F8090000}"/>
    <cellStyle name="Normal 523" xfId="1524" xr:uid="{00000000-0005-0000-0000-0000F9090000}"/>
    <cellStyle name="Normal 524" xfId="1525" xr:uid="{00000000-0005-0000-0000-0000FA090000}"/>
    <cellStyle name="Normal 525" xfId="1526" xr:uid="{00000000-0005-0000-0000-0000FB090000}"/>
    <cellStyle name="Normal 526" xfId="1527" xr:uid="{00000000-0005-0000-0000-0000FC090000}"/>
    <cellStyle name="Normal 527" xfId="1528" xr:uid="{00000000-0005-0000-0000-0000FD090000}"/>
    <cellStyle name="Normal 528" xfId="1529" xr:uid="{00000000-0005-0000-0000-0000FE090000}"/>
    <cellStyle name="Normal 529" xfId="1530" xr:uid="{00000000-0005-0000-0000-0000FF090000}"/>
    <cellStyle name="Normal 53" xfId="1051" xr:uid="{00000000-0005-0000-0000-0000000A0000}"/>
    <cellStyle name="Normal 530" xfId="1531" xr:uid="{00000000-0005-0000-0000-0000010A0000}"/>
    <cellStyle name="Normal 531" xfId="1532" xr:uid="{00000000-0005-0000-0000-0000020A0000}"/>
    <cellStyle name="Normal 532" xfId="1533" xr:uid="{00000000-0005-0000-0000-0000030A0000}"/>
    <cellStyle name="Normal 533" xfId="1534" xr:uid="{00000000-0005-0000-0000-0000040A0000}"/>
    <cellStyle name="Normal 534" xfId="1535" xr:uid="{00000000-0005-0000-0000-0000050A0000}"/>
    <cellStyle name="Normal 535" xfId="1536" xr:uid="{00000000-0005-0000-0000-0000060A0000}"/>
    <cellStyle name="Normal 536" xfId="1537" xr:uid="{00000000-0005-0000-0000-0000070A0000}"/>
    <cellStyle name="Normal 537" xfId="1538" xr:uid="{00000000-0005-0000-0000-0000080A0000}"/>
    <cellStyle name="Normal 538" xfId="1539" xr:uid="{00000000-0005-0000-0000-0000090A0000}"/>
    <cellStyle name="Normal 539" xfId="1540" xr:uid="{00000000-0005-0000-0000-00000A0A0000}"/>
    <cellStyle name="Normal 54" xfId="1052" xr:uid="{00000000-0005-0000-0000-00000B0A0000}"/>
    <cellStyle name="Normal 540" xfId="1541" xr:uid="{00000000-0005-0000-0000-00000C0A0000}"/>
    <cellStyle name="Normal 541" xfId="1542" xr:uid="{00000000-0005-0000-0000-00000D0A0000}"/>
    <cellStyle name="Normal 542" xfId="1543" xr:uid="{00000000-0005-0000-0000-00000E0A0000}"/>
    <cellStyle name="Normal 543" xfId="1544" xr:uid="{00000000-0005-0000-0000-00000F0A0000}"/>
    <cellStyle name="Normal 544" xfId="1545" xr:uid="{00000000-0005-0000-0000-0000100A0000}"/>
    <cellStyle name="Normal 545" xfId="1546" xr:uid="{00000000-0005-0000-0000-0000110A0000}"/>
    <cellStyle name="Normal 546" xfId="1547" xr:uid="{00000000-0005-0000-0000-0000120A0000}"/>
    <cellStyle name="Normal 547" xfId="1548" xr:uid="{00000000-0005-0000-0000-0000130A0000}"/>
    <cellStyle name="Normal 548" xfId="1549" xr:uid="{00000000-0005-0000-0000-0000140A0000}"/>
    <cellStyle name="Normal 549" xfId="1550" xr:uid="{00000000-0005-0000-0000-0000150A0000}"/>
    <cellStyle name="Normal 55" xfId="1053" xr:uid="{00000000-0005-0000-0000-0000160A0000}"/>
    <cellStyle name="Normal 550" xfId="1551" xr:uid="{00000000-0005-0000-0000-0000170A0000}"/>
    <cellStyle name="Normal 551" xfId="1552" xr:uid="{00000000-0005-0000-0000-0000180A0000}"/>
    <cellStyle name="Normal 552" xfId="1553" xr:uid="{00000000-0005-0000-0000-0000190A0000}"/>
    <cellStyle name="Normal 553" xfId="1554" xr:uid="{00000000-0005-0000-0000-00001A0A0000}"/>
    <cellStyle name="Normal 554" xfId="1555" xr:uid="{00000000-0005-0000-0000-00001B0A0000}"/>
    <cellStyle name="Normal 555" xfId="1556" xr:uid="{00000000-0005-0000-0000-00001C0A0000}"/>
    <cellStyle name="Normal 556" xfId="1557" xr:uid="{00000000-0005-0000-0000-00001D0A0000}"/>
    <cellStyle name="Normal 557" xfId="1558" xr:uid="{00000000-0005-0000-0000-00001E0A0000}"/>
    <cellStyle name="Normal 558" xfId="1559" xr:uid="{00000000-0005-0000-0000-00001F0A0000}"/>
    <cellStyle name="Normal 559" xfId="1560" xr:uid="{00000000-0005-0000-0000-0000200A0000}"/>
    <cellStyle name="Normal 56" xfId="1055" xr:uid="{00000000-0005-0000-0000-0000210A0000}"/>
    <cellStyle name="Normal 560" xfId="1561" xr:uid="{00000000-0005-0000-0000-0000220A0000}"/>
    <cellStyle name="Normal 561" xfId="1562" xr:uid="{00000000-0005-0000-0000-0000230A0000}"/>
    <cellStyle name="Normal 562" xfId="1563" xr:uid="{00000000-0005-0000-0000-0000240A0000}"/>
    <cellStyle name="Normal 563" xfId="1564" xr:uid="{00000000-0005-0000-0000-0000250A0000}"/>
    <cellStyle name="Normal 564" xfId="1565" xr:uid="{00000000-0005-0000-0000-0000260A0000}"/>
    <cellStyle name="Normal 565" xfId="1566" xr:uid="{00000000-0005-0000-0000-0000270A0000}"/>
    <cellStyle name="Normal 566" xfId="1567" xr:uid="{00000000-0005-0000-0000-0000280A0000}"/>
    <cellStyle name="Normal 567" xfId="1568" xr:uid="{00000000-0005-0000-0000-0000290A0000}"/>
    <cellStyle name="Normal 568" xfId="1569" xr:uid="{00000000-0005-0000-0000-00002A0A0000}"/>
    <cellStyle name="Normal 569" xfId="1570" xr:uid="{00000000-0005-0000-0000-00002B0A0000}"/>
    <cellStyle name="Normal 57" xfId="1056" xr:uid="{00000000-0005-0000-0000-00002C0A0000}"/>
    <cellStyle name="Normal 570" xfId="1571" xr:uid="{00000000-0005-0000-0000-00002D0A0000}"/>
    <cellStyle name="Normal 571" xfId="1572" xr:uid="{00000000-0005-0000-0000-00002E0A0000}"/>
    <cellStyle name="Normal 572" xfId="1573" xr:uid="{00000000-0005-0000-0000-00002F0A0000}"/>
    <cellStyle name="Normal 573" xfId="1574" xr:uid="{00000000-0005-0000-0000-0000300A0000}"/>
    <cellStyle name="Normal 574" xfId="1575" xr:uid="{00000000-0005-0000-0000-0000310A0000}"/>
    <cellStyle name="Normal 575" xfId="1576" xr:uid="{00000000-0005-0000-0000-0000320A0000}"/>
    <cellStyle name="Normal 576" xfId="1577" xr:uid="{00000000-0005-0000-0000-0000330A0000}"/>
    <cellStyle name="Normal 577" xfId="1578" xr:uid="{00000000-0005-0000-0000-0000340A0000}"/>
    <cellStyle name="Normal 578" xfId="1579" xr:uid="{00000000-0005-0000-0000-0000350A0000}"/>
    <cellStyle name="Normal 579" xfId="1580" xr:uid="{00000000-0005-0000-0000-0000360A0000}"/>
    <cellStyle name="Normal 58" xfId="1057" xr:uid="{00000000-0005-0000-0000-0000370A0000}"/>
    <cellStyle name="Normal 580" xfId="1581" xr:uid="{00000000-0005-0000-0000-0000380A0000}"/>
    <cellStyle name="Normal 581" xfId="1582" xr:uid="{00000000-0005-0000-0000-0000390A0000}"/>
    <cellStyle name="Normal 582" xfId="1583" xr:uid="{00000000-0005-0000-0000-00003A0A0000}"/>
    <cellStyle name="Normal 583" xfId="1584" xr:uid="{00000000-0005-0000-0000-00003B0A0000}"/>
    <cellStyle name="Normal 584" xfId="1585" xr:uid="{00000000-0005-0000-0000-00003C0A0000}"/>
    <cellStyle name="Normal 585" xfId="1586" xr:uid="{00000000-0005-0000-0000-00003D0A0000}"/>
    <cellStyle name="Normal 586" xfId="1587" xr:uid="{00000000-0005-0000-0000-00003E0A0000}"/>
    <cellStyle name="Normal 587" xfId="1588" xr:uid="{00000000-0005-0000-0000-00003F0A0000}"/>
    <cellStyle name="Normal 588" xfId="1589" xr:uid="{00000000-0005-0000-0000-0000400A0000}"/>
    <cellStyle name="Normal 589" xfId="1590" xr:uid="{00000000-0005-0000-0000-0000410A0000}"/>
    <cellStyle name="Normal 59" xfId="1058" xr:uid="{00000000-0005-0000-0000-0000420A0000}"/>
    <cellStyle name="Normal 590" xfId="1591" xr:uid="{00000000-0005-0000-0000-0000430A0000}"/>
    <cellStyle name="Normal 591" xfId="1592" xr:uid="{00000000-0005-0000-0000-0000440A0000}"/>
    <cellStyle name="Normal 592" xfId="1593" xr:uid="{00000000-0005-0000-0000-0000450A0000}"/>
    <cellStyle name="Normal 593" xfId="1594" xr:uid="{00000000-0005-0000-0000-0000460A0000}"/>
    <cellStyle name="Normal 594" xfId="1595" xr:uid="{00000000-0005-0000-0000-0000470A0000}"/>
    <cellStyle name="Normal 595" xfId="1596" xr:uid="{00000000-0005-0000-0000-0000480A0000}"/>
    <cellStyle name="Normal 596" xfId="1597" xr:uid="{00000000-0005-0000-0000-0000490A0000}"/>
    <cellStyle name="Normal 597" xfId="1598" xr:uid="{00000000-0005-0000-0000-00004A0A0000}"/>
    <cellStyle name="Normal 598" xfId="1599" xr:uid="{00000000-0005-0000-0000-00004B0A0000}"/>
    <cellStyle name="Normal 599" xfId="1600" xr:uid="{00000000-0005-0000-0000-00004C0A0000}"/>
    <cellStyle name="Normal 6" xfId="19" xr:uid="{00000000-0005-0000-0000-00004D0A0000}"/>
    <cellStyle name="Normal 6 2" xfId="29" xr:uid="{00000000-0005-0000-0000-00004E0A0000}"/>
    <cellStyle name="Normal 6 2 2" xfId="373" xr:uid="{00000000-0005-0000-0000-00004F0A0000}"/>
    <cellStyle name="Normal 6 2 3" xfId="601" xr:uid="{00000000-0005-0000-0000-0000500A0000}"/>
    <cellStyle name="Normal 6 2 4" xfId="1002" xr:uid="{00000000-0005-0000-0000-0000510A0000}"/>
    <cellStyle name="Normal 6 2 5" xfId="3229" xr:uid="{00000000-0005-0000-0000-000077010000}"/>
    <cellStyle name="Normal 6 3" xfId="374" xr:uid="{00000000-0005-0000-0000-0000520A0000}"/>
    <cellStyle name="Normal 6 4" xfId="351" xr:uid="{00000000-0005-0000-0000-0000530A0000}"/>
    <cellStyle name="Normal 6 5" xfId="3223" xr:uid="{00000000-0005-0000-0000-0000540A0000}"/>
    <cellStyle name="Normal 60" xfId="1059" xr:uid="{00000000-0005-0000-0000-0000550A0000}"/>
    <cellStyle name="Normal 600" xfId="1601" xr:uid="{00000000-0005-0000-0000-0000560A0000}"/>
    <cellStyle name="Normal 601" xfId="1602" xr:uid="{00000000-0005-0000-0000-0000570A0000}"/>
    <cellStyle name="Normal 602" xfId="1603" xr:uid="{00000000-0005-0000-0000-0000580A0000}"/>
    <cellStyle name="Normal 603" xfId="1604" xr:uid="{00000000-0005-0000-0000-0000590A0000}"/>
    <cellStyle name="Normal 604" xfId="1605" xr:uid="{00000000-0005-0000-0000-00005A0A0000}"/>
    <cellStyle name="Normal 605" xfId="1606" xr:uid="{00000000-0005-0000-0000-00005B0A0000}"/>
    <cellStyle name="Normal 606" xfId="1607" xr:uid="{00000000-0005-0000-0000-00005C0A0000}"/>
    <cellStyle name="Normal 607" xfId="1608" xr:uid="{00000000-0005-0000-0000-00005D0A0000}"/>
    <cellStyle name="Normal 608" xfId="1609" xr:uid="{00000000-0005-0000-0000-00005E0A0000}"/>
    <cellStyle name="Normal 609" xfId="1610" xr:uid="{00000000-0005-0000-0000-00005F0A0000}"/>
    <cellStyle name="Normal 61" xfId="1060" xr:uid="{00000000-0005-0000-0000-0000600A0000}"/>
    <cellStyle name="Normal 610" xfId="1611" xr:uid="{00000000-0005-0000-0000-0000610A0000}"/>
    <cellStyle name="Normal 611" xfId="1612" xr:uid="{00000000-0005-0000-0000-0000620A0000}"/>
    <cellStyle name="Normal 612" xfId="1613" xr:uid="{00000000-0005-0000-0000-0000630A0000}"/>
    <cellStyle name="Normal 613" xfId="1614" xr:uid="{00000000-0005-0000-0000-0000640A0000}"/>
    <cellStyle name="Normal 614" xfId="1615" xr:uid="{00000000-0005-0000-0000-0000650A0000}"/>
    <cellStyle name="Normal 615" xfId="1616" xr:uid="{00000000-0005-0000-0000-0000660A0000}"/>
    <cellStyle name="Normal 616" xfId="1617" xr:uid="{00000000-0005-0000-0000-0000670A0000}"/>
    <cellStyle name="Normal 617" xfId="1618" xr:uid="{00000000-0005-0000-0000-0000680A0000}"/>
    <cellStyle name="Normal 618" xfId="1619" xr:uid="{00000000-0005-0000-0000-0000690A0000}"/>
    <cellStyle name="Normal 619" xfId="1620" xr:uid="{00000000-0005-0000-0000-00006A0A0000}"/>
    <cellStyle name="Normal 62" xfId="1061" xr:uid="{00000000-0005-0000-0000-00006B0A0000}"/>
    <cellStyle name="Normal 620" xfId="1621" xr:uid="{00000000-0005-0000-0000-00006C0A0000}"/>
    <cellStyle name="Normal 621" xfId="1622" xr:uid="{00000000-0005-0000-0000-00006D0A0000}"/>
    <cellStyle name="Normal 622" xfId="1623" xr:uid="{00000000-0005-0000-0000-00006E0A0000}"/>
    <cellStyle name="Normal 623" xfId="1624" xr:uid="{00000000-0005-0000-0000-00006F0A0000}"/>
    <cellStyle name="Normal 624" xfId="1625" xr:uid="{00000000-0005-0000-0000-0000700A0000}"/>
    <cellStyle name="Normal 625" xfId="1626" xr:uid="{00000000-0005-0000-0000-0000710A0000}"/>
    <cellStyle name="Normal 626" xfId="1627" xr:uid="{00000000-0005-0000-0000-0000720A0000}"/>
    <cellStyle name="Normal 627" xfId="1628" xr:uid="{00000000-0005-0000-0000-0000730A0000}"/>
    <cellStyle name="Normal 628" xfId="1629" xr:uid="{00000000-0005-0000-0000-0000740A0000}"/>
    <cellStyle name="Normal 629" xfId="1630" xr:uid="{00000000-0005-0000-0000-0000750A0000}"/>
    <cellStyle name="Normal 63" xfId="1062" xr:uid="{00000000-0005-0000-0000-0000760A0000}"/>
    <cellStyle name="Normal 630" xfId="1631" xr:uid="{00000000-0005-0000-0000-0000770A0000}"/>
    <cellStyle name="Normal 631" xfId="1632" xr:uid="{00000000-0005-0000-0000-0000780A0000}"/>
    <cellStyle name="Normal 632" xfId="1633" xr:uid="{00000000-0005-0000-0000-0000790A0000}"/>
    <cellStyle name="Normal 633" xfId="1634" xr:uid="{00000000-0005-0000-0000-00007A0A0000}"/>
    <cellStyle name="Normal 634" xfId="1635" xr:uid="{00000000-0005-0000-0000-00007B0A0000}"/>
    <cellStyle name="Normal 635" xfId="1636" xr:uid="{00000000-0005-0000-0000-00007C0A0000}"/>
    <cellStyle name="Normal 636" xfId="1637" xr:uid="{00000000-0005-0000-0000-00007D0A0000}"/>
    <cellStyle name="Normal 637" xfId="1638" xr:uid="{00000000-0005-0000-0000-00007E0A0000}"/>
    <cellStyle name="Normal 638" xfId="1639" xr:uid="{00000000-0005-0000-0000-00007F0A0000}"/>
    <cellStyle name="Normal 639" xfId="1640" xr:uid="{00000000-0005-0000-0000-0000800A0000}"/>
    <cellStyle name="Normal 64" xfId="1063" xr:uid="{00000000-0005-0000-0000-0000810A0000}"/>
    <cellStyle name="Normal 640" xfId="1641" xr:uid="{00000000-0005-0000-0000-0000820A0000}"/>
    <cellStyle name="Normal 641" xfId="1642" xr:uid="{00000000-0005-0000-0000-0000830A0000}"/>
    <cellStyle name="Normal 642" xfId="1643" xr:uid="{00000000-0005-0000-0000-0000840A0000}"/>
    <cellStyle name="Normal 643" xfId="1644" xr:uid="{00000000-0005-0000-0000-0000850A0000}"/>
    <cellStyle name="Normal 644" xfId="1645" xr:uid="{00000000-0005-0000-0000-0000860A0000}"/>
    <cellStyle name="Normal 645" xfId="1646" xr:uid="{00000000-0005-0000-0000-0000870A0000}"/>
    <cellStyle name="Normal 646" xfId="1647" xr:uid="{00000000-0005-0000-0000-0000880A0000}"/>
    <cellStyle name="Normal 647" xfId="1648" xr:uid="{00000000-0005-0000-0000-0000890A0000}"/>
    <cellStyle name="Normal 648" xfId="1649" xr:uid="{00000000-0005-0000-0000-00008A0A0000}"/>
    <cellStyle name="Normal 649" xfId="1650" xr:uid="{00000000-0005-0000-0000-00008B0A0000}"/>
    <cellStyle name="Normal 65" xfId="1064" xr:uid="{00000000-0005-0000-0000-00008C0A0000}"/>
    <cellStyle name="Normal 650" xfId="1651" xr:uid="{00000000-0005-0000-0000-00008D0A0000}"/>
    <cellStyle name="Normal 651" xfId="1652" xr:uid="{00000000-0005-0000-0000-00008E0A0000}"/>
    <cellStyle name="Normal 652" xfId="1653" xr:uid="{00000000-0005-0000-0000-00008F0A0000}"/>
    <cellStyle name="Normal 653" xfId="1654" xr:uid="{00000000-0005-0000-0000-0000900A0000}"/>
    <cellStyle name="Normal 654" xfId="1655" xr:uid="{00000000-0005-0000-0000-0000910A0000}"/>
    <cellStyle name="Normal 655" xfId="1656" xr:uid="{00000000-0005-0000-0000-0000920A0000}"/>
    <cellStyle name="Normal 656" xfId="1657" xr:uid="{00000000-0005-0000-0000-0000930A0000}"/>
    <cellStyle name="Normal 657" xfId="1658" xr:uid="{00000000-0005-0000-0000-0000940A0000}"/>
    <cellStyle name="Normal 658" xfId="1659" xr:uid="{00000000-0005-0000-0000-0000950A0000}"/>
    <cellStyle name="Normal 659" xfId="1660" xr:uid="{00000000-0005-0000-0000-0000960A0000}"/>
    <cellStyle name="Normal 66" xfId="1065" xr:uid="{00000000-0005-0000-0000-0000970A0000}"/>
    <cellStyle name="Normal 660" xfId="1661" xr:uid="{00000000-0005-0000-0000-0000980A0000}"/>
    <cellStyle name="Normal 661" xfId="1662" xr:uid="{00000000-0005-0000-0000-0000990A0000}"/>
    <cellStyle name="Normal 662" xfId="1663" xr:uid="{00000000-0005-0000-0000-00009A0A0000}"/>
    <cellStyle name="Normal 663" xfId="1664" xr:uid="{00000000-0005-0000-0000-00009B0A0000}"/>
    <cellStyle name="Normal 664" xfId="1665" xr:uid="{00000000-0005-0000-0000-00009C0A0000}"/>
    <cellStyle name="Normal 665" xfId="1666" xr:uid="{00000000-0005-0000-0000-00009D0A0000}"/>
    <cellStyle name="Normal 666" xfId="1667" xr:uid="{00000000-0005-0000-0000-00009E0A0000}"/>
    <cellStyle name="Normal 667" xfId="1668" xr:uid="{00000000-0005-0000-0000-00009F0A0000}"/>
    <cellStyle name="Normal 668" xfId="1669" xr:uid="{00000000-0005-0000-0000-0000A00A0000}"/>
    <cellStyle name="Normal 669" xfId="1670" xr:uid="{00000000-0005-0000-0000-0000A10A0000}"/>
    <cellStyle name="Normal 67" xfId="1066" xr:uid="{00000000-0005-0000-0000-0000A20A0000}"/>
    <cellStyle name="Normal 670" xfId="1671" xr:uid="{00000000-0005-0000-0000-0000A30A0000}"/>
    <cellStyle name="Normal 671" xfId="1672" xr:uid="{00000000-0005-0000-0000-0000A40A0000}"/>
    <cellStyle name="Normal 672" xfId="1673" xr:uid="{00000000-0005-0000-0000-0000A50A0000}"/>
    <cellStyle name="Normal 673" xfId="1674" xr:uid="{00000000-0005-0000-0000-0000A60A0000}"/>
    <cellStyle name="Normal 674" xfId="1675" xr:uid="{00000000-0005-0000-0000-0000A70A0000}"/>
    <cellStyle name="Normal 675" xfId="1676" xr:uid="{00000000-0005-0000-0000-0000A80A0000}"/>
    <cellStyle name="Normal 676" xfId="1677" xr:uid="{00000000-0005-0000-0000-0000A90A0000}"/>
    <cellStyle name="Normal 677" xfId="1678" xr:uid="{00000000-0005-0000-0000-0000AA0A0000}"/>
    <cellStyle name="Normal 678" xfId="1679" xr:uid="{00000000-0005-0000-0000-0000AB0A0000}"/>
    <cellStyle name="Normal 679" xfId="1680" xr:uid="{00000000-0005-0000-0000-0000AC0A0000}"/>
    <cellStyle name="Normal 68" xfId="1067" xr:uid="{00000000-0005-0000-0000-0000AD0A0000}"/>
    <cellStyle name="Normal 680" xfId="1681" xr:uid="{00000000-0005-0000-0000-0000AE0A0000}"/>
    <cellStyle name="Normal 681" xfId="1682" xr:uid="{00000000-0005-0000-0000-0000AF0A0000}"/>
    <cellStyle name="Normal 682" xfId="1683" xr:uid="{00000000-0005-0000-0000-0000B00A0000}"/>
    <cellStyle name="Normal 683" xfId="1684" xr:uid="{00000000-0005-0000-0000-0000B10A0000}"/>
    <cellStyle name="Normal 684" xfId="1685" xr:uid="{00000000-0005-0000-0000-0000B20A0000}"/>
    <cellStyle name="Normal 685" xfId="1686" xr:uid="{00000000-0005-0000-0000-0000B30A0000}"/>
    <cellStyle name="Normal 686" xfId="1687" xr:uid="{00000000-0005-0000-0000-0000B40A0000}"/>
    <cellStyle name="Normal 687" xfId="1688" xr:uid="{00000000-0005-0000-0000-0000B50A0000}"/>
    <cellStyle name="Normal 688" xfId="1689" xr:uid="{00000000-0005-0000-0000-0000B60A0000}"/>
    <cellStyle name="Normal 689" xfId="1690" xr:uid="{00000000-0005-0000-0000-0000B70A0000}"/>
    <cellStyle name="Normal 69" xfId="1068" xr:uid="{00000000-0005-0000-0000-0000B80A0000}"/>
    <cellStyle name="Normal 690" xfId="1691" xr:uid="{00000000-0005-0000-0000-0000B90A0000}"/>
    <cellStyle name="Normal 691" xfId="1692" xr:uid="{00000000-0005-0000-0000-0000BA0A0000}"/>
    <cellStyle name="Normal 692" xfId="1693" xr:uid="{00000000-0005-0000-0000-0000BB0A0000}"/>
    <cellStyle name="Normal 693" xfId="1694" xr:uid="{00000000-0005-0000-0000-0000BC0A0000}"/>
    <cellStyle name="Normal 694" xfId="1695" xr:uid="{00000000-0005-0000-0000-0000BD0A0000}"/>
    <cellStyle name="Normal 695" xfId="1696" xr:uid="{00000000-0005-0000-0000-0000BE0A0000}"/>
    <cellStyle name="Normal 696" xfId="1697" xr:uid="{00000000-0005-0000-0000-0000BF0A0000}"/>
    <cellStyle name="Normal 697" xfId="1698" xr:uid="{00000000-0005-0000-0000-0000C00A0000}"/>
    <cellStyle name="Normal 698" xfId="1699" xr:uid="{00000000-0005-0000-0000-0000C10A0000}"/>
    <cellStyle name="Normal 699" xfId="1700" xr:uid="{00000000-0005-0000-0000-0000C20A0000}"/>
    <cellStyle name="Normal 7" xfId="20" xr:uid="{00000000-0005-0000-0000-0000C30A0000}"/>
    <cellStyle name="Normal 7 2" xfId="376" xr:uid="{00000000-0005-0000-0000-0000C40A0000}"/>
    <cellStyle name="Normal 7 2 2" xfId="1003" xr:uid="{00000000-0005-0000-0000-0000C50A0000}"/>
    <cellStyle name="Normal 7 3" xfId="375" xr:uid="{00000000-0005-0000-0000-0000C60A0000}"/>
    <cellStyle name="Normal 7 3 2" xfId="3346" xr:uid="{00000000-0005-0000-0000-00007D010000}"/>
    <cellStyle name="Normal 7 4" xfId="334" xr:uid="{00000000-0005-0000-0000-0000C70A0000}"/>
    <cellStyle name="Normal 7 5" xfId="868" xr:uid="{00000000-0005-0000-0000-0000C80A0000}"/>
    <cellStyle name="Normal 7 6" xfId="3195" xr:uid="{00000000-0005-0000-0000-0000C90A0000}"/>
    <cellStyle name="Normal 70" xfId="1069" xr:uid="{00000000-0005-0000-0000-0000CA0A0000}"/>
    <cellStyle name="Normal 700" xfId="1701" xr:uid="{00000000-0005-0000-0000-0000CB0A0000}"/>
    <cellStyle name="Normal 701" xfId="1702" xr:uid="{00000000-0005-0000-0000-0000CC0A0000}"/>
    <cellStyle name="Normal 702" xfId="1703" xr:uid="{00000000-0005-0000-0000-0000CD0A0000}"/>
    <cellStyle name="Normal 703" xfId="1704" xr:uid="{00000000-0005-0000-0000-0000CE0A0000}"/>
    <cellStyle name="Normal 704" xfId="1705" xr:uid="{00000000-0005-0000-0000-0000CF0A0000}"/>
    <cellStyle name="Normal 705" xfId="1706" xr:uid="{00000000-0005-0000-0000-0000D00A0000}"/>
    <cellStyle name="Normal 706" xfId="1707" xr:uid="{00000000-0005-0000-0000-0000D10A0000}"/>
    <cellStyle name="Normal 707" xfId="1708" xr:uid="{00000000-0005-0000-0000-0000D20A0000}"/>
    <cellStyle name="Normal 708" xfId="1709" xr:uid="{00000000-0005-0000-0000-0000D30A0000}"/>
    <cellStyle name="Normal 709" xfId="1710" xr:uid="{00000000-0005-0000-0000-0000D40A0000}"/>
    <cellStyle name="Normal 71" xfId="1070" xr:uid="{00000000-0005-0000-0000-0000D50A0000}"/>
    <cellStyle name="Normal 710" xfId="1711" xr:uid="{00000000-0005-0000-0000-0000D60A0000}"/>
    <cellStyle name="Normal 711" xfId="1712" xr:uid="{00000000-0005-0000-0000-0000D70A0000}"/>
    <cellStyle name="Normal 712" xfId="1713" xr:uid="{00000000-0005-0000-0000-0000D80A0000}"/>
    <cellStyle name="Normal 713" xfId="1714" xr:uid="{00000000-0005-0000-0000-0000D90A0000}"/>
    <cellStyle name="Normal 714" xfId="1715" xr:uid="{00000000-0005-0000-0000-0000DA0A0000}"/>
    <cellStyle name="Normal 715" xfId="1716" xr:uid="{00000000-0005-0000-0000-0000DB0A0000}"/>
    <cellStyle name="Normal 716" xfId="1717" xr:uid="{00000000-0005-0000-0000-0000DC0A0000}"/>
    <cellStyle name="Normal 717" xfId="1718" xr:uid="{00000000-0005-0000-0000-0000DD0A0000}"/>
    <cellStyle name="Normal 718" xfId="1719" xr:uid="{00000000-0005-0000-0000-0000DE0A0000}"/>
    <cellStyle name="Normal 719" xfId="1720" xr:uid="{00000000-0005-0000-0000-0000DF0A0000}"/>
    <cellStyle name="Normal 72" xfId="1071" xr:uid="{00000000-0005-0000-0000-0000E00A0000}"/>
    <cellStyle name="Normal 720" xfId="1721" xr:uid="{00000000-0005-0000-0000-0000E10A0000}"/>
    <cellStyle name="Normal 721" xfId="1722" xr:uid="{00000000-0005-0000-0000-0000E20A0000}"/>
    <cellStyle name="Normal 722" xfId="1723" xr:uid="{00000000-0005-0000-0000-0000E30A0000}"/>
    <cellStyle name="Normal 723" xfId="1724" xr:uid="{00000000-0005-0000-0000-0000E40A0000}"/>
    <cellStyle name="Normal 724" xfId="1725" xr:uid="{00000000-0005-0000-0000-0000E50A0000}"/>
    <cellStyle name="Normal 725" xfId="1726" xr:uid="{00000000-0005-0000-0000-0000E60A0000}"/>
    <cellStyle name="Normal 726" xfId="1727" xr:uid="{00000000-0005-0000-0000-0000E70A0000}"/>
    <cellStyle name="Normal 727" xfId="1728" xr:uid="{00000000-0005-0000-0000-0000E80A0000}"/>
    <cellStyle name="Normal 728" xfId="1729" xr:uid="{00000000-0005-0000-0000-0000E90A0000}"/>
    <cellStyle name="Normal 729" xfId="1730" xr:uid="{00000000-0005-0000-0000-0000EA0A0000}"/>
    <cellStyle name="Normal 73" xfId="1072" xr:uid="{00000000-0005-0000-0000-0000EB0A0000}"/>
    <cellStyle name="Normal 730" xfId="1731" xr:uid="{00000000-0005-0000-0000-0000EC0A0000}"/>
    <cellStyle name="Normal 731" xfId="1732" xr:uid="{00000000-0005-0000-0000-0000ED0A0000}"/>
    <cellStyle name="Normal 732" xfId="1733" xr:uid="{00000000-0005-0000-0000-0000EE0A0000}"/>
    <cellStyle name="Normal 733" xfId="1734" xr:uid="{00000000-0005-0000-0000-0000EF0A0000}"/>
    <cellStyle name="Normal 734" xfId="1735" xr:uid="{00000000-0005-0000-0000-0000F00A0000}"/>
    <cellStyle name="Normal 735" xfId="1736" xr:uid="{00000000-0005-0000-0000-0000F10A0000}"/>
    <cellStyle name="Normal 736" xfId="1737" xr:uid="{00000000-0005-0000-0000-0000F20A0000}"/>
    <cellStyle name="Normal 737" xfId="1738" xr:uid="{00000000-0005-0000-0000-0000F30A0000}"/>
    <cellStyle name="Normal 738" xfId="1739" xr:uid="{00000000-0005-0000-0000-0000F40A0000}"/>
    <cellStyle name="Normal 739" xfId="1740" xr:uid="{00000000-0005-0000-0000-0000F50A0000}"/>
    <cellStyle name="Normal 74" xfId="1073" xr:uid="{00000000-0005-0000-0000-0000F60A0000}"/>
    <cellStyle name="Normal 740" xfId="1741" xr:uid="{00000000-0005-0000-0000-0000F70A0000}"/>
    <cellStyle name="Normal 741" xfId="1742" xr:uid="{00000000-0005-0000-0000-0000F80A0000}"/>
    <cellStyle name="Normal 742" xfId="1743" xr:uid="{00000000-0005-0000-0000-0000F90A0000}"/>
    <cellStyle name="Normal 743" xfId="1744" xr:uid="{00000000-0005-0000-0000-0000FA0A0000}"/>
    <cellStyle name="Normal 744" xfId="1745" xr:uid="{00000000-0005-0000-0000-0000FB0A0000}"/>
    <cellStyle name="Normal 745" xfId="1746" xr:uid="{00000000-0005-0000-0000-0000FC0A0000}"/>
    <cellStyle name="Normal 746" xfId="1747" xr:uid="{00000000-0005-0000-0000-0000FD0A0000}"/>
    <cellStyle name="Normal 747" xfId="1748" xr:uid="{00000000-0005-0000-0000-0000FE0A0000}"/>
    <cellStyle name="Normal 748" xfId="1749" xr:uid="{00000000-0005-0000-0000-0000FF0A0000}"/>
    <cellStyle name="Normal 749" xfId="1750" xr:uid="{00000000-0005-0000-0000-0000000B0000}"/>
    <cellStyle name="Normal 75" xfId="1074" xr:uid="{00000000-0005-0000-0000-0000010B0000}"/>
    <cellStyle name="Normal 750" xfId="1751" xr:uid="{00000000-0005-0000-0000-0000020B0000}"/>
    <cellStyle name="Normal 751" xfId="1752" xr:uid="{00000000-0005-0000-0000-0000030B0000}"/>
    <cellStyle name="Normal 752" xfId="1753" xr:uid="{00000000-0005-0000-0000-0000040B0000}"/>
    <cellStyle name="Normal 753" xfId="1754" xr:uid="{00000000-0005-0000-0000-0000050B0000}"/>
    <cellStyle name="Normal 754" xfId="1755" xr:uid="{00000000-0005-0000-0000-0000060B0000}"/>
    <cellStyle name="Normal 755" xfId="1756" xr:uid="{00000000-0005-0000-0000-0000070B0000}"/>
    <cellStyle name="Normal 756" xfId="1757" xr:uid="{00000000-0005-0000-0000-0000080B0000}"/>
    <cellStyle name="Normal 757" xfId="1758" xr:uid="{00000000-0005-0000-0000-0000090B0000}"/>
    <cellStyle name="Normal 758" xfId="1759" xr:uid="{00000000-0005-0000-0000-00000A0B0000}"/>
    <cellStyle name="Normal 759" xfId="1760" xr:uid="{00000000-0005-0000-0000-00000B0B0000}"/>
    <cellStyle name="Normal 76" xfId="1075" xr:uid="{00000000-0005-0000-0000-00000C0B0000}"/>
    <cellStyle name="Normal 760" xfId="1761" xr:uid="{00000000-0005-0000-0000-00000D0B0000}"/>
    <cellStyle name="Normal 761" xfId="1762" xr:uid="{00000000-0005-0000-0000-00000E0B0000}"/>
    <cellStyle name="Normal 762" xfId="1763" xr:uid="{00000000-0005-0000-0000-00000F0B0000}"/>
    <cellStyle name="Normal 763" xfId="1764" xr:uid="{00000000-0005-0000-0000-0000100B0000}"/>
    <cellStyle name="Normal 764" xfId="1765" xr:uid="{00000000-0005-0000-0000-0000110B0000}"/>
    <cellStyle name="Normal 765" xfId="1766" xr:uid="{00000000-0005-0000-0000-0000120B0000}"/>
    <cellStyle name="Normal 766" xfId="1767" xr:uid="{00000000-0005-0000-0000-0000130B0000}"/>
    <cellStyle name="Normal 767" xfId="1768" xr:uid="{00000000-0005-0000-0000-0000140B0000}"/>
    <cellStyle name="Normal 768" xfId="1769" xr:uid="{00000000-0005-0000-0000-0000150B0000}"/>
    <cellStyle name="Normal 769" xfId="1770" xr:uid="{00000000-0005-0000-0000-0000160B0000}"/>
    <cellStyle name="Normal 77" xfId="1076" xr:uid="{00000000-0005-0000-0000-0000170B0000}"/>
    <cellStyle name="Normal 770" xfId="1771" xr:uid="{00000000-0005-0000-0000-0000180B0000}"/>
    <cellStyle name="Normal 771" xfId="1772" xr:uid="{00000000-0005-0000-0000-0000190B0000}"/>
    <cellStyle name="Normal 772" xfId="1773" xr:uid="{00000000-0005-0000-0000-00001A0B0000}"/>
    <cellStyle name="Normal 773" xfId="1774" xr:uid="{00000000-0005-0000-0000-00001B0B0000}"/>
    <cellStyle name="Normal 774" xfId="1775" xr:uid="{00000000-0005-0000-0000-00001C0B0000}"/>
    <cellStyle name="Normal 775" xfId="1776" xr:uid="{00000000-0005-0000-0000-00001D0B0000}"/>
    <cellStyle name="Normal 776" xfId="1777" xr:uid="{00000000-0005-0000-0000-00001E0B0000}"/>
    <cellStyle name="Normal 777" xfId="1778" xr:uid="{00000000-0005-0000-0000-00001F0B0000}"/>
    <cellStyle name="Normal 778" xfId="1779" xr:uid="{00000000-0005-0000-0000-0000200B0000}"/>
    <cellStyle name="Normal 779" xfId="1780" xr:uid="{00000000-0005-0000-0000-0000210B0000}"/>
    <cellStyle name="Normal 78" xfId="1077" xr:uid="{00000000-0005-0000-0000-0000220B0000}"/>
    <cellStyle name="Normal 780" xfId="1781" xr:uid="{00000000-0005-0000-0000-0000230B0000}"/>
    <cellStyle name="Normal 781" xfId="1782" xr:uid="{00000000-0005-0000-0000-0000240B0000}"/>
    <cellStyle name="Normal 782" xfId="1783" xr:uid="{00000000-0005-0000-0000-0000250B0000}"/>
    <cellStyle name="Normal 783" xfId="1784" xr:uid="{00000000-0005-0000-0000-0000260B0000}"/>
    <cellStyle name="Normal 784" xfId="1785" xr:uid="{00000000-0005-0000-0000-0000270B0000}"/>
    <cellStyle name="Normal 785" xfId="1786" xr:uid="{00000000-0005-0000-0000-0000280B0000}"/>
    <cellStyle name="Normal 786" xfId="1787" xr:uid="{00000000-0005-0000-0000-0000290B0000}"/>
    <cellStyle name="Normal 787" xfId="1788" xr:uid="{00000000-0005-0000-0000-00002A0B0000}"/>
    <cellStyle name="Normal 788" xfId="1789" xr:uid="{00000000-0005-0000-0000-00002B0B0000}"/>
    <cellStyle name="Normal 789" xfId="1790" xr:uid="{00000000-0005-0000-0000-00002C0B0000}"/>
    <cellStyle name="Normal 79" xfId="1078" xr:uid="{00000000-0005-0000-0000-00002D0B0000}"/>
    <cellStyle name="Normal 790" xfId="1791" xr:uid="{00000000-0005-0000-0000-00002E0B0000}"/>
    <cellStyle name="Normal 791" xfId="1792" xr:uid="{00000000-0005-0000-0000-00002F0B0000}"/>
    <cellStyle name="Normal 792" xfId="1793" xr:uid="{00000000-0005-0000-0000-0000300B0000}"/>
    <cellStyle name="Normal 793" xfId="1794" xr:uid="{00000000-0005-0000-0000-0000310B0000}"/>
    <cellStyle name="Normal 794" xfId="1795" xr:uid="{00000000-0005-0000-0000-0000320B0000}"/>
    <cellStyle name="Normal 795" xfId="1796" xr:uid="{00000000-0005-0000-0000-0000330B0000}"/>
    <cellStyle name="Normal 796" xfId="1797" xr:uid="{00000000-0005-0000-0000-0000340B0000}"/>
    <cellStyle name="Normal 797" xfId="1798" xr:uid="{00000000-0005-0000-0000-0000350B0000}"/>
    <cellStyle name="Normal 798" xfId="1799" xr:uid="{00000000-0005-0000-0000-0000360B0000}"/>
    <cellStyle name="Normal 799" xfId="1800" xr:uid="{00000000-0005-0000-0000-0000370B0000}"/>
    <cellStyle name="Normal 8" xfId="17" xr:uid="{00000000-0005-0000-0000-0000380B0000}"/>
    <cellStyle name="Normal 8 2" xfId="377" xr:uid="{00000000-0005-0000-0000-0000390B0000}"/>
    <cellStyle name="Normal 8 2 2" xfId="1004" xr:uid="{00000000-0005-0000-0000-00003A0B0000}"/>
    <cellStyle name="Normal 8 3" xfId="3157" xr:uid="{00000000-0005-0000-0000-00003B0B0000}"/>
    <cellStyle name="Normal 80" xfId="1079" xr:uid="{00000000-0005-0000-0000-00003C0B0000}"/>
    <cellStyle name="Normal 800" xfId="1801" xr:uid="{00000000-0005-0000-0000-00003D0B0000}"/>
    <cellStyle name="Normal 801" xfId="1802" xr:uid="{00000000-0005-0000-0000-00003E0B0000}"/>
    <cellStyle name="Normal 802" xfId="1803" xr:uid="{00000000-0005-0000-0000-00003F0B0000}"/>
    <cellStyle name="Normal 803" xfId="1804" xr:uid="{00000000-0005-0000-0000-0000400B0000}"/>
    <cellStyle name="Normal 804" xfId="1805" xr:uid="{00000000-0005-0000-0000-0000410B0000}"/>
    <cellStyle name="Normal 805" xfId="1806" xr:uid="{00000000-0005-0000-0000-0000420B0000}"/>
    <cellStyle name="Normal 806" xfId="1807" xr:uid="{00000000-0005-0000-0000-0000430B0000}"/>
    <cellStyle name="Normal 807" xfId="1808" xr:uid="{00000000-0005-0000-0000-0000440B0000}"/>
    <cellStyle name="Normal 808" xfId="1809" xr:uid="{00000000-0005-0000-0000-0000450B0000}"/>
    <cellStyle name="Normal 809" xfId="1810" xr:uid="{00000000-0005-0000-0000-0000460B0000}"/>
    <cellStyle name="Normal 81" xfId="1080" xr:uid="{00000000-0005-0000-0000-0000470B0000}"/>
    <cellStyle name="Normal 810" xfId="1811" xr:uid="{00000000-0005-0000-0000-0000480B0000}"/>
    <cellStyle name="Normal 811" xfId="1812" xr:uid="{00000000-0005-0000-0000-0000490B0000}"/>
    <cellStyle name="Normal 812" xfId="1813" xr:uid="{00000000-0005-0000-0000-00004A0B0000}"/>
    <cellStyle name="Normal 813" xfId="1814" xr:uid="{00000000-0005-0000-0000-00004B0B0000}"/>
    <cellStyle name="Normal 814" xfId="1815" xr:uid="{00000000-0005-0000-0000-00004C0B0000}"/>
    <cellStyle name="Normal 815" xfId="1816" xr:uid="{00000000-0005-0000-0000-00004D0B0000}"/>
    <cellStyle name="Normal 816" xfId="1817" xr:uid="{00000000-0005-0000-0000-00004E0B0000}"/>
    <cellStyle name="Normal 817" xfId="1818" xr:uid="{00000000-0005-0000-0000-00004F0B0000}"/>
    <cellStyle name="Normal 818" xfId="1819" xr:uid="{00000000-0005-0000-0000-0000500B0000}"/>
    <cellStyle name="Normal 819" xfId="1820" xr:uid="{00000000-0005-0000-0000-0000510B0000}"/>
    <cellStyle name="Normal 82" xfId="1081" xr:uid="{00000000-0005-0000-0000-0000520B0000}"/>
    <cellStyle name="Normal 820" xfId="1821" xr:uid="{00000000-0005-0000-0000-0000530B0000}"/>
    <cellStyle name="Normal 821" xfId="1822" xr:uid="{00000000-0005-0000-0000-0000540B0000}"/>
    <cellStyle name="Normal 822" xfId="1823" xr:uid="{00000000-0005-0000-0000-0000550B0000}"/>
    <cellStyle name="Normal 823" xfId="1824" xr:uid="{00000000-0005-0000-0000-0000560B0000}"/>
    <cellStyle name="Normal 824" xfId="1825" xr:uid="{00000000-0005-0000-0000-0000570B0000}"/>
    <cellStyle name="Normal 825" xfId="1826" xr:uid="{00000000-0005-0000-0000-0000580B0000}"/>
    <cellStyle name="Normal 826" xfId="1827" xr:uid="{00000000-0005-0000-0000-0000590B0000}"/>
    <cellStyle name="Normal 827" xfId="1828" xr:uid="{00000000-0005-0000-0000-00005A0B0000}"/>
    <cellStyle name="Normal 828" xfId="1829" xr:uid="{00000000-0005-0000-0000-00005B0B0000}"/>
    <cellStyle name="Normal 829" xfId="1830" xr:uid="{00000000-0005-0000-0000-00005C0B0000}"/>
    <cellStyle name="Normal 83" xfId="1082" xr:uid="{00000000-0005-0000-0000-00005D0B0000}"/>
    <cellStyle name="Normal 830" xfId="1831" xr:uid="{00000000-0005-0000-0000-00005E0B0000}"/>
    <cellStyle name="Normal 831" xfId="1832" xr:uid="{00000000-0005-0000-0000-00005F0B0000}"/>
    <cellStyle name="Normal 832" xfId="1833" xr:uid="{00000000-0005-0000-0000-0000600B0000}"/>
    <cellStyle name="Normal 833" xfId="1834" xr:uid="{00000000-0005-0000-0000-0000610B0000}"/>
    <cellStyle name="Normal 834" xfId="1835" xr:uid="{00000000-0005-0000-0000-0000620B0000}"/>
    <cellStyle name="Normal 835" xfId="1836" xr:uid="{00000000-0005-0000-0000-0000630B0000}"/>
    <cellStyle name="Normal 836" xfId="1837" xr:uid="{00000000-0005-0000-0000-0000640B0000}"/>
    <cellStyle name="Normal 837" xfId="1838" xr:uid="{00000000-0005-0000-0000-0000650B0000}"/>
    <cellStyle name="Normal 838" xfId="1839" xr:uid="{00000000-0005-0000-0000-0000660B0000}"/>
    <cellStyle name="Normal 839" xfId="1840" xr:uid="{00000000-0005-0000-0000-0000670B0000}"/>
    <cellStyle name="Normal 84" xfId="1083" xr:uid="{00000000-0005-0000-0000-0000680B0000}"/>
    <cellStyle name="Normal 840" xfId="1841" xr:uid="{00000000-0005-0000-0000-0000690B0000}"/>
    <cellStyle name="Normal 841" xfId="1842" xr:uid="{00000000-0005-0000-0000-00006A0B0000}"/>
    <cellStyle name="Normal 842" xfId="1843" xr:uid="{00000000-0005-0000-0000-00006B0B0000}"/>
    <cellStyle name="Normal 843" xfId="1844" xr:uid="{00000000-0005-0000-0000-00006C0B0000}"/>
    <cellStyle name="Normal 844" xfId="1845" xr:uid="{00000000-0005-0000-0000-00006D0B0000}"/>
    <cellStyle name="Normal 845" xfId="1846" xr:uid="{00000000-0005-0000-0000-00006E0B0000}"/>
    <cellStyle name="Normal 846" xfId="1847" xr:uid="{00000000-0005-0000-0000-00006F0B0000}"/>
    <cellStyle name="Normal 847" xfId="1848" xr:uid="{00000000-0005-0000-0000-0000700B0000}"/>
    <cellStyle name="Normal 848" xfId="1849" xr:uid="{00000000-0005-0000-0000-0000710B0000}"/>
    <cellStyle name="Normal 849" xfId="1850" xr:uid="{00000000-0005-0000-0000-0000720B0000}"/>
    <cellStyle name="Normal 85" xfId="1084" xr:uid="{00000000-0005-0000-0000-0000730B0000}"/>
    <cellStyle name="Normal 850" xfId="1851" xr:uid="{00000000-0005-0000-0000-0000740B0000}"/>
    <cellStyle name="Normal 851" xfId="1852" xr:uid="{00000000-0005-0000-0000-0000750B0000}"/>
    <cellStyle name="Normal 852" xfId="1853" xr:uid="{00000000-0005-0000-0000-0000760B0000}"/>
    <cellStyle name="Normal 853" xfId="1854" xr:uid="{00000000-0005-0000-0000-0000770B0000}"/>
    <cellStyle name="Normal 854" xfId="1855" xr:uid="{00000000-0005-0000-0000-0000780B0000}"/>
    <cellStyle name="Normal 855" xfId="1856" xr:uid="{00000000-0005-0000-0000-0000790B0000}"/>
    <cellStyle name="Normal 856" xfId="1857" xr:uid="{00000000-0005-0000-0000-00007A0B0000}"/>
    <cellStyle name="Normal 857" xfId="1858" xr:uid="{00000000-0005-0000-0000-00007B0B0000}"/>
    <cellStyle name="Normal 858" xfId="1859" xr:uid="{00000000-0005-0000-0000-00007C0B0000}"/>
    <cellStyle name="Normal 859" xfId="1860" xr:uid="{00000000-0005-0000-0000-00007D0B0000}"/>
    <cellStyle name="Normal 86" xfId="1085" xr:uid="{00000000-0005-0000-0000-00007E0B0000}"/>
    <cellStyle name="Normal 860" xfId="1861" xr:uid="{00000000-0005-0000-0000-00007F0B0000}"/>
    <cellStyle name="Normal 861" xfId="1862" xr:uid="{00000000-0005-0000-0000-0000800B0000}"/>
    <cellStyle name="Normal 862" xfId="1863" xr:uid="{00000000-0005-0000-0000-0000810B0000}"/>
    <cellStyle name="Normal 863" xfId="1864" xr:uid="{00000000-0005-0000-0000-0000820B0000}"/>
    <cellStyle name="Normal 864" xfId="1865" xr:uid="{00000000-0005-0000-0000-0000830B0000}"/>
    <cellStyle name="Normal 865" xfId="1866" xr:uid="{00000000-0005-0000-0000-0000840B0000}"/>
    <cellStyle name="Normal 866" xfId="1867" xr:uid="{00000000-0005-0000-0000-0000850B0000}"/>
    <cellStyle name="Normal 867" xfId="1868" xr:uid="{00000000-0005-0000-0000-0000860B0000}"/>
    <cellStyle name="Normal 868" xfId="1869" xr:uid="{00000000-0005-0000-0000-0000870B0000}"/>
    <cellStyle name="Normal 869" xfId="1870" xr:uid="{00000000-0005-0000-0000-0000880B0000}"/>
    <cellStyle name="Normal 87" xfId="1086" xr:uid="{00000000-0005-0000-0000-0000890B0000}"/>
    <cellStyle name="Normal 870" xfId="1871" xr:uid="{00000000-0005-0000-0000-00008A0B0000}"/>
    <cellStyle name="Normal 871" xfId="1872" xr:uid="{00000000-0005-0000-0000-00008B0B0000}"/>
    <cellStyle name="Normal 872" xfId="1873" xr:uid="{00000000-0005-0000-0000-00008C0B0000}"/>
    <cellStyle name="Normal 873" xfId="1874" xr:uid="{00000000-0005-0000-0000-00008D0B0000}"/>
    <cellStyle name="Normal 874" xfId="1875" xr:uid="{00000000-0005-0000-0000-00008E0B0000}"/>
    <cellStyle name="Normal 875" xfId="1876" xr:uid="{00000000-0005-0000-0000-00008F0B0000}"/>
    <cellStyle name="Normal 876" xfId="1877" xr:uid="{00000000-0005-0000-0000-0000900B0000}"/>
    <cellStyle name="Normal 877" xfId="1878" xr:uid="{00000000-0005-0000-0000-0000910B0000}"/>
    <cellStyle name="Normal 878" xfId="1879" xr:uid="{00000000-0005-0000-0000-0000920B0000}"/>
    <cellStyle name="Normal 879" xfId="1880" xr:uid="{00000000-0005-0000-0000-0000930B0000}"/>
    <cellStyle name="Normal 88" xfId="1087" xr:uid="{00000000-0005-0000-0000-0000940B0000}"/>
    <cellStyle name="Normal 880" xfId="1881" xr:uid="{00000000-0005-0000-0000-0000950B0000}"/>
    <cellStyle name="Normal 881" xfId="1882" xr:uid="{00000000-0005-0000-0000-0000960B0000}"/>
    <cellStyle name="Normal 882" xfId="1883" xr:uid="{00000000-0005-0000-0000-0000970B0000}"/>
    <cellStyle name="Normal 883" xfId="1884" xr:uid="{00000000-0005-0000-0000-0000980B0000}"/>
    <cellStyle name="Normal 884" xfId="1885" xr:uid="{00000000-0005-0000-0000-0000990B0000}"/>
    <cellStyle name="Normal 885" xfId="1886" xr:uid="{00000000-0005-0000-0000-00009A0B0000}"/>
    <cellStyle name="Normal 886" xfId="1887" xr:uid="{00000000-0005-0000-0000-00009B0B0000}"/>
    <cellStyle name="Normal 887" xfId="1888" xr:uid="{00000000-0005-0000-0000-00009C0B0000}"/>
    <cellStyle name="Normal 888" xfId="1889" xr:uid="{00000000-0005-0000-0000-00009D0B0000}"/>
    <cellStyle name="Normal 889" xfId="1890" xr:uid="{00000000-0005-0000-0000-00009E0B0000}"/>
    <cellStyle name="Normal 89" xfId="1088" xr:uid="{00000000-0005-0000-0000-00009F0B0000}"/>
    <cellStyle name="Normal 890" xfId="1891" xr:uid="{00000000-0005-0000-0000-0000A00B0000}"/>
    <cellStyle name="Normal 891" xfId="1892" xr:uid="{00000000-0005-0000-0000-0000A10B0000}"/>
    <cellStyle name="Normal 892" xfId="1893" xr:uid="{00000000-0005-0000-0000-0000A20B0000}"/>
    <cellStyle name="Normal 893" xfId="1894" xr:uid="{00000000-0005-0000-0000-0000A30B0000}"/>
    <cellStyle name="Normal 894" xfId="1895" xr:uid="{00000000-0005-0000-0000-0000A40B0000}"/>
    <cellStyle name="Normal 895" xfId="1896" xr:uid="{00000000-0005-0000-0000-0000A50B0000}"/>
    <cellStyle name="Normal 896" xfId="1897" xr:uid="{00000000-0005-0000-0000-0000A60B0000}"/>
    <cellStyle name="Normal 897" xfId="1898" xr:uid="{00000000-0005-0000-0000-0000A70B0000}"/>
    <cellStyle name="Normal 898" xfId="1899" xr:uid="{00000000-0005-0000-0000-0000A80B0000}"/>
    <cellStyle name="Normal 899" xfId="1900" xr:uid="{00000000-0005-0000-0000-0000A90B0000}"/>
    <cellStyle name="Normal 9" xfId="5" xr:uid="{00000000-0005-0000-0000-0000AA0B0000}"/>
    <cellStyle name="Normal 9 2" xfId="379" xr:uid="{00000000-0005-0000-0000-0000AB0B0000}"/>
    <cellStyle name="Normal 9 3" xfId="378" xr:uid="{00000000-0005-0000-0000-0000AC0B0000}"/>
    <cellStyle name="Normal 9 4" xfId="1005" xr:uid="{00000000-0005-0000-0000-0000AD0B0000}"/>
    <cellStyle name="Normal 9 5" xfId="3163" xr:uid="{00000000-0005-0000-0000-0000AE0B0000}"/>
    <cellStyle name="Normal 90" xfId="1089" xr:uid="{00000000-0005-0000-0000-0000AF0B0000}"/>
    <cellStyle name="Normal 900" xfId="1901" xr:uid="{00000000-0005-0000-0000-0000B00B0000}"/>
    <cellStyle name="Normal 901" xfId="1902" xr:uid="{00000000-0005-0000-0000-0000B10B0000}"/>
    <cellStyle name="Normal 902" xfId="1903" xr:uid="{00000000-0005-0000-0000-0000B20B0000}"/>
    <cellStyle name="Normal 903" xfId="1904" xr:uid="{00000000-0005-0000-0000-0000B30B0000}"/>
    <cellStyle name="Normal 904" xfId="1905" xr:uid="{00000000-0005-0000-0000-0000B40B0000}"/>
    <cellStyle name="Normal 905" xfId="1906" xr:uid="{00000000-0005-0000-0000-0000B50B0000}"/>
    <cellStyle name="Normal 906" xfId="1907" xr:uid="{00000000-0005-0000-0000-0000B60B0000}"/>
    <cellStyle name="Normal 907" xfId="1908" xr:uid="{00000000-0005-0000-0000-0000B70B0000}"/>
    <cellStyle name="Normal 908" xfId="1909" xr:uid="{00000000-0005-0000-0000-0000B80B0000}"/>
    <cellStyle name="Normal 909" xfId="1910" xr:uid="{00000000-0005-0000-0000-0000B90B0000}"/>
    <cellStyle name="Normal 91" xfId="1090" xr:uid="{00000000-0005-0000-0000-0000BA0B0000}"/>
    <cellStyle name="Normal 910" xfId="1911" xr:uid="{00000000-0005-0000-0000-0000BB0B0000}"/>
    <cellStyle name="Normal 911" xfId="1912" xr:uid="{00000000-0005-0000-0000-0000BC0B0000}"/>
    <cellStyle name="Normal 912" xfId="1913" xr:uid="{00000000-0005-0000-0000-0000BD0B0000}"/>
    <cellStyle name="Normal 913" xfId="1914" xr:uid="{00000000-0005-0000-0000-0000BE0B0000}"/>
    <cellStyle name="Normal 914" xfId="1915" xr:uid="{00000000-0005-0000-0000-0000BF0B0000}"/>
    <cellStyle name="Normal 915" xfId="1916" xr:uid="{00000000-0005-0000-0000-0000C00B0000}"/>
    <cellStyle name="Normal 916" xfId="1917" xr:uid="{00000000-0005-0000-0000-0000C10B0000}"/>
    <cellStyle name="Normal 917" xfId="1918" xr:uid="{00000000-0005-0000-0000-0000C20B0000}"/>
    <cellStyle name="Normal 918" xfId="1919" xr:uid="{00000000-0005-0000-0000-0000C30B0000}"/>
    <cellStyle name="Normal 919" xfId="1920" xr:uid="{00000000-0005-0000-0000-0000C40B0000}"/>
    <cellStyle name="Normal 92" xfId="1091" xr:uid="{00000000-0005-0000-0000-0000C50B0000}"/>
    <cellStyle name="Normal 920" xfId="1921" xr:uid="{00000000-0005-0000-0000-0000C60B0000}"/>
    <cellStyle name="Normal 921" xfId="1922" xr:uid="{00000000-0005-0000-0000-0000C70B0000}"/>
    <cellStyle name="Normal 922" xfId="1923" xr:uid="{00000000-0005-0000-0000-0000C80B0000}"/>
    <cellStyle name="Normal 923" xfId="1924" xr:uid="{00000000-0005-0000-0000-0000C90B0000}"/>
    <cellStyle name="Normal 924" xfId="1925" xr:uid="{00000000-0005-0000-0000-0000CA0B0000}"/>
    <cellStyle name="Normal 925" xfId="1926" xr:uid="{00000000-0005-0000-0000-0000CB0B0000}"/>
    <cellStyle name="Normal 926" xfId="1927" xr:uid="{00000000-0005-0000-0000-0000CC0B0000}"/>
    <cellStyle name="Normal 927" xfId="1928" xr:uid="{00000000-0005-0000-0000-0000CD0B0000}"/>
    <cellStyle name="Normal 928" xfId="1929" xr:uid="{00000000-0005-0000-0000-0000CE0B0000}"/>
    <cellStyle name="Normal 929" xfId="1930" xr:uid="{00000000-0005-0000-0000-0000CF0B0000}"/>
    <cellStyle name="Normal 93" xfId="1092" xr:uid="{00000000-0005-0000-0000-0000D00B0000}"/>
    <cellStyle name="Normal 930" xfId="1931" xr:uid="{00000000-0005-0000-0000-0000D10B0000}"/>
    <cellStyle name="Normal 931" xfId="1932" xr:uid="{00000000-0005-0000-0000-0000D20B0000}"/>
    <cellStyle name="Normal 932" xfId="1933" xr:uid="{00000000-0005-0000-0000-0000D30B0000}"/>
    <cellStyle name="Normal 933" xfId="1934" xr:uid="{00000000-0005-0000-0000-0000D40B0000}"/>
    <cellStyle name="Normal 934" xfId="1935" xr:uid="{00000000-0005-0000-0000-0000D50B0000}"/>
    <cellStyle name="Normal 935" xfId="1936" xr:uid="{00000000-0005-0000-0000-0000D60B0000}"/>
    <cellStyle name="Normal 936" xfId="1937" xr:uid="{00000000-0005-0000-0000-0000D70B0000}"/>
    <cellStyle name="Normal 937" xfId="1938" xr:uid="{00000000-0005-0000-0000-0000D80B0000}"/>
    <cellStyle name="Normal 938" xfId="1939" xr:uid="{00000000-0005-0000-0000-0000D90B0000}"/>
    <cellStyle name="Normal 939" xfId="1940" xr:uid="{00000000-0005-0000-0000-0000DA0B0000}"/>
    <cellStyle name="Normal 94" xfId="1093" xr:uid="{00000000-0005-0000-0000-0000DB0B0000}"/>
    <cellStyle name="Normal 940" xfId="1941" xr:uid="{00000000-0005-0000-0000-0000DC0B0000}"/>
    <cellStyle name="Normal 941" xfId="1942" xr:uid="{00000000-0005-0000-0000-0000DD0B0000}"/>
    <cellStyle name="Normal 942" xfId="1943" xr:uid="{00000000-0005-0000-0000-0000DE0B0000}"/>
    <cellStyle name="Normal 943" xfId="1944" xr:uid="{00000000-0005-0000-0000-0000DF0B0000}"/>
    <cellStyle name="Normal 944" xfId="1945" xr:uid="{00000000-0005-0000-0000-0000E00B0000}"/>
    <cellStyle name="Normal 945" xfId="1946" xr:uid="{00000000-0005-0000-0000-0000E10B0000}"/>
    <cellStyle name="Normal 946" xfId="1947" xr:uid="{00000000-0005-0000-0000-0000E20B0000}"/>
    <cellStyle name="Normal 947" xfId="1948" xr:uid="{00000000-0005-0000-0000-0000E30B0000}"/>
    <cellStyle name="Normal 948" xfId="1949" xr:uid="{00000000-0005-0000-0000-0000E40B0000}"/>
    <cellStyle name="Normal 949" xfId="1950" xr:uid="{00000000-0005-0000-0000-0000E50B0000}"/>
    <cellStyle name="Normal 95" xfId="1094" xr:uid="{00000000-0005-0000-0000-0000E60B0000}"/>
    <cellStyle name="Normal 950" xfId="1951" xr:uid="{00000000-0005-0000-0000-0000E70B0000}"/>
    <cellStyle name="Normal 951" xfId="1952" xr:uid="{00000000-0005-0000-0000-0000E80B0000}"/>
    <cellStyle name="Normal 952" xfId="1953" xr:uid="{00000000-0005-0000-0000-0000E90B0000}"/>
    <cellStyle name="Normal 953" xfId="1954" xr:uid="{00000000-0005-0000-0000-0000EA0B0000}"/>
    <cellStyle name="Normal 954" xfId="1955" xr:uid="{00000000-0005-0000-0000-0000EB0B0000}"/>
    <cellStyle name="Normal 955" xfId="1956" xr:uid="{00000000-0005-0000-0000-0000EC0B0000}"/>
    <cellStyle name="Normal 956" xfId="1957" xr:uid="{00000000-0005-0000-0000-0000ED0B0000}"/>
    <cellStyle name="Normal 957" xfId="1958" xr:uid="{00000000-0005-0000-0000-0000EE0B0000}"/>
    <cellStyle name="Normal 958" xfId="1959" xr:uid="{00000000-0005-0000-0000-0000EF0B0000}"/>
    <cellStyle name="Normal 959" xfId="1960" xr:uid="{00000000-0005-0000-0000-0000F00B0000}"/>
    <cellStyle name="Normal 96" xfId="1095" xr:uid="{00000000-0005-0000-0000-0000F10B0000}"/>
    <cellStyle name="Normal 960" xfId="1961" xr:uid="{00000000-0005-0000-0000-0000F20B0000}"/>
    <cellStyle name="Normal 961" xfId="1962" xr:uid="{00000000-0005-0000-0000-0000F30B0000}"/>
    <cellStyle name="Normal 962" xfId="1963" xr:uid="{00000000-0005-0000-0000-0000F40B0000}"/>
    <cellStyle name="Normal 963" xfId="1964" xr:uid="{00000000-0005-0000-0000-0000F50B0000}"/>
    <cellStyle name="Normal 964" xfId="1965" xr:uid="{00000000-0005-0000-0000-0000F60B0000}"/>
    <cellStyle name="Normal 965" xfId="1966" xr:uid="{00000000-0005-0000-0000-0000F70B0000}"/>
    <cellStyle name="Normal 966" xfId="1967" xr:uid="{00000000-0005-0000-0000-0000F80B0000}"/>
    <cellStyle name="Normal 967" xfId="1968" xr:uid="{00000000-0005-0000-0000-0000F90B0000}"/>
    <cellStyle name="Normal 968" xfId="1969" xr:uid="{00000000-0005-0000-0000-0000FA0B0000}"/>
    <cellStyle name="Normal 969" xfId="1970" xr:uid="{00000000-0005-0000-0000-0000FB0B0000}"/>
    <cellStyle name="Normal 97" xfId="1096" xr:uid="{00000000-0005-0000-0000-0000FC0B0000}"/>
    <cellStyle name="Normal 970" xfId="1971" xr:uid="{00000000-0005-0000-0000-0000FD0B0000}"/>
    <cellStyle name="Normal 971" xfId="1972" xr:uid="{00000000-0005-0000-0000-0000FE0B0000}"/>
    <cellStyle name="Normal 972" xfId="1973" xr:uid="{00000000-0005-0000-0000-0000FF0B0000}"/>
    <cellStyle name="Normal 973" xfId="1974" xr:uid="{00000000-0005-0000-0000-0000000C0000}"/>
    <cellStyle name="Normal 974" xfId="1975" xr:uid="{00000000-0005-0000-0000-0000010C0000}"/>
    <cellStyle name="Normal 975" xfId="1976" xr:uid="{00000000-0005-0000-0000-0000020C0000}"/>
    <cellStyle name="Normal 976" xfId="1977" xr:uid="{00000000-0005-0000-0000-0000030C0000}"/>
    <cellStyle name="Normal 977" xfId="1978" xr:uid="{00000000-0005-0000-0000-0000040C0000}"/>
    <cellStyle name="Normal 978" xfId="1979" xr:uid="{00000000-0005-0000-0000-0000050C0000}"/>
    <cellStyle name="Normal 979" xfId="1980" xr:uid="{00000000-0005-0000-0000-0000060C0000}"/>
    <cellStyle name="Normal 98" xfId="1097" xr:uid="{00000000-0005-0000-0000-0000070C0000}"/>
    <cellStyle name="Normal 980" xfId="1981" xr:uid="{00000000-0005-0000-0000-0000080C0000}"/>
    <cellStyle name="Normal 981" xfId="1982" xr:uid="{00000000-0005-0000-0000-0000090C0000}"/>
    <cellStyle name="Normal 982" xfId="1983" xr:uid="{00000000-0005-0000-0000-00000A0C0000}"/>
    <cellStyle name="Normal 983" xfId="1984" xr:uid="{00000000-0005-0000-0000-00000B0C0000}"/>
    <cellStyle name="Normal 984" xfId="1985" xr:uid="{00000000-0005-0000-0000-00000C0C0000}"/>
    <cellStyle name="Normal 985" xfId="1986" xr:uid="{00000000-0005-0000-0000-00000D0C0000}"/>
    <cellStyle name="Normal 986" xfId="1987" xr:uid="{00000000-0005-0000-0000-00000E0C0000}"/>
    <cellStyle name="Normal 987" xfId="1988" xr:uid="{00000000-0005-0000-0000-00000F0C0000}"/>
    <cellStyle name="Normal 988" xfId="1989" xr:uid="{00000000-0005-0000-0000-0000100C0000}"/>
    <cellStyle name="Normal 989" xfId="1990" xr:uid="{00000000-0005-0000-0000-0000110C0000}"/>
    <cellStyle name="Normal 99" xfId="1098" xr:uid="{00000000-0005-0000-0000-0000120C0000}"/>
    <cellStyle name="Normal 990" xfId="1991" xr:uid="{00000000-0005-0000-0000-0000130C0000}"/>
    <cellStyle name="Normal 991" xfId="1992" xr:uid="{00000000-0005-0000-0000-0000140C0000}"/>
    <cellStyle name="Normal 992" xfId="1993" xr:uid="{00000000-0005-0000-0000-0000150C0000}"/>
    <cellStyle name="Normal 993" xfId="1994" xr:uid="{00000000-0005-0000-0000-0000160C0000}"/>
    <cellStyle name="Normal 994" xfId="1995" xr:uid="{00000000-0005-0000-0000-0000170C0000}"/>
    <cellStyle name="Normal 995" xfId="1996" xr:uid="{00000000-0005-0000-0000-0000180C0000}"/>
    <cellStyle name="Normal 996" xfId="1997" xr:uid="{00000000-0005-0000-0000-0000190C0000}"/>
    <cellStyle name="Normal 997" xfId="1998" xr:uid="{00000000-0005-0000-0000-00001A0C0000}"/>
    <cellStyle name="Normal 998" xfId="1999" xr:uid="{00000000-0005-0000-0000-00001B0C0000}"/>
    <cellStyle name="Normal 999" xfId="2000" xr:uid="{00000000-0005-0000-0000-00001C0C0000}"/>
    <cellStyle name="normální_Graf III.5_ZOI_IV_2008_III_2_novy" xfId="2" xr:uid="{00000000-0005-0000-0000-00001D0C0000}"/>
    <cellStyle name="normální_III.2 Prognóza" xfId="3" xr:uid="{00000000-0005-0000-0000-00001E0C0000}"/>
    <cellStyle name="Note" xfId="54" builtinId="10" customBuiltin="1"/>
    <cellStyle name="Note 2" xfId="183" xr:uid="{00000000-0005-0000-0000-0000200C0000}"/>
    <cellStyle name="Note 2 2" xfId="304" xr:uid="{00000000-0005-0000-0000-0000210C0000}"/>
    <cellStyle name="Note 2 2 2" xfId="3314" xr:uid="{00000000-0005-0000-0000-000088010000}"/>
    <cellStyle name="Note 2 3" xfId="606" xr:uid="{00000000-0005-0000-0000-0000220C0000}"/>
    <cellStyle name="Note 2 4" xfId="869" xr:uid="{00000000-0005-0000-0000-0000230C0000}"/>
    <cellStyle name="Note 2 5" xfId="3247" xr:uid="{00000000-0005-0000-0000-000087010000}"/>
    <cellStyle name="Note 3" xfId="185" xr:uid="{00000000-0005-0000-0000-0000240C0000}"/>
    <cellStyle name="Note 3 2" xfId="306" xr:uid="{00000000-0005-0000-0000-0000250C0000}"/>
    <cellStyle name="Note 3 2 2" xfId="3316" xr:uid="{00000000-0005-0000-0000-00008A010000}"/>
    <cellStyle name="Note 3 3" xfId="870" xr:uid="{00000000-0005-0000-0000-0000260C0000}"/>
    <cellStyle name="Note 3 4" xfId="3249" xr:uid="{00000000-0005-0000-0000-000089010000}"/>
    <cellStyle name="Note 4" xfId="199" xr:uid="{00000000-0005-0000-0000-0000270C0000}"/>
    <cellStyle name="Note 4 2" xfId="320" xr:uid="{00000000-0005-0000-0000-0000280C0000}"/>
    <cellStyle name="Note 4 2 2" xfId="3330" xr:uid="{00000000-0005-0000-0000-00008C010000}"/>
    <cellStyle name="Note 4 3" xfId="871" xr:uid="{00000000-0005-0000-0000-0000290C0000}"/>
    <cellStyle name="Note 4 4" xfId="3263" xr:uid="{00000000-0005-0000-0000-00008B010000}"/>
    <cellStyle name="Note 5" xfId="213" xr:uid="{00000000-0005-0000-0000-00002A0C0000}"/>
    <cellStyle name="Note 5 2" xfId="872" xr:uid="{00000000-0005-0000-0000-00002B0C0000}"/>
    <cellStyle name="Note 5 3" xfId="3277" xr:uid="{00000000-0005-0000-0000-00008D010000}"/>
    <cellStyle name="Note 6" xfId="143" xr:uid="{00000000-0005-0000-0000-00002C0C0000}"/>
    <cellStyle name="Note 6 2" xfId="873" xr:uid="{00000000-0005-0000-0000-00002D0C0000}"/>
    <cellStyle name="Note 6 3" xfId="3234" xr:uid="{00000000-0005-0000-0000-00008E010000}"/>
    <cellStyle name="Note 7" xfId="469" xr:uid="{00000000-0005-0000-0000-00002E0C0000}"/>
    <cellStyle name="Note 7 2" xfId="874" xr:uid="{00000000-0005-0000-0000-00002F0C0000}"/>
    <cellStyle name="Note 8" xfId="632" xr:uid="{00000000-0005-0000-0000-0000300C0000}"/>
    <cellStyle name="Output" xfId="49" builtinId="21" customBuiltin="1"/>
    <cellStyle name="Output 2" xfId="95" xr:uid="{00000000-0005-0000-0000-0000320C0000}"/>
    <cellStyle name="Output 2 2" xfId="273" xr:uid="{00000000-0005-0000-0000-0000330C0000}"/>
    <cellStyle name="Output 2 3" xfId="875" xr:uid="{00000000-0005-0000-0000-0000340C0000}"/>
    <cellStyle name="Output 3" xfId="234" xr:uid="{00000000-0005-0000-0000-0000350C0000}"/>
    <cellStyle name="Output 3 2" xfId="607" xr:uid="{00000000-0005-0000-0000-0000360C0000}"/>
    <cellStyle name="Output 3 3" xfId="876" xr:uid="{00000000-0005-0000-0000-0000370C0000}"/>
    <cellStyle name="Output 4" xfId="152" xr:uid="{00000000-0005-0000-0000-0000380C0000}"/>
    <cellStyle name="Output 4 2" xfId="877" xr:uid="{00000000-0005-0000-0000-0000390C0000}"/>
    <cellStyle name="Output 5" xfId="878" xr:uid="{00000000-0005-0000-0000-00003A0C0000}"/>
    <cellStyle name="Output 6" xfId="879" xr:uid="{00000000-0005-0000-0000-00003B0C0000}"/>
    <cellStyle name="Output 7" xfId="880" xr:uid="{00000000-0005-0000-0000-00003C0C0000}"/>
    <cellStyle name="Percent" xfId="82" builtinId="5"/>
    <cellStyle name="Percent 2" xfId="26" xr:uid="{00000000-0005-0000-0000-00003E0C0000}"/>
    <cellStyle name="Percent 2 2" xfId="140" xr:uid="{00000000-0005-0000-0000-00003F0C0000}"/>
    <cellStyle name="Percent 2 3" xfId="437" xr:uid="{00000000-0005-0000-0000-0000400C0000}"/>
    <cellStyle name="Percent 3" xfId="458" xr:uid="{00000000-0005-0000-0000-0000410C0000}"/>
    <cellStyle name="Percent 3 2" xfId="609" xr:uid="{00000000-0005-0000-0000-0000420C0000}"/>
    <cellStyle name="Percent 3 3" xfId="530" xr:uid="{00000000-0005-0000-0000-0000430C0000}"/>
    <cellStyle name="Percent 3 4" xfId="3354" xr:uid="{00000000-0005-0000-0000-000098010000}"/>
    <cellStyle name="Percent 4" xfId="136" xr:uid="{00000000-0005-0000-0000-0000440C0000}"/>
    <cellStyle name="Percent 5" xfId="3150" xr:uid="{00000000-0005-0000-0000-0000450C0000}"/>
    <cellStyle name="percentage difference" xfId="1006" xr:uid="{00000000-0005-0000-0000-0000460C0000}"/>
    <cellStyle name="Poznámka" xfId="438" xr:uid="{00000000-0005-0000-0000-0000470C0000}"/>
    <cellStyle name="Propojená buňka" xfId="439" xr:uid="{00000000-0005-0000-0000-0000480C0000}"/>
    <cellStyle name="Publication" xfId="141" xr:uid="{00000000-0005-0000-0000-0000490C0000}"/>
    <cellStyle name="Sheet Title" xfId="1007" xr:uid="{00000000-0005-0000-0000-00004A0C0000}"/>
    <cellStyle name="Správně" xfId="440" xr:uid="{00000000-0005-0000-0000-00004B0C0000}"/>
    <cellStyle name="Standard_laroux" xfId="1008" xr:uid="{00000000-0005-0000-0000-00004C0C0000}"/>
    <cellStyle name="Style 1" xfId="1009" xr:uid="{00000000-0005-0000-0000-00004D0C0000}"/>
    <cellStyle name="Style 1 2" xfId="1010" xr:uid="{00000000-0005-0000-0000-00004E0C0000}"/>
    <cellStyle name="Style 2" xfId="1011" xr:uid="{00000000-0005-0000-0000-00004F0C0000}"/>
    <cellStyle name="Text" xfId="1012" xr:uid="{00000000-0005-0000-0000-0000500C0000}"/>
    <cellStyle name="Text upozornění" xfId="441" xr:uid="{00000000-0005-0000-0000-0000510C0000}"/>
    <cellStyle name="Title" xfId="40" builtinId="15" customBuiltin="1"/>
    <cellStyle name="Title 2" xfId="881" xr:uid="{00000000-0005-0000-0000-0000530C0000}"/>
    <cellStyle name="Title 3" xfId="882" xr:uid="{00000000-0005-0000-0000-0000540C0000}"/>
    <cellStyle name="Title 4" xfId="883" xr:uid="{00000000-0005-0000-0000-0000550C0000}"/>
    <cellStyle name="Title 5" xfId="884" xr:uid="{00000000-0005-0000-0000-0000560C0000}"/>
    <cellStyle name="Title 6" xfId="885" xr:uid="{00000000-0005-0000-0000-0000570C0000}"/>
    <cellStyle name="Title 7" xfId="886" xr:uid="{00000000-0005-0000-0000-0000580C0000}"/>
    <cellStyle name="Total" xfId="56" builtinId="25" customBuiltin="1"/>
    <cellStyle name="Total 2" xfId="101" xr:uid="{00000000-0005-0000-0000-00005A0C0000}"/>
    <cellStyle name="Total 2 2" xfId="279" xr:uid="{00000000-0005-0000-0000-00005B0C0000}"/>
    <cellStyle name="Total 2 3" xfId="887" xr:uid="{00000000-0005-0000-0000-00005C0C0000}"/>
    <cellStyle name="Total 3" xfId="240" xr:uid="{00000000-0005-0000-0000-00005D0C0000}"/>
    <cellStyle name="Total 3 2" xfId="611" xr:uid="{00000000-0005-0000-0000-00005E0C0000}"/>
    <cellStyle name="Total 3 3" xfId="888" xr:uid="{00000000-0005-0000-0000-00005F0C0000}"/>
    <cellStyle name="Total 4" xfId="158" xr:uid="{00000000-0005-0000-0000-0000600C0000}"/>
    <cellStyle name="Total 4 2" xfId="889" xr:uid="{00000000-0005-0000-0000-0000610C0000}"/>
    <cellStyle name="Total 5" xfId="890" xr:uid="{00000000-0005-0000-0000-0000620C0000}"/>
    <cellStyle name="Total 6" xfId="891" xr:uid="{00000000-0005-0000-0000-0000630C0000}"/>
    <cellStyle name="Total 7" xfId="892" xr:uid="{00000000-0005-0000-0000-0000640C0000}"/>
    <cellStyle name="ux" xfId="1013" xr:uid="{00000000-0005-0000-0000-0000650C0000}"/>
    <cellStyle name="Vstup" xfId="442" xr:uid="{00000000-0005-0000-0000-0000660C0000}"/>
    <cellStyle name="Výpočet" xfId="443" xr:uid="{00000000-0005-0000-0000-0000670C0000}"/>
    <cellStyle name="Výstup" xfId="444" xr:uid="{00000000-0005-0000-0000-0000680C0000}"/>
    <cellStyle name="Vysvětlující text" xfId="445" xr:uid="{00000000-0005-0000-0000-0000690C0000}"/>
    <cellStyle name="Währung [0]_laroux" xfId="1014" xr:uid="{00000000-0005-0000-0000-00006A0C0000}"/>
    <cellStyle name="Währung_laroux" xfId="1015" xr:uid="{00000000-0005-0000-0000-00006B0C0000}"/>
    <cellStyle name="Warning Text" xfId="53" builtinId="11" customBuiltin="1"/>
    <cellStyle name="Warning Text 2" xfId="99" xr:uid="{00000000-0005-0000-0000-00006D0C0000}"/>
    <cellStyle name="Warning Text 2 2" xfId="277" xr:uid="{00000000-0005-0000-0000-00006E0C0000}"/>
    <cellStyle name="Warning Text 2 3" xfId="893" xr:uid="{00000000-0005-0000-0000-00006F0C0000}"/>
    <cellStyle name="Warning Text 3" xfId="238" xr:uid="{00000000-0005-0000-0000-0000700C0000}"/>
    <cellStyle name="Warning Text 3 2" xfId="612" xr:uid="{00000000-0005-0000-0000-0000710C0000}"/>
    <cellStyle name="Warning Text 3 3" xfId="894" xr:uid="{00000000-0005-0000-0000-0000720C0000}"/>
    <cellStyle name="Warning Text 4" xfId="156" xr:uid="{00000000-0005-0000-0000-0000730C0000}"/>
    <cellStyle name="Warning Text 4 2" xfId="895" xr:uid="{00000000-0005-0000-0000-0000740C0000}"/>
    <cellStyle name="Warning Text 5" xfId="896" xr:uid="{00000000-0005-0000-0000-0000750C0000}"/>
    <cellStyle name="Warning Text 6" xfId="897" xr:uid="{00000000-0005-0000-0000-0000760C0000}"/>
    <cellStyle name="Warning Text 7" xfId="898" xr:uid="{00000000-0005-0000-0000-0000770C0000}"/>
    <cellStyle name="Zvýraznění 1" xfId="446" xr:uid="{00000000-0005-0000-0000-0000780C0000}"/>
    <cellStyle name="Zvýraznění 2" xfId="447" xr:uid="{00000000-0005-0000-0000-0000790C0000}"/>
    <cellStyle name="Zvýraznění 3" xfId="448" xr:uid="{00000000-0005-0000-0000-00007A0C0000}"/>
    <cellStyle name="Zvýraznění 4" xfId="449" xr:uid="{00000000-0005-0000-0000-00007B0C0000}"/>
    <cellStyle name="Zvýraznění 5" xfId="450" xr:uid="{00000000-0005-0000-0000-00007C0C0000}"/>
    <cellStyle name="Zvýraznění 6" xfId="451" xr:uid="{00000000-0005-0000-0000-00007D0C0000}"/>
    <cellStyle name="ДАТА" xfId="1016" xr:uid="{00000000-0005-0000-0000-00007E0C0000}"/>
    <cellStyle name="ЗАГОЛОВОК1" xfId="1017" xr:uid="{00000000-0005-0000-0000-00007F0C0000}"/>
    <cellStyle name="ЗАГОЛОВОК2" xfId="1018" xr:uid="{00000000-0005-0000-0000-0000800C0000}"/>
    <cellStyle name="ИТОГОВЫЙ" xfId="1019" xr:uid="{00000000-0005-0000-0000-0000810C0000}"/>
    <cellStyle name="Обычный 2" xfId="340" xr:uid="{00000000-0005-0000-0000-0000820C0000}"/>
    <cellStyle name="Обычный 2 2" xfId="380" xr:uid="{00000000-0005-0000-0000-0000830C0000}"/>
    <cellStyle name="Обычный 2 2 2" xfId="381" xr:uid="{00000000-0005-0000-0000-0000840C0000}"/>
    <cellStyle name="Обычный 2 3" xfId="382" xr:uid="{00000000-0005-0000-0000-0000850C0000}"/>
    <cellStyle name="Обычный 2 4" xfId="383" xr:uid="{00000000-0005-0000-0000-0000860C0000}"/>
    <cellStyle name="Обычный 3" xfId="36" xr:uid="{00000000-0005-0000-0000-0000870C0000}"/>
    <cellStyle name="Обычный 3 2" xfId="384" xr:uid="{00000000-0005-0000-0000-0000880C0000}"/>
    <cellStyle name="Обычный 3 2 2" xfId="385" xr:uid="{00000000-0005-0000-0000-0000890C0000}"/>
    <cellStyle name="Обычный 3 3" xfId="386" xr:uid="{00000000-0005-0000-0000-00008A0C0000}"/>
    <cellStyle name="Обычный 3 4" xfId="387" xr:uid="{00000000-0005-0000-0000-00008B0C0000}"/>
    <cellStyle name="Обычный 3 5" xfId="388" xr:uid="{00000000-0005-0000-0000-00008C0C0000}"/>
    <cellStyle name="Обычный 3 6" xfId="389" xr:uid="{00000000-0005-0000-0000-00008D0C0000}"/>
    <cellStyle name="Обычный 3 7" xfId="341" xr:uid="{00000000-0005-0000-0000-00008E0C0000}"/>
    <cellStyle name="Обычный 4" xfId="342" xr:uid="{00000000-0005-0000-0000-00008F0C0000}"/>
    <cellStyle name="Обычный 4 2" xfId="390" xr:uid="{00000000-0005-0000-0000-0000900C0000}"/>
    <cellStyle name="Обычный 4 3" xfId="391" xr:uid="{00000000-0005-0000-0000-0000910C0000}"/>
    <cellStyle name="Обычный 4 4" xfId="392" xr:uid="{00000000-0005-0000-0000-0000920C0000}"/>
    <cellStyle name="Обычный 5" xfId="393" xr:uid="{00000000-0005-0000-0000-0000930C0000}"/>
    <cellStyle name="Обычный 5 2" xfId="394" xr:uid="{00000000-0005-0000-0000-0000940C0000}"/>
    <cellStyle name="Обычный 6" xfId="38" xr:uid="{00000000-0005-0000-0000-0000950C0000}"/>
    <cellStyle name="Обычный 6 2" xfId="396" xr:uid="{00000000-0005-0000-0000-0000960C0000}"/>
    <cellStyle name="Обычный 6 3" xfId="397" xr:uid="{00000000-0005-0000-0000-0000970C0000}"/>
    <cellStyle name="Обычный 6 4" xfId="395" xr:uid="{00000000-0005-0000-0000-0000980C0000}"/>
    <cellStyle name="ТЕКСТ" xfId="1020" xr:uid="{00000000-0005-0000-0000-0000990C0000}"/>
    <cellStyle name="ФИКСИРОВАННЫЙ" xfId="1021" xr:uid="{00000000-0005-0000-0000-00009A0C0000}"/>
  </cellStyles>
  <dxfs count="105">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dxf>
    <dxf>
      <font>
        <b val="0"/>
        <i val="0"/>
        <strike val="0"/>
        <condense val="0"/>
        <extend val="0"/>
        <outline val="0"/>
        <shadow val="0"/>
        <u val="none"/>
        <vertAlign val="baseline"/>
        <sz val="10"/>
        <color rgb="FF000000"/>
        <name val="GHEA Grapalat"/>
        <scheme val="none"/>
      </font>
      <numFmt numFmtId="165" formatCode="0.0"/>
      <alignment horizontal="general" vertical="bottom" textRotation="0" wrapText="1" indent="0" justifyLastLine="0" shrinkToFit="0" readingOrder="0"/>
    </dxf>
    <dxf>
      <font>
        <b/>
        <strike val="0"/>
        <outline val="0"/>
        <shadow val="0"/>
        <u val="none"/>
        <vertAlign val="baseline"/>
        <sz val="10"/>
        <name val="GHEA Grapalat"/>
        <scheme val="none"/>
      </font>
    </dxf>
    <dxf>
      <font>
        <strike val="0"/>
        <outline val="0"/>
        <shadow val="0"/>
        <u val="none"/>
        <vertAlign val="baseline"/>
        <sz val="10"/>
        <name val="GHEA Grapalat"/>
        <scheme val="none"/>
      </font>
    </dxf>
    <dxf>
      <font>
        <strike val="0"/>
        <outline val="0"/>
        <shadow val="0"/>
        <u val="none"/>
        <vertAlign val="baseline"/>
        <sz val="10"/>
        <name val="GHEA Grapalat"/>
        <scheme val="none"/>
      </font>
    </dxf>
    <dxf>
      <font>
        <b/>
        <strike val="0"/>
        <outline val="0"/>
        <shadow val="0"/>
        <u val="none"/>
        <vertAlign val="baseline"/>
        <sz val="10"/>
        <color theme="1"/>
        <name val="GHEA Grapalat"/>
        <scheme val="none"/>
      </font>
      <numFmt numFmtId="165" formatCode="0.0"/>
      <fill>
        <patternFill patternType="none">
          <fgColor indexed="64"/>
          <bgColor indexed="65"/>
        </patternFill>
      </fill>
    </dxf>
    <dxf>
      <font>
        <b val="0"/>
        <i val="0"/>
        <strike val="0"/>
        <condense val="0"/>
        <extend val="0"/>
        <outline val="0"/>
        <shadow val="0"/>
        <u val="none"/>
        <vertAlign val="baseline"/>
        <sz val="10"/>
        <color theme="1"/>
        <name val="GHEA Grapalat"/>
        <scheme val="none"/>
      </font>
      <numFmt numFmtId="165" formatCode="0.0"/>
      <fill>
        <patternFill patternType="none">
          <fgColor indexed="64"/>
          <bgColor indexed="65"/>
        </patternFill>
      </fill>
    </dxf>
    <dxf>
      <font>
        <strike val="0"/>
        <outline val="0"/>
        <shadow val="0"/>
        <u val="none"/>
        <vertAlign val="baseline"/>
        <sz val="10"/>
        <color theme="1"/>
        <name val="GHEA Grapalat"/>
        <scheme val="none"/>
      </font>
      <numFmt numFmtId="165" formatCode="0.0"/>
      <fill>
        <patternFill patternType="none">
          <fgColor indexed="64"/>
          <bgColor indexed="65"/>
        </patternFill>
      </fill>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name val="GHEA Grapalat"/>
        <scheme val="none"/>
      </font>
      <numFmt numFmtId="165" formatCode="0.0"/>
    </dxf>
    <dxf>
      <font>
        <b/>
        <strike val="0"/>
        <outline val="0"/>
        <shadow val="0"/>
        <u val="none"/>
        <vertAlign val="baseline"/>
        <sz val="10"/>
        <name val="GHEA Grapalat"/>
        <scheme val="none"/>
      </font>
    </dxf>
    <dxf>
      <font>
        <strike val="0"/>
        <outline val="0"/>
        <shadow val="0"/>
        <u val="none"/>
        <vertAlign val="baseline"/>
        <sz val="10"/>
        <name val="GHEA Grapalat"/>
        <scheme val="none"/>
      </font>
    </dxf>
    <dxf>
      <font>
        <strike val="0"/>
        <outline val="0"/>
        <shadow val="0"/>
        <u val="none"/>
        <vertAlign val="baseline"/>
        <sz val="10"/>
        <name val="GHEA Grapalat"/>
        <scheme val="none"/>
      </font>
    </dxf>
    <dxf>
      <font>
        <b val="0"/>
        <strike val="0"/>
        <outline val="0"/>
        <shadow val="0"/>
        <u val="none"/>
        <vertAlign val="baseline"/>
        <sz val="10"/>
        <color theme="1"/>
        <name val="GHEA Grapalat"/>
        <scheme val="none"/>
      </font>
      <numFmt numFmtId="165" formatCode="0.0"/>
    </dxf>
    <dxf>
      <font>
        <b val="0"/>
        <strike val="0"/>
        <outline val="0"/>
        <shadow val="0"/>
        <u val="none"/>
        <vertAlign val="baseline"/>
        <sz val="10"/>
        <color theme="1"/>
        <name val="GHEA Grapalat"/>
        <scheme val="none"/>
      </font>
    </dxf>
    <dxf>
      <font>
        <b val="0"/>
        <i val="0"/>
        <strike val="0"/>
        <condense val="0"/>
        <extend val="0"/>
        <outline val="0"/>
        <shadow val="0"/>
        <u val="none"/>
        <vertAlign val="baseline"/>
        <sz val="10"/>
        <color theme="1"/>
        <name val="GHEA Grapalat"/>
        <scheme val="none"/>
      </font>
      <numFmt numFmtId="165" formatCode="0.0"/>
      <fill>
        <patternFill patternType="none">
          <fgColor indexed="64"/>
          <bgColor indexed="65"/>
        </patternFill>
      </fill>
    </dxf>
    <dxf>
      <font>
        <b val="0"/>
        <i val="0"/>
        <strike val="0"/>
        <condense val="0"/>
        <extend val="0"/>
        <outline val="0"/>
        <shadow val="0"/>
        <u val="none"/>
        <vertAlign val="baseline"/>
        <sz val="10"/>
        <color theme="1"/>
        <name val="GHEA Grapalat"/>
        <scheme val="none"/>
      </font>
      <numFmt numFmtId="165" formatCode="0.0"/>
    </dxf>
    <dxf>
      <font>
        <b val="0"/>
        <i val="0"/>
        <strike val="0"/>
        <condense val="0"/>
        <extend val="0"/>
        <outline val="0"/>
        <shadow val="0"/>
        <u val="none"/>
        <vertAlign val="baseline"/>
        <sz val="10"/>
        <color theme="1"/>
        <name val="GHEA Grapalat"/>
        <scheme val="none"/>
      </font>
      <numFmt numFmtId="165" formatCode="0.0"/>
    </dxf>
    <dxf>
      <font>
        <b val="0"/>
        <i val="0"/>
        <strike val="0"/>
        <condense val="0"/>
        <extend val="0"/>
        <outline val="0"/>
        <shadow val="0"/>
        <u val="none"/>
        <vertAlign val="baseline"/>
        <sz val="10"/>
        <color theme="1"/>
        <name val="GHEA Grapalat"/>
        <scheme val="none"/>
      </font>
      <numFmt numFmtId="165" formatCode="0.0"/>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numFmt numFmtId="0" formatCode="General"/>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i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font>
        <b val="0"/>
        <i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i val="0"/>
        <strike val="0"/>
        <outline val="0"/>
        <shadow val="0"/>
        <u val="none"/>
        <vertAlign val="baseline"/>
        <sz val="10"/>
        <color auto="1"/>
        <name val="GHEA Grapalat"/>
        <scheme val="none"/>
      </font>
      <fill>
        <patternFill patternType="none">
          <fgColor indexed="64"/>
          <bgColor auto="1"/>
        </patternFill>
      </fill>
    </dxf>
    <dxf>
      <font>
        <b/>
        <i val="0"/>
        <strike val="0"/>
        <outline val="0"/>
        <shadow val="0"/>
        <u val="none"/>
        <vertAlign val="baseline"/>
        <sz val="10"/>
        <color auto="1"/>
        <name val="GHEA Grapalat"/>
        <scheme val="none"/>
      </font>
      <fill>
        <patternFill patternType="none">
          <fgColor indexed="64"/>
          <bgColor auto="1"/>
        </patternFill>
      </fill>
    </dxf>
  </dxfs>
  <tableStyles count="0" defaultTableStyle="TableStyleMedium2" defaultPivotStyle="PivotStyleLight16"/>
  <colors>
    <mruColors>
      <color rgb="FFD9D9D9"/>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xml.rels><?xml version="1.0" encoding="UTF-8" standalone="yes"?>
<Relationships xmlns="http://schemas.openxmlformats.org/package/2006/relationships"><Relationship Id="rId1" Type="http://schemas.openxmlformats.org/officeDocument/2006/relationships/image" Target="../media/image1.png"/></Relationships>
</file>

<file path=xl/charts/_rels/chart3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9.xml.rels><?xml version="1.0" encoding="UTF-8" standalone="yes"?>
<Relationships xmlns="http://schemas.openxmlformats.org/package/2006/relationships"><Relationship Id="rId2" Type="http://schemas.openxmlformats.org/officeDocument/2006/relationships/chartUserShapes" Target="../drawings/drawing42.xml"/><Relationship Id="rId1" Type="http://schemas.openxmlformats.org/officeDocument/2006/relationships/themeOverride" Target="../theme/themeOverride7.xml"/></Relationships>
</file>

<file path=xl/charts/_rels/chart4.xml.rels><?xml version="1.0" encoding="UTF-8" standalone="yes"?>
<Relationships xmlns="http://schemas.openxmlformats.org/package/2006/relationships"><Relationship Id="rId1" Type="http://schemas.openxmlformats.org/officeDocument/2006/relationships/image" Target="../media/image1.png"/></Relationships>
</file>

<file path=xl/charts/_rels/chart4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2.xml.rels><?xml version="1.0" encoding="UTF-8" standalone="yes"?>
<Relationships xmlns="http://schemas.openxmlformats.org/package/2006/relationships"><Relationship Id="rId2" Type="http://schemas.openxmlformats.org/officeDocument/2006/relationships/chartUserShapes" Target="../drawings/drawing46.xml"/><Relationship Id="rId1" Type="http://schemas.openxmlformats.org/officeDocument/2006/relationships/themeOverride" Target="../theme/themeOverride8.xml"/></Relationships>
</file>

<file path=xl/charts/_rels/chart4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5.xml.rels><?xml version="1.0" encoding="UTF-8" standalone="yes"?>
<Relationships xmlns="http://schemas.openxmlformats.org/package/2006/relationships"><Relationship Id="rId1" Type="http://schemas.openxmlformats.org/officeDocument/2006/relationships/image" Target="../media/image1.png"/></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3353283578937983E-2"/>
          <c:y val="6.1794119010149584E-2"/>
          <c:w val="0.8831099742693056"/>
          <c:h val="0.50931018238104853"/>
        </c:manualLayout>
      </c:layout>
      <c:areaChart>
        <c:grouping val="stacked"/>
        <c:varyColors val="0"/>
        <c:ser>
          <c:idx val="0"/>
          <c:order val="0"/>
          <c:tx>
            <c:strRef>
              <c:f>'Chart 7'!$B$1</c:f>
              <c:strCache>
                <c:ptCount val="1"/>
                <c:pt idx="0">
                  <c:v>-90</c:v>
                </c:pt>
              </c:strCache>
            </c:strRef>
          </c:tx>
          <c:spPr>
            <a:solidFill>
              <a:schemeClr val="bg1"/>
            </a:solidFill>
            <a:ln w="38100">
              <a:no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7'!$B$2:$B$54</c:f>
              <c:numCache>
                <c:formatCode>0.0</c:formatCode>
                <c:ptCount val="31"/>
                <c:pt idx="0">
                  <c:v>-0.1</c:v>
                </c:pt>
                <c:pt idx="1">
                  <c:v>1.1000000000000001</c:v>
                </c:pt>
                <c:pt idx="2">
                  <c:v>1</c:v>
                </c:pt>
                <c:pt idx="3">
                  <c:v>2.6</c:v>
                </c:pt>
                <c:pt idx="4">
                  <c:v>3.7</c:v>
                </c:pt>
                <c:pt idx="5">
                  <c:v>0.90133554832215168</c:v>
                </c:pt>
                <c:pt idx="6">
                  <c:v>3.4891725643485501</c:v>
                </c:pt>
                <c:pt idx="7">
                  <c:v>1.8</c:v>
                </c:pt>
                <c:pt idx="8">
                  <c:v>1.9</c:v>
                </c:pt>
                <c:pt idx="9">
                  <c:v>2.5</c:v>
                </c:pt>
                <c:pt idx="10">
                  <c:v>0.47793958081770427</c:v>
                </c:pt>
                <c:pt idx="11">
                  <c:v>0.72819999999999996</c:v>
                </c:pt>
                <c:pt idx="12">
                  <c:v>-0.11022336893751117</c:v>
                </c:pt>
                <c:pt idx="13">
                  <c:v>1.6775261712177212</c:v>
                </c:pt>
                <c:pt idx="14">
                  <c:v>1.4326844717312213</c:v>
                </c:pt>
                <c:pt idx="15">
                  <c:v>3.6488327008795949</c:v>
                </c:pt>
                <c:pt idx="16">
                  <c:v>5.7455041519950782</c:v>
                </c:pt>
                <c:pt idx="17">
                  <c:v>6.5</c:v>
                </c:pt>
                <c:pt idx="18">
                  <c:v>8.8756760239115096</c:v>
                </c:pt>
                <c:pt idx="19">
                  <c:v>7.5068369754468698</c:v>
                </c:pt>
                <c:pt idx="20">
                  <c:v>5.6415652678583159</c:v>
                </c:pt>
                <c:pt idx="21">
                  <c:v>4.470510926340606</c:v>
                </c:pt>
                <c:pt idx="22">
                  <c:v>2.8794565848228957</c:v>
                </c:pt>
                <c:pt idx="23">
                  <c:v>2.3936121321629602</c:v>
                </c:pt>
                <c:pt idx="24">
                  <c:v>1.6338713777297342</c:v>
                </c:pt>
                <c:pt idx="25">
                  <c:v>1.3619232268430892</c:v>
                </c:pt>
                <c:pt idx="26">
                  <c:v>1.2999750759564441</c:v>
                </c:pt>
                <c:pt idx="27">
                  <c:v>1.0833918789896642</c:v>
                </c:pt>
                <c:pt idx="28">
                  <c:v>0.54575321737836502</c:v>
                </c:pt>
                <c:pt idx="29">
                  <c:v>0.18022548505610539</c:v>
                </c:pt>
                <c:pt idx="30">
                  <c:v>-8.5302247266154652E-2</c:v>
                </c:pt>
              </c:numCache>
            </c:numRef>
          </c:val>
          <c:extLst>
            <c:ext xmlns:c16="http://schemas.microsoft.com/office/drawing/2014/chart" uri="{C3380CC4-5D6E-409C-BE32-E72D297353CC}">
              <c16:uniqueId val="{00000000-B655-4E0A-B427-6FB8A011A347}"/>
            </c:ext>
          </c:extLst>
        </c:ser>
        <c:ser>
          <c:idx val="1"/>
          <c:order val="1"/>
          <c:tx>
            <c:strRef>
              <c:f>'Chart 7'!$C$1</c:f>
              <c:strCache>
                <c:ptCount val="1"/>
                <c:pt idx="0">
                  <c:v>-80</c:v>
                </c:pt>
              </c:strCache>
            </c:strRef>
          </c:tx>
          <c:spPr>
            <a:solidFill>
              <a:srgbClr val="FF0000">
                <a:alpha val="20000"/>
              </a:srgbClr>
            </a:solidFill>
            <a:ln>
              <a:solidFill>
                <a:srgbClr val="FF1D1D">
                  <a:alpha val="2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7'!$C$2:$C$54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0.1928572376086386</c:v>
                </c:pt>
                <c:pt idx="20">
                  <c:v>0.51428596695637108</c:v>
                </c:pt>
                <c:pt idx="21">
                  <c:v>0.57857171282591757</c:v>
                </c:pt>
                <c:pt idx="22">
                  <c:v>0.64285745869546362</c:v>
                </c:pt>
                <c:pt idx="23">
                  <c:v>0.67727913001166185</c:v>
                </c:pt>
                <c:pt idx="24">
                  <c:v>0.73464858220532525</c:v>
                </c:pt>
                <c:pt idx="25">
                  <c:v>0.74612247264405784</c:v>
                </c:pt>
                <c:pt idx="26">
                  <c:v>0.75759636308279088</c:v>
                </c:pt>
                <c:pt idx="27">
                  <c:v>0.80101608112077249</c:v>
                </c:pt>
                <c:pt idx="28">
                  <c:v>0.87338227785074185</c:v>
                </c:pt>
                <c:pt idx="29">
                  <c:v>0.8878555171967355</c:v>
                </c:pt>
                <c:pt idx="30">
                  <c:v>0.90232875654272915</c:v>
                </c:pt>
              </c:numCache>
            </c:numRef>
          </c:val>
          <c:extLst>
            <c:ext xmlns:c16="http://schemas.microsoft.com/office/drawing/2014/chart" uri="{C3380CC4-5D6E-409C-BE32-E72D297353CC}">
              <c16:uniqueId val="{00000001-B655-4E0A-B427-6FB8A011A347}"/>
            </c:ext>
          </c:extLst>
        </c:ser>
        <c:ser>
          <c:idx val="2"/>
          <c:order val="2"/>
          <c:tx>
            <c:strRef>
              <c:f>'Chart 7'!$D$1</c:f>
              <c:strCache>
                <c:ptCount val="1"/>
                <c:pt idx="0">
                  <c:v>-70</c:v>
                </c:pt>
              </c:strCache>
            </c:strRef>
          </c:tx>
          <c:spPr>
            <a:solidFill>
              <a:srgbClr val="FF0000">
                <a:alpha val="30000"/>
              </a:srgbClr>
            </a:solidFill>
            <a:ln>
              <a:solidFill>
                <a:srgbClr val="FF0000">
                  <a:alpha val="3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7'!$D$2:$D$54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0.13011986262275954</c:v>
                </c:pt>
                <c:pt idx="20">
                  <c:v>0.34698630032735789</c:v>
                </c:pt>
                <c:pt idx="21">
                  <c:v>0.39035958786827774</c:v>
                </c:pt>
                <c:pt idx="22">
                  <c:v>0.43373287540919714</c:v>
                </c:pt>
                <c:pt idx="23">
                  <c:v>0.45695701362898511</c:v>
                </c:pt>
                <c:pt idx="24">
                  <c:v>0.49566391066196536</c:v>
                </c:pt>
                <c:pt idx="25">
                  <c:v>0.5034052900685615</c:v>
                </c:pt>
                <c:pt idx="26">
                  <c:v>0.51114666947515719</c:v>
                </c:pt>
                <c:pt idx="27">
                  <c:v>0.5404417470998093</c:v>
                </c:pt>
                <c:pt idx="28">
                  <c:v>0.58926687647422948</c:v>
                </c:pt>
                <c:pt idx="29">
                  <c:v>0.59903190234911374</c:v>
                </c:pt>
                <c:pt idx="30">
                  <c:v>0.608796928223998</c:v>
                </c:pt>
              </c:numCache>
            </c:numRef>
          </c:val>
          <c:extLst>
            <c:ext xmlns:c16="http://schemas.microsoft.com/office/drawing/2014/chart" uri="{C3380CC4-5D6E-409C-BE32-E72D297353CC}">
              <c16:uniqueId val="{00000002-B655-4E0A-B427-6FB8A011A347}"/>
            </c:ext>
          </c:extLst>
        </c:ser>
        <c:ser>
          <c:idx val="3"/>
          <c:order val="3"/>
          <c:tx>
            <c:strRef>
              <c:f>'Chart 7'!$E$1</c:f>
              <c:strCache>
                <c:ptCount val="1"/>
                <c:pt idx="0">
                  <c:v>-60</c:v>
                </c:pt>
              </c:strCache>
            </c:strRef>
          </c:tx>
          <c:spPr>
            <a:solidFill>
              <a:srgbClr val="FF0000">
                <a:alpha val="40000"/>
              </a:srgbClr>
            </a:solidFill>
            <a:ln>
              <a:solidFill>
                <a:srgbClr val="FF0000">
                  <a:alpha val="4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7'!$E$2:$E$54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0.10341514192898238</c:v>
                </c:pt>
                <c:pt idx="20">
                  <c:v>0.27577371181061938</c:v>
                </c:pt>
                <c:pt idx="21">
                  <c:v>0.31024542578694625</c:v>
                </c:pt>
                <c:pt idx="22">
                  <c:v>0.34471713976327445</c:v>
                </c:pt>
                <c:pt idx="23">
                  <c:v>0.36317494860019739</c:v>
                </c:pt>
                <c:pt idx="24">
                  <c:v>0.39393796332840303</c:v>
                </c:pt>
                <c:pt idx="25">
                  <c:v>0.40009056627404416</c:v>
                </c:pt>
                <c:pt idx="26">
                  <c:v>0.40624316921968573</c:v>
                </c:pt>
                <c:pt idx="27">
                  <c:v>0.42952596824290046</c:v>
                </c:pt>
                <c:pt idx="28">
                  <c:v>0.46833063328159108</c:v>
                </c:pt>
                <c:pt idx="29">
                  <c:v>0.47609156628932903</c:v>
                </c:pt>
                <c:pt idx="30">
                  <c:v>0.48385249929706742</c:v>
                </c:pt>
              </c:numCache>
            </c:numRef>
          </c:val>
          <c:extLst>
            <c:ext xmlns:c16="http://schemas.microsoft.com/office/drawing/2014/chart" uri="{C3380CC4-5D6E-409C-BE32-E72D297353CC}">
              <c16:uniqueId val="{00000003-B655-4E0A-B427-6FB8A011A347}"/>
            </c:ext>
          </c:extLst>
        </c:ser>
        <c:ser>
          <c:idx val="4"/>
          <c:order val="4"/>
          <c:tx>
            <c:strRef>
              <c:f>'Chart 7'!$F$1</c:f>
              <c:strCache>
                <c:ptCount val="1"/>
                <c:pt idx="0">
                  <c:v>-50</c:v>
                </c:pt>
              </c:strCache>
            </c:strRef>
          </c:tx>
          <c:spPr>
            <a:solidFill>
              <a:srgbClr val="FF0000">
                <a:alpha val="50000"/>
              </a:srgbClr>
            </a:solidFill>
            <a:ln>
              <a:solidFill>
                <a:srgbClr val="FF0000">
                  <a:alpha val="5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7'!$F$2:$F$54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8.872098351622526E-2</c:v>
                </c:pt>
                <c:pt idx="20">
                  <c:v>0.23658928937660217</c:v>
                </c:pt>
                <c:pt idx="21">
                  <c:v>0.26616295054867756</c:v>
                </c:pt>
                <c:pt idx="22">
                  <c:v>0.29573661172075383</c:v>
                </c:pt>
                <c:pt idx="23">
                  <c:v>0.31157176818837229</c:v>
                </c:pt>
                <c:pt idx="24">
                  <c:v>0.33796369563440232</c:v>
                </c:pt>
                <c:pt idx="25">
                  <c:v>0.34324208112360832</c:v>
                </c:pt>
                <c:pt idx="26">
                  <c:v>0.34852046661281477</c:v>
                </c:pt>
                <c:pt idx="27">
                  <c:v>0.36849503503499736</c:v>
                </c:pt>
                <c:pt idx="28">
                  <c:v>0.40178598240530228</c:v>
                </c:pt>
                <c:pt idx="29">
                  <c:v>0.40844417187936344</c:v>
                </c:pt>
                <c:pt idx="30">
                  <c:v>0.41510236135342415</c:v>
                </c:pt>
              </c:numCache>
            </c:numRef>
          </c:val>
          <c:extLst>
            <c:ext xmlns:c16="http://schemas.microsoft.com/office/drawing/2014/chart" uri="{C3380CC4-5D6E-409C-BE32-E72D297353CC}">
              <c16:uniqueId val="{00000004-B655-4E0A-B427-6FB8A011A347}"/>
            </c:ext>
          </c:extLst>
        </c:ser>
        <c:ser>
          <c:idx val="5"/>
          <c:order val="5"/>
          <c:tx>
            <c:strRef>
              <c:f>'Chart 7'!$G$1</c:f>
              <c:strCache>
                <c:ptCount val="1"/>
                <c:pt idx="0">
                  <c:v>-40</c:v>
                </c:pt>
              </c:strCache>
            </c:strRef>
          </c:tx>
          <c:spPr>
            <a:solidFill>
              <a:srgbClr val="FF0000">
                <a:alpha val="60000"/>
              </a:srgbClr>
            </a:solidFill>
            <a:ln>
              <a:solidFill>
                <a:srgbClr val="FF0000">
                  <a:alpha val="5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7'!$G$2:$G$54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7.9674185234841488E-2</c:v>
                </c:pt>
                <c:pt idx="20">
                  <c:v>0.21246449395957523</c:v>
                </c:pt>
                <c:pt idx="21">
                  <c:v>0.2390225557045218</c:v>
                </c:pt>
                <c:pt idx="22">
                  <c:v>0.26558061744946837</c:v>
                </c:pt>
                <c:pt idx="23">
                  <c:v>0.2798010773634747</c:v>
                </c:pt>
                <c:pt idx="24">
                  <c:v>0.303501843886818</c:v>
                </c:pt>
                <c:pt idx="25">
                  <c:v>0.30824199719148693</c:v>
                </c:pt>
                <c:pt idx="26">
                  <c:v>0.31298215049615541</c:v>
                </c:pt>
                <c:pt idx="27">
                  <c:v>0.33091993027926581</c:v>
                </c:pt>
                <c:pt idx="28">
                  <c:v>0.36081622991778239</c:v>
                </c:pt>
                <c:pt idx="29">
                  <c:v>0.36679548984548571</c:v>
                </c:pt>
                <c:pt idx="30">
                  <c:v>0.37277474977318903</c:v>
                </c:pt>
              </c:numCache>
            </c:numRef>
          </c:val>
          <c:extLst>
            <c:ext xmlns:c16="http://schemas.microsoft.com/office/drawing/2014/chart" uri="{C3380CC4-5D6E-409C-BE32-E72D297353CC}">
              <c16:uniqueId val="{00000005-B655-4E0A-B427-6FB8A011A347}"/>
            </c:ext>
          </c:extLst>
        </c:ser>
        <c:ser>
          <c:idx val="6"/>
          <c:order val="6"/>
          <c:tx>
            <c:strRef>
              <c:f>'Chart 7'!$H$1</c:f>
              <c:strCache>
                <c:ptCount val="1"/>
                <c:pt idx="0">
                  <c:v>-30</c:v>
                </c:pt>
              </c:strCache>
            </c:strRef>
          </c:tx>
          <c:spPr>
            <a:solidFill>
              <a:srgbClr val="FF0000">
                <a:alpha val="70000"/>
              </a:srgbClr>
            </a:solidFill>
            <a:ln>
              <a:solidFill>
                <a:srgbClr val="FF0000">
                  <a:alpha val="7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7'!$H$2:$H$54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7.3830006447311192E-2</c:v>
                </c:pt>
                <c:pt idx="20">
                  <c:v>0.19688001719283044</c:v>
                </c:pt>
                <c:pt idx="21">
                  <c:v>0.22149001934193446</c:v>
                </c:pt>
                <c:pt idx="22">
                  <c:v>0.2461000214910376</c:v>
                </c:pt>
                <c:pt idx="23">
                  <c:v>0.2592773968735429</c:v>
                </c:pt>
                <c:pt idx="24">
                  <c:v>0.28123968917771958</c:v>
                </c:pt>
                <c:pt idx="25">
                  <c:v>0.28563214763855482</c:v>
                </c:pt>
                <c:pt idx="26">
                  <c:v>0.29002460609939051</c:v>
                </c:pt>
                <c:pt idx="27">
                  <c:v>0.30664663233202694</c:v>
                </c:pt>
                <c:pt idx="28">
                  <c:v>0.33435000938642112</c:v>
                </c:pt>
                <c:pt idx="29">
                  <c:v>0.33989068479729978</c:v>
                </c:pt>
                <c:pt idx="30">
                  <c:v>0.34543136020817844</c:v>
                </c:pt>
              </c:numCache>
            </c:numRef>
          </c:val>
          <c:extLst>
            <c:ext xmlns:c16="http://schemas.microsoft.com/office/drawing/2014/chart" uri="{C3380CC4-5D6E-409C-BE32-E72D297353CC}">
              <c16:uniqueId val="{00000006-B655-4E0A-B427-6FB8A011A347}"/>
            </c:ext>
          </c:extLst>
        </c:ser>
        <c:ser>
          <c:idx val="7"/>
          <c:order val="7"/>
          <c:tx>
            <c:strRef>
              <c:f>'Chart 7'!$I$1</c:f>
              <c:strCache>
                <c:ptCount val="1"/>
                <c:pt idx="0">
                  <c:v>-20</c:v>
                </c:pt>
              </c:strCache>
            </c:strRef>
          </c:tx>
          <c:spPr>
            <a:solidFill>
              <a:srgbClr val="FF0000">
                <a:alpha val="80000"/>
              </a:srgbClr>
            </a:solidFill>
            <a:ln>
              <a:solidFill>
                <a:srgbClr val="FF0000">
                  <a:alpha val="8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7'!$I$2:$I$54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7.0057456266425788E-2</c:v>
                </c:pt>
                <c:pt idx="20">
                  <c:v>0.18681988337713662</c:v>
                </c:pt>
                <c:pt idx="21">
                  <c:v>0.21017236879927914</c:v>
                </c:pt>
                <c:pt idx="22">
                  <c:v>0.23352485422142255</c:v>
                </c:pt>
                <c:pt idx="23">
                  <c:v>0.24602889484107227</c:v>
                </c:pt>
                <c:pt idx="24">
                  <c:v>0.26686896254048964</c:v>
                </c:pt>
                <c:pt idx="25">
                  <c:v>0.27103697608037303</c:v>
                </c:pt>
                <c:pt idx="26">
                  <c:v>0.27520498962025464</c:v>
                </c:pt>
                <c:pt idx="27">
                  <c:v>0.29097766704353756</c:v>
                </c:pt>
                <c:pt idx="28">
                  <c:v>0.31726546274900924</c:v>
                </c:pt>
                <c:pt idx="29">
                  <c:v>0.32252302189010384</c:v>
                </c:pt>
                <c:pt idx="30">
                  <c:v>0.327780581031198</c:v>
                </c:pt>
              </c:numCache>
            </c:numRef>
          </c:val>
          <c:extLst>
            <c:ext xmlns:c16="http://schemas.microsoft.com/office/drawing/2014/chart" uri="{C3380CC4-5D6E-409C-BE32-E72D297353CC}">
              <c16:uniqueId val="{00000007-B655-4E0A-B427-6FB8A011A347}"/>
            </c:ext>
          </c:extLst>
        </c:ser>
        <c:ser>
          <c:idx val="8"/>
          <c:order val="8"/>
          <c:tx>
            <c:strRef>
              <c:f>'Chart 7'!$J$1</c:f>
              <c:strCache>
                <c:ptCount val="1"/>
                <c:pt idx="0">
                  <c:v>-10</c:v>
                </c:pt>
              </c:strCache>
            </c:strRef>
          </c:tx>
          <c:spPr>
            <a:solidFill>
              <a:srgbClr val="FF0000"/>
            </a:solidFill>
            <a:ln>
              <a:solidFill>
                <a:srgbClr val="FF0000"/>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7'!$J$2:$J$54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6.778139970610475E-2</c:v>
                </c:pt>
                <c:pt idx="20">
                  <c:v>0.18075039921627845</c:v>
                </c:pt>
                <c:pt idx="21">
                  <c:v>0.20334419911831336</c:v>
                </c:pt>
                <c:pt idx="22">
                  <c:v>0.2259379990203465</c:v>
                </c:pt>
                <c:pt idx="23">
                  <c:v>0.23803580302794103</c:v>
                </c:pt>
                <c:pt idx="24">
                  <c:v>0.25819880970726494</c:v>
                </c:pt>
                <c:pt idx="25">
                  <c:v>0.26223141104312919</c:v>
                </c:pt>
                <c:pt idx="26">
                  <c:v>0.26626401237899433</c:v>
                </c:pt>
                <c:pt idx="27">
                  <c:v>0.28152426032172873</c:v>
                </c:pt>
                <c:pt idx="28">
                  <c:v>0.30695800689295316</c:v>
                </c:pt>
                <c:pt idx="29">
                  <c:v>0.31204475620719796</c:v>
                </c:pt>
                <c:pt idx="30">
                  <c:v>0.31713150552144365</c:v>
                </c:pt>
              </c:numCache>
            </c:numRef>
          </c:val>
          <c:extLst>
            <c:ext xmlns:c16="http://schemas.microsoft.com/office/drawing/2014/chart" uri="{C3380CC4-5D6E-409C-BE32-E72D297353CC}">
              <c16:uniqueId val="{00000008-B655-4E0A-B427-6FB8A011A347}"/>
            </c:ext>
          </c:extLst>
        </c:ser>
        <c:ser>
          <c:idx val="9"/>
          <c:order val="9"/>
          <c:tx>
            <c:strRef>
              <c:f>'Chart 7'!$K$1</c:f>
              <c:strCache>
                <c:ptCount val="1"/>
                <c:pt idx="0">
                  <c:v>10</c:v>
                </c:pt>
              </c:strCache>
            </c:strRef>
          </c:tx>
          <c:spPr>
            <a:solidFill>
              <a:srgbClr val="FF0000"/>
            </a:solidFill>
            <a:ln>
              <a:solidFill>
                <a:srgbClr val="FF0000"/>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7'!$K$2:$K$54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0.13577589958166669</c:v>
                </c:pt>
                <c:pt idx="20">
                  <c:v>0.36206906555111207</c:v>
                </c:pt>
                <c:pt idx="21">
                  <c:v>0.40732769874500008</c:v>
                </c:pt>
                <c:pt idx="22">
                  <c:v>0.45258633193888809</c:v>
                </c:pt>
                <c:pt idx="23">
                  <c:v>0.4834855191438665</c:v>
                </c:pt>
                <c:pt idx="24">
                  <c:v>0.5349841644854969</c:v>
                </c:pt>
                <c:pt idx="25">
                  <c:v>0.54528389355382334</c:v>
                </c:pt>
                <c:pt idx="26">
                  <c:v>0.55558362262215066</c:v>
                </c:pt>
                <c:pt idx="27">
                  <c:v>0.58562022757610954</c:v>
                </c:pt>
                <c:pt idx="28">
                  <c:v>0.63568123583270708</c:v>
                </c:pt>
                <c:pt idx="29">
                  <c:v>0.6456934374840273</c:v>
                </c:pt>
                <c:pt idx="30">
                  <c:v>0.6557056391353453</c:v>
                </c:pt>
              </c:numCache>
            </c:numRef>
          </c:val>
          <c:extLst>
            <c:ext xmlns:c16="http://schemas.microsoft.com/office/drawing/2014/chart" uri="{C3380CC4-5D6E-409C-BE32-E72D297353CC}">
              <c16:uniqueId val="{00000009-B655-4E0A-B427-6FB8A011A347}"/>
            </c:ext>
          </c:extLst>
        </c:ser>
        <c:ser>
          <c:idx val="10"/>
          <c:order val="10"/>
          <c:tx>
            <c:strRef>
              <c:f>'Chart 7'!$L$1</c:f>
              <c:strCache>
                <c:ptCount val="1"/>
                <c:pt idx="0">
                  <c:v>20</c:v>
                </c:pt>
              </c:strCache>
            </c:strRef>
          </c:tx>
          <c:spPr>
            <a:solidFill>
              <a:srgbClr val="FF0000">
                <a:alpha val="80000"/>
              </a:srgbClr>
            </a:solidFill>
            <a:ln>
              <a:solidFill>
                <a:srgbClr val="FF0000">
                  <a:alpha val="8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7'!$L$2:$L$54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7.0181855158379491E-2</c:v>
                </c:pt>
                <c:pt idx="20">
                  <c:v>0.18715161375567746</c:v>
                </c:pt>
                <c:pt idx="21">
                  <c:v>0.21054556547513759</c:v>
                </c:pt>
                <c:pt idx="22">
                  <c:v>0.23393951719460038</c:v>
                </c:pt>
                <c:pt idx="23">
                  <c:v>0.25323868755874912</c:v>
                </c:pt>
                <c:pt idx="24">
                  <c:v>0.28540397149899555</c:v>
                </c:pt>
                <c:pt idx="25">
                  <c:v>0.29183702828704483</c:v>
                </c:pt>
                <c:pt idx="26">
                  <c:v>0.298270085075095</c:v>
                </c:pt>
                <c:pt idx="27">
                  <c:v>0.31353033301781963</c:v>
                </c:pt>
                <c:pt idx="28">
                  <c:v>0.33896407958902763</c:v>
                </c:pt>
                <c:pt idx="29">
                  <c:v>0.34405082890326888</c:v>
                </c:pt>
                <c:pt idx="30">
                  <c:v>0.34913757821751101</c:v>
                </c:pt>
              </c:numCache>
            </c:numRef>
          </c:val>
          <c:extLst>
            <c:ext xmlns:c16="http://schemas.microsoft.com/office/drawing/2014/chart" uri="{C3380CC4-5D6E-409C-BE32-E72D297353CC}">
              <c16:uniqueId val="{0000000A-B655-4E0A-B427-6FB8A011A347}"/>
            </c:ext>
          </c:extLst>
        </c:ser>
        <c:ser>
          <c:idx val="11"/>
          <c:order val="11"/>
          <c:tx>
            <c:strRef>
              <c:f>'Chart 7'!$M$1</c:f>
              <c:strCache>
                <c:ptCount val="1"/>
                <c:pt idx="0">
                  <c:v>30</c:v>
                </c:pt>
              </c:strCache>
            </c:strRef>
          </c:tx>
          <c:spPr>
            <a:solidFill>
              <a:srgbClr val="FF0000">
                <a:alpha val="70000"/>
              </a:srgbClr>
            </a:solidFill>
            <a:ln>
              <a:solidFill>
                <a:srgbClr val="FF0000">
                  <a:alpha val="7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7'!$M$2:$M$54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7.2538517495562616E-2</c:v>
                </c:pt>
                <c:pt idx="20">
                  <c:v>0.19343604665483483</c:v>
                </c:pt>
                <c:pt idx="21">
                  <c:v>0.21761555248668962</c:v>
                </c:pt>
                <c:pt idx="22">
                  <c:v>0.24179505831854176</c:v>
                </c:pt>
                <c:pt idx="23">
                  <c:v>0.26174228262531418</c:v>
                </c:pt>
                <c:pt idx="24">
                  <c:v>0.29498765646993608</c:v>
                </c:pt>
                <c:pt idx="25">
                  <c:v>0.30163673123886081</c:v>
                </c:pt>
                <c:pt idx="26">
                  <c:v>0.30828580600778288</c:v>
                </c:pt>
                <c:pt idx="27">
                  <c:v>0.32405848343105514</c:v>
                </c:pt>
                <c:pt idx="28">
                  <c:v>0.35034627913650773</c:v>
                </c:pt>
                <c:pt idx="29">
                  <c:v>0.35560383827759789</c:v>
                </c:pt>
                <c:pt idx="30">
                  <c:v>0.36086139741868895</c:v>
                </c:pt>
              </c:numCache>
            </c:numRef>
          </c:val>
          <c:extLst>
            <c:ext xmlns:c16="http://schemas.microsoft.com/office/drawing/2014/chart" uri="{C3380CC4-5D6E-409C-BE32-E72D297353CC}">
              <c16:uniqueId val="{0000000B-B655-4E0A-B427-6FB8A011A347}"/>
            </c:ext>
          </c:extLst>
        </c:ser>
        <c:ser>
          <c:idx val="12"/>
          <c:order val="12"/>
          <c:tx>
            <c:strRef>
              <c:f>'Chart 7'!$N$1</c:f>
              <c:strCache>
                <c:ptCount val="1"/>
                <c:pt idx="0">
                  <c:v>40</c:v>
                </c:pt>
              </c:strCache>
            </c:strRef>
          </c:tx>
          <c:spPr>
            <a:solidFill>
              <a:srgbClr val="FF0000">
                <a:alpha val="60000"/>
              </a:srgbClr>
            </a:solidFill>
            <a:ln>
              <a:solidFill>
                <a:srgbClr val="FF0000">
                  <a:alpha val="6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7'!$N$2:$N$54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7.644467127109067E-2</c:v>
                </c:pt>
                <c:pt idx="20">
                  <c:v>0.20385245672290786</c:v>
                </c:pt>
                <c:pt idx="21">
                  <c:v>0.22933401381327112</c:v>
                </c:pt>
                <c:pt idx="22">
                  <c:v>0.25481557090363438</c:v>
                </c:pt>
                <c:pt idx="23">
                  <c:v>0.27583694075717702</c:v>
                </c:pt>
                <c:pt idx="24">
                  <c:v>0.31087255717974838</c:v>
                </c:pt>
                <c:pt idx="25">
                  <c:v>0.31787968046426229</c:v>
                </c:pt>
                <c:pt idx="26">
                  <c:v>0.32488680374877621</c:v>
                </c:pt>
                <c:pt idx="27">
                  <c:v>0.34150882998140197</c:v>
                </c:pt>
                <c:pt idx="28">
                  <c:v>0.36921220703577884</c:v>
                </c:pt>
                <c:pt idx="29">
                  <c:v>0.37475288244665439</c:v>
                </c:pt>
                <c:pt idx="30">
                  <c:v>0.38029355785752905</c:v>
                </c:pt>
              </c:numCache>
            </c:numRef>
          </c:val>
          <c:extLst>
            <c:ext xmlns:c16="http://schemas.microsoft.com/office/drawing/2014/chart" uri="{C3380CC4-5D6E-409C-BE32-E72D297353CC}">
              <c16:uniqueId val="{0000000C-B655-4E0A-B427-6FB8A011A347}"/>
            </c:ext>
          </c:extLst>
        </c:ser>
        <c:ser>
          <c:idx val="13"/>
          <c:order val="13"/>
          <c:tx>
            <c:strRef>
              <c:f>'Chart 7'!$O$1</c:f>
              <c:strCache>
                <c:ptCount val="1"/>
                <c:pt idx="0">
                  <c:v>50</c:v>
                </c:pt>
              </c:strCache>
            </c:strRef>
          </c:tx>
          <c:spPr>
            <a:solidFill>
              <a:srgbClr val="FF0000">
                <a:alpha val="50000"/>
              </a:srgbClr>
            </a:solidFill>
            <a:ln>
              <a:solidFill>
                <a:srgbClr val="FF0000">
                  <a:alpha val="5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7'!$O$2:$O$54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8.2495819682963045E-2</c:v>
                </c:pt>
                <c:pt idx="20">
                  <c:v>0.21998885248790145</c:v>
                </c:pt>
                <c:pt idx="21">
                  <c:v>0.24748745904888736</c:v>
                </c:pt>
                <c:pt idx="22">
                  <c:v>0.27498606560987504</c:v>
                </c:pt>
                <c:pt idx="23">
                  <c:v>0.29767142886792275</c:v>
                </c:pt>
                <c:pt idx="24">
                  <c:v>0.33548036763133471</c:v>
                </c:pt>
                <c:pt idx="25">
                  <c:v>0.34304215538401728</c:v>
                </c:pt>
                <c:pt idx="26">
                  <c:v>0.35060394313670162</c:v>
                </c:pt>
                <c:pt idx="27">
                  <c:v>0.36854172291979914</c:v>
                </c:pt>
                <c:pt idx="28">
                  <c:v>0.39843802255829619</c:v>
                </c:pt>
                <c:pt idx="29">
                  <c:v>0.40441728248599595</c:v>
                </c:pt>
                <c:pt idx="30">
                  <c:v>0.41039654241369483</c:v>
                </c:pt>
              </c:numCache>
            </c:numRef>
          </c:val>
          <c:extLst>
            <c:ext xmlns:c16="http://schemas.microsoft.com/office/drawing/2014/chart" uri="{C3380CC4-5D6E-409C-BE32-E72D297353CC}">
              <c16:uniqueId val="{0000000D-B655-4E0A-B427-6FB8A011A347}"/>
            </c:ext>
          </c:extLst>
        </c:ser>
        <c:ser>
          <c:idx val="14"/>
          <c:order val="14"/>
          <c:tx>
            <c:strRef>
              <c:f>'Chart 7'!$P$1</c:f>
              <c:strCache>
                <c:ptCount val="1"/>
                <c:pt idx="0">
                  <c:v>60</c:v>
                </c:pt>
              </c:strCache>
            </c:strRef>
          </c:tx>
          <c:spPr>
            <a:solidFill>
              <a:srgbClr val="FF0000">
                <a:alpha val="40000"/>
              </a:srgbClr>
            </a:solidFill>
            <a:ln>
              <a:solidFill>
                <a:srgbClr val="FF0000">
                  <a:alpha val="4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7'!$P$2:$P$54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9.1863007279917142E-2</c:v>
                </c:pt>
                <c:pt idx="20">
                  <c:v>0.24496801941311297</c:v>
                </c:pt>
                <c:pt idx="21">
                  <c:v>0.2755890218397532</c:v>
                </c:pt>
                <c:pt idx="22">
                  <c:v>0.30621002426639343</c:v>
                </c:pt>
                <c:pt idx="23">
                  <c:v>0.33147125202472605</c:v>
                </c:pt>
                <c:pt idx="24">
                  <c:v>0.37357329828861463</c:v>
                </c:pt>
                <c:pt idx="25">
                  <c:v>0.38199370754139217</c:v>
                </c:pt>
                <c:pt idx="26">
                  <c:v>0.39041411679416793</c:v>
                </c:pt>
                <c:pt idx="27">
                  <c:v>0.4103886852163372</c:v>
                </c:pt>
                <c:pt idx="28">
                  <c:v>0.44367963258661902</c:v>
                </c:pt>
                <c:pt idx="29">
                  <c:v>0.45033782206067485</c:v>
                </c:pt>
                <c:pt idx="30">
                  <c:v>0.45699601153473246</c:v>
                </c:pt>
              </c:numCache>
            </c:numRef>
          </c:val>
          <c:extLst>
            <c:ext xmlns:c16="http://schemas.microsoft.com/office/drawing/2014/chart" uri="{C3380CC4-5D6E-409C-BE32-E72D297353CC}">
              <c16:uniqueId val="{0000000E-B655-4E0A-B427-6FB8A011A347}"/>
            </c:ext>
          </c:extLst>
        </c:ser>
        <c:ser>
          <c:idx val="15"/>
          <c:order val="15"/>
          <c:tx>
            <c:strRef>
              <c:f>'Chart 7'!$Q$1</c:f>
              <c:strCache>
                <c:ptCount val="1"/>
                <c:pt idx="0">
                  <c:v>70</c:v>
                </c:pt>
              </c:strCache>
            </c:strRef>
          </c:tx>
          <c:spPr>
            <a:solidFill>
              <a:srgbClr val="FF0000">
                <a:alpha val="30000"/>
              </a:srgbClr>
            </a:solidFill>
            <a:ln>
              <a:solidFill>
                <a:srgbClr val="FF0000">
                  <a:alpha val="3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7'!$Q$2:$Q$54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0.10707755436613731</c:v>
                </c:pt>
                <c:pt idx="20">
                  <c:v>0.28554014497636615</c:v>
                </c:pt>
                <c:pt idx="21">
                  <c:v>0.32123266309841192</c:v>
                </c:pt>
                <c:pt idx="22">
                  <c:v>0.35692518122045502</c:v>
                </c:pt>
                <c:pt idx="23">
                  <c:v>0.3863702273684213</c:v>
                </c:pt>
                <c:pt idx="24">
                  <c:v>0.43544530428169814</c:v>
                </c:pt>
                <c:pt idx="25">
                  <c:v>0.44526031966435387</c:v>
                </c:pt>
                <c:pt idx="26">
                  <c:v>0.45507533504701136</c:v>
                </c:pt>
                <c:pt idx="27">
                  <c:v>0.47835813407021011</c:v>
                </c:pt>
                <c:pt idx="28">
                  <c:v>0.51716279910887497</c:v>
                </c:pt>
                <c:pt idx="29">
                  <c:v>0.52492373211660848</c:v>
                </c:pt>
                <c:pt idx="30">
                  <c:v>0.53268466512434109</c:v>
                </c:pt>
              </c:numCache>
            </c:numRef>
          </c:val>
          <c:extLst>
            <c:ext xmlns:c16="http://schemas.microsoft.com/office/drawing/2014/chart" uri="{C3380CC4-5D6E-409C-BE32-E72D297353CC}">
              <c16:uniqueId val="{0000000F-B655-4E0A-B427-6FB8A011A347}"/>
            </c:ext>
          </c:extLst>
        </c:ser>
        <c:ser>
          <c:idx val="16"/>
          <c:order val="16"/>
          <c:tx>
            <c:strRef>
              <c:f>'Chart 7'!$R$1</c:f>
              <c:strCache>
                <c:ptCount val="1"/>
                <c:pt idx="0">
                  <c:v>80</c:v>
                </c:pt>
              </c:strCache>
            </c:strRef>
          </c:tx>
          <c:spPr>
            <a:solidFill>
              <a:srgbClr val="FF0000">
                <a:alpha val="20000"/>
              </a:srgbClr>
            </a:solidFill>
            <a:ln>
              <a:solidFill>
                <a:srgbClr val="FF0000">
                  <a:alpha val="2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7'!$R$2:$R$54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0.13472801375325361</c:v>
                </c:pt>
                <c:pt idx="20">
                  <c:v>0.35927470334201139</c:v>
                </c:pt>
                <c:pt idx="21">
                  <c:v>0.40418404125976082</c:v>
                </c:pt>
                <c:pt idx="22">
                  <c:v>0.44909337917751557</c:v>
                </c:pt>
                <c:pt idx="23">
                  <c:v>0.48614197078826216</c:v>
                </c:pt>
                <c:pt idx="24">
                  <c:v>0.5478896234728392</c:v>
                </c:pt>
                <c:pt idx="25">
                  <c:v>0.56023915400975444</c:v>
                </c:pt>
                <c:pt idx="26">
                  <c:v>0.57258868454667056</c:v>
                </c:pt>
                <c:pt idx="27">
                  <c:v>0.60188376217130379</c:v>
                </c:pt>
                <c:pt idx="28">
                  <c:v>0.65070889154569134</c:v>
                </c:pt>
                <c:pt idx="29">
                  <c:v>0.66047391742056849</c:v>
                </c:pt>
                <c:pt idx="30">
                  <c:v>0.67023894329544653</c:v>
                </c:pt>
              </c:numCache>
            </c:numRef>
          </c:val>
          <c:extLst>
            <c:ext xmlns:c16="http://schemas.microsoft.com/office/drawing/2014/chart" uri="{C3380CC4-5D6E-409C-BE32-E72D297353CC}">
              <c16:uniqueId val="{00000010-B655-4E0A-B427-6FB8A011A347}"/>
            </c:ext>
          </c:extLst>
        </c:ser>
        <c:ser>
          <c:idx val="17"/>
          <c:order val="17"/>
          <c:tx>
            <c:strRef>
              <c:f>'Chart 7'!$S$1</c:f>
              <c:strCache>
                <c:ptCount val="1"/>
                <c:pt idx="0">
                  <c:v>90</c:v>
                </c:pt>
              </c:strCache>
            </c:strRef>
          </c:tx>
          <c:spPr>
            <a:solidFill>
              <a:srgbClr val="FF0000">
                <a:alpha val="10000"/>
              </a:srgbClr>
            </a:solidFill>
            <a:ln>
              <a:solidFill>
                <a:srgbClr val="FF0000">
                  <a:alpha val="1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7'!$S$2:$S$54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0.19968721175398763</c:v>
                </c:pt>
                <c:pt idx="20">
                  <c:v>0.53249923134396582</c:v>
                </c:pt>
                <c:pt idx="21">
                  <c:v>0.59906163526196288</c:v>
                </c:pt>
                <c:pt idx="22">
                  <c:v>0.66562403917995994</c:v>
                </c:pt>
                <c:pt idx="23">
                  <c:v>0.72053563293143696</c:v>
                </c:pt>
                <c:pt idx="24">
                  <c:v>0.81205495585056475</c:v>
                </c:pt>
                <c:pt idx="25">
                  <c:v>0.83035882043439191</c:v>
                </c:pt>
                <c:pt idx="26">
                  <c:v>0.8486626850182164</c:v>
                </c:pt>
                <c:pt idx="27">
                  <c:v>0.8920824030561656</c:v>
                </c:pt>
                <c:pt idx="28">
                  <c:v>0.96444859978608477</c:v>
                </c:pt>
                <c:pt idx="29">
                  <c:v>0.97892183913206843</c:v>
                </c:pt>
                <c:pt idx="30">
                  <c:v>0.99339507847805386</c:v>
                </c:pt>
              </c:numCache>
            </c:numRef>
          </c:val>
          <c:extLst>
            <c:ext xmlns:c16="http://schemas.microsoft.com/office/drawing/2014/chart" uri="{C3380CC4-5D6E-409C-BE32-E72D297353CC}">
              <c16:uniqueId val="{00000011-B655-4E0A-B427-6FB8A011A347}"/>
            </c:ext>
          </c:extLst>
        </c:ser>
        <c:dLbls>
          <c:showLegendKey val="0"/>
          <c:showVal val="0"/>
          <c:showCatName val="0"/>
          <c:showSerName val="0"/>
          <c:showPercent val="0"/>
          <c:showBubbleSize val="0"/>
        </c:dLbls>
        <c:axId val="422999056"/>
        <c:axId val="422997488"/>
      </c:areaChart>
      <c:barChart>
        <c:barDir val="col"/>
        <c:grouping val="clustered"/>
        <c:varyColors val="0"/>
        <c:ser>
          <c:idx val="27"/>
          <c:order val="27"/>
          <c:tx>
            <c:strRef>
              <c:f>'Chart 7'!$AC$1</c:f>
              <c:strCache>
                <c:ptCount val="1"/>
                <c:pt idx="0">
                  <c:v>Column4</c:v>
                </c:pt>
              </c:strCache>
            </c:strRef>
          </c:tx>
          <c:spPr>
            <a:solidFill>
              <a:sysClr val="windowText" lastClr="000000"/>
            </a:solidFill>
          </c:spPr>
          <c:invertIfNegative val="0"/>
          <c:dPt>
            <c:idx val="9"/>
            <c:invertIfNegative val="0"/>
            <c:bubble3D val="0"/>
            <c:spPr>
              <a:solidFill>
                <a:sysClr val="windowText" lastClr="000000"/>
              </a:solidFill>
              <a:ln>
                <a:noFill/>
              </a:ln>
            </c:spPr>
            <c:extLst>
              <c:ext xmlns:c16="http://schemas.microsoft.com/office/drawing/2014/chart" uri="{C3380CC4-5D6E-409C-BE32-E72D297353CC}">
                <c16:uniqueId val="{00000013-B655-4E0A-B427-6FB8A011A347}"/>
              </c:ext>
            </c:extLst>
          </c:dPt>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7'!$AC$2:$AC$54</c:f>
              <c:numCache>
                <c:formatCode>0.0</c:formatCode>
                <c:ptCount val="31"/>
                <c:pt idx="22">
                  <c:v>12</c:v>
                </c:pt>
              </c:numCache>
            </c:numRef>
          </c:val>
          <c:extLst>
            <c:ext xmlns:c16="http://schemas.microsoft.com/office/drawing/2014/chart" uri="{C3380CC4-5D6E-409C-BE32-E72D297353CC}">
              <c16:uniqueId val="{00000014-B655-4E0A-B427-6FB8A011A347}"/>
            </c:ext>
          </c:extLst>
        </c:ser>
        <c:ser>
          <c:idx val="28"/>
          <c:order val="28"/>
          <c:tx>
            <c:strRef>
              <c:f>'Chart 7'!$AD$1</c:f>
              <c:strCache>
                <c:ptCount val="1"/>
                <c:pt idx="0">
                  <c:v>Column5</c:v>
                </c:pt>
              </c:strCache>
            </c:strRef>
          </c:tx>
          <c:spPr>
            <a:solidFill>
              <a:sysClr val="windowText" lastClr="000000"/>
            </a:solidFill>
          </c:spPr>
          <c:invertIfNegative val="0"/>
          <c:dPt>
            <c:idx val="23"/>
            <c:invertIfNegative val="0"/>
            <c:bubble3D val="0"/>
            <c:spPr>
              <a:solidFill>
                <a:sysClr val="windowText" lastClr="000000"/>
              </a:solidFill>
              <a:ln>
                <a:solidFill>
                  <a:sysClr val="windowText" lastClr="000000"/>
                </a:solidFill>
              </a:ln>
            </c:spPr>
            <c:extLst>
              <c:ext xmlns:c16="http://schemas.microsoft.com/office/drawing/2014/chart" uri="{C3380CC4-5D6E-409C-BE32-E72D297353CC}">
                <c16:uniqueId val="{00000016-B655-4E0A-B427-6FB8A011A347}"/>
              </c:ext>
            </c:extLst>
          </c:dPt>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7'!$AD$24:$AD$48</c:f>
              <c:numCache>
                <c:formatCode>0.0</c:formatCode>
                <c:ptCount val="25"/>
                <c:pt idx="22">
                  <c:v>-4</c:v>
                </c:pt>
              </c:numCache>
            </c:numRef>
          </c:val>
          <c:extLst>
            <c:ext xmlns:c16="http://schemas.microsoft.com/office/drawing/2014/chart" uri="{C3380CC4-5D6E-409C-BE32-E72D297353CC}">
              <c16:uniqueId val="{00000017-B655-4E0A-B427-6FB8A011A347}"/>
            </c:ext>
          </c:extLst>
        </c:ser>
        <c:dLbls>
          <c:showLegendKey val="0"/>
          <c:showVal val="0"/>
          <c:showCatName val="0"/>
          <c:showSerName val="0"/>
          <c:showPercent val="0"/>
          <c:showBubbleSize val="0"/>
        </c:dLbls>
        <c:gapWidth val="500"/>
        <c:overlap val="100"/>
        <c:axId val="422995920"/>
        <c:axId val="422995528"/>
      </c:barChart>
      <c:lineChart>
        <c:grouping val="standard"/>
        <c:varyColors val="0"/>
        <c:ser>
          <c:idx val="21"/>
          <c:order val="18"/>
          <c:tx>
            <c:strRef>
              <c:f>'Chart 7'!$X$1</c:f>
              <c:strCache>
                <c:ptCount val="1"/>
                <c:pt idx="0">
                  <c:v>Actual inflation</c:v>
                </c:pt>
              </c:strCache>
            </c:strRef>
          </c:tx>
          <c:spPr>
            <a:ln w="19050">
              <a:solidFill>
                <a:srgbClr val="FF0000"/>
              </a:solidFill>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7'!$X$2:$X$54</c:f>
              <c:numCache>
                <c:formatCode>0.0</c:formatCode>
                <c:ptCount val="31"/>
                <c:pt idx="0">
                  <c:v>-0.1</c:v>
                </c:pt>
                <c:pt idx="1">
                  <c:v>1.1000000000000001</c:v>
                </c:pt>
                <c:pt idx="2">
                  <c:v>1</c:v>
                </c:pt>
                <c:pt idx="3">
                  <c:v>2.6</c:v>
                </c:pt>
                <c:pt idx="4">
                  <c:v>3.7</c:v>
                </c:pt>
                <c:pt idx="5">
                  <c:v>0.90133554832215168</c:v>
                </c:pt>
                <c:pt idx="6">
                  <c:v>3.49</c:v>
                </c:pt>
                <c:pt idx="7">
                  <c:v>1.8</c:v>
                </c:pt>
                <c:pt idx="8">
                  <c:v>1.9</c:v>
                </c:pt>
                <c:pt idx="9">
                  <c:v>2.5</c:v>
                </c:pt>
                <c:pt idx="10">
                  <c:v>0.47793958081770427</c:v>
                </c:pt>
                <c:pt idx="11">
                  <c:v>0.72819999999999996</c:v>
                </c:pt>
                <c:pt idx="12">
                  <c:v>-0.11022336893751117</c:v>
                </c:pt>
                <c:pt idx="13">
                  <c:v>1.68</c:v>
                </c:pt>
                <c:pt idx="14">
                  <c:v>1.4326844717312213</c:v>
                </c:pt>
                <c:pt idx="15">
                  <c:v>3.6488327008795949</c:v>
                </c:pt>
                <c:pt idx="16">
                  <c:v>5.7455041519950782</c:v>
                </c:pt>
                <c:pt idx="17">
                  <c:v>6.5</c:v>
                </c:pt>
                <c:pt idx="18">
                  <c:v>8.8756760239115096</c:v>
                </c:pt>
              </c:numCache>
            </c:numRef>
          </c:val>
          <c:smooth val="0"/>
          <c:extLst>
            <c:ext xmlns:c16="http://schemas.microsoft.com/office/drawing/2014/chart" uri="{C3380CC4-5D6E-409C-BE32-E72D297353CC}">
              <c16:uniqueId val="{00000018-B655-4E0A-B427-6FB8A011A347}"/>
            </c:ext>
          </c:extLst>
        </c:ser>
        <c:ser>
          <c:idx val="22"/>
          <c:order val="22"/>
          <c:tx>
            <c:strRef>
              <c:f>'Chart 7'!$W$1</c:f>
              <c:strCache>
                <c:ptCount val="1"/>
                <c:pt idx="0">
                  <c:v>Curent quarter forecast</c:v>
                </c:pt>
              </c:strCache>
            </c:strRef>
          </c:tx>
          <c:spPr>
            <a:ln w="19050">
              <a:solidFill>
                <a:sysClr val="windowText" lastClr="000000"/>
              </a:solidFill>
              <a:prstDash val="solid"/>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7'!$W$2:$W$54</c:f>
              <c:numCache>
                <c:formatCode>0.0</c:formatCode>
                <c:ptCount val="31"/>
                <c:pt idx="18">
                  <c:v>8.8756760239115096</c:v>
                </c:pt>
                <c:pt idx="19">
                  <c:v>8.3800000000000008</c:v>
                </c:pt>
                <c:pt idx="20">
                  <c:v>8.19</c:v>
                </c:pt>
                <c:pt idx="21">
                  <c:v>7.09</c:v>
                </c:pt>
                <c:pt idx="22">
                  <c:v>5.79</c:v>
                </c:pt>
                <c:pt idx="23">
                  <c:v>5.46</c:v>
                </c:pt>
                <c:pt idx="24">
                  <c:v>4.96</c:v>
                </c:pt>
                <c:pt idx="25">
                  <c:v>4.74</c:v>
                </c:pt>
                <c:pt idx="26">
                  <c:v>4.7300000000000004</c:v>
                </c:pt>
                <c:pt idx="27">
                  <c:v>4.71</c:v>
                </c:pt>
                <c:pt idx="28">
                  <c:v>4.5</c:v>
                </c:pt>
                <c:pt idx="29">
                  <c:v>4.2</c:v>
                </c:pt>
                <c:pt idx="30">
                  <c:v>4</c:v>
                </c:pt>
              </c:numCache>
            </c:numRef>
          </c:val>
          <c:smooth val="0"/>
          <c:extLst>
            <c:ext xmlns:c16="http://schemas.microsoft.com/office/drawing/2014/chart" uri="{C3380CC4-5D6E-409C-BE32-E72D297353CC}">
              <c16:uniqueId val="{00000019-B655-4E0A-B427-6FB8A011A347}"/>
            </c:ext>
          </c:extLst>
        </c:ser>
        <c:ser>
          <c:idx val="23"/>
          <c:order val="23"/>
          <c:tx>
            <c:strRef>
              <c:f>'Chart 7'!$Y$1</c:f>
              <c:strCache>
                <c:ptCount val="1"/>
                <c:pt idx="0">
                  <c:v>Previous quarter forecast</c:v>
                </c:pt>
              </c:strCache>
            </c:strRef>
          </c:tx>
          <c:spPr>
            <a:ln w="19050">
              <a:solidFill>
                <a:sysClr val="windowText" lastClr="000000"/>
              </a:solidFill>
              <a:prstDash val="sysDash"/>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7'!$Y$2:$Y$54</c:f>
              <c:numCache>
                <c:formatCode>0.0</c:formatCode>
                <c:ptCount val="31"/>
                <c:pt idx="18">
                  <c:v>9.2750570200000002</c:v>
                </c:pt>
                <c:pt idx="19">
                  <c:v>8.5175526599999998</c:v>
                </c:pt>
                <c:pt idx="20">
                  <c:v>7.2651768399999996</c:v>
                </c:pt>
                <c:pt idx="21">
                  <c:v>5.7973568899999997</c:v>
                </c:pt>
                <c:pt idx="22">
                  <c:v>3.4914021900000001</c:v>
                </c:pt>
                <c:pt idx="23">
                  <c:v>2.4642239699999999</c:v>
                </c:pt>
                <c:pt idx="24">
                  <c:v>2.0925289500000002</c:v>
                </c:pt>
                <c:pt idx="25">
                  <c:v>2.0499988500000002</c:v>
                </c:pt>
                <c:pt idx="26">
                  <c:v>2.4993038099999998</c:v>
                </c:pt>
                <c:pt idx="27">
                  <c:v>3.1315808999999999</c:v>
                </c:pt>
                <c:pt idx="28">
                  <c:v>3.6981164799999999</c:v>
                </c:pt>
                <c:pt idx="29">
                  <c:v>4</c:v>
                </c:pt>
              </c:numCache>
            </c:numRef>
          </c:val>
          <c:smooth val="0"/>
          <c:extLst>
            <c:ext xmlns:c16="http://schemas.microsoft.com/office/drawing/2014/chart" uri="{C3380CC4-5D6E-409C-BE32-E72D297353CC}">
              <c16:uniqueId val="{0000001A-B655-4E0A-B427-6FB8A011A347}"/>
            </c:ext>
          </c:extLst>
        </c:ser>
        <c:ser>
          <c:idx val="24"/>
          <c:order val="24"/>
          <c:tx>
            <c:strRef>
              <c:f>'Chart 7'!$Z$1</c:f>
              <c:strCache>
                <c:ptCount val="1"/>
                <c:pt idx="0">
                  <c:v>Lower part</c:v>
                </c:pt>
              </c:strCache>
            </c:strRef>
          </c:tx>
          <c:spPr>
            <a:ln w="12700">
              <a:solidFill>
                <a:sysClr val="windowText" lastClr="000000"/>
              </a:solidFill>
              <a:prstDash val="sysDash"/>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7'!$Z$2:$Z$54</c:f>
              <c:numCache>
                <c:formatCode>0.0</c:formatCode>
                <c:ptCount val="31"/>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numCache>
            </c:numRef>
          </c:val>
          <c:smooth val="0"/>
          <c:extLst>
            <c:ext xmlns:c16="http://schemas.microsoft.com/office/drawing/2014/chart" uri="{C3380CC4-5D6E-409C-BE32-E72D297353CC}">
              <c16:uniqueId val="{0000001B-B655-4E0A-B427-6FB8A011A347}"/>
            </c:ext>
          </c:extLst>
        </c:ser>
        <c:ser>
          <c:idx val="25"/>
          <c:order val="25"/>
          <c:tx>
            <c:strRef>
              <c:f>'Chart 7'!$AA$1</c:f>
              <c:strCache>
                <c:ptCount val="1"/>
                <c:pt idx="0">
                  <c:v>Target</c:v>
                </c:pt>
              </c:strCache>
            </c:strRef>
          </c:tx>
          <c:spPr>
            <a:ln w="19050">
              <a:solidFill>
                <a:sysClr val="windowText" lastClr="000000"/>
              </a:solidFill>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7'!$AA$2:$AA$54</c:f>
              <c:numCache>
                <c:formatCode>0.0</c:formatCode>
                <c:ptCount val="31"/>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numCache>
            </c:numRef>
          </c:val>
          <c:smooth val="0"/>
          <c:extLst>
            <c:ext xmlns:c16="http://schemas.microsoft.com/office/drawing/2014/chart" uri="{C3380CC4-5D6E-409C-BE32-E72D297353CC}">
              <c16:uniqueId val="{0000001C-B655-4E0A-B427-6FB8A011A347}"/>
            </c:ext>
          </c:extLst>
        </c:ser>
        <c:ser>
          <c:idx val="26"/>
          <c:order val="26"/>
          <c:tx>
            <c:strRef>
              <c:f>'Chart 7'!$AB$1</c:f>
              <c:strCache>
                <c:ptCount val="1"/>
                <c:pt idx="0">
                  <c:v>Upper part</c:v>
                </c:pt>
              </c:strCache>
            </c:strRef>
          </c:tx>
          <c:spPr>
            <a:ln w="12700">
              <a:solidFill>
                <a:sysClr val="windowText" lastClr="000000"/>
              </a:solidFill>
              <a:prstDash val="sysDash"/>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7'!$AB$2:$AB$54</c:f>
              <c:numCache>
                <c:formatCode>0.0</c:formatCode>
                <c:ptCount val="31"/>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numCache>
            </c:numRef>
          </c:val>
          <c:smooth val="0"/>
          <c:extLst>
            <c:ext xmlns:c16="http://schemas.microsoft.com/office/drawing/2014/chart" uri="{C3380CC4-5D6E-409C-BE32-E72D297353CC}">
              <c16:uniqueId val="{0000001D-B655-4E0A-B427-6FB8A011A347}"/>
            </c:ext>
          </c:extLst>
        </c:ser>
        <c:dLbls>
          <c:showLegendKey val="0"/>
          <c:showVal val="0"/>
          <c:showCatName val="0"/>
          <c:showSerName val="0"/>
          <c:showPercent val="0"/>
          <c:showBubbleSize val="0"/>
        </c:dLbls>
        <c:marker val="1"/>
        <c:smooth val="0"/>
        <c:axId val="422995920"/>
        <c:axId val="422995528"/>
        <c:extLst>
          <c:ext xmlns:c15="http://schemas.microsoft.com/office/drawing/2012/chart" uri="{02D57815-91ED-43cb-92C2-25804820EDAC}">
            <c15:filteredLineSeries>
              <c15:ser>
                <c:idx val="18"/>
                <c:order val="19"/>
                <c:tx>
                  <c:strRef>
                    <c:extLst>
                      <c:ext uri="{02D57815-91ED-43cb-92C2-25804820EDAC}">
                        <c15:formulaRef>
                          <c15:sqref>'Chart 7'!$AA$1</c15:sqref>
                        </c15:formulaRef>
                      </c:ext>
                    </c:extLst>
                    <c:strCache>
                      <c:ptCount val="1"/>
                      <c:pt idx="0">
                        <c:v>Target</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'Chart 7'!$AA$20:$AA$40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c:ext xmlns:c16="http://schemas.microsoft.com/office/drawing/2014/chart" uri="{C3380CC4-5D6E-409C-BE32-E72D297353CC}">
                    <c16:uniqueId val="{0000001E-B655-4E0A-B427-6FB8A011A347}"/>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'Chart 7'!$AB$1</c15:sqref>
                        </c15:formulaRef>
                      </c:ext>
                    </c:extLst>
                    <c:strCache>
                      <c:ptCount val="1"/>
                      <c:pt idx="0">
                        <c:v>Upper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7'!$AB$20:$AB$40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5="http://schemas.microsoft.com/office/drawing/2012/chart">
                  <c:ext xmlns:c16="http://schemas.microsoft.com/office/drawing/2014/chart" uri="{C3380CC4-5D6E-409C-BE32-E72D297353CC}">
                    <c16:uniqueId val="{0000001F-B655-4E0A-B427-6FB8A011A347}"/>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'Chart 7'!$Z$1</c15:sqref>
                        </c15:formulaRef>
                      </c:ext>
                    </c:extLst>
                    <c:strCache>
                      <c:ptCount val="1"/>
                      <c:pt idx="0">
                        <c:v>Lower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7'!$Z$20:$Z$40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5="http://schemas.microsoft.com/office/drawing/2012/chart">
                  <c:ext xmlns:c16="http://schemas.microsoft.com/office/drawing/2014/chart" uri="{C3380CC4-5D6E-409C-BE32-E72D297353CC}">
                    <c16:uniqueId val="{00000020-B655-4E0A-B427-6FB8A011A347}"/>
                  </c:ext>
                </c:extLst>
              </c15:ser>
            </c15:filteredLineSeries>
          </c:ext>
        </c:extLst>
      </c:lineChart>
      <c:dateAx>
        <c:axId val="422995920"/>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422995528"/>
        <c:crosses val="autoZero"/>
        <c:auto val="0"/>
        <c:lblOffset val="100"/>
        <c:baseTimeUnit val="days"/>
      </c:dateAx>
      <c:valAx>
        <c:axId val="422995528"/>
        <c:scaling>
          <c:orientation val="minMax"/>
        </c:scaling>
        <c:delete val="1"/>
        <c:axPos val="l"/>
        <c:majorGridlines>
          <c:spPr>
            <a:ln>
              <a:noFill/>
            </a:ln>
          </c:spPr>
        </c:majorGridlines>
        <c:numFmt formatCode="0.0" sourceLinked="1"/>
        <c:majorTickMark val="none"/>
        <c:minorTickMark val="none"/>
        <c:tickLblPos val="nextTo"/>
        <c:crossAx val="422995920"/>
        <c:crosses val="autoZero"/>
        <c:crossBetween val="between"/>
      </c:valAx>
      <c:valAx>
        <c:axId val="422997488"/>
        <c:scaling>
          <c:orientation val="minMax"/>
          <c:max val="12"/>
          <c:min val="-1"/>
        </c:scaling>
        <c:delete val="0"/>
        <c:axPos val="r"/>
        <c:numFmt formatCode="0" sourceLinked="0"/>
        <c:majorTickMark val="in"/>
        <c:minorTickMark val="none"/>
        <c:tickLblPos val="nextTo"/>
        <c:txPr>
          <a:bodyPr/>
          <a:lstStyle/>
          <a:p>
            <a:pPr>
              <a:defRPr sz="600"/>
            </a:pPr>
            <a:endParaRPr lang="en-US"/>
          </a:p>
        </c:txPr>
        <c:crossAx val="422999056"/>
        <c:crosses val="max"/>
        <c:crossBetween val="between"/>
        <c:majorUnit val="1"/>
      </c:valAx>
      <c:dateAx>
        <c:axId val="422999056"/>
        <c:scaling>
          <c:orientation val="minMax"/>
        </c:scaling>
        <c:delete val="1"/>
        <c:axPos val="b"/>
        <c:numFmt formatCode="General" sourceLinked="1"/>
        <c:majorTickMark val="out"/>
        <c:minorTickMark val="none"/>
        <c:tickLblPos val="nextTo"/>
        <c:crossAx val="422997488"/>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75425847410099367"/>
          <c:w val="0.6382253968253967"/>
          <c:h val="0.24574152589900622"/>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57063492063492"/>
          <c:y val="6.4675925925925928E-2"/>
          <c:w val="0.78041269841269845"/>
          <c:h val="0.47432175925925923"/>
        </c:manualLayout>
      </c:layout>
      <c:barChart>
        <c:barDir val="col"/>
        <c:grouping val="clustered"/>
        <c:varyColors val="0"/>
        <c:ser>
          <c:idx val="1"/>
          <c:order val="0"/>
          <c:tx>
            <c:strRef>
              <c:f>'Chart 10'!$A$2</c:f>
              <c:strCache>
                <c:ptCount val="1"/>
                <c:pt idx="0">
                  <c:v>EU countries, USD million</c:v>
                </c:pt>
              </c:strCache>
            </c:strRef>
          </c:tx>
          <c:spPr>
            <a:solidFill>
              <a:schemeClr val="accent2"/>
            </a:solidFill>
            <a:ln>
              <a:noFill/>
            </a:ln>
            <a:effectLst/>
          </c:spPr>
          <c:invertIfNegative val="0"/>
          <c:cat>
            <c:strRef>
              <c:f>'Chart 10'!$B$1:$F$1</c:f>
              <c:strCache>
                <c:ptCount val="5"/>
                <c:pt idx="0">
                  <c:v>2018</c:v>
                </c:pt>
                <c:pt idx="1">
                  <c:v>2019</c:v>
                </c:pt>
                <c:pt idx="2">
                  <c:v>2020</c:v>
                </c:pt>
                <c:pt idx="3">
                  <c:v>January-October 2020</c:v>
                </c:pt>
                <c:pt idx="4">
                  <c:v>January-October 2021</c:v>
                </c:pt>
              </c:strCache>
            </c:strRef>
          </c:cat>
          <c:val>
            <c:numRef>
              <c:f>'Chart 10'!$B$2:$F$2</c:f>
              <c:numCache>
                <c:formatCode>0.0</c:formatCode>
                <c:ptCount val="5"/>
                <c:pt idx="0">
                  <c:v>683.40919999999994</c:v>
                </c:pt>
                <c:pt idx="1">
                  <c:v>583.1706999999999</c:v>
                </c:pt>
                <c:pt idx="2">
                  <c:v>428.98040000000003</c:v>
                </c:pt>
                <c:pt idx="3">
                  <c:v>356.30579999999998</c:v>
                </c:pt>
                <c:pt idx="4">
                  <c:v>551.08100000000002</c:v>
                </c:pt>
              </c:numCache>
            </c:numRef>
          </c:val>
          <c:extLst>
            <c:ext xmlns:c16="http://schemas.microsoft.com/office/drawing/2014/chart" uri="{C3380CC4-5D6E-409C-BE32-E72D297353CC}">
              <c16:uniqueId val="{00000001-792B-4B71-9BAF-4D2CF87C0D33}"/>
            </c:ext>
          </c:extLst>
        </c:ser>
        <c:dLbls>
          <c:showLegendKey val="0"/>
          <c:showVal val="0"/>
          <c:showCatName val="0"/>
          <c:showSerName val="0"/>
          <c:showPercent val="0"/>
          <c:showBubbleSize val="0"/>
        </c:dLbls>
        <c:gapWidth val="150"/>
        <c:axId val="422993568"/>
        <c:axId val="422997880"/>
      </c:barChart>
      <c:lineChart>
        <c:grouping val="standard"/>
        <c:varyColors val="0"/>
        <c:ser>
          <c:idx val="2"/>
          <c:order val="1"/>
          <c:tx>
            <c:strRef>
              <c:f>'Chart 10'!$A$3</c:f>
              <c:strCache>
                <c:ptCount val="1"/>
                <c:pt idx="0">
                  <c:v>Weight, %, right axis</c:v>
                </c:pt>
              </c:strCache>
            </c:strRef>
          </c:tx>
          <c:spPr>
            <a:ln w="19050" cap="rnd">
              <a:solidFill>
                <a:schemeClr val="accent3"/>
              </a:solidFill>
              <a:round/>
            </a:ln>
            <a:effectLst/>
          </c:spPr>
          <c:marker>
            <c:symbol val="none"/>
          </c:marker>
          <c:cat>
            <c:strRef>
              <c:f>'Chart 10'!$B$1:$F$1</c:f>
              <c:strCache>
                <c:ptCount val="5"/>
                <c:pt idx="0">
                  <c:v>2018</c:v>
                </c:pt>
                <c:pt idx="1">
                  <c:v>2019</c:v>
                </c:pt>
                <c:pt idx="2">
                  <c:v>2020</c:v>
                </c:pt>
                <c:pt idx="3">
                  <c:v>January-October 2020</c:v>
                </c:pt>
                <c:pt idx="4">
                  <c:v>January-October 2021</c:v>
                </c:pt>
              </c:strCache>
            </c:strRef>
          </c:cat>
          <c:val>
            <c:numRef>
              <c:f>'Chart 10'!$B$3:$F$3</c:f>
              <c:numCache>
                <c:formatCode>0.0</c:formatCode>
                <c:ptCount val="5"/>
                <c:pt idx="0">
                  <c:v>28.328632753154103</c:v>
                </c:pt>
                <c:pt idx="1">
                  <c:v>22.08749762477402</c:v>
                </c:pt>
                <c:pt idx="2">
                  <c:v>16.859238225514368</c:v>
                </c:pt>
                <c:pt idx="3">
                  <c:v>17.286768656779778</c:v>
                </c:pt>
                <c:pt idx="4">
                  <c:v>22.860823519143352</c:v>
                </c:pt>
              </c:numCache>
            </c:numRef>
          </c:val>
          <c:smooth val="0"/>
          <c:extLst>
            <c:ext xmlns:c16="http://schemas.microsoft.com/office/drawing/2014/chart" uri="{C3380CC4-5D6E-409C-BE32-E72D297353CC}">
              <c16:uniqueId val="{00000002-792B-4B71-9BAF-4D2CF87C0D33}"/>
            </c:ext>
          </c:extLst>
        </c:ser>
        <c:dLbls>
          <c:showLegendKey val="0"/>
          <c:showVal val="0"/>
          <c:showCatName val="0"/>
          <c:showSerName val="0"/>
          <c:showPercent val="0"/>
          <c:showBubbleSize val="0"/>
        </c:dLbls>
        <c:marker val="1"/>
        <c:smooth val="0"/>
        <c:axId val="422992784"/>
        <c:axId val="422998272"/>
      </c:lineChart>
      <c:catAx>
        <c:axId val="4229935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2997880"/>
        <c:crosses val="autoZero"/>
        <c:auto val="1"/>
        <c:lblAlgn val="ctr"/>
        <c:lblOffset val="100"/>
        <c:noMultiLvlLbl val="0"/>
      </c:catAx>
      <c:valAx>
        <c:axId val="42299788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2993568"/>
        <c:crosses val="autoZero"/>
        <c:crossBetween val="between"/>
      </c:valAx>
      <c:valAx>
        <c:axId val="422998272"/>
        <c:scaling>
          <c:orientation val="minMax"/>
        </c:scaling>
        <c:delete val="0"/>
        <c:axPos val="r"/>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2992784"/>
        <c:crosses val="max"/>
        <c:crossBetween val="between"/>
      </c:valAx>
      <c:catAx>
        <c:axId val="422992784"/>
        <c:scaling>
          <c:orientation val="minMax"/>
        </c:scaling>
        <c:delete val="1"/>
        <c:axPos val="b"/>
        <c:numFmt formatCode="General" sourceLinked="1"/>
        <c:majorTickMark val="out"/>
        <c:minorTickMark val="none"/>
        <c:tickLblPos val="nextTo"/>
        <c:crossAx val="422998272"/>
        <c:crosses val="autoZero"/>
        <c:auto val="1"/>
        <c:lblAlgn val="ctr"/>
        <c:lblOffset val="100"/>
        <c:noMultiLvlLbl val="0"/>
      </c:catAx>
      <c:spPr>
        <a:noFill/>
        <a:ln>
          <a:noFill/>
        </a:ln>
        <a:effectLst/>
      </c:spPr>
    </c:plotArea>
    <c:legend>
      <c:legendPos val="b"/>
      <c:layout>
        <c:manualLayout>
          <c:xMode val="edge"/>
          <c:yMode val="edge"/>
          <c:x val="1.5146499186225631E-2"/>
          <c:y val="0.77151743763441671"/>
          <c:w val="0.4962918816601789"/>
          <c:h val="0.1514314814814814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11'!$B$1</c:f>
              <c:strCache>
                <c:ptCount val="1"/>
                <c:pt idx="0">
                  <c:v>Private sector</c:v>
                </c:pt>
              </c:strCache>
            </c:strRef>
          </c:tx>
          <c:spPr>
            <a:ln>
              <a:solidFill>
                <a:srgbClr val="C00000"/>
              </a:solidFill>
            </a:ln>
            <a:effectLst/>
          </c:spPr>
          <c:marker>
            <c:symbol val="none"/>
          </c:marker>
          <c:cat>
            <c:strRef>
              <c:f>'Chart 11'!$A$2:$A$32</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pt idx="27">
                  <c:v>IV</c:v>
                </c:pt>
                <c:pt idx="28">
                  <c:v>I 24</c:v>
                </c:pt>
                <c:pt idx="29">
                  <c:v>II</c:v>
                </c:pt>
                <c:pt idx="30">
                  <c:v>Ill</c:v>
                </c:pt>
              </c:strCache>
            </c:strRef>
          </c:cat>
          <c:val>
            <c:numRef>
              <c:f>'Chart 11'!$B$2:$B$32</c:f>
              <c:numCache>
                <c:formatCode>0.0</c:formatCode>
                <c:ptCount val="31"/>
                <c:pt idx="0">
                  <c:v>2.9667580788287418</c:v>
                </c:pt>
                <c:pt idx="1">
                  <c:v>3.3975131122250701</c:v>
                </c:pt>
                <c:pt idx="2">
                  <c:v>3.4414398384440599</c:v>
                </c:pt>
                <c:pt idx="3">
                  <c:v>6.2</c:v>
                </c:pt>
                <c:pt idx="4">
                  <c:v>5</c:v>
                </c:pt>
                <c:pt idx="5">
                  <c:v>5</c:v>
                </c:pt>
                <c:pt idx="6">
                  <c:v>2.7</c:v>
                </c:pt>
                <c:pt idx="7">
                  <c:v>3.9</c:v>
                </c:pt>
                <c:pt idx="8">
                  <c:v>3</c:v>
                </c:pt>
                <c:pt idx="9">
                  <c:v>3.6</c:v>
                </c:pt>
                <c:pt idx="10">
                  <c:v>3.5</c:v>
                </c:pt>
                <c:pt idx="11">
                  <c:v>3</c:v>
                </c:pt>
                <c:pt idx="12">
                  <c:v>7.7</c:v>
                </c:pt>
                <c:pt idx="13">
                  <c:v>0</c:v>
                </c:pt>
                <c:pt idx="14">
                  <c:v>2.1</c:v>
                </c:pt>
                <c:pt idx="15">
                  <c:v>2.6</c:v>
                </c:pt>
                <c:pt idx="16" formatCode="General">
                  <c:v>1.7</c:v>
                </c:pt>
                <c:pt idx="17" formatCode="General">
                  <c:v>10.199999999999999</c:v>
                </c:pt>
                <c:pt idx="18" formatCode="General">
                  <c:v>10.1</c:v>
                </c:pt>
                <c:pt idx="19" formatCode="General">
                  <c:v>10.3</c:v>
                </c:pt>
                <c:pt idx="20" formatCode="General">
                  <c:v>8.9</c:v>
                </c:pt>
                <c:pt idx="21" formatCode="General">
                  <c:v>8.6999999999999993</c:v>
                </c:pt>
                <c:pt idx="22" formatCode="General">
                  <c:v>8.4</c:v>
                </c:pt>
                <c:pt idx="23" formatCode="General">
                  <c:v>8.1</c:v>
                </c:pt>
                <c:pt idx="24" formatCode="General">
                  <c:v>7.8</c:v>
                </c:pt>
                <c:pt idx="25" formatCode="General">
                  <c:v>7.5</c:v>
                </c:pt>
                <c:pt idx="26" formatCode="General">
                  <c:v>7.2</c:v>
                </c:pt>
                <c:pt idx="27" formatCode="General">
                  <c:v>7</c:v>
                </c:pt>
                <c:pt idx="28" formatCode="General">
                  <c:v>7</c:v>
                </c:pt>
                <c:pt idx="29" formatCode="General">
                  <c:v>6.8</c:v>
                </c:pt>
                <c:pt idx="30" formatCode="General">
                  <c:v>6.8</c:v>
                </c:pt>
              </c:numCache>
            </c:numRef>
          </c:val>
          <c:smooth val="0"/>
          <c:extLst>
            <c:ext xmlns:c16="http://schemas.microsoft.com/office/drawing/2014/chart" uri="{C3380CC4-5D6E-409C-BE32-E72D297353CC}">
              <c16:uniqueId val="{00000000-ED8F-4D39-84FE-D0DD1FA2F060}"/>
            </c:ext>
          </c:extLst>
        </c:ser>
        <c:dLbls>
          <c:showLegendKey val="0"/>
          <c:showVal val="0"/>
          <c:showCatName val="0"/>
          <c:showSerName val="0"/>
          <c:showPercent val="0"/>
          <c:showBubbleSize val="0"/>
        </c:dLbls>
        <c:smooth val="0"/>
        <c:axId val="422992000"/>
        <c:axId val="422993176"/>
      </c:lineChart>
      <c:catAx>
        <c:axId val="42299200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2993176"/>
        <c:crosses val="autoZero"/>
        <c:auto val="1"/>
        <c:lblAlgn val="ctr"/>
        <c:lblOffset val="100"/>
        <c:noMultiLvlLbl val="0"/>
      </c:catAx>
      <c:valAx>
        <c:axId val="422993176"/>
        <c:scaling>
          <c:orientation val="minMax"/>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29920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12'!$B$1</c:f>
              <c:strCache>
                <c:ptCount val="1"/>
                <c:pt idx="0">
                  <c:v>Unemployment level</c:v>
                </c:pt>
              </c:strCache>
            </c:strRef>
          </c:tx>
          <c:spPr>
            <a:ln>
              <a:solidFill>
                <a:srgbClr val="C00000"/>
              </a:solidFill>
            </a:ln>
            <a:effectLst/>
          </c:spPr>
          <c:marker>
            <c:symbol val="none"/>
          </c:marker>
          <c:cat>
            <c:strRef>
              <c:f>'Chart 12'!$A$2:$A$32</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pt idx="27">
                  <c:v>IV</c:v>
                </c:pt>
                <c:pt idx="28">
                  <c:v>I 24</c:v>
                </c:pt>
                <c:pt idx="29">
                  <c:v>II</c:v>
                </c:pt>
                <c:pt idx="30">
                  <c:v>III</c:v>
                </c:pt>
              </c:strCache>
            </c:strRef>
          </c:cat>
          <c:val>
            <c:numRef>
              <c:f>'Chart 12'!$B$2:$B$32</c:f>
              <c:numCache>
                <c:formatCode>0.0</c:formatCode>
                <c:ptCount val="31"/>
                <c:pt idx="0">
                  <c:v>21.8</c:v>
                </c:pt>
                <c:pt idx="1">
                  <c:v>20.5</c:v>
                </c:pt>
                <c:pt idx="2">
                  <c:v>19.899999999999999</c:v>
                </c:pt>
                <c:pt idx="3">
                  <c:v>20.6</c:v>
                </c:pt>
                <c:pt idx="4">
                  <c:v>20.6</c:v>
                </c:pt>
                <c:pt idx="5">
                  <c:v>20.2</c:v>
                </c:pt>
                <c:pt idx="6">
                  <c:v>20.100000000000001</c:v>
                </c:pt>
                <c:pt idx="7">
                  <c:v>20.8</c:v>
                </c:pt>
                <c:pt idx="8">
                  <c:v>21.9</c:v>
                </c:pt>
                <c:pt idx="9">
                  <c:v>17.7</c:v>
                </c:pt>
                <c:pt idx="10">
                  <c:v>18</c:v>
                </c:pt>
                <c:pt idx="11">
                  <c:v>17.899999999999999</c:v>
                </c:pt>
                <c:pt idx="12">
                  <c:v>19.8</c:v>
                </c:pt>
                <c:pt idx="13">
                  <c:v>17.5</c:v>
                </c:pt>
                <c:pt idx="14">
                  <c:v>18.2</c:v>
                </c:pt>
                <c:pt idx="15">
                  <c:v>16</c:v>
                </c:pt>
                <c:pt idx="16" formatCode="General">
                  <c:v>17</c:v>
                </c:pt>
                <c:pt idx="17" formatCode="General">
                  <c:v>15</c:v>
                </c:pt>
                <c:pt idx="18" formatCode="General">
                  <c:v>15.6</c:v>
                </c:pt>
                <c:pt idx="19" formatCode="General">
                  <c:v>15.4</c:v>
                </c:pt>
                <c:pt idx="20" formatCode="General">
                  <c:v>16</c:v>
                </c:pt>
                <c:pt idx="21" formatCode="General">
                  <c:v>16.100000000000001</c:v>
                </c:pt>
                <c:pt idx="22" formatCode="General">
                  <c:v>16.2</c:v>
                </c:pt>
                <c:pt idx="23" formatCode="General">
                  <c:v>16.2</c:v>
                </c:pt>
                <c:pt idx="24" formatCode="General">
                  <c:v>16</c:v>
                </c:pt>
                <c:pt idx="25" formatCode="General">
                  <c:v>15.9</c:v>
                </c:pt>
                <c:pt idx="26" formatCode="General">
                  <c:v>15.8</c:v>
                </c:pt>
                <c:pt idx="27" formatCode="General">
                  <c:v>15.7</c:v>
                </c:pt>
                <c:pt idx="28" formatCode="General">
                  <c:v>15.6</c:v>
                </c:pt>
                <c:pt idx="29" formatCode="General">
                  <c:v>15.4</c:v>
                </c:pt>
                <c:pt idx="30" formatCode="General">
                  <c:v>15.3</c:v>
                </c:pt>
              </c:numCache>
            </c:numRef>
          </c:val>
          <c:smooth val="0"/>
          <c:extLst>
            <c:ext xmlns:c16="http://schemas.microsoft.com/office/drawing/2014/chart" uri="{C3380CC4-5D6E-409C-BE32-E72D297353CC}">
              <c16:uniqueId val="{00000000-CE53-442A-8008-7ABD8FE3DDE2}"/>
            </c:ext>
          </c:extLst>
        </c:ser>
        <c:dLbls>
          <c:showLegendKey val="0"/>
          <c:showVal val="0"/>
          <c:showCatName val="0"/>
          <c:showSerName val="0"/>
          <c:showPercent val="0"/>
          <c:showBubbleSize val="0"/>
        </c:dLbls>
        <c:smooth val="0"/>
        <c:axId val="424812328"/>
        <c:axId val="424812720"/>
      </c:lineChart>
      <c:catAx>
        <c:axId val="424812328"/>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4812720"/>
        <c:crosses val="autoZero"/>
        <c:auto val="1"/>
        <c:lblAlgn val="ctr"/>
        <c:lblOffset val="100"/>
        <c:noMultiLvlLbl val="0"/>
      </c:catAx>
      <c:valAx>
        <c:axId val="424812720"/>
        <c:scaling>
          <c:orientation val="minMax"/>
          <c:min val="1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481232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13'!$B$1</c:f>
              <c:strCache>
                <c:ptCount val="1"/>
                <c:pt idx="0">
                  <c:v>Unit labor costs growth</c:v>
                </c:pt>
              </c:strCache>
            </c:strRef>
          </c:tx>
          <c:spPr>
            <a:ln>
              <a:solidFill>
                <a:srgbClr val="002060"/>
              </a:solidFill>
            </a:ln>
            <a:effectLst/>
          </c:spPr>
          <c:marker>
            <c:symbol val="none"/>
          </c:marker>
          <c:cat>
            <c:strRef>
              <c:f>'Chart 13'!$A$2:$A$32</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Ill</c:v>
                </c:pt>
                <c:pt idx="27">
                  <c:v>IV</c:v>
                </c:pt>
                <c:pt idx="28">
                  <c:v>I 24</c:v>
                </c:pt>
                <c:pt idx="29">
                  <c:v>II</c:v>
                </c:pt>
                <c:pt idx="30">
                  <c:v>Ill</c:v>
                </c:pt>
              </c:strCache>
            </c:strRef>
          </c:cat>
          <c:val>
            <c:numRef>
              <c:f>'Chart 13'!$B$2:$B$32</c:f>
              <c:numCache>
                <c:formatCode>0.0</c:formatCode>
                <c:ptCount val="31"/>
                <c:pt idx="0">
                  <c:v>1.27</c:v>
                </c:pt>
                <c:pt idx="1">
                  <c:v>-4.66</c:v>
                </c:pt>
                <c:pt idx="2">
                  <c:v>-0.11600000000000001</c:v>
                </c:pt>
                <c:pt idx="3">
                  <c:v>-0.623</c:v>
                </c:pt>
                <c:pt idx="4">
                  <c:v>1.2</c:v>
                </c:pt>
                <c:pt idx="5">
                  <c:v>-3.3</c:v>
                </c:pt>
                <c:pt idx="6">
                  <c:v>1.3</c:v>
                </c:pt>
                <c:pt idx="7">
                  <c:v>-1</c:v>
                </c:pt>
                <c:pt idx="8">
                  <c:v>1</c:v>
                </c:pt>
                <c:pt idx="9">
                  <c:v>8</c:v>
                </c:pt>
                <c:pt idx="10">
                  <c:v>8.1999999999999993</c:v>
                </c:pt>
                <c:pt idx="11">
                  <c:v>8.1</c:v>
                </c:pt>
                <c:pt idx="12">
                  <c:v>4.2</c:v>
                </c:pt>
                <c:pt idx="13">
                  <c:v>11.5</c:v>
                </c:pt>
                <c:pt idx="14">
                  <c:v>6.9</c:v>
                </c:pt>
                <c:pt idx="15">
                  <c:v>10.199999999999999</c:v>
                </c:pt>
                <c:pt idx="16" formatCode="General">
                  <c:v>6</c:v>
                </c:pt>
                <c:pt idx="17" formatCode="General">
                  <c:v>1.5</c:v>
                </c:pt>
                <c:pt idx="18" formatCode="General">
                  <c:v>11.2</c:v>
                </c:pt>
                <c:pt idx="19" formatCode="General">
                  <c:v>6.8</c:v>
                </c:pt>
                <c:pt idx="20" formatCode="General">
                  <c:v>6.9</c:v>
                </c:pt>
                <c:pt idx="21" formatCode="General">
                  <c:v>3.8</c:v>
                </c:pt>
                <c:pt idx="22" formatCode="General">
                  <c:v>-0.1</c:v>
                </c:pt>
                <c:pt idx="23" formatCode="General">
                  <c:v>1.1000000000000001</c:v>
                </c:pt>
                <c:pt idx="24" formatCode="General">
                  <c:v>5.3</c:v>
                </c:pt>
                <c:pt idx="25" formatCode="General">
                  <c:v>4.2</c:v>
                </c:pt>
                <c:pt idx="26" formatCode="General">
                  <c:v>4.5999999999999996</c:v>
                </c:pt>
                <c:pt idx="27" formatCode="General">
                  <c:v>4.4000000000000004</c:v>
                </c:pt>
                <c:pt idx="28" formatCode="General">
                  <c:v>4.3</c:v>
                </c:pt>
                <c:pt idx="29" formatCode="General">
                  <c:v>4.2</c:v>
                </c:pt>
                <c:pt idx="30" formatCode="General">
                  <c:v>4.2</c:v>
                </c:pt>
              </c:numCache>
            </c:numRef>
          </c:val>
          <c:smooth val="0"/>
          <c:extLst>
            <c:ext xmlns:c16="http://schemas.microsoft.com/office/drawing/2014/chart" uri="{C3380CC4-5D6E-409C-BE32-E72D297353CC}">
              <c16:uniqueId val="{00000000-106C-4AB0-8BC6-E7ECA226B96F}"/>
            </c:ext>
          </c:extLst>
        </c:ser>
        <c:dLbls>
          <c:showLegendKey val="0"/>
          <c:showVal val="0"/>
          <c:showCatName val="0"/>
          <c:showSerName val="0"/>
          <c:showPercent val="0"/>
          <c:showBubbleSize val="0"/>
        </c:dLbls>
        <c:smooth val="0"/>
        <c:axId val="424813112"/>
        <c:axId val="424813504"/>
      </c:lineChart>
      <c:catAx>
        <c:axId val="424813112"/>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4813504"/>
        <c:crosses val="autoZero"/>
        <c:auto val="1"/>
        <c:lblAlgn val="ctr"/>
        <c:lblOffset val="100"/>
        <c:noMultiLvlLbl val="0"/>
      </c:catAx>
      <c:valAx>
        <c:axId val="424813504"/>
        <c:scaling>
          <c:orientation val="minMax"/>
          <c:max val="14"/>
          <c:min val="-6"/>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48131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246428571428578E-2"/>
          <c:y val="4.5192222222222224E-2"/>
          <c:w val="0.82468611111111101"/>
          <c:h val="0.57853999999999994"/>
        </c:manualLayout>
      </c:layout>
      <c:barChart>
        <c:barDir val="col"/>
        <c:grouping val="clustered"/>
        <c:varyColors val="0"/>
        <c:ser>
          <c:idx val="0"/>
          <c:order val="2"/>
          <c:tx>
            <c:strRef>
              <c:f>'Chart 14'!$D$1</c:f>
              <c:strCache>
                <c:ptCount val="1"/>
                <c:pt idx="0">
                  <c:v>Difference, right axis</c:v>
                </c:pt>
              </c:strCache>
            </c:strRef>
          </c:tx>
          <c:spPr>
            <a:solidFill>
              <a:schemeClr val="accent2"/>
            </a:solidFill>
          </c:spPr>
          <c:invertIfNegative val="0"/>
          <c:cat>
            <c:numRef>
              <c:f>'Chart 14'!$A$2:$A$8</c:f>
              <c:numCache>
                <c:formatCode>General</c:formatCode>
                <c:ptCount val="7"/>
                <c:pt idx="0">
                  <c:v>2017</c:v>
                </c:pt>
                <c:pt idx="1">
                  <c:v>2018</c:v>
                </c:pt>
                <c:pt idx="2">
                  <c:v>2019</c:v>
                </c:pt>
                <c:pt idx="3">
                  <c:v>2020</c:v>
                </c:pt>
                <c:pt idx="4">
                  <c:v>2021</c:v>
                </c:pt>
                <c:pt idx="5">
                  <c:v>2022</c:v>
                </c:pt>
                <c:pt idx="6">
                  <c:v>2023</c:v>
                </c:pt>
              </c:numCache>
            </c:numRef>
          </c:cat>
          <c:val>
            <c:numRef>
              <c:f>'Chart 14'!$D$2:$D$8</c:f>
              <c:numCache>
                <c:formatCode>0.0</c:formatCode>
                <c:ptCount val="7"/>
                <c:pt idx="0">
                  <c:v>0</c:v>
                </c:pt>
                <c:pt idx="1">
                  <c:v>0</c:v>
                </c:pt>
                <c:pt idx="2">
                  <c:v>0</c:v>
                </c:pt>
                <c:pt idx="3">
                  <c:v>0</c:v>
                </c:pt>
                <c:pt idx="4">
                  <c:v>-0.40000000000000036</c:v>
                </c:pt>
                <c:pt idx="5">
                  <c:v>0.10000000000000009</c:v>
                </c:pt>
                <c:pt idx="6">
                  <c:v>-0.5</c:v>
                </c:pt>
              </c:numCache>
            </c:numRef>
          </c:val>
          <c:extLst>
            <c:ext xmlns:c16="http://schemas.microsoft.com/office/drawing/2014/chart" uri="{C3380CC4-5D6E-409C-BE32-E72D297353CC}">
              <c16:uniqueId val="{00000000-D4DD-4EC1-AA53-D507FA6C9975}"/>
            </c:ext>
          </c:extLst>
        </c:ser>
        <c:dLbls>
          <c:showLegendKey val="0"/>
          <c:showVal val="0"/>
          <c:showCatName val="0"/>
          <c:showSerName val="0"/>
          <c:showPercent val="0"/>
          <c:showBubbleSize val="0"/>
        </c:dLbls>
        <c:gapWidth val="150"/>
        <c:axId val="424810368"/>
        <c:axId val="424808800"/>
      </c:barChart>
      <c:lineChart>
        <c:grouping val="standard"/>
        <c:varyColors val="0"/>
        <c:ser>
          <c:idx val="2"/>
          <c:order val="0"/>
          <c:tx>
            <c:strRef>
              <c:f>'Chart 14'!$B$1</c:f>
              <c:strCache>
                <c:ptCount val="1"/>
                <c:pt idx="0">
                  <c:v>Previos quarter forecast</c:v>
                </c:pt>
              </c:strCache>
            </c:strRef>
          </c:tx>
          <c:spPr>
            <a:ln>
              <a:solidFill>
                <a:srgbClr val="002060"/>
              </a:solidFill>
              <a:prstDash val="dash"/>
            </a:ln>
          </c:spPr>
          <c:marker>
            <c:symbol val="none"/>
          </c:marker>
          <c:cat>
            <c:numRef>
              <c:f>'Chart 14'!$A$2:$A$8</c:f>
              <c:numCache>
                <c:formatCode>General</c:formatCode>
                <c:ptCount val="7"/>
                <c:pt idx="0">
                  <c:v>2017</c:v>
                </c:pt>
                <c:pt idx="1">
                  <c:v>2018</c:v>
                </c:pt>
                <c:pt idx="2">
                  <c:v>2019</c:v>
                </c:pt>
                <c:pt idx="3">
                  <c:v>2020</c:v>
                </c:pt>
                <c:pt idx="4">
                  <c:v>2021</c:v>
                </c:pt>
                <c:pt idx="5">
                  <c:v>2022</c:v>
                </c:pt>
                <c:pt idx="6">
                  <c:v>2023</c:v>
                </c:pt>
              </c:numCache>
            </c:numRef>
          </c:cat>
          <c:val>
            <c:numRef>
              <c:f>'Chart 14'!$B$2:$B$8</c:f>
              <c:numCache>
                <c:formatCode>0.0</c:formatCode>
                <c:ptCount val="7"/>
                <c:pt idx="0">
                  <c:v>2.2999999999999998</c:v>
                </c:pt>
                <c:pt idx="1">
                  <c:v>2.9</c:v>
                </c:pt>
                <c:pt idx="2">
                  <c:v>2.2999999999999998</c:v>
                </c:pt>
                <c:pt idx="3">
                  <c:v>-3.4</c:v>
                </c:pt>
                <c:pt idx="4">
                  <c:v>6</c:v>
                </c:pt>
                <c:pt idx="5">
                  <c:v>3</c:v>
                </c:pt>
                <c:pt idx="6">
                  <c:v>2.6</c:v>
                </c:pt>
              </c:numCache>
            </c:numRef>
          </c:val>
          <c:smooth val="0"/>
          <c:extLst xmlns:c15="http://schemas.microsoft.com/office/drawing/2012/chart">
            <c:ext xmlns:c16="http://schemas.microsoft.com/office/drawing/2014/chart" uri="{C3380CC4-5D6E-409C-BE32-E72D297353CC}">
              <c16:uniqueId val="{00000001-D4DD-4EC1-AA53-D507FA6C9975}"/>
            </c:ext>
          </c:extLst>
        </c:ser>
        <c:ser>
          <c:idx val="3"/>
          <c:order val="1"/>
          <c:tx>
            <c:strRef>
              <c:f>'Chart 14'!$C$1</c:f>
              <c:strCache>
                <c:ptCount val="1"/>
                <c:pt idx="0">
                  <c:v>Current quarter forecast</c:v>
                </c:pt>
              </c:strCache>
            </c:strRef>
          </c:tx>
          <c:spPr>
            <a:ln>
              <a:solidFill>
                <a:srgbClr val="C00000"/>
              </a:solidFill>
            </a:ln>
          </c:spPr>
          <c:marker>
            <c:symbol val="none"/>
          </c:marker>
          <c:cat>
            <c:numRef>
              <c:f>'Chart 14'!$A$2:$A$8</c:f>
              <c:numCache>
                <c:formatCode>General</c:formatCode>
                <c:ptCount val="7"/>
                <c:pt idx="0">
                  <c:v>2017</c:v>
                </c:pt>
                <c:pt idx="1">
                  <c:v>2018</c:v>
                </c:pt>
                <c:pt idx="2">
                  <c:v>2019</c:v>
                </c:pt>
                <c:pt idx="3">
                  <c:v>2020</c:v>
                </c:pt>
                <c:pt idx="4">
                  <c:v>2021</c:v>
                </c:pt>
                <c:pt idx="5">
                  <c:v>2022</c:v>
                </c:pt>
                <c:pt idx="6">
                  <c:v>2023</c:v>
                </c:pt>
              </c:numCache>
            </c:numRef>
          </c:cat>
          <c:val>
            <c:numRef>
              <c:f>'Chart 14'!$C$2:$C$8</c:f>
              <c:numCache>
                <c:formatCode>0.0</c:formatCode>
                <c:ptCount val="7"/>
                <c:pt idx="0">
                  <c:v>2.2999999999999998</c:v>
                </c:pt>
                <c:pt idx="1">
                  <c:v>2.9</c:v>
                </c:pt>
                <c:pt idx="2">
                  <c:v>2.2999999999999998</c:v>
                </c:pt>
                <c:pt idx="3">
                  <c:v>-3.4</c:v>
                </c:pt>
                <c:pt idx="4">
                  <c:v>5.6</c:v>
                </c:pt>
                <c:pt idx="5">
                  <c:v>3.1</c:v>
                </c:pt>
                <c:pt idx="6">
                  <c:v>2.1</c:v>
                </c:pt>
              </c:numCache>
            </c:numRef>
          </c:val>
          <c:smooth val="0"/>
          <c:extLst>
            <c:ext xmlns:c16="http://schemas.microsoft.com/office/drawing/2014/chart" uri="{C3380CC4-5D6E-409C-BE32-E72D297353CC}">
              <c16:uniqueId val="{00000002-D4DD-4EC1-AA53-D507FA6C9975}"/>
            </c:ext>
          </c:extLst>
        </c:ser>
        <c:dLbls>
          <c:showLegendKey val="0"/>
          <c:showVal val="0"/>
          <c:showCatName val="0"/>
          <c:showSerName val="0"/>
          <c:showPercent val="0"/>
          <c:showBubbleSize val="0"/>
        </c:dLbls>
        <c:marker val="1"/>
        <c:smooth val="0"/>
        <c:axId val="424813896"/>
        <c:axId val="424815856"/>
        <c:extLst/>
      </c:lineChart>
      <c:catAx>
        <c:axId val="424813896"/>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424815856"/>
        <c:crosses val="autoZero"/>
        <c:auto val="1"/>
        <c:lblAlgn val="ctr"/>
        <c:lblOffset val="100"/>
        <c:noMultiLvlLbl val="0"/>
      </c:catAx>
      <c:valAx>
        <c:axId val="424815856"/>
        <c:scaling>
          <c:orientation val="minMax"/>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en-US"/>
          </a:p>
        </c:txPr>
        <c:crossAx val="424813896"/>
        <c:crosses val="autoZero"/>
        <c:crossBetween val="between"/>
        <c:majorUnit val="1.5"/>
      </c:valAx>
      <c:valAx>
        <c:axId val="424808800"/>
        <c:scaling>
          <c:orientation val="minMax"/>
          <c:max val="5"/>
          <c:min val="-3"/>
        </c:scaling>
        <c:delete val="0"/>
        <c:axPos val="r"/>
        <c:numFmt formatCode="0.0" sourceLinked="0"/>
        <c:majorTickMark val="out"/>
        <c:minorTickMark val="none"/>
        <c:tickLblPos val="nextTo"/>
        <c:spPr>
          <a:ln>
            <a:solidFill>
              <a:schemeClr val="tx1"/>
            </a:solidFill>
          </a:ln>
        </c:spPr>
        <c:txPr>
          <a:bodyPr/>
          <a:lstStyle/>
          <a:p>
            <a:pPr>
              <a:defRPr sz="600"/>
            </a:pPr>
            <a:endParaRPr lang="en-US"/>
          </a:p>
        </c:txPr>
        <c:crossAx val="424810368"/>
        <c:crosses val="max"/>
        <c:crossBetween val="between"/>
      </c:valAx>
      <c:catAx>
        <c:axId val="424810368"/>
        <c:scaling>
          <c:orientation val="minMax"/>
        </c:scaling>
        <c:delete val="1"/>
        <c:axPos val="b"/>
        <c:numFmt formatCode="General" sourceLinked="1"/>
        <c:majorTickMark val="out"/>
        <c:minorTickMark val="none"/>
        <c:tickLblPos val="nextTo"/>
        <c:crossAx val="424808800"/>
        <c:crossesAt val="0"/>
        <c:auto val="1"/>
        <c:lblAlgn val="ctr"/>
        <c:lblOffset val="100"/>
        <c:noMultiLvlLbl val="0"/>
      </c:catAx>
      <c:spPr>
        <a:noFill/>
        <a:ln>
          <a:noFill/>
        </a:ln>
        <a:effectLst/>
      </c:spPr>
    </c:plotArea>
    <c:legend>
      <c:legendPos val="b"/>
      <c:layout>
        <c:manualLayout>
          <c:xMode val="edge"/>
          <c:yMode val="edge"/>
          <c:x val="8.3099206349206353E-3"/>
          <c:y val="0.76130203941239272"/>
          <c:w val="0.55709087301587301"/>
          <c:h val="0.2260909186116172"/>
        </c:manualLayout>
      </c:layout>
      <c:overlay val="0"/>
      <c:spPr>
        <a:noFill/>
        <a:ln>
          <a:noFill/>
        </a:ln>
        <a:effectLst/>
      </c:spPr>
      <c:txPr>
        <a:bodyPr rot="0" vert="horz"/>
        <a:lstStyle/>
        <a:p>
          <a:pPr>
            <a:defRPr sz="800" b="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4.4139303482587072E-2"/>
          <c:w val="0.89292055360549816"/>
          <c:h val="0.61135712678794196"/>
        </c:manualLayout>
      </c:layout>
      <c:barChart>
        <c:barDir val="col"/>
        <c:grouping val="clustered"/>
        <c:varyColors val="0"/>
        <c:ser>
          <c:idx val="2"/>
          <c:order val="2"/>
          <c:tx>
            <c:strRef>
              <c:f>'Chart 15'!$D$1</c:f>
              <c:strCache>
                <c:ptCount val="1"/>
                <c:pt idx="0">
                  <c:v>Difference, right axis</c:v>
                </c:pt>
              </c:strCache>
            </c:strRef>
          </c:tx>
          <c:spPr>
            <a:solidFill>
              <a:schemeClr val="accent2"/>
            </a:solidFill>
          </c:spPr>
          <c:invertIfNegative val="0"/>
          <c:cat>
            <c:numRef>
              <c:f>'Chart 15'!$A$2:$A$8</c:f>
              <c:numCache>
                <c:formatCode>General</c:formatCode>
                <c:ptCount val="7"/>
                <c:pt idx="0">
                  <c:v>2017</c:v>
                </c:pt>
                <c:pt idx="1">
                  <c:v>2018</c:v>
                </c:pt>
                <c:pt idx="2">
                  <c:v>2019</c:v>
                </c:pt>
                <c:pt idx="3">
                  <c:v>2020</c:v>
                </c:pt>
                <c:pt idx="4">
                  <c:v>2021</c:v>
                </c:pt>
                <c:pt idx="5">
                  <c:v>2022</c:v>
                </c:pt>
                <c:pt idx="6">
                  <c:v>2023</c:v>
                </c:pt>
              </c:numCache>
            </c:numRef>
          </c:cat>
          <c:val>
            <c:numRef>
              <c:f>'Chart 15'!$D$2:$D$8</c:f>
              <c:numCache>
                <c:formatCode>0.0</c:formatCode>
                <c:ptCount val="7"/>
                <c:pt idx="0">
                  <c:v>0</c:v>
                </c:pt>
                <c:pt idx="1">
                  <c:v>0</c:v>
                </c:pt>
                <c:pt idx="2">
                  <c:v>0</c:v>
                </c:pt>
                <c:pt idx="3">
                  <c:v>4.9999999999999822E-2</c:v>
                </c:pt>
                <c:pt idx="4">
                  <c:v>0.28000000000000025</c:v>
                </c:pt>
                <c:pt idx="5">
                  <c:v>0.41000000000000014</c:v>
                </c:pt>
                <c:pt idx="6">
                  <c:v>3.0000000000000249E-2</c:v>
                </c:pt>
              </c:numCache>
            </c:numRef>
          </c:val>
          <c:extLst>
            <c:ext xmlns:c16="http://schemas.microsoft.com/office/drawing/2014/chart" uri="{C3380CC4-5D6E-409C-BE32-E72D297353CC}">
              <c16:uniqueId val="{00000000-CDA0-4FEB-BF94-DC706F542DDB}"/>
            </c:ext>
          </c:extLst>
        </c:ser>
        <c:dLbls>
          <c:showLegendKey val="0"/>
          <c:showVal val="0"/>
          <c:showCatName val="0"/>
          <c:showSerName val="0"/>
          <c:showPercent val="0"/>
          <c:showBubbleSize val="0"/>
        </c:dLbls>
        <c:gapWidth val="150"/>
        <c:axId val="333669672"/>
        <c:axId val="333669280"/>
      </c:barChart>
      <c:lineChart>
        <c:grouping val="standard"/>
        <c:varyColors val="0"/>
        <c:ser>
          <c:idx val="0"/>
          <c:order val="0"/>
          <c:tx>
            <c:strRef>
              <c:f>'Chart 15'!$B$1</c:f>
              <c:strCache>
                <c:ptCount val="1"/>
                <c:pt idx="0">
                  <c:v>Previos quarter forecast</c:v>
                </c:pt>
              </c:strCache>
            </c:strRef>
          </c:tx>
          <c:spPr>
            <a:ln>
              <a:solidFill>
                <a:srgbClr val="002060"/>
              </a:solidFill>
              <a:prstDash val="dash"/>
            </a:ln>
          </c:spPr>
          <c:marker>
            <c:symbol val="none"/>
          </c:marker>
          <c:cat>
            <c:numRef>
              <c:f>'Chart 15'!$A$2:$A$8</c:f>
              <c:numCache>
                <c:formatCode>General</c:formatCode>
                <c:ptCount val="7"/>
                <c:pt idx="0">
                  <c:v>2017</c:v>
                </c:pt>
                <c:pt idx="1">
                  <c:v>2018</c:v>
                </c:pt>
                <c:pt idx="2">
                  <c:v>2019</c:v>
                </c:pt>
                <c:pt idx="3">
                  <c:v>2020</c:v>
                </c:pt>
                <c:pt idx="4">
                  <c:v>2021</c:v>
                </c:pt>
                <c:pt idx="5">
                  <c:v>2022</c:v>
                </c:pt>
                <c:pt idx="6">
                  <c:v>2023</c:v>
                </c:pt>
              </c:numCache>
            </c:numRef>
          </c:cat>
          <c:val>
            <c:numRef>
              <c:f>'Chart 15'!$B$2:$B$8</c:f>
              <c:numCache>
                <c:formatCode>0.0</c:formatCode>
                <c:ptCount val="7"/>
                <c:pt idx="0">
                  <c:v>2.7</c:v>
                </c:pt>
                <c:pt idx="1">
                  <c:v>1.9</c:v>
                </c:pt>
                <c:pt idx="2">
                  <c:v>1.3</c:v>
                </c:pt>
                <c:pt idx="3">
                  <c:v>-6.5</c:v>
                </c:pt>
                <c:pt idx="4">
                  <c:v>5.2</c:v>
                </c:pt>
                <c:pt idx="5">
                  <c:v>4.0999999999999996</c:v>
                </c:pt>
                <c:pt idx="6">
                  <c:v>2.2999999999999998</c:v>
                </c:pt>
              </c:numCache>
            </c:numRef>
          </c:val>
          <c:smooth val="0"/>
          <c:extLst xmlns:c15="http://schemas.microsoft.com/office/drawing/2012/chart">
            <c:ext xmlns:c16="http://schemas.microsoft.com/office/drawing/2014/chart" uri="{C3380CC4-5D6E-409C-BE32-E72D297353CC}">
              <c16:uniqueId val="{00000001-CDA0-4FEB-BF94-DC706F542DDB}"/>
            </c:ext>
          </c:extLst>
        </c:ser>
        <c:ser>
          <c:idx val="1"/>
          <c:order val="1"/>
          <c:tx>
            <c:strRef>
              <c:f>'Chart 15'!$C$1</c:f>
              <c:strCache>
                <c:ptCount val="1"/>
                <c:pt idx="0">
                  <c:v>Current quarter forecast</c:v>
                </c:pt>
              </c:strCache>
            </c:strRef>
          </c:tx>
          <c:spPr>
            <a:ln>
              <a:solidFill>
                <a:srgbClr val="C00000"/>
              </a:solidFill>
            </a:ln>
          </c:spPr>
          <c:marker>
            <c:symbol val="none"/>
          </c:marker>
          <c:cat>
            <c:numRef>
              <c:f>'Chart 15'!$A$2:$A$8</c:f>
              <c:numCache>
                <c:formatCode>General</c:formatCode>
                <c:ptCount val="7"/>
                <c:pt idx="0">
                  <c:v>2017</c:v>
                </c:pt>
                <c:pt idx="1">
                  <c:v>2018</c:v>
                </c:pt>
                <c:pt idx="2">
                  <c:v>2019</c:v>
                </c:pt>
                <c:pt idx="3">
                  <c:v>2020</c:v>
                </c:pt>
                <c:pt idx="4">
                  <c:v>2021</c:v>
                </c:pt>
                <c:pt idx="5">
                  <c:v>2022</c:v>
                </c:pt>
                <c:pt idx="6">
                  <c:v>2023</c:v>
                </c:pt>
              </c:numCache>
            </c:numRef>
          </c:cat>
          <c:val>
            <c:numRef>
              <c:f>'Chart 15'!$C$2:$C$8</c:f>
              <c:numCache>
                <c:formatCode>0.0</c:formatCode>
                <c:ptCount val="7"/>
                <c:pt idx="0">
                  <c:v>2.7</c:v>
                </c:pt>
                <c:pt idx="1">
                  <c:v>1.9</c:v>
                </c:pt>
                <c:pt idx="2">
                  <c:v>1.3</c:v>
                </c:pt>
                <c:pt idx="3">
                  <c:v>-6.45</c:v>
                </c:pt>
                <c:pt idx="4">
                  <c:v>5.48</c:v>
                </c:pt>
                <c:pt idx="5">
                  <c:v>4.51</c:v>
                </c:pt>
                <c:pt idx="6">
                  <c:v>2.33</c:v>
                </c:pt>
              </c:numCache>
            </c:numRef>
          </c:val>
          <c:smooth val="0"/>
          <c:extLst>
            <c:ext xmlns:c16="http://schemas.microsoft.com/office/drawing/2014/chart" uri="{C3380CC4-5D6E-409C-BE32-E72D297353CC}">
              <c16:uniqueId val="{00000002-CDA0-4FEB-BF94-DC706F542DDB}"/>
            </c:ext>
          </c:extLst>
        </c:ser>
        <c:dLbls>
          <c:showLegendKey val="0"/>
          <c:showVal val="0"/>
          <c:showCatName val="0"/>
          <c:showSerName val="0"/>
          <c:showPercent val="0"/>
          <c:showBubbleSize val="0"/>
        </c:dLbls>
        <c:marker val="1"/>
        <c:smooth val="0"/>
        <c:axId val="424815072"/>
        <c:axId val="424815464"/>
        <c:extLst/>
      </c:lineChart>
      <c:catAx>
        <c:axId val="424815072"/>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424815464"/>
        <c:crosses val="autoZero"/>
        <c:auto val="1"/>
        <c:lblAlgn val="ctr"/>
        <c:lblOffset val="100"/>
        <c:noMultiLvlLbl val="0"/>
      </c:catAx>
      <c:valAx>
        <c:axId val="424815464"/>
        <c:scaling>
          <c:orientation val="minMax"/>
          <c:max val="6"/>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en-US"/>
          </a:p>
        </c:txPr>
        <c:crossAx val="424815072"/>
        <c:crosses val="autoZero"/>
        <c:crossBetween val="between"/>
        <c:majorUnit val="1.5"/>
      </c:valAx>
      <c:valAx>
        <c:axId val="333669280"/>
        <c:scaling>
          <c:orientation val="minMax"/>
          <c:max val="2"/>
          <c:min val="-2.5"/>
        </c:scaling>
        <c:delete val="0"/>
        <c:axPos val="r"/>
        <c:numFmt formatCode="0.0" sourceLinked="1"/>
        <c:majorTickMark val="out"/>
        <c:minorTickMark val="none"/>
        <c:tickLblPos val="nextTo"/>
        <c:spPr>
          <a:ln>
            <a:solidFill>
              <a:schemeClr val="tx1"/>
            </a:solidFill>
          </a:ln>
        </c:spPr>
        <c:txPr>
          <a:bodyPr/>
          <a:lstStyle/>
          <a:p>
            <a:pPr>
              <a:defRPr sz="600"/>
            </a:pPr>
            <a:endParaRPr lang="en-US"/>
          </a:p>
        </c:txPr>
        <c:crossAx val="333669672"/>
        <c:crosses val="max"/>
        <c:crossBetween val="between"/>
      </c:valAx>
      <c:catAx>
        <c:axId val="333669672"/>
        <c:scaling>
          <c:orientation val="minMax"/>
        </c:scaling>
        <c:delete val="1"/>
        <c:axPos val="b"/>
        <c:numFmt formatCode="General" sourceLinked="1"/>
        <c:majorTickMark val="out"/>
        <c:minorTickMark val="none"/>
        <c:tickLblPos val="nextTo"/>
        <c:crossAx val="333669280"/>
        <c:crosses val="autoZero"/>
        <c:auto val="1"/>
        <c:lblAlgn val="ctr"/>
        <c:lblOffset val="100"/>
        <c:noMultiLvlLbl val="0"/>
      </c:catAx>
      <c:spPr>
        <a:noFill/>
        <a:ln>
          <a:noFill/>
        </a:ln>
        <a:effectLst/>
      </c:spPr>
    </c:plotArea>
    <c:legend>
      <c:legendPos val="b"/>
      <c:layout>
        <c:manualLayout>
          <c:xMode val="edge"/>
          <c:yMode val="edge"/>
          <c:x val="3.1936507936507932E-3"/>
          <c:y val="0.7734720748459003"/>
          <c:w val="0.62386984126984135"/>
          <c:h val="0.2146390051127037"/>
        </c:manualLayout>
      </c:layout>
      <c:overlay val="0"/>
      <c:spPr>
        <a:noFill/>
        <a:ln>
          <a:noFill/>
        </a:ln>
        <a:effectLst/>
      </c:spPr>
      <c:txPr>
        <a:bodyPr rot="0" vert="horz"/>
        <a:lstStyle/>
        <a:p>
          <a:pPr>
            <a:defRPr sz="80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5.2099502487562205E-2"/>
          <c:w val="0.89292055360549816"/>
          <c:h val="0.64203273433078467"/>
        </c:manualLayout>
      </c:layout>
      <c:barChart>
        <c:barDir val="col"/>
        <c:grouping val="clustered"/>
        <c:varyColors val="0"/>
        <c:ser>
          <c:idx val="0"/>
          <c:order val="2"/>
          <c:tx>
            <c:strRef>
              <c:f>'Chart 16'!$D$1</c:f>
              <c:strCache>
                <c:ptCount val="1"/>
                <c:pt idx="0">
                  <c:v>Difference, right axis</c:v>
                </c:pt>
              </c:strCache>
            </c:strRef>
          </c:tx>
          <c:spPr>
            <a:solidFill>
              <a:schemeClr val="accent2"/>
            </a:solidFill>
          </c:spPr>
          <c:invertIfNegative val="0"/>
          <c:cat>
            <c:numRef>
              <c:f>'Chart 16'!$A$2:$A$8</c:f>
              <c:numCache>
                <c:formatCode>General</c:formatCode>
                <c:ptCount val="7"/>
                <c:pt idx="0">
                  <c:v>2017</c:v>
                </c:pt>
                <c:pt idx="1">
                  <c:v>2018</c:v>
                </c:pt>
                <c:pt idx="2">
                  <c:v>2019</c:v>
                </c:pt>
                <c:pt idx="3">
                  <c:v>2020</c:v>
                </c:pt>
                <c:pt idx="4">
                  <c:v>2021</c:v>
                </c:pt>
                <c:pt idx="5">
                  <c:v>2022</c:v>
                </c:pt>
                <c:pt idx="6">
                  <c:v>2023</c:v>
                </c:pt>
              </c:numCache>
            </c:numRef>
          </c:cat>
          <c:val>
            <c:numRef>
              <c:f>'Chart 16'!$D$2:$D$8</c:f>
              <c:numCache>
                <c:formatCode>0.0</c:formatCode>
                <c:ptCount val="7"/>
                <c:pt idx="0">
                  <c:v>0</c:v>
                </c:pt>
                <c:pt idx="1">
                  <c:v>0</c:v>
                </c:pt>
                <c:pt idx="2">
                  <c:v>0</c:v>
                </c:pt>
                <c:pt idx="3">
                  <c:v>0</c:v>
                </c:pt>
                <c:pt idx="4">
                  <c:v>-0.40000000000000036</c:v>
                </c:pt>
                <c:pt idx="5">
                  <c:v>0.10000000000000009</c:v>
                </c:pt>
                <c:pt idx="6">
                  <c:v>0.66</c:v>
                </c:pt>
              </c:numCache>
            </c:numRef>
          </c:val>
          <c:extLst>
            <c:ext xmlns:c16="http://schemas.microsoft.com/office/drawing/2014/chart" uri="{C3380CC4-5D6E-409C-BE32-E72D297353CC}">
              <c16:uniqueId val="{00000000-89A3-4D4E-AB26-CD3F49624323}"/>
            </c:ext>
          </c:extLst>
        </c:ser>
        <c:dLbls>
          <c:showLegendKey val="0"/>
          <c:showVal val="0"/>
          <c:showCatName val="0"/>
          <c:showSerName val="0"/>
          <c:showPercent val="0"/>
          <c:showBubbleSize val="0"/>
        </c:dLbls>
        <c:gapWidth val="150"/>
        <c:axId val="425287496"/>
        <c:axId val="425289064"/>
      </c:barChart>
      <c:lineChart>
        <c:grouping val="standard"/>
        <c:varyColors val="0"/>
        <c:ser>
          <c:idx val="4"/>
          <c:order val="0"/>
          <c:tx>
            <c:strRef>
              <c:f>'Chart 16'!$B$1</c:f>
              <c:strCache>
                <c:ptCount val="1"/>
                <c:pt idx="0">
                  <c:v>Previos quarter forecast</c:v>
                </c:pt>
              </c:strCache>
            </c:strRef>
          </c:tx>
          <c:spPr>
            <a:ln>
              <a:solidFill>
                <a:srgbClr val="002060"/>
              </a:solidFill>
              <a:prstDash val="dash"/>
            </a:ln>
          </c:spPr>
          <c:marker>
            <c:symbol val="none"/>
          </c:marker>
          <c:cat>
            <c:numRef>
              <c:f>'Chart 16'!$A$2:$A$8</c:f>
              <c:numCache>
                <c:formatCode>General</c:formatCode>
                <c:ptCount val="7"/>
                <c:pt idx="0">
                  <c:v>2017</c:v>
                </c:pt>
                <c:pt idx="1">
                  <c:v>2018</c:v>
                </c:pt>
                <c:pt idx="2">
                  <c:v>2019</c:v>
                </c:pt>
                <c:pt idx="3">
                  <c:v>2020</c:v>
                </c:pt>
                <c:pt idx="4">
                  <c:v>2021</c:v>
                </c:pt>
                <c:pt idx="5">
                  <c:v>2022</c:v>
                </c:pt>
                <c:pt idx="6">
                  <c:v>2023</c:v>
                </c:pt>
              </c:numCache>
            </c:numRef>
          </c:cat>
          <c:val>
            <c:numRef>
              <c:f>'Chart 16'!$B$2:$B$8</c:f>
              <c:numCache>
                <c:formatCode>0.0</c:formatCode>
                <c:ptCount val="7"/>
                <c:pt idx="0">
                  <c:v>1.8</c:v>
                </c:pt>
                <c:pt idx="1">
                  <c:v>2.8</c:v>
                </c:pt>
                <c:pt idx="2">
                  <c:v>2</c:v>
                </c:pt>
                <c:pt idx="3">
                  <c:v>-2.9</c:v>
                </c:pt>
                <c:pt idx="4">
                  <c:v>5</c:v>
                </c:pt>
                <c:pt idx="5">
                  <c:v>1.9</c:v>
                </c:pt>
                <c:pt idx="6">
                  <c:v>0.9</c:v>
                </c:pt>
              </c:numCache>
            </c:numRef>
          </c:val>
          <c:smooth val="0"/>
          <c:extLst xmlns:c15="http://schemas.microsoft.com/office/drawing/2012/chart">
            <c:ext xmlns:c16="http://schemas.microsoft.com/office/drawing/2014/chart" uri="{C3380CC4-5D6E-409C-BE32-E72D297353CC}">
              <c16:uniqueId val="{00000001-89A3-4D4E-AB26-CD3F49624323}"/>
            </c:ext>
          </c:extLst>
        </c:ser>
        <c:ser>
          <c:idx val="5"/>
          <c:order val="1"/>
          <c:tx>
            <c:strRef>
              <c:f>'Chart 16'!$C$1</c:f>
              <c:strCache>
                <c:ptCount val="1"/>
                <c:pt idx="0">
                  <c:v>Current quarter forecast</c:v>
                </c:pt>
              </c:strCache>
            </c:strRef>
          </c:tx>
          <c:spPr>
            <a:ln>
              <a:solidFill>
                <a:srgbClr val="C00000"/>
              </a:solidFill>
            </a:ln>
          </c:spPr>
          <c:marker>
            <c:symbol val="none"/>
          </c:marker>
          <c:cat>
            <c:numRef>
              <c:f>'Chart 16'!$A$2:$A$8</c:f>
              <c:numCache>
                <c:formatCode>General</c:formatCode>
                <c:ptCount val="7"/>
                <c:pt idx="0">
                  <c:v>2017</c:v>
                </c:pt>
                <c:pt idx="1">
                  <c:v>2018</c:v>
                </c:pt>
                <c:pt idx="2">
                  <c:v>2019</c:v>
                </c:pt>
                <c:pt idx="3">
                  <c:v>2020</c:v>
                </c:pt>
                <c:pt idx="4">
                  <c:v>2021</c:v>
                </c:pt>
                <c:pt idx="5">
                  <c:v>2022</c:v>
                </c:pt>
                <c:pt idx="6">
                  <c:v>2023</c:v>
                </c:pt>
              </c:numCache>
            </c:numRef>
          </c:cat>
          <c:val>
            <c:numRef>
              <c:f>'Chart 16'!$C$2:$C$8</c:f>
              <c:numCache>
                <c:formatCode>0.0</c:formatCode>
                <c:ptCount val="7"/>
                <c:pt idx="0">
                  <c:v>1.8</c:v>
                </c:pt>
                <c:pt idx="1">
                  <c:v>2.8</c:v>
                </c:pt>
                <c:pt idx="2">
                  <c:v>2</c:v>
                </c:pt>
                <c:pt idx="3">
                  <c:v>-2.9</c:v>
                </c:pt>
                <c:pt idx="4">
                  <c:v>4.5999999999999996</c:v>
                </c:pt>
                <c:pt idx="5">
                  <c:v>2</c:v>
                </c:pt>
                <c:pt idx="6">
                  <c:v>1.56</c:v>
                </c:pt>
              </c:numCache>
            </c:numRef>
          </c:val>
          <c:smooth val="0"/>
          <c:extLst>
            <c:ext xmlns:c16="http://schemas.microsoft.com/office/drawing/2014/chart" uri="{C3380CC4-5D6E-409C-BE32-E72D297353CC}">
              <c16:uniqueId val="{00000002-89A3-4D4E-AB26-CD3F49624323}"/>
            </c:ext>
          </c:extLst>
        </c:ser>
        <c:dLbls>
          <c:showLegendKey val="0"/>
          <c:showVal val="0"/>
          <c:showCatName val="0"/>
          <c:showSerName val="0"/>
          <c:showPercent val="0"/>
          <c:showBubbleSize val="0"/>
        </c:dLbls>
        <c:marker val="1"/>
        <c:smooth val="0"/>
        <c:axId val="422304264"/>
        <c:axId val="425291024"/>
        <c:extLst/>
      </c:lineChart>
      <c:catAx>
        <c:axId val="422304264"/>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425291024"/>
        <c:crosses val="autoZero"/>
        <c:auto val="1"/>
        <c:lblAlgn val="ctr"/>
        <c:lblOffset val="100"/>
        <c:noMultiLvlLbl val="0"/>
      </c:catAx>
      <c:valAx>
        <c:axId val="425291024"/>
        <c:scaling>
          <c:orientation val="minMax"/>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en-US"/>
          </a:p>
        </c:txPr>
        <c:crossAx val="422304264"/>
        <c:crosses val="autoZero"/>
        <c:crossBetween val="between"/>
        <c:majorUnit val="1"/>
      </c:valAx>
      <c:valAx>
        <c:axId val="425289064"/>
        <c:scaling>
          <c:orientation val="minMax"/>
          <c:max val="3"/>
          <c:min val="-2"/>
        </c:scaling>
        <c:delete val="0"/>
        <c:axPos val="r"/>
        <c:numFmt formatCode="0.0" sourceLinked="1"/>
        <c:majorTickMark val="out"/>
        <c:minorTickMark val="none"/>
        <c:tickLblPos val="nextTo"/>
        <c:spPr>
          <a:ln>
            <a:solidFill>
              <a:schemeClr val="tx1"/>
            </a:solidFill>
          </a:ln>
        </c:spPr>
        <c:txPr>
          <a:bodyPr/>
          <a:lstStyle/>
          <a:p>
            <a:pPr>
              <a:defRPr sz="600"/>
            </a:pPr>
            <a:endParaRPr lang="en-US"/>
          </a:p>
        </c:txPr>
        <c:crossAx val="425287496"/>
        <c:crosses val="max"/>
        <c:crossBetween val="between"/>
      </c:valAx>
      <c:catAx>
        <c:axId val="425287496"/>
        <c:scaling>
          <c:orientation val="minMax"/>
        </c:scaling>
        <c:delete val="1"/>
        <c:axPos val="b"/>
        <c:numFmt formatCode="General" sourceLinked="1"/>
        <c:majorTickMark val="out"/>
        <c:minorTickMark val="none"/>
        <c:tickLblPos val="nextTo"/>
        <c:crossAx val="425289064"/>
        <c:crosses val="autoZero"/>
        <c:auto val="1"/>
        <c:lblAlgn val="ctr"/>
        <c:lblOffset val="100"/>
        <c:noMultiLvlLbl val="0"/>
      </c:catAx>
      <c:spPr>
        <a:noFill/>
        <a:ln>
          <a:noFill/>
        </a:ln>
        <a:effectLst/>
      </c:spPr>
    </c:plotArea>
    <c:legend>
      <c:legendPos val="b"/>
      <c:layout>
        <c:manualLayout>
          <c:xMode val="edge"/>
          <c:yMode val="edge"/>
          <c:x val="1.4363624127403656E-2"/>
          <c:y val="0.80359781365968908"/>
          <c:w val="0.55666984126984131"/>
          <c:h val="0.19157825966399639"/>
        </c:manualLayout>
      </c:layout>
      <c:overlay val="0"/>
      <c:spPr>
        <a:noFill/>
        <a:ln>
          <a:noFill/>
        </a:ln>
        <a:effectLst/>
      </c:spPr>
      <c:txPr>
        <a:bodyPr rot="0" vert="horz"/>
        <a:lstStyle/>
        <a:p>
          <a:pPr>
            <a:defRPr sz="800" b="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37301587301585E-2"/>
          <c:y val="2.2537935580656698E-2"/>
          <c:w val="0.89037496824993634"/>
          <c:h val="0.63873043757480719"/>
        </c:manualLayout>
      </c:layout>
      <c:barChart>
        <c:barDir val="col"/>
        <c:grouping val="clustered"/>
        <c:varyColors val="0"/>
        <c:ser>
          <c:idx val="0"/>
          <c:order val="2"/>
          <c:tx>
            <c:strRef>
              <c:f>'Chart 17'!$D$1</c:f>
              <c:strCache>
                <c:ptCount val="1"/>
                <c:pt idx="0">
                  <c:v>Difference, right axis</c:v>
                </c:pt>
              </c:strCache>
            </c:strRef>
          </c:tx>
          <c:spPr>
            <a:solidFill>
              <a:schemeClr val="accent2"/>
            </a:solidFill>
          </c:spPr>
          <c:invertIfNegative val="0"/>
          <c:cat>
            <c:strRef>
              <c:f>'Chart 17'!$A$2:$A$33</c:f>
              <c:strCache>
                <c:ptCount val="32"/>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pt idx="31">
                  <c:v>IV</c:v>
                </c:pt>
              </c:strCache>
            </c:strRef>
          </c:cat>
          <c:val>
            <c:numRef>
              <c:f>'Chart 17'!$D$2:$D$33</c:f>
              <c:numCache>
                <c:formatCode>0.0</c:formatCode>
                <c:ptCount val="32"/>
                <c:pt idx="0">
                  <c:v>0</c:v>
                </c:pt>
                <c:pt idx="1">
                  <c:v>0</c:v>
                </c:pt>
                <c:pt idx="2">
                  <c:v>0</c:v>
                </c:pt>
                <c:pt idx="3">
                  <c:v>0</c:v>
                </c:pt>
                <c:pt idx="4">
                  <c:v>0</c:v>
                </c:pt>
                <c:pt idx="5">
                  <c:v>0</c:v>
                </c:pt>
                <c:pt idx="6">
                  <c:v>0</c:v>
                </c:pt>
                <c:pt idx="7">
                  <c:v>0</c:v>
                </c:pt>
                <c:pt idx="8">
                  <c:v>6.6856152080944753E-2</c:v>
                </c:pt>
                <c:pt idx="9">
                  <c:v>6.6384855058245762E-2</c:v>
                </c:pt>
                <c:pt idx="10">
                  <c:v>6.6997626918805508E-2</c:v>
                </c:pt>
                <c:pt idx="11">
                  <c:v>0</c:v>
                </c:pt>
                <c:pt idx="12">
                  <c:v>3.4671390604387398E-2</c:v>
                </c:pt>
                <c:pt idx="13">
                  <c:v>0.13299053042335629</c:v>
                </c:pt>
                <c:pt idx="14">
                  <c:v>6.5999512965476015E-2</c:v>
                </c:pt>
                <c:pt idx="15">
                  <c:v>0.13462059438528229</c:v>
                </c:pt>
                <c:pt idx="16">
                  <c:v>0.16749811427135342</c:v>
                </c:pt>
                <c:pt idx="17">
                  <c:v>0.39924505449695857</c:v>
                </c:pt>
                <c:pt idx="18">
                  <c:v>2.3373879651150702</c:v>
                </c:pt>
                <c:pt idx="19">
                  <c:v>9.7068403180477532</c:v>
                </c:pt>
                <c:pt idx="20">
                  <c:v>10.561574908088517</c:v>
                </c:pt>
                <c:pt idx="21">
                  <c:v>10.955954515375865</c:v>
                </c:pt>
                <c:pt idx="22">
                  <c:v>10.616154616717367</c:v>
                </c:pt>
                <c:pt idx="23">
                  <c:v>9.9107674172721971</c:v>
                </c:pt>
                <c:pt idx="24">
                  <c:v>9.0193918341529695</c:v>
                </c:pt>
                <c:pt idx="25">
                  <c:v>8.5304540362128591</c:v>
                </c:pt>
                <c:pt idx="26">
                  <c:v>8.1527040456386999</c:v>
                </c:pt>
                <c:pt idx="27">
                  <c:v>7.8178662981947298</c:v>
                </c:pt>
                <c:pt idx="28">
                  <c:v>7.5892064874350638</c:v>
                </c:pt>
                <c:pt idx="29">
                  <c:v>7.5730762163871361</c:v>
                </c:pt>
                <c:pt idx="30">
                  <c:v>7.5907375230951573</c:v>
                </c:pt>
              </c:numCache>
            </c:numRef>
          </c:val>
          <c:extLst>
            <c:ext xmlns:c16="http://schemas.microsoft.com/office/drawing/2014/chart" uri="{C3380CC4-5D6E-409C-BE32-E72D297353CC}">
              <c16:uniqueId val="{00000000-FE6F-4615-B106-4AEA6F8F7FA5}"/>
            </c:ext>
          </c:extLst>
        </c:ser>
        <c:dLbls>
          <c:showLegendKey val="0"/>
          <c:showVal val="0"/>
          <c:showCatName val="0"/>
          <c:showSerName val="0"/>
          <c:showPercent val="0"/>
          <c:showBubbleSize val="0"/>
        </c:dLbls>
        <c:gapWidth val="150"/>
        <c:axId val="425292592"/>
        <c:axId val="425289456"/>
      </c:barChart>
      <c:lineChart>
        <c:grouping val="standard"/>
        <c:varyColors val="0"/>
        <c:ser>
          <c:idx val="2"/>
          <c:order val="0"/>
          <c:tx>
            <c:strRef>
              <c:f>'Chart 17'!$B$1</c:f>
              <c:strCache>
                <c:ptCount val="1"/>
                <c:pt idx="0">
                  <c:v>Previos quarter forecast</c:v>
                </c:pt>
              </c:strCache>
            </c:strRef>
          </c:tx>
          <c:spPr>
            <a:ln>
              <a:solidFill>
                <a:srgbClr val="002060"/>
              </a:solidFill>
              <a:prstDash val="sysDash"/>
            </a:ln>
          </c:spPr>
          <c:marker>
            <c:symbol val="none"/>
          </c:marker>
          <c:cat>
            <c:strRef>
              <c:f>'Chart 17'!$A$2:$A$33</c:f>
              <c:strCache>
                <c:ptCount val="32"/>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pt idx="31">
                  <c:v>IV</c:v>
                </c:pt>
              </c:strCache>
            </c:strRef>
          </c:cat>
          <c:val>
            <c:numRef>
              <c:f>'Chart 17'!$B$2:$B$33</c:f>
              <c:numCache>
                <c:formatCode>0.0</c:formatCode>
                <c:ptCount val="32"/>
                <c:pt idx="0">
                  <c:v>97.33</c:v>
                </c:pt>
                <c:pt idx="1">
                  <c:v>96.83</c:v>
                </c:pt>
                <c:pt idx="2">
                  <c:v>99.8</c:v>
                </c:pt>
                <c:pt idx="3">
                  <c:v>98.06</c:v>
                </c:pt>
                <c:pt idx="4">
                  <c:v>97.83</c:v>
                </c:pt>
                <c:pt idx="5">
                  <c:v>98</c:v>
                </c:pt>
                <c:pt idx="6">
                  <c:v>95.03</c:v>
                </c:pt>
                <c:pt idx="7">
                  <c:v>92.57</c:v>
                </c:pt>
                <c:pt idx="8">
                  <c:v>93.432467256818072</c:v>
                </c:pt>
                <c:pt idx="9">
                  <c:v>94.36404581518768</c:v>
                </c:pt>
                <c:pt idx="10">
                  <c:v>94.130422121365669</c:v>
                </c:pt>
                <c:pt idx="11">
                  <c:v>98.237750880004953</c:v>
                </c:pt>
                <c:pt idx="12">
                  <c:v>98.953293897616746</c:v>
                </c:pt>
                <c:pt idx="13">
                  <c:v>92.162521813413008</c:v>
                </c:pt>
                <c:pt idx="14">
                  <c:v>95.886769408553093</c:v>
                </c:pt>
                <c:pt idx="15">
                  <c:v>105.02376207179758</c:v>
                </c:pt>
                <c:pt idx="16">
                  <c:v>116.242484161126</c:v>
                </c:pt>
                <c:pt idx="17">
                  <c:v>124.74338784744333</c:v>
                </c:pt>
                <c:pt idx="18">
                  <c:v>124.91428723736369</c:v>
                </c:pt>
                <c:pt idx="19">
                  <c:v>124.15078935389845</c:v>
                </c:pt>
                <c:pt idx="20">
                  <c:v>125.06083138424106</c:v>
                </c:pt>
                <c:pt idx="21">
                  <c:v>125.29966270513047</c:v>
                </c:pt>
                <c:pt idx="22">
                  <c:v>126.0323323517414</c:v>
                </c:pt>
                <c:pt idx="23">
                  <c:v>127.11600694023396</c:v>
                </c:pt>
                <c:pt idx="24">
                  <c:v>128.46645504213927</c:v>
                </c:pt>
                <c:pt idx="25">
                  <c:v>129.59087986111834</c:v>
                </c:pt>
                <c:pt idx="26">
                  <c:v>130.65177398210449</c:v>
                </c:pt>
                <c:pt idx="27">
                  <c:v>131.68913799667408</c:v>
                </c:pt>
                <c:pt idx="28">
                  <c:v>132.6343919153899</c:v>
                </c:pt>
                <c:pt idx="29">
                  <c:v>133.35717700638236</c:v>
                </c:pt>
                <c:pt idx="30">
                  <c:v>134.14544073864838</c:v>
                </c:pt>
              </c:numCache>
            </c:numRef>
          </c:val>
          <c:smooth val="0"/>
          <c:extLst>
            <c:ext xmlns:c16="http://schemas.microsoft.com/office/drawing/2014/chart" uri="{C3380CC4-5D6E-409C-BE32-E72D297353CC}">
              <c16:uniqueId val="{00000001-FE6F-4615-B106-4AEA6F8F7FA5}"/>
            </c:ext>
          </c:extLst>
        </c:ser>
        <c:ser>
          <c:idx val="6"/>
          <c:order val="1"/>
          <c:tx>
            <c:strRef>
              <c:f>'Chart 17'!$C$1</c:f>
              <c:strCache>
                <c:ptCount val="1"/>
                <c:pt idx="0">
                  <c:v>Current quarter forecast</c:v>
                </c:pt>
              </c:strCache>
            </c:strRef>
          </c:tx>
          <c:spPr>
            <a:ln w="19050">
              <a:solidFill>
                <a:srgbClr val="C00000"/>
              </a:solidFill>
            </a:ln>
          </c:spPr>
          <c:marker>
            <c:symbol val="none"/>
          </c:marker>
          <c:cat>
            <c:strRef>
              <c:f>'Chart 17'!$A$2:$A$33</c:f>
              <c:strCache>
                <c:ptCount val="32"/>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pt idx="31">
                  <c:v>IV</c:v>
                </c:pt>
              </c:strCache>
            </c:strRef>
          </c:cat>
          <c:val>
            <c:numRef>
              <c:f>'Chart 17'!$C$2:$C$33</c:f>
              <c:numCache>
                <c:formatCode>0.0</c:formatCode>
                <c:ptCount val="32"/>
                <c:pt idx="0">
                  <c:v>97.33</c:v>
                </c:pt>
                <c:pt idx="1">
                  <c:v>96.83</c:v>
                </c:pt>
                <c:pt idx="2">
                  <c:v>99.8</c:v>
                </c:pt>
                <c:pt idx="3">
                  <c:v>98.06</c:v>
                </c:pt>
                <c:pt idx="4">
                  <c:v>97.83</c:v>
                </c:pt>
                <c:pt idx="5">
                  <c:v>98</c:v>
                </c:pt>
                <c:pt idx="6">
                  <c:v>95.03</c:v>
                </c:pt>
                <c:pt idx="7">
                  <c:v>92.57</c:v>
                </c:pt>
                <c:pt idx="8">
                  <c:v>93.499323408899016</c:v>
                </c:pt>
                <c:pt idx="9">
                  <c:v>94.430430670245926</c:v>
                </c:pt>
                <c:pt idx="10">
                  <c:v>94.197419748284474</c:v>
                </c:pt>
                <c:pt idx="11">
                  <c:v>98.237750880004953</c:v>
                </c:pt>
                <c:pt idx="12">
                  <c:v>98.987965288221133</c:v>
                </c:pt>
                <c:pt idx="13">
                  <c:v>92.295512343836364</c:v>
                </c:pt>
                <c:pt idx="14">
                  <c:v>95.952768921518569</c:v>
                </c:pt>
                <c:pt idx="15">
                  <c:v>105.15838266618286</c:v>
                </c:pt>
                <c:pt idx="16">
                  <c:v>116.40998227539735</c:v>
                </c:pt>
                <c:pt idx="17">
                  <c:v>125.14263290194029</c:v>
                </c:pt>
                <c:pt idx="18">
                  <c:v>127.25167520247876</c:v>
                </c:pt>
                <c:pt idx="19">
                  <c:v>133.8576296719462</c:v>
                </c:pt>
                <c:pt idx="20">
                  <c:v>135.62240629232957</c:v>
                </c:pt>
                <c:pt idx="21">
                  <c:v>136.25561722050634</c:v>
                </c:pt>
                <c:pt idx="22">
                  <c:v>136.64848696845877</c:v>
                </c:pt>
                <c:pt idx="23">
                  <c:v>137.02677435750616</c:v>
                </c:pt>
                <c:pt idx="24">
                  <c:v>137.48584687629224</c:v>
                </c:pt>
                <c:pt idx="25">
                  <c:v>138.1213338973312</c:v>
                </c:pt>
                <c:pt idx="26">
                  <c:v>138.80447802774319</c:v>
                </c:pt>
                <c:pt idx="27">
                  <c:v>139.50700429486881</c:v>
                </c:pt>
                <c:pt idx="28">
                  <c:v>140.22359840282496</c:v>
                </c:pt>
                <c:pt idx="29">
                  <c:v>140.93025322276949</c:v>
                </c:pt>
                <c:pt idx="30">
                  <c:v>141.73617826174353</c:v>
                </c:pt>
                <c:pt idx="31" formatCode="General">
                  <c:v>142.62080144105735</c:v>
                </c:pt>
              </c:numCache>
            </c:numRef>
          </c:val>
          <c:smooth val="0"/>
          <c:extLst>
            <c:ext xmlns:c16="http://schemas.microsoft.com/office/drawing/2014/chart" uri="{C3380CC4-5D6E-409C-BE32-E72D297353CC}">
              <c16:uniqueId val="{00000002-FE6F-4615-B106-4AEA6F8F7FA5}"/>
            </c:ext>
          </c:extLst>
        </c:ser>
        <c:dLbls>
          <c:showLegendKey val="0"/>
          <c:showVal val="0"/>
          <c:showCatName val="0"/>
          <c:showSerName val="0"/>
          <c:showPercent val="0"/>
          <c:showBubbleSize val="0"/>
        </c:dLbls>
        <c:marker val="1"/>
        <c:smooth val="0"/>
        <c:axId val="425292200"/>
        <c:axId val="425288672"/>
      </c:lineChart>
      <c:catAx>
        <c:axId val="42529220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a:lstStyle/>
          <a:p>
            <a:pPr>
              <a:defRPr sz="600"/>
            </a:pPr>
            <a:endParaRPr lang="en-US"/>
          </a:p>
        </c:txPr>
        <c:crossAx val="425288672"/>
        <c:crosses val="autoZero"/>
        <c:auto val="1"/>
        <c:lblAlgn val="ctr"/>
        <c:lblOffset val="100"/>
        <c:noMultiLvlLbl val="0"/>
      </c:catAx>
      <c:valAx>
        <c:axId val="425288672"/>
        <c:scaling>
          <c:orientation val="minMax"/>
          <c:min val="90"/>
        </c:scaling>
        <c:delete val="0"/>
        <c:axPos val="l"/>
        <c:numFmt formatCode="0" sourceLinked="0"/>
        <c:majorTickMark val="out"/>
        <c:minorTickMark val="none"/>
        <c:tickLblPos val="nextTo"/>
        <c:spPr>
          <a:noFill/>
          <a:ln>
            <a:solidFill>
              <a:schemeClr val="tx1"/>
            </a:solidFill>
          </a:ln>
          <a:effectLst/>
        </c:spPr>
        <c:txPr>
          <a:bodyPr rot="-60000000" vert="horz"/>
          <a:lstStyle/>
          <a:p>
            <a:pPr>
              <a:defRPr sz="600"/>
            </a:pPr>
            <a:endParaRPr lang="en-US"/>
          </a:p>
        </c:txPr>
        <c:crossAx val="425292200"/>
        <c:crosses val="autoZero"/>
        <c:crossBetween val="between"/>
        <c:majorUnit val="5"/>
      </c:valAx>
      <c:valAx>
        <c:axId val="425289456"/>
        <c:scaling>
          <c:orientation val="minMax"/>
          <c:max val="13.5"/>
          <c:min val="0"/>
        </c:scaling>
        <c:delete val="0"/>
        <c:axPos val="r"/>
        <c:numFmt formatCode="0.0" sourceLinked="0"/>
        <c:majorTickMark val="out"/>
        <c:minorTickMark val="none"/>
        <c:tickLblPos val="nextTo"/>
        <c:spPr>
          <a:ln>
            <a:solidFill>
              <a:schemeClr val="tx1"/>
            </a:solidFill>
          </a:ln>
        </c:spPr>
        <c:txPr>
          <a:bodyPr/>
          <a:lstStyle/>
          <a:p>
            <a:pPr>
              <a:defRPr sz="600"/>
            </a:pPr>
            <a:endParaRPr lang="en-US"/>
          </a:p>
        </c:txPr>
        <c:crossAx val="425292592"/>
        <c:crosses val="max"/>
        <c:crossBetween val="between"/>
        <c:majorUnit val="1.5"/>
      </c:valAx>
      <c:catAx>
        <c:axId val="425292592"/>
        <c:scaling>
          <c:orientation val="minMax"/>
        </c:scaling>
        <c:delete val="1"/>
        <c:axPos val="b"/>
        <c:numFmt formatCode="General" sourceLinked="1"/>
        <c:majorTickMark val="out"/>
        <c:minorTickMark val="none"/>
        <c:tickLblPos val="nextTo"/>
        <c:crossAx val="425289456"/>
        <c:crosses val="autoZero"/>
        <c:auto val="1"/>
        <c:lblAlgn val="ctr"/>
        <c:lblOffset val="100"/>
        <c:noMultiLvlLbl val="0"/>
      </c:catAx>
      <c:spPr>
        <a:noFill/>
        <a:ln>
          <a:noFill/>
        </a:ln>
        <a:effectLst/>
      </c:spPr>
    </c:plotArea>
    <c:legend>
      <c:legendPos val="r"/>
      <c:layout>
        <c:manualLayout>
          <c:xMode val="edge"/>
          <c:yMode val="edge"/>
          <c:x val="6.2380952380952312E-4"/>
          <c:y val="0.79001343147533354"/>
          <c:w val="0.54869801587301592"/>
          <c:h val="0.19932200230169889"/>
        </c:manualLayout>
      </c:layout>
      <c:overlay val="0"/>
      <c:spPr>
        <a:noFill/>
        <a:ln>
          <a:noFill/>
        </a:ln>
        <a:effectLst/>
      </c:spPr>
      <c:txPr>
        <a:bodyPr rot="0" vert="horz"/>
        <a:lstStyle/>
        <a:p>
          <a:pPr>
            <a:defRPr sz="80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339682539682539E-2"/>
          <c:y val="3.529884622659353E-2"/>
          <c:w val="0.89190889319278643"/>
          <c:h val="0.6503455913139774"/>
        </c:manualLayout>
      </c:layout>
      <c:barChart>
        <c:barDir val="col"/>
        <c:grouping val="clustered"/>
        <c:varyColors val="0"/>
        <c:ser>
          <c:idx val="1"/>
          <c:order val="2"/>
          <c:tx>
            <c:strRef>
              <c:f>'Chart 18'!$D$1</c:f>
              <c:strCache>
                <c:ptCount val="1"/>
                <c:pt idx="0">
                  <c:v>Difference, right axis</c:v>
                </c:pt>
              </c:strCache>
            </c:strRef>
          </c:tx>
          <c:invertIfNegative val="0"/>
          <c:cat>
            <c:strRef>
              <c:f>'Chart 18'!$A$2:$A$33</c:f>
              <c:strCache>
                <c:ptCount val="32"/>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pt idx="31">
                  <c:v>IV</c:v>
                </c:pt>
              </c:strCache>
            </c:strRef>
          </c:cat>
          <c:val>
            <c:numRef>
              <c:f>'Chart 18'!$D$2:$D$33</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0.75170193330677648</c:v>
                </c:pt>
                <c:pt idx="19">
                  <c:v>8.9106972502878961</c:v>
                </c:pt>
                <c:pt idx="20">
                  <c:v>7.6702981142820477</c:v>
                </c:pt>
                <c:pt idx="21">
                  <c:v>8.8498915118247368</c:v>
                </c:pt>
                <c:pt idx="22">
                  <c:v>9.2095279138426918</c:v>
                </c:pt>
                <c:pt idx="23">
                  <c:v>9.4433429720622115</c:v>
                </c:pt>
                <c:pt idx="24">
                  <c:v>9.5055416364234446</c:v>
                </c:pt>
                <c:pt idx="25">
                  <c:v>9.7267326301994075</c:v>
                </c:pt>
                <c:pt idx="26">
                  <c:v>9.9303422341840388</c:v>
                </c:pt>
                <c:pt idx="27">
                  <c:v>10.122305663360905</c:v>
                </c:pt>
                <c:pt idx="28">
                  <c:v>10.342402759285179</c:v>
                </c:pt>
                <c:pt idx="29">
                  <c:v>10.646689936147624</c:v>
                </c:pt>
                <c:pt idx="30">
                  <c:v>10.944711625256218</c:v>
                </c:pt>
              </c:numCache>
            </c:numRef>
          </c:val>
          <c:extLst>
            <c:ext xmlns:c16="http://schemas.microsoft.com/office/drawing/2014/chart" uri="{C3380CC4-5D6E-409C-BE32-E72D297353CC}">
              <c16:uniqueId val="{00000000-5C17-48C9-A8BB-9881EDAB8000}"/>
            </c:ext>
          </c:extLst>
        </c:ser>
        <c:dLbls>
          <c:showLegendKey val="0"/>
          <c:showVal val="0"/>
          <c:showCatName val="0"/>
          <c:showSerName val="0"/>
          <c:showPercent val="0"/>
          <c:showBubbleSize val="0"/>
        </c:dLbls>
        <c:gapWidth val="150"/>
        <c:axId val="425285928"/>
        <c:axId val="425285536"/>
      </c:barChart>
      <c:lineChart>
        <c:grouping val="standard"/>
        <c:varyColors val="0"/>
        <c:ser>
          <c:idx val="0"/>
          <c:order val="0"/>
          <c:tx>
            <c:strRef>
              <c:f>'Chart 18'!$B$1</c:f>
              <c:strCache>
                <c:ptCount val="1"/>
                <c:pt idx="0">
                  <c:v>Previos quarter forecast</c:v>
                </c:pt>
              </c:strCache>
            </c:strRef>
          </c:tx>
          <c:spPr>
            <a:ln>
              <a:solidFill>
                <a:srgbClr val="002060"/>
              </a:solidFill>
              <a:prstDash val="sysDash"/>
            </a:ln>
          </c:spPr>
          <c:marker>
            <c:symbol val="none"/>
          </c:marker>
          <c:cat>
            <c:strRef>
              <c:f>'Chart 18'!$A$2:$A$33</c:f>
              <c:strCache>
                <c:ptCount val="32"/>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pt idx="31">
                  <c:v>IV</c:v>
                </c:pt>
              </c:strCache>
            </c:strRef>
          </c:cat>
          <c:val>
            <c:numRef>
              <c:f>'Chart 18'!$B$2:$B$33</c:f>
              <c:numCache>
                <c:formatCode>0.0</c:formatCode>
                <c:ptCount val="32"/>
                <c:pt idx="0">
                  <c:v>53.798879510044017</c:v>
                </c:pt>
                <c:pt idx="1">
                  <c:v>50.855009861926689</c:v>
                </c:pt>
                <c:pt idx="2">
                  <c:v>52.112895889383381</c:v>
                </c:pt>
                <c:pt idx="3">
                  <c:v>61.471030804056916</c:v>
                </c:pt>
                <c:pt idx="4">
                  <c:v>67.161627158131893</c:v>
                </c:pt>
                <c:pt idx="5">
                  <c:v>74.868828574981237</c:v>
                </c:pt>
                <c:pt idx="6">
                  <c:v>75.934226895862707</c:v>
                </c:pt>
                <c:pt idx="7">
                  <c:v>67.43659883747091</c:v>
                </c:pt>
                <c:pt idx="8">
                  <c:v>63.838281249780415</c:v>
                </c:pt>
                <c:pt idx="9">
                  <c:v>68.216214100362095</c:v>
                </c:pt>
                <c:pt idx="10">
                  <c:v>61.970911772927693</c:v>
                </c:pt>
                <c:pt idx="11">
                  <c:v>62.463898134377303</c:v>
                </c:pt>
                <c:pt idx="12">
                  <c:v>49.206784975686951</c:v>
                </c:pt>
                <c:pt idx="13">
                  <c:v>32.770992529500042</c:v>
                </c:pt>
                <c:pt idx="14">
                  <c:v>42.926894460120586</c:v>
                </c:pt>
                <c:pt idx="15">
                  <c:v>44.940717843265325</c:v>
                </c:pt>
                <c:pt idx="16">
                  <c:v>60.934907849564148</c:v>
                </c:pt>
                <c:pt idx="17">
                  <c:v>68.920003331611568</c:v>
                </c:pt>
                <c:pt idx="18">
                  <c:v>72.409823942487222</c:v>
                </c:pt>
                <c:pt idx="19">
                  <c:v>72.153621644278701</c:v>
                </c:pt>
                <c:pt idx="20">
                  <c:v>71.416024718720095</c:v>
                </c:pt>
                <c:pt idx="21">
                  <c:v>70.92524393313262</c:v>
                </c:pt>
                <c:pt idx="22">
                  <c:v>71.103541095044392</c:v>
                </c:pt>
                <c:pt idx="23">
                  <c:v>71.679433825808758</c:v>
                </c:pt>
                <c:pt idx="24">
                  <c:v>72.491403324819345</c:v>
                </c:pt>
                <c:pt idx="25">
                  <c:v>73.127629216274187</c:v>
                </c:pt>
                <c:pt idx="26">
                  <c:v>73.668910377577959</c:v>
                </c:pt>
                <c:pt idx="27">
                  <c:v>74.129665031851346</c:v>
                </c:pt>
                <c:pt idx="28">
                  <c:v>74.503437853097793</c:v>
                </c:pt>
                <c:pt idx="29">
                  <c:v>74.751192102263644</c:v>
                </c:pt>
                <c:pt idx="30">
                  <c:v>75.045573825660583</c:v>
                </c:pt>
              </c:numCache>
            </c:numRef>
          </c:val>
          <c:smooth val="0"/>
          <c:extLst>
            <c:ext xmlns:c16="http://schemas.microsoft.com/office/drawing/2014/chart" uri="{C3380CC4-5D6E-409C-BE32-E72D297353CC}">
              <c16:uniqueId val="{00000001-5C17-48C9-A8BB-9881EDAB8000}"/>
            </c:ext>
          </c:extLst>
        </c:ser>
        <c:ser>
          <c:idx val="4"/>
          <c:order val="1"/>
          <c:tx>
            <c:strRef>
              <c:f>'Chart 18'!$C$1</c:f>
              <c:strCache>
                <c:ptCount val="1"/>
                <c:pt idx="0">
                  <c:v>Current quarter forecast</c:v>
                </c:pt>
              </c:strCache>
            </c:strRef>
          </c:tx>
          <c:spPr>
            <a:ln w="22225">
              <a:solidFill>
                <a:srgbClr val="C00000"/>
              </a:solidFill>
            </a:ln>
          </c:spPr>
          <c:marker>
            <c:symbol val="none"/>
          </c:marker>
          <c:cat>
            <c:strRef>
              <c:f>'Chart 18'!$A$2:$A$33</c:f>
              <c:strCache>
                <c:ptCount val="32"/>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pt idx="31">
                  <c:v>IV</c:v>
                </c:pt>
              </c:strCache>
            </c:strRef>
          </c:cat>
          <c:val>
            <c:numRef>
              <c:f>'Chart 18'!$C$2:$C$33</c:f>
              <c:numCache>
                <c:formatCode>0.0</c:formatCode>
                <c:ptCount val="32"/>
                <c:pt idx="0">
                  <c:v>53.798879510044017</c:v>
                </c:pt>
                <c:pt idx="1">
                  <c:v>50.855009861926689</c:v>
                </c:pt>
                <c:pt idx="2">
                  <c:v>52.112895889383381</c:v>
                </c:pt>
                <c:pt idx="3">
                  <c:v>61.471030804056916</c:v>
                </c:pt>
                <c:pt idx="4">
                  <c:v>67.161627158131893</c:v>
                </c:pt>
                <c:pt idx="5">
                  <c:v>74.868828574981237</c:v>
                </c:pt>
                <c:pt idx="6">
                  <c:v>75.934226895862707</c:v>
                </c:pt>
                <c:pt idx="7">
                  <c:v>67.43659883747091</c:v>
                </c:pt>
                <c:pt idx="8">
                  <c:v>63.838281249780415</c:v>
                </c:pt>
                <c:pt idx="9">
                  <c:v>68.216214100362095</c:v>
                </c:pt>
                <c:pt idx="10">
                  <c:v>61.970911772927693</c:v>
                </c:pt>
                <c:pt idx="11">
                  <c:v>62.463898134377303</c:v>
                </c:pt>
                <c:pt idx="12">
                  <c:v>49.206784975686951</c:v>
                </c:pt>
                <c:pt idx="13">
                  <c:v>32.770992529500042</c:v>
                </c:pt>
                <c:pt idx="14">
                  <c:v>42.926894460120586</c:v>
                </c:pt>
                <c:pt idx="15">
                  <c:v>44.940717843265325</c:v>
                </c:pt>
                <c:pt idx="16">
                  <c:v>60.934907849564148</c:v>
                </c:pt>
                <c:pt idx="17">
                  <c:v>68.920003331611568</c:v>
                </c:pt>
                <c:pt idx="18">
                  <c:v>73.161525875793998</c:v>
                </c:pt>
                <c:pt idx="19">
                  <c:v>81.064318894566597</c:v>
                </c:pt>
                <c:pt idx="20">
                  <c:v>79.086322833002143</c:v>
                </c:pt>
                <c:pt idx="21">
                  <c:v>79.775135444957357</c:v>
                </c:pt>
                <c:pt idx="22">
                  <c:v>80.313069008887084</c:v>
                </c:pt>
                <c:pt idx="23">
                  <c:v>81.122776797870969</c:v>
                </c:pt>
                <c:pt idx="24">
                  <c:v>81.996944961242789</c:v>
                </c:pt>
                <c:pt idx="25">
                  <c:v>82.854361846473594</c:v>
                </c:pt>
                <c:pt idx="26">
                  <c:v>83.599252611761997</c:v>
                </c:pt>
                <c:pt idx="27">
                  <c:v>84.25197069521225</c:v>
                </c:pt>
                <c:pt idx="28">
                  <c:v>84.845840612382972</c:v>
                </c:pt>
                <c:pt idx="29">
                  <c:v>85.397882038411268</c:v>
                </c:pt>
                <c:pt idx="30">
                  <c:v>85.990285450916801</c:v>
                </c:pt>
                <c:pt idx="31" formatCode="General">
                  <c:v>86.61910645118391</c:v>
                </c:pt>
              </c:numCache>
            </c:numRef>
          </c:val>
          <c:smooth val="0"/>
          <c:extLst>
            <c:ext xmlns:c16="http://schemas.microsoft.com/office/drawing/2014/chart" uri="{C3380CC4-5D6E-409C-BE32-E72D297353CC}">
              <c16:uniqueId val="{00000002-5C17-48C9-A8BB-9881EDAB8000}"/>
            </c:ext>
          </c:extLst>
        </c:ser>
        <c:dLbls>
          <c:showLegendKey val="0"/>
          <c:showVal val="0"/>
          <c:showCatName val="0"/>
          <c:showSerName val="0"/>
          <c:showPercent val="0"/>
          <c:showBubbleSize val="0"/>
        </c:dLbls>
        <c:marker val="1"/>
        <c:smooth val="0"/>
        <c:axId val="425287104"/>
        <c:axId val="425291808"/>
      </c:lineChart>
      <c:catAx>
        <c:axId val="425287104"/>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291808"/>
        <c:crosses val="autoZero"/>
        <c:auto val="1"/>
        <c:lblAlgn val="ctr"/>
        <c:lblOffset val="100"/>
        <c:noMultiLvlLbl val="0"/>
      </c:catAx>
      <c:valAx>
        <c:axId val="425291808"/>
        <c:scaling>
          <c:orientation val="minMax"/>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287104"/>
        <c:crosses val="autoZero"/>
        <c:crossBetween val="between"/>
        <c:majorUnit val="10"/>
      </c:valAx>
      <c:valAx>
        <c:axId val="425285536"/>
        <c:scaling>
          <c:orientation val="minMax"/>
          <c:max val="15"/>
          <c:min val="0"/>
        </c:scaling>
        <c:delete val="0"/>
        <c:axPos val="r"/>
        <c:numFmt formatCode="0" sourceLinked="0"/>
        <c:majorTickMark val="out"/>
        <c:minorTickMark val="none"/>
        <c:tickLblPos val="nextTo"/>
        <c:spPr>
          <a:ln>
            <a:solidFill>
              <a:schemeClr val="tx1"/>
            </a:solidFill>
          </a:ln>
        </c:spPr>
        <c:txPr>
          <a:bodyPr/>
          <a:lstStyle/>
          <a:p>
            <a:pPr>
              <a:defRPr sz="600">
                <a:latin typeface="GHEA Grapalat" panose="02000506050000020003" pitchFamily="50" charset="0"/>
              </a:defRPr>
            </a:pPr>
            <a:endParaRPr lang="en-US"/>
          </a:p>
        </c:txPr>
        <c:crossAx val="425285928"/>
        <c:crosses val="max"/>
        <c:crossBetween val="between"/>
        <c:majorUnit val="1.5"/>
      </c:valAx>
      <c:catAx>
        <c:axId val="425285928"/>
        <c:scaling>
          <c:orientation val="minMax"/>
        </c:scaling>
        <c:delete val="1"/>
        <c:axPos val="b"/>
        <c:numFmt formatCode="General" sourceLinked="1"/>
        <c:majorTickMark val="out"/>
        <c:minorTickMark val="none"/>
        <c:tickLblPos val="nextTo"/>
        <c:crossAx val="425285536"/>
        <c:crosses val="autoZero"/>
        <c:auto val="1"/>
        <c:lblAlgn val="ctr"/>
        <c:lblOffset val="100"/>
        <c:noMultiLvlLbl val="0"/>
      </c:catAx>
      <c:spPr>
        <a:noFill/>
        <a:ln>
          <a:noFill/>
        </a:ln>
        <a:effectLst/>
      </c:spPr>
    </c:plotArea>
    <c:legend>
      <c:legendPos val="r"/>
      <c:layout>
        <c:manualLayout>
          <c:xMode val="edge"/>
          <c:yMode val="edge"/>
          <c:x val="2.0924603174603165E-2"/>
          <c:y val="0.79633699729257446"/>
          <c:w val="0.52550396825396817"/>
          <c:h val="0.1918880754495859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299784099567"/>
          <c:y val="4.7060267128473096E-2"/>
          <c:w val="0.8702137483650666"/>
          <c:h val="0.62748212961355787"/>
        </c:manualLayout>
      </c:layout>
      <c:barChart>
        <c:barDir val="col"/>
        <c:grouping val="clustered"/>
        <c:varyColors val="0"/>
        <c:ser>
          <c:idx val="0"/>
          <c:order val="2"/>
          <c:tx>
            <c:strRef>
              <c:f>'Chart 19'!$D$1</c:f>
              <c:strCache>
                <c:ptCount val="1"/>
                <c:pt idx="0">
                  <c:v>Difference, right axis</c:v>
                </c:pt>
              </c:strCache>
            </c:strRef>
          </c:tx>
          <c:spPr>
            <a:solidFill>
              <a:schemeClr val="accent2"/>
            </a:solidFill>
          </c:spPr>
          <c:invertIfNegative val="0"/>
          <c:cat>
            <c:strRef>
              <c:f>'Chart 19'!$A$2:$A$33</c:f>
              <c:strCache>
                <c:ptCount val="32"/>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pt idx="31">
                  <c:v>IV</c:v>
                </c:pt>
              </c:strCache>
            </c:strRef>
          </c:cat>
          <c:val>
            <c:numRef>
              <c:f>'Chart 19'!$D$2:$D$33</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-143.29244281088722</c:v>
                </c:pt>
                <c:pt idx="19">
                  <c:v>-84.407883341496927</c:v>
                </c:pt>
                <c:pt idx="20">
                  <c:v>-281.74452006951287</c:v>
                </c:pt>
                <c:pt idx="21">
                  <c:v>46.91946355347136</c:v>
                </c:pt>
                <c:pt idx="22">
                  <c:v>54.944818473744817</c:v>
                </c:pt>
                <c:pt idx="23">
                  <c:v>54.349648223193071</c:v>
                </c:pt>
                <c:pt idx="24">
                  <c:v>40.832480080451205</c:v>
                </c:pt>
                <c:pt idx="25">
                  <c:v>51.159202133983854</c:v>
                </c:pt>
                <c:pt idx="26">
                  <c:v>62.735946688460899</c:v>
                </c:pt>
                <c:pt idx="27">
                  <c:v>71.458976128427821</c:v>
                </c:pt>
                <c:pt idx="28">
                  <c:v>82.922707486535728</c:v>
                </c:pt>
                <c:pt idx="29">
                  <c:v>106.71944865786645</c:v>
                </c:pt>
                <c:pt idx="30">
                  <c:v>128.24175548194398</c:v>
                </c:pt>
              </c:numCache>
            </c:numRef>
          </c:val>
          <c:extLst>
            <c:ext xmlns:c16="http://schemas.microsoft.com/office/drawing/2014/chart" uri="{C3380CC4-5D6E-409C-BE32-E72D297353CC}">
              <c16:uniqueId val="{00000000-8016-4736-B0E0-630A8DC78CF6}"/>
            </c:ext>
          </c:extLst>
        </c:ser>
        <c:dLbls>
          <c:showLegendKey val="0"/>
          <c:showVal val="0"/>
          <c:showCatName val="0"/>
          <c:showSerName val="0"/>
          <c:showPercent val="0"/>
          <c:showBubbleSize val="0"/>
        </c:dLbls>
        <c:gapWidth val="150"/>
        <c:axId val="426771112"/>
        <c:axId val="425285144"/>
      </c:barChart>
      <c:lineChart>
        <c:grouping val="standard"/>
        <c:varyColors val="0"/>
        <c:ser>
          <c:idx val="1"/>
          <c:order val="0"/>
          <c:tx>
            <c:strRef>
              <c:f>'Chart 19'!$B$1</c:f>
              <c:strCache>
                <c:ptCount val="1"/>
                <c:pt idx="0">
                  <c:v>Previos quarter forecast</c:v>
                </c:pt>
              </c:strCache>
            </c:strRef>
          </c:tx>
          <c:spPr>
            <a:ln w="15875" cap="rnd">
              <a:solidFill>
                <a:srgbClr val="002060"/>
              </a:solidFill>
              <a:prstDash val="sysDash"/>
              <a:round/>
            </a:ln>
            <a:effectLst/>
          </c:spPr>
          <c:marker>
            <c:symbol val="none"/>
          </c:marker>
          <c:cat>
            <c:strRef>
              <c:f>'Chart 19'!$A$2:$A$33</c:f>
              <c:strCache>
                <c:ptCount val="32"/>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pt idx="31">
                  <c:v>IV</c:v>
                </c:pt>
              </c:strCache>
            </c:strRef>
          </c:cat>
          <c:val>
            <c:numRef>
              <c:f>'Chart 19'!$B$2:$B$33</c:f>
              <c:numCache>
                <c:formatCode>0.0</c:formatCode>
                <c:ptCount val="32"/>
                <c:pt idx="0">
                  <c:v>5858.8566932797003</c:v>
                </c:pt>
                <c:pt idx="1">
                  <c:v>5699.0363606763376</c:v>
                </c:pt>
                <c:pt idx="2">
                  <c:v>6382.8653504008253</c:v>
                </c:pt>
                <c:pt idx="3">
                  <c:v>6865.2747551408438</c:v>
                </c:pt>
                <c:pt idx="4">
                  <c:v>6998.0465163670224</c:v>
                </c:pt>
                <c:pt idx="5">
                  <c:v>6900.9497773229796</c:v>
                </c:pt>
                <c:pt idx="6">
                  <c:v>6127.8205660826761</c:v>
                </c:pt>
                <c:pt idx="7">
                  <c:v>6151.9583438079626</c:v>
                </c:pt>
                <c:pt idx="8">
                  <c:v>6223.9811048470765</c:v>
                </c:pt>
                <c:pt idx="9">
                  <c:v>6128.4899444805424</c:v>
                </c:pt>
                <c:pt idx="10">
                  <c:v>5823.3137409942719</c:v>
                </c:pt>
                <c:pt idx="11">
                  <c:v>5920.7306448462232</c:v>
                </c:pt>
                <c:pt idx="12">
                  <c:v>5667.7569567766695</c:v>
                </c:pt>
                <c:pt idx="13">
                  <c:v>5371.9369457511648</c:v>
                </c:pt>
                <c:pt idx="14">
                  <c:v>6515.6400027568252</c:v>
                </c:pt>
                <c:pt idx="15">
                  <c:v>7209.4878177814453</c:v>
                </c:pt>
                <c:pt idx="16">
                  <c:v>8462.5100939022777</c:v>
                </c:pt>
                <c:pt idx="17">
                  <c:v>9710.4974435606455</c:v>
                </c:pt>
                <c:pt idx="18">
                  <c:v>9538.1406974285055</c:v>
                </c:pt>
                <c:pt idx="19">
                  <c:v>9775.6014268076287</c:v>
                </c:pt>
                <c:pt idx="20">
                  <c:v>10221.314031464583</c:v>
                </c:pt>
                <c:pt idx="21">
                  <c:v>10259.149289154378</c:v>
                </c:pt>
                <c:pt idx="22">
                  <c:v>10353.973934232841</c:v>
                </c:pt>
                <c:pt idx="23">
                  <c:v>10466.193131590015</c:v>
                </c:pt>
                <c:pt idx="24">
                  <c:v>10613.941374923368</c:v>
                </c:pt>
                <c:pt idx="25">
                  <c:v>10748.155849974044</c:v>
                </c:pt>
                <c:pt idx="26">
                  <c:v>10881.026463157214</c:v>
                </c:pt>
                <c:pt idx="27">
                  <c:v>11016.318252337132</c:v>
                </c:pt>
                <c:pt idx="28">
                  <c:v>11149.601094831673</c:v>
                </c:pt>
                <c:pt idx="29">
                  <c:v>11270.259133707938</c:v>
                </c:pt>
                <c:pt idx="30">
                  <c:v>11401.941535351303</c:v>
                </c:pt>
              </c:numCache>
            </c:numRef>
          </c:val>
          <c:smooth val="0"/>
          <c:extLst>
            <c:ext xmlns:c16="http://schemas.microsoft.com/office/drawing/2014/chart" uri="{C3380CC4-5D6E-409C-BE32-E72D297353CC}">
              <c16:uniqueId val="{00000001-8016-4736-B0E0-630A8DC78CF6}"/>
            </c:ext>
          </c:extLst>
        </c:ser>
        <c:ser>
          <c:idx val="5"/>
          <c:order val="1"/>
          <c:tx>
            <c:strRef>
              <c:f>'Chart 19'!$C$1</c:f>
              <c:strCache>
                <c:ptCount val="1"/>
                <c:pt idx="0">
                  <c:v>Current quarter forecast</c:v>
                </c:pt>
              </c:strCache>
            </c:strRef>
          </c:tx>
          <c:spPr>
            <a:ln w="22225">
              <a:solidFill>
                <a:srgbClr val="C00000"/>
              </a:solidFill>
            </a:ln>
          </c:spPr>
          <c:marker>
            <c:symbol val="none"/>
          </c:marker>
          <c:cat>
            <c:strRef>
              <c:f>'Chart 19'!$A$2:$A$33</c:f>
              <c:strCache>
                <c:ptCount val="32"/>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pt idx="31">
                  <c:v>IV</c:v>
                </c:pt>
              </c:strCache>
            </c:strRef>
          </c:cat>
          <c:val>
            <c:numRef>
              <c:f>'Chart 19'!$C$2:$C$33</c:f>
              <c:numCache>
                <c:formatCode>0.0</c:formatCode>
                <c:ptCount val="32"/>
                <c:pt idx="0">
                  <c:v>5858.8566932797003</c:v>
                </c:pt>
                <c:pt idx="1">
                  <c:v>5699.0363606763376</c:v>
                </c:pt>
                <c:pt idx="2">
                  <c:v>6382.8653504008253</c:v>
                </c:pt>
                <c:pt idx="3">
                  <c:v>6865.2747551408438</c:v>
                </c:pt>
                <c:pt idx="4">
                  <c:v>6998.0465163670224</c:v>
                </c:pt>
                <c:pt idx="5">
                  <c:v>6900.9497773229796</c:v>
                </c:pt>
                <c:pt idx="6">
                  <c:v>6127.8205660826761</c:v>
                </c:pt>
                <c:pt idx="7">
                  <c:v>6151.9583438079626</c:v>
                </c:pt>
                <c:pt idx="8">
                  <c:v>6223.9811048470765</c:v>
                </c:pt>
                <c:pt idx="9">
                  <c:v>6128.4899444805424</c:v>
                </c:pt>
                <c:pt idx="10">
                  <c:v>5823.3137409942719</c:v>
                </c:pt>
                <c:pt idx="11">
                  <c:v>5920.7306448462232</c:v>
                </c:pt>
                <c:pt idx="12">
                  <c:v>5667.7569567766695</c:v>
                </c:pt>
                <c:pt idx="13">
                  <c:v>5371.9369457511648</c:v>
                </c:pt>
                <c:pt idx="14">
                  <c:v>6515.6400027568252</c:v>
                </c:pt>
                <c:pt idx="15">
                  <c:v>7209.4878177814453</c:v>
                </c:pt>
                <c:pt idx="16">
                  <c:v>8462.5100939022777</c:v>
                </c:pt>
                <c:pt idx="17">
                  <c:v>9710.4974435606455</c:v>
                </c:pt>
                <c:pt idx="18">
                  <c:v>9394.8482546176183</c:v>
                </c:pt>
                <c:pt idx="19">
                  <c:v>9691.1935434661318</c:v>
                </c:pt>
                <c:pt idx="20">
                  <c:v>9939.5695113950696</c:v>
                </c:pt>
                <c:pt idx="21">
                  <c:v>10306.06875270785</c:v>
                </c:pt>
                <c:pt idx="22">
                  <c:v>10408.918752706586</c:v>
                </c:pt>
                <c:pt idx="23">
                  <c:v>10520.542779813208</c:v>
                </c:pt>
                <c:pt idx="24">
                  <c:v>10654.773855003819</c:v>
                </c:pt>
                <c:pt idx="25">
                  <c:v>10799.315052108028</c:v>
                </c:pt>
                <c:pt idx="26">
                  <c:v>10943.762409845674</c:v>
                </c:pt>
                <c:pt idx="27">
                  <c:v>11087.77722846556</c:v>
                </c:pt>
                <c:pt idx="28">
                  <c:v>11232.523802318208</c:v>
                </c:pt>
                <c:pt idx="29">
                  <c:v>11376.978582365804</c:v>
                </c:pt>
                <c:pt idx="30">
                  <c:v>11530.183290833247</c:v>
                </c:pt>
                <c:pt idx="31" formatCode="General">
                  <c:v>11690.490119765323</c:v>
                </c:pt>
              </c:numCache>
            </c:numRef>
          </c:val>
          <c:smooth val="0"/>
          <c:extLst>
            <c:ext xmlns:c16="http://schemas.microsoft.com/office/drawing/2014/chart" uri="{C3380CC4-5D6E-409C-BE32-E72D297353CC}">
              <c16:uniqueId val="{00000002-8016-4736-B0E0-630A8DC78CF6}"/>
            </c:ext>
          </c:extLst>
        </c:ser>
        <c:dLbls>
          <c:showLegendKey val="0"/>
          <c:showVal val="0"/>
          <c:showCatName val="0"/>
          <c:showSerName val="0"/>
          <c:showPercent val="0"/>
          <c:showBubbleSize val="0"/>
        </c:dLbls>
        <c:marker val="1"/>
        <c:smooth val="0"/>
        <c:axId val="425290632"/>
        <c:axId val="425291416"/>
      </c:lineChart>
      <c:catAx>
        <c:axId val="425290632"/>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a:lstStyle/>
          <a:p>
            <a:pPr>
              <a:defRPr sz="600"/>
            </a:pPr>
            <a:endParaRPr lang="en-US"/>
          </a:p>
        </c:txPr>
        <c:crossAx val="425291416"/>
        <c:crosses val="autoZero"/>
        <c:auto val="1"/>
        <c:lblAlgn val="ctr"/>
        <c:lblOffset val="100"/>
        <c:noMultiLvlLbl val="0"/>
      </c:catAx>
      <c:valAx>
        <c:axId val="425291416"/>
        <c:scaling>
          <c:orientation val="minMax"/>
          <c:min val="5000"/>
        </c:scaling>
        <c:delete val="0"/>
        <c:axPos val="l"/>
        <c:numFmt formatCode="0" sourceLinked="0"/>
        <c:majorTickMark val="out"/>
        <c:minorTickMark val="none"/>
        <c:tickLblPos val="nextTo"/>
        <c:spPr>
          <a:noFill/>
          <a:ln>
            <a:solidFill>
              <a:schemeClr val="tx1"/>
            </a:solidFill>
          </a:ln>
          <a:effectLst/>
        </c:spPr>
        <c:txPr>
          <a:bodyPr rot="-60000000" vert="horz"/>
          <a:lstStyle/>
          <a:p>
            <a:pPr>
              <a:defRPr sz="600"/>
            </a:pPr>
            <a:endParaRPr lang="en-US"/>
          </a:p>
        </c:txPr>
        <c:crossAx val="425290632"/>
        <c:crosses val="autoZero"/>
        <c:crossBetween val="between"/>
        <c:majorUnit val="750"/>
      </c:valAx>
      <c:valAx>
        <c:axId val="425285144"/>
        <c:scaling>
          <c:orientation val="minMax"/>
          <c:max val="900"/>
          <c:min val="-900"/>
        </c:scaling>
        <c:delete val="0"/>
        <c:axPos val="r"/>
        <c:numFmt formatCode="0" sourceLinked="0"/>
        <c:majorTickMark val="out"/>
        <c:minorTickMark val="none"/>
        <c:tickLblPos val="nextTo"/>
        <c:txPr>
          <a:bodyPr/>
          <a:lstStyle/>
          <a:p>
            <a:pPr>
              <a:defRPr sz="600"/>
            </a:pPr>
            <a:endParaRPr lang="en-US"/>
          </a:p>
        </c:txPr>
        <c:crossAx val="426771112"/>
        <c:crosses val="max"/>
        <c:crossBetween val="between"/>
      </c:valAx>
      <c:catAx>
        <c:axId val="426771112"/>
        <c:scaling>
          <c:orientation val="minMax"/>
        </c:scaling>
        <c:delete val="1"/>
        <c:axPos val="b"/>
        <c:numFmt formatCode="General" sourceLinked="1"/>
        <c:majorTickMark val="out"/>
        <c:minorTickMark val="none"/>
        <c:tickLblPos val="nextTo"/>
        <c:crossAx val="425285144"/>
        <c:crosses val="autoZero"/>
        <c:auto val="1"/>
        <c:lblAlgn val="ctr"/>
        <c:lblOffset val="100"/>
        <c:noMultiLvlLbl val="0"/>
      </c:catAx>
      <c:spPr>
        <a:noFill/>
        <a:ln>
          <a:noFill/>
        </a:ln>
        <a:effectLst/>
      </c:spPr>
    </c:plotArea>
    <c:legend>
      <c:legendPos val="r"/>
      <c:layout>
        <c:manualLayout>
          <c:xMode val="edge"/>
          <c:yMode val="edge"/>
          <c:x val="0"/>
          <c:y val="0.78688975727888166"/>
          <c:w val="0.52869603174603175"/>
          <c:h val="0.18677354557864057"/>
        </c:manualLayout>
      </c:layout>
      <c:overlay val="0"/>
      <c:spPr>
        <a:noFill/>
        <a:ln>
          <a:noFill/>
        </a:ln>
        <a:effectLst/>
      </c:spPr>
      <c:txPr>
        <a:bodyPr rot="0" vert="horz"/>
        <a:lstStyle/>
        <a:p>
          <a:pPr>
            <a:defRPr sz="80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180325896205379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2'!$A$36:$A$59</c:f>
              <c:strCache>
                <c:ptCount val="24"/>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strCache>
            </c:strRef>
          </c:cat>
          <c:val>
            <c:numRef>
              <c:f>'Chart 2'!$K$36:$K$60</c:f>
              <c:numCache>
                <c:formatCode>0.0</c:formatCode>
                <c:ptCount val="25"/>
                <c:pt idx="0">
                  <c:v>7.5</c:v>
                </c:pt>
                <c:pt idx="1">
                  <c:v>5.2</c:v>
                </c:pt>
                <c:pt idx="2">
                  <c:v>4.8</c:v>
                </c:pt>
                <c:pt idx="3">
                  <c:v>4.7</c:v>
                </c:pt>
                <c:pt idx="4">
                  <c:v>6.2</c:v>
                </c:pt>
                <c:pt idx="5">
                  <c:v>7.6</c:v>
                </c:pt>
                <c:pt idx="6">
                  <c:v>7.1</c:v>
                </c:pt>
                <c:pt idx="7">
                  <c:v>2.2000000000000002</c:v>
                </c:pt>
                <c:pt idx="8">
                  <c:v>-2.8678739201036336</c:v>
                </c:pt>
                <c:pt idx="9">
                  <c:v>-7.3993502810758827</c:v>
                </c:pt>
                <c:pt idx="10">
                  <c:v>-8.7547717970519585</c:v>
                </c:pt>
                <c:pt idx="11">
                  <c:v>-3.3095058548107374</c:v>
                </c:pt>
                <c:pt idx="12">
                  <c:v>0.24119858897446689</c:v>
                </c:pt>
                <c:pt idx="13">
                  <c:v>4.9062714271224124</c:v>
                </c:pt>
                <c:pt idx="14">
                  <c:v>6.9887217601615976</c:v>
                </c:pt>
                <c:pt idx="15">
                  <c:v>6.4353687364620082</c:v>
                </c:pt>
                <c:pt idx="16">
                  <c:v>7.8426816990646788</c:v>
                </c:pt>
                <c:pt idx="17">
                  <c:v>8.615461115959496</c:v>
                </c:pt>
                <c:pt idx="18">
                  <c:v>8.7802365991277913</c:v>
                </c:pt>
                <c:pt idx="19">
                  <c:v>9.0558357956605846</c:v>
                </c:pt>
                <c:pt idx="20">
                  <c:v>8.7116847577506693</c:v>
                </c:pt>
                <c:pt idx="21">
                  <c:v>8.4984310638525535</c:v>
                </c:pt>
                <c:pt idx="22">
                  <c:v>8.5441102041695967</c:v>
                </c:pt>
                <c:pt idx="23">
                  <c:v>8.6590017187533963</c:v>
                </c:pt>
                <c:pt idx="24">
                  <c:v>8.4388607145095964</c:v>
                </c:pt>
              </c:numCache>
            </c:numRef>
          </c:val>
          <c:extLs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2'!$A$36:$A$59</c:f>
              <c:strCache>
                <c:ptCount val="24"/>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strCache>
            </c:strRef>
          </c:cat>
          <c:val>
            <c:numRef>
              <c:f>'Chart 2'!$J$36:$J$60</c:f>
              <c:numCache>
                <c:formatCode>0.0</c:formatCode>
                <c:ptCount val="25"/>
                <c:pt idx="0">
                  <c:v>7.5</c:v>
                </c:pt>
                <c:pt idx="1">
                  <c:v>5.2</c:v>
                </c:pt>
                <c:pt idx="2">
                  <c:v>4.8</c:v>
                </c:pt>
                <c:pt idx="3">
                  <c:v>4.7</c:v>
                </c:pt>
                <c:pt idx="4">
                  <c:v>6.2</c:v>
                </c:pt>
                <c:pt idx="5">
                  <c:v>7.6</c:v>
                </c:pt>
                <c:pt idx="6">
                  <c:v>7</c:v>
                </c:pt>
                <c:pt idx="7">
                  <c:v>2.2000000000000002</c:v>
                </c:pt>
                <c:pt idx="8">
                  <c:v>-2.8678739201036336</c:v>
                </c:pt>
                <c:pt idx="9">
                  <c:v>-7.3993502810758827</c:v>
                </c:pt>
                <c:pt idx="10">
                  <c:v>-8.7547717970519585</c:v>
                </c:pt>
                <c:pt idx="11">
                  <c:v>-3.3095058548107374</c:v>
                </c:pt>
                <c:pt idx="12">
                  <c:v>0.1347250474193743</c:v>
                </c:pt>
                <c:pt idx="13">
                  <c:v>4.6400875732346805</c:v>
                </c:pt>
                <c:pt idx="14">
                  <c:v>6.5095908231636805</c:v>
                </c:pt>
                <c:pt idx="15">
                  <c:v>5.3706333209110815</c:v>
                </c:pt>
                <c:pt idx="16">
                  <c:v>6.6879470457918417</c:v>
                </c:pt>
                <c:pt idx="17">
                  <c:v>7.3707272249647486</c:v>
                </c:pt>
                <c:pt idx="18">
                  <c:v>7.4455034704111336</c:v>
                </c:pt>
                <c:pt idx="19">
                  <c:v>7.6311034292220157</c:v>
                </c:pt>
                <c:pt idx="20">
                  <c:v>7.2324518226378141</c:v>
                </c:pt>
                <c:pt idx="21">
                  <c:v>6.964697560065412</c:v>
                </c:pt>
                <c:pt idx="22">
                  <c:v>6.9558761317081688</c:v>
                </c:pt>
                <c:pt idx="23">
                  <c:v>7.0162670776176803</c:v>
                </c:pt>
                <c:pt idx="24">
                  <c:v>6.7961260733738804</c:v>
                </c:pt>
              </c:numCache>
            </c:numRef>
          </c:val>
          <c:extLs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2'!$A$36:$A$59</c:f>
              <c:strCache>
                <c:ptCount val="24"/>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strCache>
            </c:strRef>
          </c:cat>
          <c:val>
            <c:numRef>
              <c:f>'Chart 2'!$I$36:$I$60</c:f>
              <c:numCache>
                <c:formatCode>0.0</c:formatCode>
                <c:ptCount val="25"/>
                <c:pt idx="0">
                  <c:v>7.5</c:v>
                </c:pt>
                <c:pt idx="1">
                  <c:v>5.2</c:v>
                </c:pt>
                <c:pt idx="2">
                  <c:v>4.8</c:v>
                </c:pt>
                <c:pt idx="3">
                  <c:v>4.7</c:v>
                </c:pt>
                <c:pt idx="4">
                  <c:v>6.2</c:v>
                </c:pt>
                <c:pt idx="5">
                  <c:v>7.6</c:v>
                </c:pt>
                <c:pt idx="6">
                  <c:v>7</c:v>
                </c:pt>
                <c:pt idx="7">
                  <c:v>2.2000000000000002</c:v>
                </c:pt>
                <c:pt idx="8">
                  <c:v>-2.8678739201036336</c:v>
                </c:pt>
                <c:pt idx="9">
                  <c:v>-7.3993502810758827</c:v>
                </c:pt>
                <c:pt idx="10">
                  <c:v>-8.7547717970519585</c:v>
                </c:pt>
                <c:pt idx="11">
                  <c:v>-3.3095058548107374</c:v>
                </c:pt>
                <c:pt idx="12">
                  <c:v>7.1384910542275248E-2</c:v>
                </c:pt>
                <c:pt idx="13">
                  <c:v>4.481737231041933</c:v>
                </c:pt>
                <c:pt idx="14">
                  <c:v>6.2245602072167348</c:v>
                </c:pt>
                <c:pt idx="15">
                  <c:v>4.7372319521400925</c:v>
                </c:pt>
                <c:pt idx="16">
                  <c:v>6.0010059529459223</c:v>
                </c:pt>
                <c:pt idx="17">
                  <c:v>6.6302464080438988</c:v>
                </c:pt>
                <c:pt idx="18">
                  <c:v>6.6514829294153532</c:v>
                </c:pt>
                <c:pt idx="19">
                  <c:v>6.7835431641513022</c:v>
                </c:pt>
                <c:pt idx="20">
                  <c:v>6.3524696673088261</c:v>
                </c:pt>
                <c:pt idx="21">
                  <c:v>6.0522935144781496</c:v>
                </c:pt>
                <c:pt idx="22">
                  <c:v>6.0110501958626319</c:v>
                </c:pt>
                <c:pt idx="23">
                  <c:v>6.039019251513869</c:v>
                </c:pt>
                <c:pt idx="24">
                  <c:v>5.8188782472700691</c:v>
                </c:pt>
              </c:numCache>
            </c:numRef>
          </c:val>
          <c:extLs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2'!$A$36:$A$59</c:f>
              <c:strCache>
                <c:ptCount val="24"/>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strCache>
            </c:strRef>
          </c:cat>
          <c:val>
            <c:numRef>
              <c:f>'Chart 2'!$H$36:$H$60</c:f>
              <c:numCache>
                <c:formatCode>0.0</c:formatCode>
                <c:ptCount val="25"/>
                <c:pt idx="0">
                  <c:v>7.5</c:v>
                </c:pt>
                <c:pt idx="1">
                  <c:v>5.2</c:v>
                </c:pt>
                <c:pt idx="2">
                  <c:v>4.8</c:v>
                </c:pt>
                <c:pt idx="3">
                  <c:v>4.7</c:v>
                </c:pt>
                <c:pt idx="4">
                  <c:v>6.2</c:v>
                </c:pt>
                <c:pt idx="5">
                  <c:v>7.6</c:v>
                </c:pt>
                <c:pt idx="6">
                  <c:v>6.9</c:v>
                </c:pt>
                <c:pt idx="7">
                  <c:v>2.2000000000000002</c:v>
                </c:pt>
                <c:pt idx="8">
                  <c:v>-2.8678739201036336</c:v>
                </c:pt>
                <c:pt idx="9">
                  <c:v>-7.3993502810758827</c:v>
                </c:pt>
                <c:pt idx="10">
                  <c:v>-8.7547717970519585</c:v>
                </c:pt>
                <c:pt idx="11">
                  <c:v>-3.3095058548107374</c:v>
                </c:pt>
                <c:pt idx="12">
                  <c:v>2.0780285879285376E-2</c:v>
                </c:pt>
                <c:pt idx="13">
                  <c:v>4.355225669384458</c:v>
                </c:pt>
                <c:pt idx="14">
                  <c:v>5.9968393962332804</c:v>
                </c:pt>
                <c:pt idx="15">
                  <c:v>4.2311857055101934</c:v>
                </c:pt>
                <c:pt idx="16">
                  <c:v>5.4521849701857708</c:v>
                </c:pt>
                <c:pt idx="17">
                  <c:v>6.0386506891534948</c:v>
                </c:pt>
                <c:pt idx="18">
                  <c:v>6.0171124743946969</c:v>
                </c:pt>
                <c:pt idx="19">
                  <c:v>6.1063979730003952</c:v>
                </c:pt>
                <c:pt idx="20">
                  <c:v>5.6494215073883991</c:v>
                </c:pt>
                <c:pt idx="21">
                  <c:v>5.3233423857882025</c:v>
                </c:pt>
                <c:pt idx="22">
                  <c:v>5.2561960984031648</c:v>
                </c:pt>
                <c:pt idx="23">
                  <c:v>5.258262185284881</c:v>
                </c:pt>
                <c:pt idx="24">
                  <c:v>5.0381211810410811</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2'!$A$36:$A$59</c:f>
              <c:strCache>
                <c:ptCount val="24"/>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strCache>
            </c:strRef>
          </c:cat>
          <c:val>
            <c:numRef>
              <c:f>'Chart 2'!$G$36:$G$59</c:f>
              <c:numCache>
                <c:formatCode>0.0</c:formatCode>
                <c:ptCount val="24"/>
                <c:pt idx="0">
                  <c:v>7.5</c:v>
                </c:pt>
                <c:pt idx="1">
                  <c:v>5.2</c:v>
                </c:pt>
                <c:pt idx="2">
                  <c:v>4.8</c:v>
                </c:pt>
                <c:pt idx="3">
                  <c:v>4.7</c:v>
                </c:pt>
                <c:pt idx="4">
                  <c:v>6.2</c:v>
                </c:pt>
                <c:pt idx="5">
                  <c:v>7.6</c:v>
                </c:pt>
                <c:pt idx="6">
                  <c:v>6.7</c:v>
                </c:pt>
                <c:pt idx="7">
                  <c:v>2.2000000000000002</c:v>
                </c:pt>
                <c:pt idx="8">
                  <c:v>-2.8678739201036336</c:v>
                </c:pt>
                <c:pt idx="9">
                  <c:v>-7.3993502810758827</c:v>
                </c:pt>
                <c:pt idx="10">
                  <c:v>-8.7547717970519585</c:v>
                </c:pt>
                <c:pt idx="11">
                  <c:v>-3.3095058548107374</c:v>
                </c:pt>
                <c:pt idx="12">
                  <c:v>-0.11408187736336339</c:v>
                </c:pt>
                <c:pt idx="13">
                  <c:v>4.0180702612778365</c:v>
                </c:pt>
                <c:pt idx="14">
                  <c:v>5.3899596616413614</c:v>
                </c:pt>
                <c:pt idx="15">
                  <c:v>2.8825640730837057</c:v>
                </c:pt>
                <c:pt idx="16">
                  <c:v>3.9292020087039932</c:v>
                </c:pt>
                <c:pt idx="17">
                  <c:v>4.3413063986164273</c:v>
                </c:pt>
                <c:pt idx="18">
                  <c:v>4.1454068548023395</c:v>
                </c:pt>
                <c:pt idx="19">
                  <c:v>4.060331024352748</c:v>
                </c:pt>
                <c:pt idx="20">
                  <c:v>3.5946886662524467</c:v>
                </c:pt>
                <c:pt idx="21">
                  <c:v>3.2599436521639449</c:v>
                </c:pt>
                <c:pt idx="22">
                  <c:v>3.184131472290602</c:v>
                </c:pt>
                <c:pt idx="23">
                  <c:v>3.1775316666840148</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2'!$A$36:$A$59</c:f>
              <c:strCache>
                <c:ptCount val="24"/>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strCache>
            </c:strRef>
          </c:cat>
          <c:val>
            <c:numRef>
              <c:f>'Chart 2'!$F$36:$F$60</c:f>
              <c:numCache>
                <c:formatCode>0.0</c:formatCode>
                <c:ptCount val="25"/>
                <c:pt idx="0">
                  <c:v>7.5</c:v>
                </c:pt>
                <c:pt idx="1">
                  <c:v>5.2</c:v>
                </c:pt>
                <c:pt idx="2">
                  <c:v>4.8</c:v>
                </c:pt>
                <c:pt idx="3">
                  <c:v>4.7</c:v>
                </c:pt>
                <c:pt idx="4">
                  <c:v>6.2</c:v>
                </c:pt>
                <c:pt idx="5">
                  <c:v>7.6</c:v>
                </c:pt>
                <c:pt idx="6">
                  <c:v>6.6</c:v>
                </c:pt>
                <c:pt idx="7">
                  <c:v>2.2000000000000002</c:v>
                </c:pt>
                <c:pt idx="8">
                  <c:v>-2.8678739201036336</c:v>
                </c:pt>
                <c:pt idx="9">
                  <c:v>-7.3993502810758827</c:v>
                </c:pt>
                <c:pt idx="10">
                  <c:v>-8.7547717970519585</c:v>
                </c:pt>
                <c:pt idx="11">
                  <c:v>-3.3095058548107374</c:v>
                </c:pt>
                <c:pt idx="12">
                  <c:v>-0.16468650202635338</c:v>
                </c:pt>
                <c:pt idx="13">
                  <c:v>3.8915586996203611</c:v>
                </c:pt>
                <c:pt idx="14">
                  <c:v>5.1622388506579062</c:v>
                </c:pt>
                <c:pt idx="15">
                  <c:v>2.376517826453806</c:v>
                </c:pt>
                <c:pt idx="16">
                  <c:v>3.3350785320126493</c:v>
                </c:pt>
                <c:pt idx="17">
                  <c:v>3.6591056918636391</c:v>
                </c:pt>
                <c:pt idx="18">
                  <c:v>3.375128917988107</c:v>
                </c:pt>
                <c:pt idx="19">
                  <c:v>3.2019758574770711</c:v>
                </c:pt>
                <c:pt idx="20">
                  <c:v>2.7557330245384422</c:v>
                </c:pt>
                <c:pt idx="21">
                  <c:v>2.4403875356116127</c:v>
                </c:pt>
                <c:pt idx="22">
                  <c:v>2.3839748808999421</c:v>
                </c:pt>
                <c:pt idx="23">
                  <c:v>2.3967746004550268</c:v>
                </c:pt>
                <c:pt idx="24">
                  <c:v>2.1766335962112269</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2'!$A$36:$A$59</c:f>
              <c:strCache>
                <c:ptCount val="24"/>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strCache>
            </c:strRef>
          </c:cat>
          <c:val>
            <c:numRef>
              <c:f>'Chart 2'!$E$36:$E$60</c:f>
              <c:numCache>
                <c:formatCode>0.0</c:formatCode>
                <c:ptCount val="25"/>
                <c:pt idx="0">
                  <c:v>7.5</c:v>
                </c:pt>
                <c:pt idx="1">
                  <c:v>5.2</c:v>
                </c:pt>
                <c:pt idx="2">
                  <c:v>4.8</c:v>
                </c:pt>
                <c:pt idx="3">
                  <c:v>4.7</c:v>
                </c:pt>
                <c:pt idx="4">
                  <c:v>6.2</c:v>
                </c:pt>
                <c:pt idx="5">
                  <c:v>7.6</c:v>
                </c:pt>
                <c:pt idx="6">
                  <c:v>6.5</c:v>
                </c:pt>
                <c:pt idx="7">
                  <c:v>2.2000000000000002</c:v>
                </c:pt>
                <c:pt idx="8">
                  <c:v>-2.8678739201036336</c:v>
                </c:pt>
                <c:pt idx="9">
                  <c:v>-7.3993502810758827</c:v>
                </c:pt>
                <c:pt idx="10">
                  <c:v>-8.7547717970519585</c:v>
                </c:pt>
                <c:pt idx="11">
                  <c:v>-3.3095058548107374</c:v>
                </c:pt>
                <c:pt idx="12">
                  <c:v>-0.22802663890345221</c:v>
                </c:pt>
                <c:pt idx="13">
                  <c:v>3.7332083574276136</c:v>
                </c:pt>
                <c:pt idx="14">
                  <c:v>4.8772082347109604</c:v>
                </c:pt>
                <c:pt idx="15">
                  <c:v>1.7431164576828173</c:v>
                </c:pt>
                <c:pt idx="16">
                  <c:v>2.5914338041613254</c:v>
                </c:pt>
                <c:pt idx="17">
                  <c:v>2.8052176049319799</c:v>
                </c:pt>
                <c:pt idx="18">
                  <c:v>2.4109974719761125</c:v>
                </c:pt>
                <c:pt idx="19">
                  <c:v>2.1276010523847404</c:v>
                </c:pt>
                <c:pt idx="20">
                  <c:v>1.7056399641932414</c:v>
                </c:pt>
                <c:pt idx="21">
                  <c:v>1.4145762200135419</c:v>
                </c:pt>
                <c:pt idx="22">
                  <c:v>1.3824453100490013</c:v>
                </c:pt>
                <c:pt idx="23">
                  <c:v>1.419526774351215</c:v>
                </c:pt>
                <c:pt idx="24">
                  <c:v>1.1993857701074151</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2'!$A$36:$A$59</c:f>
              <c:strCache>
                <c:ptCount val="24"/>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strCache>
            </c:strRef>
          </c:cat>
          <c:val>
            <c:numRef>
              <c:f>'Chart 2'!$D$36:$D$60</c:f>
              <c:numCache>
                <c:formatCode>0.0</c:formatCode>
                <c:ptCount val="25"/>
                <c:pt idx="0">
                  <c:v>7.5</c:v>
                </c:pt>
                <c:pt idx="1">
                  <c:v>5.2</c:v>
                </c:pt>
                <c:pt idx="2">
                  <c:v>4.8</c:v>
                </c:pt>
                <c:pt idx="3">
                  <c:v>4.7</c:v>
                </c:pt>
                <c:pt idx="4">
                  <c:v>6.2</c:v>
                </c:pt>
                <c:pt idx="5">
                  <c:v>7.6</c:v>
                </c:pt>
                <c:pt idx="6">
                  <c:v>6.3</c:v>
                </c:pt>
                <c:pt idx="7">
                  <c:v>2.2000000000000002</c:v>
                </c:pt>
                <c:pt idx="8">
                  <c:v>-2.8678739201036336</c:v>
                </c:pt>
                <c:pt idx="9">
                  <c:v>-7.3993502810758827</c:v>
                </c:pt>
                <c:pt idx="10">
                  <c:v>-8.7547717970519585</c:v>
                </c:pt>
                <c:pt idx="11">
                  <c:v>-3.3095058548107374</c:v>
                </c:pt>
                <c:pt idx="12">
                  <c:v>-0.33450018045854674</c:v>
                </c:pt>
                <c:pt idx="13">
                  <c:v>3.4670245035398786</c:v>
                </c:pt>
                <c:pt idx="14">
                  <c:v>4.3980772977130362</c:v>
                </c:pt>
                <c:pt idx="15">
                  <c:v>0.67838104213187256</c:v>
                </c:pt>
                <c:pt idx="16">
                  <c:v>1.341381440259148</c:v>
                </c:pt>
                <c:pt idx="17">
                  <c:v>1.36984829267857</c:v>
                </c:pt>
                <c:pt idx="18">
                  <c:v>0.7903112113714702</c:v>
                </c:pt>
                <c:pt idx="19">
                  <c:v>0.32159784342886688</c:v>
                </c:pt>
                <c:pt idx="20">
                  <c:v>-5.9546102807599866E-2</c:v>
                </c:pt>
                <c:pt idx="21">
                  <c:v>-0.30979270503226708</c:v>
                </c:pt>
                <c:pt idx="22">
                  <c:v>-0.3011064730417754</c:v>
                </c:pt>
                <c:pt idx="23">
                  <c:v>-0.22320786678452897</c:v>
                </c:pt>
                <c:pt idx="24">
                  <c:v>-0.44334887102832887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422302304"/>
        <c:axId val="422307792"/>
      </c:areaChart>
      <c:lineChart>
        <c:grouping val="standard"/>
        <c:varyColors val="0"/>
        <c:ser>
          <c:idx val="14"/>
          <c:order val="8"/>
          <c:tx>
            <c:strRef>
              <c:f>'Chart 2'!$C$25</c:f>
              <c:strCache>
                <c:ptCount val="1"/>
                <c:pt idx="0">
                  <c:v>Previous forecast</c:v>
                </c:pt>
              </c:strCache>
            </c:strRef>
          </c:tx>
          <c:spPr>
            <a:ln w="12700">
              <a:solidFill>
                <a:srgbClr val="000000"/>
              </a:solidFill>
              <a:prstDash val="lgDash"/>
            </a:ln>
          </c:spPr>
          <c:marker>
            <c:symbol val="none"/>
          </c:marke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2'!$C$36:$C$60</c:f>
              <c:numCache>
                <c:formatCode>0.0</c:formatCode>
                <c:ptCount val="25"/>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-8.7547717970519585</c:v>
                </c:pt>
                <c:pt idx="11">
                  <c:v>-3.4256818557121846</c:v>
                </c:pt>
                <c:pt idx="12">
                  <c:v>0.63815133334799157</c:v>
                </c:pt>
                <c:pt idx="13">
                  <c:v>5.3692527330653661</c:v>
                </c:pt>
                <c:pt idx="14">
                  <c:v>6.7274931509270885</c:v>
                </c:pt>
                <c:pt idx="15">
                  <c:v>4.44850049119772</c:v>
                </c:pt>
                <c:pt idx="16">
                  <c:v>3.575891076981236</c:v>
                </c:pt>
                <c:pt idx="17">
                  <c:v>2.419110133506635</c:v>
                </c:pt>
                <c:pt idx="18">
                  <c:v>2.8687434190568979</c:v>
                </c:pt>
                <c:pt idx="19">
                  <c:v>3.3760043442105996</c:v>
                </c:pt>
                <c:pt idx="20">
                  <c:v>3.6757008074102373</c:v>
                </c:pt>
                <c:pt idx="21">
                  <c:v>4.1266383902560619</c:v>
                </c:pt>
                <c:pt idx="22">
                  <c:v>3.8</c:v>
                </c:pt>
                <c:pt idx="23">
                  <c:v>3.6</c:v>
                </c:pt>
              </c:numCache>
            </c:numRef>
          </c:val>
          <c:smooth val="0"/>
          <c:extLst>
            <c:ext xmlns:c16="http://schemas.microsoft.com/office/drawing/2014/chart" uri="{C3380CC4-5D6E-409C-BE32-E72D297353CC}">
              <c16:uniqueId val="{00000008-F1C0-EA43-B23A-E7259E34A8D9}"/>
            </c:ext>
          </c:extLst>
        </c:ser>
        <c:ser>
          <c:idx val="9"/>
          <c:order val="9"/>
          <c:tx>
            <c:strRef>
              <c:f>'Chart 2'!$B$25</c:f>
              <c:strCache>
                <c:ptCount val="1"/>
                <c:pt idx="0">
                  <c:v>Central</c:v>
                </c:pt>
              </c:strCache>
            </c:strRef>
          </c:tx>
          <c:spPr>
            <a:ln w="25400">
              <a:solidFill>
                <a:srgbClr val="001100"/>
              </a:solidFill>
              <a:prstDash val="solid"/>
            </a:ln>
          </c:spPr>
          <c:marker>
            <c:symbol val="none"/>
          </c:marke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2'!$B$36:$B$60</c:f>
              <c:numCache>
                <c:formatCode>0.0</c:formatCode>
                <c:ptCount val="25"/>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-8.7547717970519585</c:v>
                </c:pt>
                <c:pt idx="11">
                  <c:v>-3.3095058548107374</c:v>
                </c:pt>
                <c:pt idx="12">
                  <c:v>-4.6650795742039008E-2</c:v>
                </c:pt>
                <c:pt idx="13">
                  <c:v>4.1866479653311472</c:v>
                </c:pt>
                <c:pt idx="14">
                  <c:v>5.69339952893732</c:v>
                </c:pt>
                <c:pt idx="15">
                  <c:v>3.5568748892969495</c:v>
                </c:pt>
                <c:pt idx="16">
                  <c:v>4.7208764636914822</c:v>
                </c:pt>
                <c:pt idx="17">
                  <c:v>5.2503444923781615</c:v>
                </c:pt>
                <c:pt idx="18">
                  <c:v>5.1718085873383188</c:v>
                </c:pt>
                <c:pt idx="19">
                  <c:v>5.2040963956629724</c:v>
                </c:pt>
                <c:pt idx="20">
                  <c:v>4.7126040095602235</c:v>
                </c:pt>
                <c:pt idx="21">
                  <c:v>4.3520089674692741</c:v>
                </c:pt>
                <c:pt idx="22">
                  <c:v>4.2503467595934836</c:v>
                </c:pt>
                <c:pt idx="23">
                  <c:v>4.2178969259844479</c:v>
                </c:pt>
                <c:pt idx="24">
                  <c:v>3.997755921740648</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422302304"/>
        <c:axId val="422307792"/>
      </c:lineChart>
      <c:catAx>
        <c:axId val="422302304"/>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22307792"/>
        <c:crossesAt val="-11"/>
        <c:auto val="1"/>
        <c:lblAlgn val="ctr"/>
        <c:lblOffset val="100"/>
        <c:tickLblSkip val="1"/>
        <c:tickMarkSkip val="1"/>
        <c:noMultiLvlLbl val="0"/>
      </c:catAx>
      <c:valAx>
        <c:axId val="422307792"/>
        <c:scaling>
          <c:orientation val="minMax"/>
          <c:max val="9"/>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22302304"/>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2.4514285714285707E-2"/>
          <c:y val="0.88471693858364353"/>
          <c:w val="0.44346944444444447"/>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372125097913565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2'!$K$36:$K$60</c:f>
              <c:numCache>
                <c:formatCode>0.0</c:formatCode>
                <c:ptCount val="25"/>
                <c:pt idx="0">
                  <c:v>7.5</c:v>
                </c:pt>
                <c:pt idx="1">
                  <c:v>5.2</c:v>
                </c:pt>
                <c:pt idx="2">
                  <c:v>4.8</c:v>
                </c:pt>
                <c:pt idx="3">
                  <c:v>4.7</c:v>
                </c:pt>
                <c:pt idx="4">
                  <c:v>6.2</c:v>
                </c:pt>
                <c:pt idx="5">
                  <c:v>7.6</c:v>
                </c:pt>
                <c:pt idx="6">
                  <c:v>7.1</c:v>
                </c:pt>
                <c:pt idx="7">
                  <c:v>2.2000000000000002</c:v>
                </c:pt>
                <c:pt idx="8">
                  <c:v>-2.8678739201036336</c:v>
                </c:pt>
                <c:pt idx="9">
                  <c:v>-7.3993502810758827</c:v>
                </c:pt>
                <c:pt idx="10">
                  <c:v>-8.7547717970519585</c:v>
                </c:pt>
                <c:pt idx="11">
                  <c:v>-3.3095058548107374</c:v>
                </c:pt>
                <c:pt idx="12">
                  <c:v>0.24119858897446689</c:v>
                </c:pt>
                <c:pt idx="13">
                  <c:v>4.9062714271224124</c:v>
                </c:pt>
                <c:pt idx="14">
                  <c:v>6.9887217601615976</c:v>
                </c:pt>
                <c:pt idx="15">
                  <c:v>6.4353687364620082</c:v>
                </c:pt>
                <c:pt idx="16">
                  <c:v>7.8426816990646788</c:v>
                </c:pt>
                <c:pt idx="17">
                  <c:v>8.615461115959496</c:v>
                </c:pt>
                <c:pt idx="18">
                  <c:v>8.7802365991277913</c:v>
                </c:pt>
                <c:pt idx="19">
                  <c:v>9.0558357956605846</c:v>
                </c:pt>
                <c:pt idx="20">
                  <c:v>8.7116847577506693</c:v>
                </c:pt>
                <c:pt idx="21">
                  <c:v>8.4984310638525535</c:v>
                </c:pt>
                <c:pt idx="22">
                  <c:v>8.5441102041695967</c:v>
                </c:pt>
                <c:pt idx="23">
                  <c:v>8.6590017187533963</c:v>
                </c:pt>
                <c:pt idx="24">
                  <c:v>8.4388607145095964</c:v>
                </c:pt>
              </c:numCache>
            </c:numRef>
          </c:val>
          <c:extLs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2'!$J$36:$J$60</c:f>
              <c:numCache>
                <c:formatCode>0.0</c:formatCode>
                <c:ptCount val="25"/>
                <c:pt idx="0">
                  <c:v>7.5</c:v>
                </c:pt>
                <c:pt idx="1">
                  <c:v>5.2</c:v>
                </c:pt>
                <c:pt idx="2">
                  <c:v>4.8</c:v>
                </c:pt>
                <c:pt idx="3">
                  <c:v>4.7</c:v>
                </c:pt>
                <c:pt idx="4">
                  <c:v>6.2</c:v>
                </c:pt>
                <c:pt idx="5">
                  <c:v>7.6</c:v>
                </c:pt>
                <c:pt idx="6">
                  <c:v>7</c:v>
                </c:pt>
                <c:pt idx="7">
                  <c:v>2.2000000000000002</c:v>
                </c:pt>
                <c:pt idx="8">
                  <c:v>-2.8678739201036336</c:v>
                </c:pt>
                <c:pt idx="9">
                  <c:v>-7.3993502810758827</c:v>
                </c:pt>
                <c:pt idx="10">
                  <c:v>-8.7547717970519585</c:v>
                </c:pt>
                <c:pt idx="11">
                  <c:v>-3.3095058548107374</c:v>
                </c:pt>
                <c:pt idx="12">
                  <c:v>0.1347250474193743</c:v>
                </c:pt>
                <c:pt idx="13">
                  <c:v>4.6400875732346805</c:v>
                </c:pt>
                <c:pt idx="14">
                  <c:v>6.5095908231636805</c:v>
                </c:pt>
                <c:pt idx="15">
                  <c:v>5.3706333209110815</c:v>
                </c:pt>
                <c:pt idx="16">
                  <c:v>6.6879470457918417</c:v>
                </c:pt>
                <c:pt idx="17">
                  <c:v>7.3707272249647486</c:v>
                </c:pt>
                <c:pt idx="18">
                  <c:v>7.4455034704111336</c:v>
                </c:pt>
                <c:pt idx="19">
                  <c:v>7.6311034292220157</c:v>
                </c:pt>
                <c:pt idx="20">
                  <c:v>7.2324518226378141</c:v>
                </c:pt>
                <c:pt idx="21">
                  <c:v>6.964697560065412</c:v>
                </c:pt>
                <c:pt idx="22">
                  <c:v>6.9558761317081688</c:v>
                </c:pt>
                <c:pt idx="23">
                  <c:v>7.0162670776176803</c:v>
                </c:pt>
                <c:pt idx="24">
                  <c:v>6.7961260733738804</c:v>
                </c:pt>
              </c:numCache>
            </c:numRef>
          </c:val>
          <c:extLs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2'!$I$36:$I$60</c:f>
              <c:numCache>
                <c:formatCode>0.0</c:formatCode>
                <c:ptCount val="25"/>
                <c:pt idx="0">
                  <c:v>7.5</c:v>
                </c:pt>
                <c:pt idx="1">
                  <c:v>5.2</c:v>
                </c:pt>
                <c:pt idx="2">
                  <c:v>4.8</c:v>
                </c:pt>
                <c:pt idx="3">
                  <c:v>4.7</c:v>
                </c:pt>
                <c:pt idx="4">
                  <c:v>6.2</c:v>
                </c:pt>
                <c:pt idx="5">
                  <c:v>7.6</c:v>
                </c:pt>
                <c:pt idx="6">
                  <c:v>7</c:v>
                </c:pt>
                <c:pt idx="7">
                  <c:v>2.2000000000000002</c:v>
                </c:pt>
                <c:pt idx="8">
                  <c:v>-2.8678739201036336</c:v>
                </c:pt>
                <c:pt idx="9">
                  <c:v>-7.3993502810758827</c:v>
                </c:pt>
                <c:pt idx="10">
                  <c:v>-8.7547717970519585</c:v>
                </c:pt>
                <c:pt idx="11">
                  <c:v>-3.3095058548107374</c:v>
                </c:pt>
                <c:pt idx="12">
                  <c:v>7.1384910542275248E-2</c:v>
                </c:pt>
                <c:pt idx="13">
                  <c:v>4.481737231041933</c:v>
                </c:pt>
                <c:pt idx="14">
                  <c:v>6.2245602072167348</c:v>
                </c:pt>
                <c:pt idx="15">
                  <c:v>4.7372319521400925</c:v>
                </c:pt>
                <c:pt idx="16">
                  <c:v>6.0010059529459223</c:v>
                </c:pt>
                <c:pt idx="17">
                  <c:v>6.6302464080438988</c:v>
                </c:pt>
                <c:pt idx="18">
                  <c:v>6.6514829294153532</c:v>
                </c:pt>
                <c:pt idx="19">
                  <c:v>6.7835431641513022</c:v>
                </c:pt>
                <c:pt idx="20">
                  <c:v>6.3524696673088261</c:v>
                </c:pt>
                <c:pt idx="21">
                  <c:v>6.0522935144781496</c:v>
                </c:pt>
                <c:pt idx="22">
                  <c:v>6.0110501958626319</c:v>
                </c:pt>
                <c:pt idx="23">
                  <c:v>6.039019251513869</c:v>
                </c:pt>
                <c:pt idx="24">
                  <c:v>5.8188782472700691</c:v>
                </c:pt>
              </c:numCache>
            </c:numRef>
          </c:val>
          <c:extLs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2'!$H$36:$H$60</c:f>
              <c:numCache>
                <c:formatCode>0.0</c:formatCode>
                <c:ptCount val="25"/>
                <c:pt idx="0">
                  <c:v>7.5</c:v>
                </c:pt>
                <c:pt idx="1">
                  <c:v>5.2</c:v>
                </c:pt>
                <c:pt idx="2">
                  <c:v>4.8</c:v>
                </c:pt>
                <c:pt idx="3">
                  <c:v>4.7</c:v>
                </c:pt>
                <c:pt idx="4">
                  <c:v>6.2</c:v>
                </c:pt>
                <c:pt idx="5">
                  <c:v>7.6</c:v>
                </c:pt>
                <c:pt idx="6">
                  <c:v>6.9</c:v>
                </c:pt>
                <c:pt idx="7">
                  <c:v>2.2000000000000002</c:v>
                </c:pt>
                <c:pt idx="8">
                  <c:v>-2.8678739201036336</c:v>
                </c:pt>
                <c:pt idx="9">
                  <c:v>-7.3993502810758827</c:v>
                </c:pt>
                <c:pt idx="10">
                  <c:v>-8.7547717970519585</c:v>
                </c:pt>
                <c:pt idx="11">
                  <c:v>-3.3095058548107374</c:v>
                </c:pt>
                <c:pt idx="12">
                  <c:v>2.0780285879285376E-2</c:v>
                </c:pt>
                <c:pt idx="13">
                  <c:v>4.355225669384458</c:v>
                </c:pt>
                <c:pt idx="14">
                  <c:v>5.9968393962332804</c:v>
                </c:pt>
                <c:pt idx="15">
                  <c:v>4.2311857055101934</c:v>
                </c:pt>
                <c:pt idx="16">
                  <c:v>5.4521849701857708</c:v>
                </c:pt>
                <c:pt idx="17">
                  <c:v>6.0386506891534948</c:v>
                </c:pt>
                <c:pt idx="18">
                  <c:v>6.0171124743946969</c:v>
                </c:pt>
                <c:pt idx="19">
                  <c:v>6.1063979730003952</c:v>
                </c:pt>
                <c:pt idx="20">
                  <c:v>5.6494215073883991</c:v>
                </c:pt>
                <c:pt idx="21">
                  <c:v>5.3233423857882025</c:v>
                </c:pt>
                <c:pt idx="22">
                  <c:v>5.2561960984031648</c:v>
                </c:pt>
                <c:pt idx="23">
                  <c:v>5.258262185284881</c:v>
                </c:pt>
                <c:pt idx="24">
                  <c:v>5.0381211810410811</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2'!$G$36:$G$59</c:f>
              <c:numCache>
                <c:formatCode>0.0</c:formatCode>
                <c:ptCount val="24"/>
                <c:pt idx="0">
                  <c:v>7.5</c:v>
                </c:pt>
                <c:pt idx="1">
                  <c:v>5.2</c:v>
                </c:pt>
                <c:pt idx="2">
                  <c:v>4.8</c:v>
                </c:pt>
                <c:pt idx="3">
                  <c:v>4.7</c:v>
                </c:pt>
                <c:pt idx="4">
                  <c:v>6.2</c:v>
                </c:pt>
                <c:pt idx="5">
                  <c:v>7.6</c:v>
                </c:pt>
                <c:pt idx="6">
                  <c:v>6.7</c:v>
                </c:pt>
                <c:pt idx="7">
                  <c:v>2.2000000000000002</c:v>
                </c:pt>
                <c:pt idx="8">
                  <c:v>-2.8678739201036336</c:v>
                </c:pt>
                <c:pt idx="9">
                  <c:v>-7.3993502810758827</c:v>
                </c:pt>
                <c:pt idx="10">
                  <c:v>-8.7547717970519585</c:v>
                </c:pt>
                <c:pt idx="11">
                  <c:v>-3.3095058548107374</c:v>
                </c:pt>
                <c:pt idx="12">
                  <c:v>-0.11408187736336339</c:v>
                </c:pt>
                <c:pt idx="13">
                  <c:v>4.0180702612778365</c:v>
                </c:pt>
                <c:pt idx="14">
                  <c:v>5.3899596616413614</c:v>
                </c:pt>
                <c:pt idx="15">
                  <c:v>2.8825640730837057</c:v>
                </c:pt>
                <c:pt idx="16">
                  <c:v>3.9292020087039932</c:v>
                </c:pt>
                <c:pt idx="17">
                  <c:v>4.3413063986164273</c:v>
                </c:pt>
                <c:pt idx="18">
                  <c:v>4.1454068548023395</c:v>
                </c:pt>
                <c:pt idx="19">
                  <c:v>4.060331024352748</c:v>
                </c:pt>
                <c:pt idx="20">
                  <c:v>3.5946886662524467</c:v>
                </c:pt>
                <c:pt idx="21">
                  <c:v>3.2599436521639449</c:v>
                </c:pt>
                <c:pt idx="22">
                  <c:v>3.184131472290602</c:v>
                </c:pt>
                <c:pt idx="23">
                  <c:v>3.1775316666840148</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2'!$F$36:$F$60</c:f>
              <c:numCache>
                <c:formatCode>0.0</c:formatCode>
                <c:ptCount val="25"/>
                <c:pt idx="0">
                  <c:v>7.5</c:v>
                </c:pt>
                <c:pt idx="1">
                  <c:v>5.2</c:v>
                </c:pt>
                <c:pt idx="2">
                  <c:v>4.8</c:v>
                </c:pt>
                <c:pt idx="3">
                  <c:v>4.7</c:v>
                </c:pt>
                <c:pt idx="4">
                  <c:v>6.2</c:v>
                </c:pt>
                <c:pt idx="5">
                  <c:v>7.6</c:v>
                </c:pt>
                <c:pt idx="6">
                  <c:v>6.6</c:v>
                </c:pt>
                <c:pt idx="7">
                  <c:v>2.2000000000000002</c:v>
                </c:pt>
                <c:pt idx="8">
                  <c:v>-2.8678739201036336</c:v>
                </c:pt>
                <c:pt idx="9">
                  <c:v>-7.3993502810758827</c:v>
                </c:pt>
                <c:pt idx="10">
                  <c:v>-8.7547717970519585</c:v>
                </c:pt>
                <c:pt idx="11">
                  <c:v>-3.3095058548107374</c:v>
                </c:pt>
                <c:pt idx="12">
                  <c:v>-0.16468650202635338</c:v>
                </c:pt>
                <c:pt idx="13">
                  <c:v>3.8915586996203611</c:v>
                </c:pt>
                <c:pt idx="14">
                  <c:v>5.1622388506579062</c:v>
                </c:pt>
                <c:pt idx="15">
                  <c:v>2.376517826453806</c:v>
                </c:pt>
                <c:pt idx="16">
                  <c:v>3.3350785320126493</c:v>
                </c:pt>
                <c:pt idx="17">
                  <c:v>3.6591056918636391</c:v>
                </c:pt>
                <c:pt idx="18">
                  <c:v>3.375128917988107</c:v>
                </c:pt>
                <c:pt idx="19">
                  <c:v>3.2019758574770711</c:v>
                </c:pt>
                <c:pt idx="20">
                  <c:v>2.7557330245384422</c:v>
                </c:pt>
                <c:pt idx="21">
                  <c:v>2.4403875356116127</c:v>
                </c:pt>
                <c:pt idx="22">
                  <c:v>2.3839748808999421</c:v>
                </c:pt>
                <c:pt idx="23">
                  <c:v>2.3967746004550268</c:v>
                </c:pt>
                <c:pt idx="24">
                  <c:v>2.1766335962112269</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2'!$E$36:$E$60</c:f>
              <c:numCache>
                <c:formatCode>0.0</c:formatCode>
                <c:ptCount val="25"/>
                <c:pt idx="0">
                  <c:v>7.5</c:v>
                </c:pt>
                <c:pt idx="1">
                  <c:v>5.2</c:v>
                </c:pt>
                <c:pt idx="2">
                  <c:v>4.8</c:v>
                </c:pt>
                <c:pt idx="3">
                  <c:v>4.7</c:v>
                </c:pt>
                <c:pt idx="4">
                  <c:v>6.2</c:v>
                </c:pt>
                <c:pt idx="5">
                  <c:v>7.6</c:v>
                </c:pt>
                <c:pt idx="6">
                  <c:v>6.5</c:v>
                </c:pt>
                <c:pt idx="7">
                  <c:v>2.2000000000000002</c:v>
                </c:pt>
                <c:pt idx="8">
                  <c:v>-2.8678739201036336</c:v>
                </c:pt>
                <c:pt idx="9">
                  <c:v>-7.3993502810758827</c:v>
                </c:pt>
                <c:pt idx="10">
                  <c:v>-8.7547717970519585</c:v>
                </c:pt>
                <c:pt idx="11">
                  <c:v>-3.3095058548107374</c:v>
                </c:pt>
                <c:pt idx="12">
                  <c:v>-0.22802663890345221</c:v>
                </c:pt>
                <c:pt idx="13">
                  <c:v>3.7332083574276136</c:v>
                </c:pt>
                <c:pt idx="14">
                  <c:v>4.8772082347109604</c:v>
                </c:pt>
                <c:pt idx="15">
                  <c:v>1.7431164576828173</c:v>
                </c:pt>
                <c:pt idx="16">
                  <c:v>2.5914338041613254</c:v>
                </c:pt>
                <c:pt idx="17">
                  <c:v>2.8052176049319799</c:v>
                </c:pt>
                <c:pt idx="18">
                  <c:v>2.4109974719761125</c:v>
                </c:pt>
                <c:pt idx="19">
                  <c:v>2.1276010523847404</c:v>
                </c:pt>
                <c:pt idx="20">
                  <c:v>1.7056399641932414</c:v>
                </c:pt>
                <c:pt idx="21">
                  <c:v>1.4145762200135419</c:v>
                </c:pt>
                <c:pt idx="22">
                  <c:v>1.3824453100490013</c:v>
                </c:pt>
                <c:pt idx="23">
                  <c:v>1.419526774351215</c:v>
                </c:pt>
                <c:pt idx="24">
                  <c:v>1.1993857701074151</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2'!$D$36:$D$60</c:f>
              <c:numCache>
                <c:formatCode>0.0</c:formatCode>
                <c:ptCount val="25"/>
                <c:pt idx="0">
                  <c:v>7.5</c:v>
                </c:pt>
                <c:pt idx="1">
                  <c:v>5.2</c:v>
                </c:pt>
                <c:pt idx="2">
                  <c:v>4.8</c:v>
                </c:pt>
                <c:pt idx="3">
                  <c:v>4.7</c:v>
                </c:pt>
                <c:pt idx="4">
                  <c:v>6.2</c:v>
                </c:pt>
                <c:pt idx="5">
                  <c:v>7.6</c:v>
                </c:pt>
                <c:pt idx="6">
                  <c:v>6.3</c:v>
                </c:pt>
                <c:pt idx="7">
                  <c:v>2.2000000000000002</c:v>
                </c:pt>
                <c:pt idx="8">
                  <c:v>-2.8678739201036336</c:v>
                </c:pt>
                <c:pt idx="9">
                  <c:v>-7.3993502810758827</c:v>
                </c:pt>
                <c:pt idx="10">
                  <c:v>-8.7547717970519585</c:v>
                </c:pt>
                <c:pt idx="11">
                  <c:v>-3.3095058548107374</c:v>
                </c:pt>
                <c:pt idx="12">
                  <c:v>-0.33450018045854674</c:v>
                </c:pt>
                <c:pt idx="13">
                  <c:v>3.4670245035398786</c:v>
                </c:pt>
                <c:pt idx="14">
                  <c:v>4.3980772977130362</c:v>
                </c:pt>
                <c:pt idx="15">
                  <c:v>0.67838104213187256</c:v>
                </c:pt>
                <c:pt idx="16">
                  <c:v>1.341381440259148</c:v>
                </c:pt>
                <c:pt idx="17">
                  <c:v>1.36984829267857</c:v>
                </c:pt>
                <c:pt idx="18">
                  <c:v>0.7903112113714702</c:v>
                </c:pt>
                <c:pt idx="19">
                  <c:v>0.32159784342886688</c:v>
                </c:pt>
                <c:pt idx="20">
                  <c:v>-5.9546102807599866E-2</c:v>
                </c:pt>
                <c:pt idx="21">
                  <c:v>-0.30979270503226708</c:v>
                </c:pt>
                <c:pt idx="22">
                  <c:v>-0.3011064730417754</c:v>
                </c:pt>
                <c:pt idx="23">
                  <c:v>-0.22320786678452897</c:v>
                </c:pt>
                <c:pt idx="24">
                  <c:v>-0.44334887102832887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426768368"/>
        <c:axId val="426771896"/>
      </c:areaChart>
      <c:lineChart>
        <c:grouping val="standard"/>
        <c:varyColors val="0"/>
        <c:ser>
          <c:idx val="14"/>
          <c:order val="8"/>
          <c:tx>
            <c:strRef>
              <c:f>'Chart 2'!$C$25</c:f>
              <c:strCache>
                <c:ptCount val="1"/>
                <c:pt idx="0">
                  <c:v>Previous forecast</c:v>
                </c:pt>
              </c:strCache>
            </c:strRef>
          </c:tx>
          <c:spPr>
            <a:ln w="12700">
              <a:solidFill>
                <a:srgbClr val="000000"/>
              </a:solidFill>
              <a:prstDash val="lgDash"/>
            </a:ln>
          </c:spPr>
          <c:marker>
            <c:symbol val="none"/>
          </c:marke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2'!$C$36:$C$60</c:f>
              <c:numCache>
                <c:formatCode>0.0</c:formatCode>
                <c:ptCount val="25"/>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-8.7547717970519585</c:v>
                </c:pt>
                <c:pt idx="11">
                  <c:v>-3.4256818557121846</c:v>
                </c:pt>
                <c:pt idx="12">
                  <c:v>0.63815133334799157</c:v>
                </c:pt>
                <c:pt idx="13">
                  <c:v>5.3692527330653661</c:v>
                </c:pt>
                <c:pt idx="14">
                  <c:v>6.7274931509270885</c:v>
                </c:pt>
                <c:pt idx="15">
                  <c:v>4.44850049119772</c:v>
                </c:pt>
                <c:pt idx="16">
                  <c:v>3.575891076981236</c:v>
                </c:pt>
                <c:pt idx="17">
                  <c:v>2.419110133506635</c:v>
                </c:pt>
                <c:pt idx="18">
                  <c:v>2.8687434190568979</c:v>
                </c:pt>
                <c:pt idx="19">
                  <c:v>3.3760043442105996</c:v>
                </c:pt>
                <c:pt idx="20">
                  <c:v>3.6757008074102373</c:v>
                </c:pt>
                <c:pt idx="21">
                  <c:v>4.1266383902560619</c:v>
                </c:pt>
                <c:pt idx="22">
                  <c:v>3.8</c:v>
                </c:pt>
                <c:pt idx="23">
                  <c:v>3.6</c:v>
                </c:pt>
              </c:numCache>
            </c:numRef>
          </c:val>
          <c:smooth val="0"/>
          <c:extLst>
            <c:ext xmlns:c16="http://schemas.microsoft.com/office/drawing/2014/chart" uri="{C3380CC4-5D6E-409C-BE32-E72D297353CC}">
              <c16:uniqueId val="{00000008-F1C0-EA43-B23A-E7259E34A8D9}"/>
            </c:ext>
          </c:extLst>
        </c:ser>
        <c:ser>
          <c:idx val="9"/>
          <c:order val="9"/>
          <c:tx>
            <c:strRef>
              <c:f>'Chart 2'!$B$25</c:f>
              <c:strCache>
                <c:ptCount val="1"/>
                <c:pt idx="0">
                  <c:v>Central</c:v>
                </c:pt>
              </c:strCache>
            </c:strRef>
          </c:tx>
          <c:spPr>
            <a:ln w="25400">
              <a:solidFill>
                <a:srgbClr val="001100"/>
              </a:solidFill>
              <a:prstDash val="solid"/>
            </a:ln>
          </c:spPr>
          <c:marker>
            <c:symbol val="none"/>
          </c:marker>
          <c:cat>
            <c:strRef>
              <c:f>'Chart 2'!$A$36:$A$60</c:f>
              <c:strCache>
                <c:ptCount val="25"/>
                <c:pt idx="0">
                  <c:v>III</c:v>
                </c:pt>
                <c:pt idx="1">
                  <c:v>IV</c:v>
                </c:pt>
                <c:pt idx="2">
                  <c:v>I/19</c:v>
                </c:pt>
                <c:pt idx="3">
                  <c:v>II</c:v>
                </c:pt>
                <c:pt idx="4">
                  <c:v>III</c:v>
                </c:pt>
                <c:pt idx="5">
                  <c:v>IV</c:v>
                </c:pt>
                <c:pt idx="6">
                  <c:v>I/20</c:v>
                </c:pt>
                <c:pt idx="7">
                  <c:v>II</c:v>
                </c:pt>
                <c:pt idx="8">
                  <c:v>III</c:v>
                </c:pt>
                <c:pt idx="9">
                  <c:v>IV</c:v>
                </c:pt>
                <c:pt idx="10">
                  <c:v>I/21</c:v>
                </c:pt>
                <c:pt idx="11">
                  <c:v>II</c:v>
                </c:pt>
                <c:pt idx="12">
                  <c:v>III</c:v>
                </c:pt>
                <c:pt idx="13">
                  <c:v>IV</c:v>
                </c:pt>
                <c:pt idx="14">
                  <c:v>I/22</c:v>
                </c:pt>
                <c:pt idx="15">
                  <c:v>II</c:v>
                </c:pt>
                <c:pt idx="16">
                  <c:v>III</c:v>
                </c:pt>
                <c:pt idx="17">
                  <c:v>IV</c:v>
                </c:pt>
                <c:pt idx="18">
                  <c:v>I/23</c:v>
                </c:pt>
                <c:pt idx="19">
                  <c:v>II</c:v>
                </c:pt>
                <c:pt idx="20">
                  <c:v>III</c:v>
                </c:pt>
                <c:pt idx="21">
                  <c:v>IV</c:v>
                </c:pt>
                <c:pt idx="22">
                  <c:v>I/24</c:v>
                </c:pt>
                <c:pt idx="23">
                  <c:v>II</c:v>
                </c:pt>
                <c:pt idx="24">
                  <c:v>III</c:v>
                </c:pt>
              </c:strCache>
            </c:strRef>
          </c:cat>
          <c:val>
            <c:numRef>
              <c:f>'Chart 2'!$B$36:$B$60</c:f>
              <c:numCache>
                <c:formatCode>0.0</c:formatCode>
                <c:ptCount val="25"/>
                <c:pt idx="0">
                  <c:v>7.7</c:v>
                </c:pt>
                <c:pt idx="1">
                  <c:v>5.2</c:v>
                </c:pt>
                <c:pt idx="2">
                  <c:v>4.8394296884224133</c:v>
                </c:pt>
                <c:pt idx="3">
                  <c:v>4.8050562563111612</c:v>
                </c:pt>
                <c:pt idx="4">
                  <c:v>6.3371955907867346</c:v>
                </c:pt>
                <c:pt idx="5">
                  <c:v>7.6302877536764271</c:v>
                </c:pt>
                <c:pt idx="6">
                  <c:v>6.9631197231161366</c:v>
                </c:pt>
                <c:pt idx="7">
                  <c:v>2.1796352687030236</c:v>
                </c:pt>
                <c:pt idx="8">
                  <c:v>-2.6343601211301291</c:v>
                </c:pt>
                <c:pt idx="9">
                  <c:v>-7.3993502810758827</c:v>
                </c:pt>
                <c:pt idx="10">
                  <c:v>-8.7547717970519585</c:v>
                </c:pt>
                <c:pt idx="11">
                  <c:v>-3.3095058548107374</c:v>
                </c:pt>
                <c:pt idx="12">
                  <c:v>-4.6650795742039008E-2</c:v>
                </c:pt>
                <c:pt idx="13">
                  <c:v>4.1866479653311472</c:v>
                </c:pt>
                <c:pt idx="14">
                  <c:v>5.69339952893732</c:v>
                </c:pt>
                <c:pt idx="15">
                  <c:v>3.5568748892969495</c:v>
                </c:pt>
                <c:pt idx="16">
                  <c:v>4.7208764636914822</c:v>
                </c:pt>
                <c:pt idx="17">
                  <c:v>5.2503444923781615</c:v>
                </c:pt>
                <c:pt idx="18">
                  <c:v>5.1718085873383188</c:v>
                </c:pt>
                <c:pt idx="19">
                  <c:v>5.2040963956629724</c:v>
                </c:pt>
                <c:pt idx="20">
                  <c:v>4.7126040095602235</c:v>
                </c:pt>
                <c:pt idx="21">
                  <c:v>4.3520089674692741</c:v>
                </c:pt>
                <c:pt idx="22">
                  <c:v>4.2503467595934836</c:v>
                </c:pt>
                <c:pt idx="23">
                  <c:v>4.2178969259844479</c:v>
                </c:pt>
                <c:pt idx="24">
                  <c:v>3.997755921740648</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426768368"/>
        <c:axId val="426771896"/>
      </c:lineChart>
      <c:catAx>
        <c:axId val="426768368"/>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26771896"/>
        <c:crossesAt val="-11"/>
        <c:auto val="1"/>
        <c:lblAlgn val="ctr"/>
        <c:lblOffset val="100"/>
        <c:tickLblSkip val="1"/>
        <c:tickMarkSkip val="1"/>
        <c:noMultiLvlLbl val="0"/>
      </c:catAx>
      <c:valAx>
        <c:axId val="426771896"/>
        <c:scaling>
          <c:orientation val="minMax"/>
          <c:max val="9"/>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26768368"/>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4.3555555555555509E-3"/>
          <c:y val="0.87182628341259993"/>
          <c:w val="0.46866785714285714"/>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74523730501161634"/>
        </c:manualLayout>
      </c:layout>
      <c:lineChart>
        <c:grouping val="standard"/>
        <c:varyColors val="0"/>
        <c:ser>
          <c:idx val="0"/>
          <c:order val="0"/>
          <c:tx>
            <c:strRef>
              <c:f>'Chart 21'!$B$1</c:f>
              <c:strCache>
                <c:ptCount val="1"/>
                <c:pt idx="0">
                  <c:v>Public invesdtments</c:v>
                </c:pt>
              </c:strCache>
            </c:strRef>
          </c:tx>
          <c:spPr>
            <a:ln w="19050" cap="rnd">
              <a:solidFill>
                <a:schemeClr val="accent1"/>
              </a:solidFill>
              <a:round/>
            </a:ln>
            <a:effectLst/>
          </c:spPr>
          <c:marker>
            <c:symbol val="none"/>
          </c:marker>
          <c:cat>
            <c:numRef>
              <c:f>'Chart 21'!$A$2:$A$13</c:f>
              <c:numCache>
                <c:formatCode>General</c:formatCode>
                <c:ptCount val="12"/>
                <c:pt idx="0">
                  <c:v>2021</c:v>
                </c:pt>
                <c:pt idx="1">
                  <c:v>2022</c:v>
                </c:pt>
                <c:pt idx="2">
                  <c:v>2023</c:v>
                </c:pt>
                <c:pt idx="3">
                  <c:v>2024</c:v>
                </c:pt>
                <c:pt idx="4">
                  <c:v>2025</c:v>
                </c:pt>
                <c:pt idx="5">
                  <c:v>2026</c:v>
                </c:pt>
                <c:pt idx="6">
                  <c:v>2027</c:v>
                </c:pt>
                <c:pt idx="7">
                  <c:v>2028</c:v>
                </c:pt>
                <c:pt idx="8">
                  <c:v>2029</c:v>
                </c:pt>
                <c:pt idx="9">
                  <c:v>2030</c:v>
                </c:pt>
                <c:pt idx="10">
                  <c:v>2031</c:v>
                </c:pt>
                <c:pt idx="11">
                  <c:v>2032</c:v>
                </c:pt>
              </c:numCache>
            </c:numRef>
          </c:cat>
          <c:val>
            <c:numRef>
              <c:f>'Chart 21'!$B$2:$B$13</c:f>
              <c:numCache>
                <c:formatCode>0.0</c:formatCode>
                <c:ptCount val="12"/>
                <c:pt idx="0">
                  <c:v>0</c:v>
                </c:pt>
                <c:pt idx="1">
                  <c:v>1.9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E64-4B8F-A053-5B45126A4568}"/>
            </c:ext>
          </c:extLst>
        </c:ser>
        <c:dLbls>
          <c:showLegendKey val="0"/>
          <c:showVal val="0"/>
          <c:showCatName val="0"/>
          <c:showSerName val="0"/>
          <c:showPercent val="0"/>
          <c:showBubbleSize val="0"/>
        </c:dLbls>
        <c:smooth val="0"/>
        <c:axId val="426773072"/>
        <c:axId val="426767192"/>
      </c:lineChart>
      <c:catAx>
        <c:axId val="426773072"/>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67192"/>
        <c:crosses val="autoZero"/>
        <c:auto val="1"/>
        <c:lblAlgn val="ctr"/>
        <c:lblOffset val="100"/>
        <c:noMultiLvlLbl val="0"/>
      </c:catAx>
      <c:valAx>
        <c:axId val="426767192"/>
        <c:scaling>
          <c:orientation val="minMax"/>
          <c:max val="2"/>
          <c:min val="0"/>
        </c:scaling>
        <c:delete val="0"/>
        <c:axPos val="l"/>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73072"/>
        <c:crosses val="autoZero"/>
        <c:crossBetween val="between"/>
        <c:majorUnit val="0.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78506471954862256"/>
        </c:manualLayout>
      </c:layout>
      <c:lineChart>
        <c:grouping val="standard"/>
        <c:varyColors val="0"/>
        <c:ser>
          <c:idx val="0"/>
          <c:order val="0"/>
          <c:tx>
            <c:strRef>
              <c:f>'Chart 21'!$A$1</c:f>
              <c:strCache>
                <c:ptCount val="1"/>
                <c:pt idx="0">
                  <c:v>List!A1</c:v>
                </c:pt>
              </c:strCache>
            </c:strRef>
          </c:tx>
          <c:spPr>
            <a:ln w="28575" cap="rnd">
              <a:solidFill>
                <a:schemeClr val="accent1"/>
              </a:solidFill>
              <a:round/>
            </a:ln>
            <a:effectLst/>
          </c:spPr>
          <c:marker>
            <c:symbol val="none"/>
          </c:marker>
          <c:cat>
            <c:numRef>
              <c:f>'Chart 21'!$A$2:$A$13</c:f>
              <c:numCache>
                <c:formatCode>General</c:formatCode>
                <c:ptCount val="12"/>
                <c:pt idx="0">
                  <c:v>2021</c:v>
                </c:pt>
                <c:pt idx="1">
                  <c:v>2022</c:v>
                </c:pt>
                <c:pt idx="2">
                  <c:v>2023</c:v>
                </c:pt>
                <c:pt idx="3">
                  <c:v>2024</c:v>
                </c:pt>
                <c:pt idx="4">
                  <c:v>2025</c:v>
                </c:pt>
                <c:pt idx="5">
                  <c:v>2026</c:v>
                </c:pt>
                <c:pt idx="6">
                  <c:v>2027</c:v>
                </c:pt>
                <c:pt idx="7">
                  <c:v>2028</c:v>
                </c:pt>
                <c:pt idx="8">
                  <c:v>2029</c:v>
                </c:pt>
                <c:pt idx="9">
                  <c:v>2030</c:v>
                </c:pt>
                <c:pt idx="10">
                  <c:v>2031</c:v>
                </c:pt>
                <c:pt idx="11">
                  <c:v>2032</c:v>
                </c:pt>
              </c:numCache>
            </c:numRef>
          </c:cat>
          <c:val>
            <c:numRef>
              <c:f>'Chart 21'!$A$2:$A$13</c:f>
              <c:numCache>
                <c:formatCode>General</c:formatCode>
                <c:ptCount val="12"/>
                <c:pt idx="0">
                  <c:v>2021</c:v>
                </c:pt>
                <c:pt idx="1">
                  <c:v>2022</c:v>
                </c:pt>
                <c:pt idx="2">
                  <c:v>2023</c:v>
                </c:pt>
                <c:pt idx="3">
                  <c:v>2024</c:v>
                </c:pt>
                <c:pt idx="4">
                  <c:v>2025</c:v>
                </c:pt>
                <c:pt idx="5">
                  <c:v>2026</c:v>
                </c:pt>
                <c:pt idx="6">
                  <c:v>2027</c:v>
                </c:pt>
                <c:pt idx="7">
                  <c:v>2028</c:v>
                </c:pt>
                <c:pt idx="8">
                  <c:v>2029</c:v>
                </c:pt>
                <c:pt idx="9">
                  <c:v>2030</c:v>
                </c:pt>
                <c:pt idx="10">
                  <c:v>2031</c:v>
                </c:pt>
                <c:pt idx="11">
                  <c:v>2032</c:v>
                </c:pt>
              </c:numCache>
            </c:numRef>
          </c:val>
          <c:smooth val="0"/>
          <c:extLst>
            <c:ext xmlns:c16="http://schemas.microsoft.com/office/drawing/2014/chart" uri="{C3380CC4-5D6E-409C-BE32-E72D297353CC}">
              <c16:uniqueId val="{00000000-EF2B-45D3-9E95-33D4C54E6349}"/>
            </c:ext>
          </c:extLst>
        </c:ser>
        <c:ser>
          <c:idx val="1"/>
          <c:order val="1"/>
          <c:tx>
            <c:strRef>
              <c:f>'Chart 21'!$C$1</c:f>
              <c:strCache>
                <c:ptCount val="1"/>
                <c:pt idx="0">
                  <c:v>Economic growth</c:v>
                </c:pt>
              </c:strCache>
            </c:strRef>
          </c:tx>
          <c:spPr>
            <a:ln w="28575" cap="rnd">
              <a:solidFill>
                <a:schemeClr val="accent1"/>
              </a:solidFill>
              <a:round/>
            </a:ln>
            <a:effectLst/>
          </c:spPr>
          <c:marker>
            <c:symbol val="none"/>
          </c:marker>
          <c:cat>
            <c:numRef>
              <c:f>'Chart 21'!$A$2:$A$13</c:f>
              <c:numCache>
                <c:formatCode>General</c:formatCode>
                <c:ptCount val="12"/>
                <c:pt idx="0">
                  <c:v>2021</c:v>
                </c:pt>
                <c:pt idx="1">
                  <c:v>2022</c:v>
                </c:pt>
                <c:pt idx="2">
                  <c:v>2023</c:v>
                </c:pt>
                <c:pt idx="3">
                  <c:v>2024</c:v>
                </c:pt>
                <c:pt idx="4">
                  <c:v>2025</c:v>
                </c:pt>
                <c:pt idx="5">
                  <c:v>2026</c:v>
                </c:pt>
                <c:pt idx="6">
                  <c:v>2027</c:v>
                </c:pt>
                <c:pt idx="7">
                  <c:v>2028</c:v>
                </c:pt>
                <c:pt idx="8">
                  <c:v>2029</c:v>
                </c:pt>
                <c:pt idx="9">
                  <c:v>2030</c:v>
                </c:pt>
                <c:pt idx="10">
                  <c:v>2031</c:v>
                </c:pt>
                <c:pt idx="11">
                  <c:v>2032</c:v>
                </c:pt>
              </c:numCache>
            </c:numRef>
          </c:cat>
          <c:val>
            <c:numRef>
              <c:f>'Chart 21'!$C$2:$C$13</c:f>
              <c:numCache>
                <c:formatCode>0.0</c:formatCode>
                <c:ptCount val="12"/>
                <c:pt idx="0">
                  <c:v>0</c:v>
                </c:pt>
                <c:pt idx="1">
                  <c:v>1.4379999999999999</c:v>
                </c:pt>
                <c:pt idx="2">
                  <c:v>0.19500000000000001</c:v>
                </c:pt>
                <c:pt idx="3">
                  <c:v>0.223</c:v>
                </c:pt>
                <c:pt idx="4">
                  <c:v>0.27100000000000002</c:v>
                </c:pt>
                <c:pt idx="5">
                  <c:v>0.32900000000000001</c:v>
                </c:pt>
                <c:pt idx="6">
                  <c:v>0.378</c:v>
                </c:pt>
                <c:pt idx="7">
                  <c:v>0.40400000000000003</c:v>
                </c:pt>
                <c:pt idx="8">
                  <c:v>0.40500000000000003</c:v>
                </c:pt>
                <c:pt idx="9">
                  <c:v>0.38600000000000001</c:v>
                </c:pt>
                <c:pt idx="10">
                  <c:v>0.35799999999999998</c:v>
                </c:pt>
                <c:pt idx="11">
                  <c:v>0.33</c:v>
                </c:pt>
              </c:numCache>
            </c:numRef>
          </c:val>
          <c:smooth val="0"/>
          <c:extLst>
            <c:ext xmlns:c16="http://schemas.microsoft.com/office/drawing/2014/chart" uri="{C3380CC4-5D6E-409C-BE32-E72D297353CC}">
              <c16:uniqueId val="{00000000-8E70-4AB9-8E9A-63D87F4A0D0F}"/>
            </c:ext>
          </c:extLst>
        </c:ser>
        <c:ser>
          <c:idx val="2"/>
          <c:order val="2"/>
          <c:tx>
            <c:strRef>
              <c:f>'Chart 21'!$C$1</c:f>
              <c:strCache>
                <c:ptCount val="1"/>
                <c:pt idx="0">
                  <c:v>Economic growth</c:v>
                </c:pt>
              </c:strCache>
            </c:strRef>
          </c:tx>
          <c:spPr>
            <a:ln w="19050" cap="rnd">
              <a:solidFill>
                <a:schemeClr val="accent1"/>
              </a:solidFill>
              <a:round/>
            </a:ln>
            <a:effectLst/>
          </c:spPr>
          <c:marker>
            <c:symbol val="none"/>
          </c:marker>
          <c:cat>
            <c:numRef>
              <c:f>'Chart 21'!$A$2:$A$13</c:f>
              <c:numCache>
                <c:formatCode>General</c:formatCode>
                <c:ptCount val="12"/>
                <c:pt idx="0">
                  <c:v>2021</c:v>
                </c:pt>
                <c:pt idx="1">
                  <c:v>2022</c:v>
                </c:pt>
                <c:pt idx="2">
                  <c:v>2023</c:v>
                </c:pt>
                <c:pt idx="3">
                  <c:v>2024</c:v>
                </c:pt>
                <c:pt idx="4">
                  <c:v>2025</c:v>
                </c:pt>
                <c:pt idx="5">
                  <c:v>2026</c:v>
                </c:pt>
                <c:pt idx="6">
                  <c:v>2027</c:v>
                </c:pt>
                <c:pt idx="7">
                  <c:v>2028</c:v>
                </c:pt>
                <c:pt idx="8">
                  <c:v>2029</c:v>
                </c:pt>
                <c:pt idx="9">
                  <c:v>2030</c:v>
                </c:pt>
                <c:pt idx="10">
                  <c:v>2031</c:v>
                </c:pt>
                <c:pt idx="11">
                  <c:v>2032</c:v>
                </c:pt>
              </c:numCache>
            </c:numRef>
          </c:cat>
          <c:val>
            <c:numRef>
              <c:f>'Chart 21'!$C$2:$C$13</c:f>
              <c:numCache>
                <c:formatCode>0.0</c:formatCode>
                <c:ptCount val="12"/>
                <c:pt idx="0">
                  <c:v>0</c:v>
                </c:pt>
                <c:pt idx="1">
                  <c:v>1.4379999999999999</c:v>
                </c:pt>
                <c:pt idx="2">
                  <c:v>0.19500000000000001</c:v>
                </c:pt>
                <c:pt idx="3">
                  <c:v>0.223</c:v>
                </c:pt>
                <c:pt idx="4">
                  <c:v>0.27100000000000002</c:v>
                </c:pt>
                <c:pt idx="5">
                  <c:v>0.32900000000000001</c:v>
                </c:pt>
                <c:pt idx="6">
                  <c:v>0.378</c:v>
                </c:pt>
                <c:pt idx="7">
                  <c:v>0.40400000000000003</c:v>
                </c:pt>
                <c:pt idx="8">
                  <c:v>0.40500000000000003</c:v>
                </c:pt>
                <c:pt idx="9">
                  <c:v>0.38600000000000001</c:v>
                </c:pt>
                <c:pt idx="10">
                  <c:v>0.35799999999999998</c:v>
                </c:pt>
                <c:pt idx="11">
                  <c:v>0.33</c:v>
                </c:pt>
              </c:numCache>
            </c:numRef>
          </c:val>
          <c:smooth val="0"/>
          <c:extLst>
            <c:ext xmlns:c16="http://schemas.microsoft.com/office/drawing/2014/chart" uri="{C3380CC4-5D6E-409C-BE32-E72D297353CC}">
              <c16:uniqueId val="{00000001-8E70-4AB9-8E9A-63D87F4A0D0F}"/>
            </c:ext>
          </c:extLst>
        </c:ser>
        <c:dLbls>
          <c:showLegendKey val="0"/>
          <c:showVal val="0"/>
          <c:showCatName val="0"/>
          <c:showSerName val="0"/>
          <c:showPercent val="0"/>
          <c:showBubbleSize val="0"/>
        </c:dLbls>
        <c:smooth val="0"/>
        <c:axId val="426770720"/>
        <c:axId val="426767976"/>
      </c:lineChart>
      <c:catAx>
        <c:axId val="42677072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67976"/>
        <c:crosses val="autoZero"/>
        <c:auto val="1"/>
        <c:lblAlgn val="ctr"/>
        <c:lblOffset val="100"/>
        <c:noMultiLvlLbl val="0"/>
      </c:catAx>
      <c:valAx>
        <c:axId val="426767976"/>
        <c:scaling>
          <c:orientation val="minMax"/>
          <c:max val="1.6"/>
          <c:min val="0"/>
        </c:scaling>
        <c:delete val="0"/>
        <c:axPos val="l"/>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70720"/>
        <c:crosses val="autoZero"/>
        <c:crossBetween val="between"/>
        <c:majorUnit val="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74523730501161634"/>
        </c:manualLayout>
      </c:layout>
      <c:lineChart>
        <c:grouping val="standard"/>
        <c:varyColors val="0"/>
        <c:ser>
          <c:idx val="0"/>
          <c:order val="0"/>
          <c:tx>
            <c:strRef>
              <c:f>'Chart 21'!$D$1</c:f>
              <c:strCache>
                <c:ptCount val="1"/>
                <c:pt idx="0">
                  <c:v>Weight of Private Investments in GDP</c:v>
                </c:pt>
              </c:strCache>
            </c:strRef>
          </c:tx>
          <c:spPr>
            <a:ln w="19050" cap="rnd">
              <a:solidFill>
                <a:schemeClr val="accent1"/>
              </a:solidFill>
              <a:round/>
            </a:ln>
            <a:effectLst/>
          </c:spPr>
          <c:marker>
            <c:symbol val="none"/>
          </c:marker>
          <c:cat>
            <c:numRef>
              <c:f>'Chart 21'!$A$2:$A$13</c:f>
              <c:numCache>
                <c:formatCode>General</c:formatCode>
                <c:ptCount val="12"/>
                <c:pt idx="0">
                  <c:v>2021</c:v>
                </c:pt>
                <c:pt idx="1">
                  <c:v>2022</c:v>
                </c:pt>
                <c:pt idx="2">
                  <c:v>2023</c:v>
                </c:pt>
                <c:pt idx="3">
                  <c:v>2024</c:v>
                </c:pt>
                <c:pt idx="4">
                  <c:v>2025</c:v>
                </c:pt>
                <c:pt idx="5">
                  <c:v>2026</c:v>
                </c:pt>
                <c:pt idx="6">
                  <c:v>2027</c:v>
                </c:pt>
                <c:pt idx="7">
                  <c:v>2028</c:v>
                </c:pt>
                <c:pt idx="8">
                  <c:v>2029</c:v>
                </c:pt>
                <c:pt idx="9">
                  <c:v>2030</c:v>
                </c:pt>
                <c:pt idx="10">
                  <c:v>2031</c:v>
                </c:pt>
                <c:pt idx="11">
                  <c:v>2032</c:v>
                </c:pt>
              </c:numCache>
            </c:numRef>
          </c:cat>
          <c:val>
            <c:numRef>
              <c:f>'Chart 21'!$D$2:$D$13</c:f>
              <c:numCache>
                <c:formatCode>0.0</c:formatCode>
                <c:ptCount val="12"/>
                <c:pt idx="0">
                  <c:v>0</c:v>
                </c:pt>
                <c:pt idx="1">
                  <c:v>0.61299999999999999</c:v>
                </c:pt>
                <c:pt idx="2">
                  <c:v>0.81599999999999995</c:v>
                </c:pt>
                <c:pt idx="3">
                  <c:v>0.76900000000000002</c:v>
                </c:pt>
                <c:pt idx="4">
                  <c:v>0.66</c:v>
                </c:pt>
                <c:pt idx="5">
                  <c:v>0.56999999999999995</c:v>
                </c:pt>
                <c:pt idx="6">
                  <c:v>0.504</c:v>
                </c:pt>
                <c:pt idx="7">
                  <c:v>0.44700000000000001</c:v>
                </c:pt>
                <c:pt idx="8">
                  <c:v>0.38800000000000001</c:v>
                </c:pt>
                <c:pt idx="9">
                  <c:v>0.32700000000000001</c:v>
                </c:pt>
                <c:pt idx="10">
                  <c:v>0.27</c:v>
                </c:pt>
                <c:pt idx="11">
                  <c:v>0.224</c:v>
                </c:pt>
              </c:numCache>
            </c:numRef>
          </c:val>
          <c:smooth val="0"/>
          <c:extLst>
            <c:ext xmlns:c16="http://schemas.microsoft.com/office/drawing/2014/chart" uri="{C3380CC4-5D6E-409C-BE32-E72D297353CC}">
              <c16:uniqueId val="{00000000-A2E5-4741-84BB-56823E556DD1}"/>
            </c:ext>
          </c:extLst>
        </c:ser>
        <c:dLbls>
          <c:showLegendKey val="0"/>
          <c:showVal val="0"/>
          <c:showCatName val="0"/>
          <c:showSerName val="0"/>
          <c:showPercent val="0"/>
          <c:showBubbleSize val="0"/>
        </c:dLbls>
        <c:smooth val="0"/>
        <c:axId val="426769152"/>
        <c:axId val="426771504"/>
      </c:lineChart>
      <c:catAx>
        <c:axId val="426769152"/>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71504"/>
        <c:crosses val="autoZero"/>
        <c:auto val="1"/>
        <c:lblAlgn val="ctr"/>
        <c:lblOffset val="100"/>
        <c:noMultiLvlLbl val="0"/>
      </c:catAx>
      <c:valAx>
        <c:axId val="426771504"/>
        <c:scaling>
          <c:orientation val="minMax"/>
          <c:max val="0.9"/>
          <c:min val="0"/>
        </c:scaling>
        <c:delete val="0"/>
        <c:axPos val="l"/>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69152"/>
        <c:crosses val="autoZero"/>
        <c:crossBetween val="between"/>
        <c:majorUnit val="0.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05952380952374E-2"/>
          <c:y val="3.0626234236042878E-2"/>
          <c:w val="0.91087698412698415"/>
          <c:h val="0.60165240438350442"/>
        </c:manualLayout>
      </c:layout>
      <c:barChart>
        <c:barDir val="col"/>
        <c:grouping val="clustered"/>
        <c:varyColors val="0"/>
        <c:ser>
          <c:idx val="2"/>
          <c:order val="2"/>
          <c:tx>
            <c:strRef>
              <c:f>'Chart 22'!$A$4</c:f>
              <c:strCache>
                <c:ptCount val="1"/>
                <c:pt idx="0">
                  <c:v>Trade balance, forecast </c:v>
                </c:pt>
              </c:strCache>
            </c:strRef>
          </c:tx>
          <c:spPr>
            <a:solidFill>
              <a:schemeClr val="bg1">
                <a:lumMod val="75000"/>
              </a:schemeClr>
            </a:solidFill>
          </c:spPr>
          <c:invertIfNegative val="0"/>
          <c:cat>
            <c:strRef>
              <c:f>'Chart 22'!$B$1:$J$1</c:f>
              <c:strCache>
                <c:ptCount val="8"/>
                <c:pt idx="0">
                  <c:v>2017</c:v>
                </c:pt>
                <c:pt idx="1">
                  <c:v>2018</c:v>
                </c:pt>
                <c:pt idx="2">
                  <c:v>2019</c:v>
                </c:pt>
                <c:pt idx="3">
                  <c:v>2020</c:v>
                </c:pt>
                <c:pt idx="4">
                  <c:v>2021</c:v>
                </c:pt>
                <c:pt idx="5">
                  <c:v>2022</c:v>
                </c:pt>
                <c:pt idx="6">
                  <c:v>2023</c:v>
                </c:pt>
                <c:pt idx="7">
                  <c:v>2024</c:v>
                </c:pt>
              </c:strCache>
            </c:strRef>
          </c:cat>
          <c:val>
            <c:numRef>
              <c:f>'Chart 22'!$B$4:$J$4</c:f>
              <c:numCache>
                <c:formatCode>General</c:formatCode>
                <c:ptCount val="8"/>
                <c:pt idx="0">
                  <c:v>-10.8</c:v>
                </c:pt>
                <c:pt idx="1">
                  <c:v>-13.7</c:v>
                </c:pt>
                <c:pt idx="2" formatCode="0.0">
                  <c:v>-13.132666637090438</c:v>
                </c:pt>
                <c:pt idx="3">
                  <c:v>-8.1999999999999993</c:v>
                </c:pt>
                <c:pt idx="4">
                  <c:v>-8.6</c:v>
                </c:pt>
                <c:pt idx="5">
                  <c:v>-8.6999999999999993</c:v>
                </c:pt>
                <c:pt idx="6" formatCode="0.0">
                  <c:v>-9</c:v>
                </c:pt>
                <c:pt idx="7" formatCode="0.0">
                  <c:v>-9</c:v>
                </c:pt>
              </c:numCache>
            </c:numRef>
          </c:val>
          <c:extLst>
            <c:ext xmlns:c16="http://schemas.microsoft.com/office/drawing/2014/chart" uri="{C3380CC4-5D6E-409C-BE32-E72D297353CC}">
              <c16:uniqueId val="{00000000-0D70-4806-8E7F-9FDBFA17BC84}"/>
            </c:ext>
          </c:extLst>
        </c:ser>
        <c:ser>
          <c:idx val="3"/>
          <c:order val="3"/>
          <c:tx>
            <c:strRef>
              <c:f>'Chart 22'!$A$5</c:f>
              <c:strCache>
                <c:ptCount val="1"/>
                <c:pt idx="0">
                  <c:v>Trade balance, previous quarter forecast </c:v>
                </c:pt>
              </c:strCache>
            </c:strRef>
          </c:tx>
          <c:spPr>
            <a:solidFill>
              <a:schemeClr val="accent2"/>
            </a:solidFill>
          </c:spPr>
          <c:invertIfNegative val="0"/>
          <c:cat>
            <c:strRef>
              <c:f>'Chart 22'!$B$1:$J$1</c:f>
              <c:strCache>
                <c:ptCount val="8"/>
                <c:pt idx="0">
                  <c:v>2017</c:v>
                </c:pt>
                <c:pt idx="1">
                  <c:v>2018</c:v>
                </c:pt>
                <c:pt idx="2">
                  <c:v>2019</c:v>
                </c:pt>
                <c:pt idx="3">
                  <c:v>2020</c:v>
                </c:pt>
                <c:pt idx="4">
                  <c:v>2021</c:v>
                </c:pt>
                <c:pt idx="5">
                  <c:v>2022</c:v>
                </c:pt>
                <c:pt idx="6">
                  <c:v>2023</c:v>
                </c:pt>
                <c:pt idx="7">
                  <c:v>2024</c:v>
                </c:pt>
              </c:strCache>
            </c:strRef>
          </c:cat>
          <c:val>
            <c:numRef>
              <c:f>'Chart 22'!$B$5:$J$5</c:f>
              <c:numCache>
                <c:formatCode>General</c:formatCode>
                <c:ptCount val="8"/>
                <c:pt idx="3">
                  <c:v>-9.9</c:v>
                </c:pt>
                <c:pt idx="4">
                  <c:v>-8.3000000000000007</c:v>
                </c:pt>
                <c:pt idx="5">
                  <c:v>-8.4</c:v>
                </c:pt>
                <c:pt idx="6">
                  <c:v>-8.6</c:v>
                </c:pt>
              </c:numCache>
            </c:numRef>
          </c:val>
          <c:extLst>
            <c:ext xmlns:c16="http://schemas.microsoft.com/office/drawing/2014/chart" uri="{C3380CC4-5D6E-409C-BE32-E72D297353CC}">
              <c16:uniqueId val="{00000001-0D70-4806-8E7F-9FDBFA17BC84}"/>
            </c:ext>
          </c:extLst>
        </c:ser>
        <c:dLbls>
          <c:showLegendKey val="0"/>
          <c:showVal val="0"/>
          <c:showCatName val="0"/>
          <c:showSerName val="0"/>
          <c:showPercent val="0"/>
          <c:showBubbleSize val="0"/>
        </c:dLbls>
        <c:gapWidth val="150"/>
        <c:axId val="426772288"/>
        <c:axId val="426769936"/>
      </c:barChart>
      <c:lineChart>
        <c:grouping val="standard"/>
        <c:varyColors val="0"/>
        <c:ser>
          <c:idx val="0"/>
          <c:order val="0"/>
          <c:tx>
            <c:strRef>
              <c:f>'Chart 22'!$A$2</c:f>
              <c:strCache>
                <c:ptCount val="1"/>
                <c:pt idx="0">
                  <c:v>Current account, forecast</c:v>
                </c:pt>
              </c:strCache>
            </c:strRef>
          </c:tx>
          <c:spPr>
            <a:ln w="19050">
              <a:solidFill>
                <a:srgbClr val="002060"/>
              </a:solidFill>
            </a:ln>
          </c:spPr>
          <c:marker>
            <c:symbol val="none"/>
          </c:marker>
          <c:dLbls>
            <c:dLbl>
              <c:idx val="0"/>
              <c:layout>
                <c:manualLayout>
                  <c:x val="-5.5436507936507937E-2"/>
                  <c:y val="-1.30059092935921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32-4A99-B91E-5507D4BD8416}"/>
                </c:ext>
              </c:extLst>
            </c:dLbl>
            <c:dLbl>
              <c:idx val="1"/>
              <c:layout>
                <c:manualLayout>
                  <c:x val="-6.5515873015873069E-2"/>
                  <c:y val="2.8376857175926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32-4A99-B91E-5507D4BD8416}"/>
                </c:ext>
              </c:extLst>
            </c:dLbl>
            <c:dLbl>
              <c:idx val="2"/>
              <c:layout>
                <c:manualLayout>
                  <c:x val="-7.559523809523809E-2"/>
                  <c:y val="2.27014857407409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32-4A99-B91E-5507D4BD8416}"/>
                </c:ext>
              </c:extLst>
            </c:dLbl>
            <c:dLbl>
              <c:idx val="3"/>
              <c:layout>
                <c:manualLayout>
                  <c:x val="-0.10583333333333333"/>
                  <c:y val="-2.8376857175926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32-4A99-B91E-5507D4BD8416}"/>
                </c:ext>
              </c:extLst>
            </c:dLbl>
            <c:dLbl>
              <c:idx val="4"/>
              <c:layout>
                <c:manualLayout>
                  <c:x val="-7.5595213640725301E-2"/>
                  <c:y val="9.02853162772129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32-4A99-B91E-5507D4BD8416}"/>
                </c:ext>
              </c:extLst>
            </c:dLbl>
            <c:dLbl>
              <c:idx val="5"/>
              <c:layout>
                <c:manualLayout>
                  <c:x val="-4.56096905186009E-2"/>
                  <c:y val="7.4386090088253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32-4A99-B91E-5507D4BD8416}"/>
                </c:ext>
              </c:extLst>
            </c:dLbl>
            <c:spPr>
              <a:noFill/>
              <a:ln>
                <a:noFill/>
              </a:ln>
              <a:effectLst/>
            </c:spPr>
            <c:txPr>
              <a:bodyPr/>
              <a:lstStyle/>
              <a:p>
                <a:pPr>
                  <a:defRPr sz="600" i="1">
                    <a:latin typeface="GHEA Grapalat" panose="02000506050000020003" pitchFamily="50"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22'!$B$1:$J$1</c:f>
              <c:strCache>
                <c:ptCount val="8"/>
                <c:pt idx="0">
                  <c:v>2017</c:v>
                </c:pt>
                <c:pt idx="1">
                  <c:v>2018</c:v>
                </c:pt>
                <c:pt idx="2">
                  <c:v>2019</c:v>
                </c:pt>
                <c:pt idx="3">
                  <c:v>2020</c:v>
                </c:pt>
                <c:pt idx="4">
                  <c:v>2021</c:v>
                </c:pt>
                <c:pt idx="5">
                  <c:v>2022</c:v>
                </c:pt>
                <c:pt idx="6">
                  <c:v>2023</c:v>
                </c:pt>
                <c:pt idx="7">
                  <c:v>2024</c:v>
                </c:pt>
              </c:strCache>
            </c:strRef>
          </c:cat>
          <c:val>
            <c:numRef>
              <c:f>'Chart 22'!$B$2:$J$2</c:f>
              <c:numCache>
                <c:formatCode>General</c:formatCode>
                <c:ptCount val="8"/>
                <c:pt idx="0">
                  <c:v>-1.5</c:v>
                </c:pt>
                <c:pt idx="1">
                  <c:v>-6.9</c:v>
                </c:pt>
                <c:pt idx="2" formatCode="0.0">
                  <c:v>-7.333385713818938</c:v>
                </c:pt>
                <c:pt idx="3">
                  <c:v>-3.8</c:v>
                </c:pt>
                <c:pt idx="4">
                  <c:v>-1.8</c:v>
                </c:pt>
                <c:pt idx="5">
                  <c:v>-3.4</c:v>
                </c:pt>
                <c:pt idx="6">
                  <c:v>-4.7</c:v>
                </c:pt>
                <c:pt idx="7">
                  <c:v>-5.2</c:v>
                </c:pt>
              </c:numCache>
            </c:numRef>
          </c:val>
          <c:smooth val="0"/>
          <c:extLst>
            <c:ext xmlns:c16="http://schemas.microsoft.com/office/drawing/2014/chart" uri="{C3380CC4-5D6E-409C-BE32-E72D297353CC}">
              <c16:uniqueId val="{00000002-0D70-4806-8E7F-9FDBFA17BC84}"/>
            </c:ext>
          </c:extLst>
        </c:ser>
        <c:ser>
          <c:idx val="1"/>
          <c:order val="1"/>
          <c:tx>
            <c:strRef>
              <c:f>'Chart 22'!$A$3</c:f>
              <c:strCache>
                <c:ptCount val="1"/>
                <c:pt idx="0">
                  <c:v>Current account, previous quarter forecast</c:v>
                </c:pt>
              </c:strCache>
            </c:strRef>
          </c:tx>
          <c:spPr>
            <a:ln w="19050">
              <a:solidFill>
                <a:srgbClr val="C00000"/>
              </a:solidFill>
              <a:prstDash val="solid"/>
            </a:ln>
          </c:spPr>
          <c:marker>
            <c:symbol val="none"/>
          </c:marker>
          <c:cat>
            <c:strRef>
              <c:f>'Chart 22'!$B$1:$J$1</c:f>
              <c:strCache>
                <c:ptCount val="8"/>
                <c:pt idx="0">
                  <c:v>2017</c:v>
                </c:pt>
                <c:pt idx="1">
                  <c:v>2018</c:v>
                </c:pt>
                <c:pt idx="2">
                  <c:v>2019</c:v>
                </c:pt>
                <c:pt idx="3">
                  <c:v>2020</c:v>
                </c:pt>
                <c:pt idx="4">
                  <c:v>2021</c:v>
                </c:pt>
                <c:pt idx="5">
                  <c:v>2022</c:v>
                </c:pt>
                <c:pt idx="6">
                  <c:v>2023</c:v>
                </c:pt>
                <c:pt idx="7">
                  <c:v>2024</c:v>
                </c:pt>
              </c:strCache>
            </c:strRef>
          </c:cat>
          <c:val>
            <c:numRef>
              <c:f>'Chart 22'!$B$3:$J$3</c:f>
              <c:numCache>
                <c:formatCode>General</c:formatCode>
                <c:ptCount val="8"/>
                <c:pt idx="3">
                  <c:v>-3.8</c:v>
                </c:pt>
                <c:pt idx="4">
                  <c:v>-1.9</c:v>
                </c:pt>
                <c:pt idx="5">
                  <c:v>-3</c:v>
                </c:pt>
                <c:pt idx="6">
                  <c:v>-4.2</c:v>
                </c:pt>
              </c:numCache>
            </c:numRef>
          </c:val>
          <c:smooth val="0"/>
          <c:extLst>
            <c:ext xmlns:c16="http://schemas.microsoft.com/office/drawing/2014/chart" uri="{C3380CC4-5D6E-409C-BE32-E72D297353CC}">
              <c16:uniqueId val="{00000003-0D70-4806-8E7F-9FDBFA17BC84}"/>
            </c:ext>
          </c:extLst>
        </c:ser>
        <c:dLbls>
          <c:showLegendKey val="0"/>
          <c:showVal val="0"/>
          <c:showCatName val="0"/>
          <c:showSerName val="0"/>
          <c:showPercent val="0"/>
          <c:showBubbleSize val="0"/>
        </c:dLbls>
        <c:marker val="1"/>
        <c:smooth val="0"/>
        <c:axId val="426772288"/>
        <c:axId val="426769936"/>
      </c:lineChart>
      <c:catAx>
        <c:axId val="426772288"/>
        <c:scaling>
          <c:orientation val="minMax"/>
        </c:scaling>
        <c:delete val="0"/>
        <c:axPos val="b"/>
        <c:numFmt formatCode="General" sourceLinked="0"/>
        <c:majorTickMark val="out"/>
        <c:minorTickMark val="none"/>
        <c:tickLblPos val="low"/>
        <c:spPr>
          <a:ln>
            <a:solidFill>
              <a:schemeClr val="tx1"/>
            </a:solidFill>
          </a:ln>
        </c:spPr>
        <c:txPr>
          <a:bodyPr/>
          <a:lstStyle/>
          <a:p>
            <a:pPr>
              <a:defRPr sz="600">
                <a:latin typeface="GHEA Grapalat" pitchFamily="50" charset="0"/>
              </a:defRPr>
            </a:pPr>
            <a:endParaRPr lang="en-US"/>
          </a:p>
        </c:txPr>
        <c:crossAx val="426769936"/>
        <c:crosses val="autoZero"/>
        <c:auto val="1"/>
        <c:lblAlgn val="ctr"/>
        <c:lblOffset val="100"/>
        <c:noMultiLvlLbl val="0"/>
      </c:catAx>
      <c:valAx>
        <c:axId val="426769936"/>
        <c:scaling>
          <c:orientation val="minMax"/>
          <c:min val="-15"/>
        </c:scaling>
        <c:delete val="0"/>
        <c:axPos val="l"/>
        <c:numFmt formatCode="0" sourceLinked="0"/>
        <c:majorTickMark val="out"/>
        <c:minorTickMark val="none"/>
        <c:tickLblPos val="nextTo"/>
        <c:spPr>
          <a:ln w="6350">
            <a:solidFill>
              <a:schemeClr val="tx1"/>
            </a:solidFill>
          </a:ln>
        </c:spPr>
        <c:txPr>
          <a:bodyPr/>
          <a:lstStyle/>
          <a:p>
            <a:pPr>
              <a:defRPr sz="600">
                <a:latin typeface="GHEA Grapalat" pitchFamily="50" charset="0"/>
              </a:defRPr>
            </a:pPr>
            <a:endParaRPr lang="en-US"/>
          </a:p>
        </c:txPr>
        <c:crossAx val="426772288"/>
        <c:crosses val="autoZero"/>
        <c:crossBetween val="between"/>
        <c:majorUnit val="5"/>
      </c:valAx>
      <c:spPr>
        <a:noFill/>
      </c:spPr>
    </c:plotArea>
    <c:legend>
      <c:legendPos val="b"/>
      <c:layout>
        <c:manualLayout>
          <c:xMode val="edge"/>
          <c:yMode val="edge"/>
          <c:x val="0"/>
          <c:y val="0.74437347051700875"/>
          <c:w val="0.94575317460317465"/>
          <c:h val="0.2381147740243143"/>
        </c:manualLayout>
      </c:layout>
      <c:overlay val="0"/>
      <c:txPr>
        <a:bodyPr/>
        <a:lstStyle/>
        <a:p>
          <a:pPr>
            <a:defRPr sz="800" i="1" baseline="-14000">
              <a:latin typeface="GHEA Grapalat" pitchFamily="50" charset="0"/>
            </a:defRPr>
          </a:pPr>
          <a:endParaRPr lang="en-US"/>
        </a:p>
      </c:txPr>
    </c:legend>
    <c:plotVisOnly val="1"/>
    <c:dispBlanksAs val="gap"/>
    <c:showDLblsOverMax val="0"/>
  </c:chart>
  <c:spPr>
    <a:noFill/>
    <a:ln>
      <a:noFill/>
    </a:ln>
  </c:spPr>
  <c:txPr>
    <a:bodyPr/>
    <a:lstStyle/>
    <a:p>
      <a:pPr>
        <a:defRPr sz="1800"/>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42336384286077E-2"/>
          <c:y val="2.8194116135365467E-2"/>
          <c:w val="0.91781696616996367"/>
          <c:h val="0.67200846439328865"/>
        </c:manualLayout>
      </c:layout>
      <c:barChart>
        <c:barDir val="col"/>
        <c:grouping val="clustered"/>
        <c:varyColors val="0"/>
        <c:ser>
          <c:idx val="0"/>
          <c:order val="0"/>
          <c:tx>
            <c:strRef>
              <c:f>'Chart 23'!$A$2</c:f>
              <c:strCache>
                <c:ptCount val="1"/>
                <c:pt idx="0">
                  <c:v>Revenue impulse</c:v>
                </c:pt>
              </c:strCache>
            </c:strRef>
          </c:tx>
          <c:spPr>
            <a:solidFill>
              <a:schemeClr val="bg1">
                <a:lumMod val="75000"/>
              </a:schemeClr>
            </a:solidFill>
          </c:spPr>
          <c:invertIfNegative val="0"/>
          <c:cat>
            <c:strRef>
              <c:f>'Chart 23'!$B$1:$G$1</c:f>
              <c:strCache>
                <c:ptCount val="6"/>
                <c:pt idx="0">
                  <c:v>2017</c:v>
                </c:pt>
                <c:pt idx="1">
                  <c:v>2018</c:v>
                </c:pt>
                <c:pt idx="2">
                  <c:v>2019</c:v>
                </c:pt>
                <c:pt idx="3">
                  <c:v>2020</c:v>
                </c:pt>
                <c:pt idx="4">
                  <c:v>2021 forec.</c:v>
                </c:pt>
                <c:pt idx="5">
                  <c:v>2022 forec.</c:v>
                </c:pt>
              </c:strCache>
            </c:strRef>
          </c:cat>
          <c:val>
            <c:numRef>
              <c:f>'Chart 23'!$B$2:$G$2</c:f>
              <c:numCache>
                <c:formatCode>0.0</c:formatCode>
                <c:ptCount val="6"/>
                <c:pt idx="0">
                  <c:v>0.72068153690000014</c:v>
                </c:pt>
                <c:pt idx="1">
                  <c:v>-2.8197908536999998</c:v>
                </c:pt>
                <c:pt idx="2">
                  <c:v>0.2166068884999999</c:v>
                </c:pt>
                <c:pt idx="3">
                  <c:v>0.65536907100000019</c:v>
                </c:pt>
                <c:pt idx="4">
                  <c:v>0.8</c:v>
                </c:pt>
                <c:pt idx="5">
                  <c:v>0.6</c:v>
                </c:pt>
              </c:numCache>
            </c:numRef>
          </c:val>
          <c:extLst>
            <c:ext xmlns:c16="http://schemas.microsoft.com/office/drawing/2014/chart" uri="{C3380CC4-5D6E-409C-BE32-E72D297353CC}">
              <c16:uniqueId val="{00000000-66E3-47F6-B0E3-204D27C0DB28}"/>
            </c:ext>
          </c:extLst>
        </c:ser>
        <c:ser>
          <c:idx val="1"/>
          <c:order val="1"/>
          <c:tx>
            <c:strRef>
              <c:f>'Chart 23'!$A$3</c:f>
              <c:strCache>
                <c:ptCount val="1"/>
                <c:pt idx="0">
                  <c:v>Expenditure impulse</c:v>
                </c:pt>
              </c:strCache>
            </c:strRef>
          </c:tx>
          <c:spPr>
            <a:solidFill>
              <a:schemeClr val="accent2"/>
            </a:solidFill>
            <a:ln>
              <a:noFill/>
            </a:ln>
            <a:effectLst/>
          </c:spPr>
          <c:invertIfNegative val="0"/>
          <c:cat>
            <c:strRef>
              <c:f>'Chart 23'!$B$1:$G$1</c:f>
              <c:strCache>
                <c:ptCount val="6"/>
                <c:pt idx="0">
                  <c:v>2017</c:v>
                </c:pt>
                <c:pt idx="1">
                  <c:v>2018</c:v>
                </c:pt>
                <c:pt idx="2">
                  <c:v>2019</c:v>
                </c:pt>
                <c:pt idx="3">
                  <c:v>2020</c:v>
                </c:pt>
                <c:pt idx="4">
                  <c:v>2021 forec.</c:v>
                </c:pt>
                <c:pt idx="5">
                  <c:v>2022 forec.</c:v>
                </c:pt>
              </c:strCache>
            </c:strRef>
          </c:cat>
          <c:val>
            <c:numRef>
              <c:f>'Chart 23'!$B$3:$G$3</c:f>
              <c:numCache>
                <c:formatCode>0.0</c:formatCode>
                <c:ptCount val="6"/>
                <c:pt idx="0">
                  <c:v>-3.2727567190000002</c:v>
                </c:pt>
                <c:pt idx="1">
                  <c:v>0.25524540299999998</c:v>
                </c:pt>
                <c:pt idx="2">
                  <c:v>1.3521841878</c:v>
                </c:pt>
                <c:pt idx="3">
                  <c:v>3.5471789190000003</c:v>
                </c:pt>
                <c:pt idx="4">
                  <c:v>-2.5</c:v>
                </c:pt>
                <c:pt idx="5">
                  <c:v>-1.5</c:v>
                </c:pt>
              </c:numCache>
            </c:numRef>
          </c:val>
          <c:extLst>
            <c:ext xmlns:c16="http://schemas.microsoft.com/office/drawing/2014/chart" uri="{C3380CC4-5D6E-409C-BE32-E72D297353CC}">
              <c16:uniqueId val="{00000001-66E3-47F6-B0E3-204D27C0DB28}"/>
            </c:ext>
          </c:extLst>
        </c:ser>
        <c:dLbls>
          <c:showLegendKey val="0"/>
          <c:showVal val="0"/>
          <c:showCatName val="0"/>
          <c:showSerName val="0"/>
          <c:showPercent val="0"/>
          <c:showBubbleSize val="0"/>
        </c:dLbls>
        <c:gapWidth val="150"/>
        <c:axId val="426773464"/>
        <c:axId val="426766800"/>
      </c:barChart>
      <c:lineChart>
        <c:grouping val="standard"/>
        <c:varyColors val="0"/>
        <c:ser>
          <c:idx val="2"/>
          <c:order val="2"/>
          <c:tx>
            <c:strRef>
              <c:f>'Գրաֆիկ 20'!#REF!</c:f>
              <c:strCache>
                <c:ptCount val="1"/>
                <c:pt idx="0">
                  <c:v>#REF!</c:v>
                </c:pt>
              </c:strCache>
            </c:strRef>
          </c:tx>
          <c:marker>
            <c:symbol val="none"/>
          </c:marker>
          <c:cat>
            <c:strRef>
              <c:f>'Chart 23'!$B$1:$F$1</c:f>
              <c:strCache>
                <c:ptCount val="5"/>
                <c:pt idx="0">
                  <c:v>2017</c:v>
                </c:pt>
                <c:pt idx="1">
                  <c:v>2018</c:v>
                </c:pt>
                <c:pt idx="2">
                  <c:v>2019</c:v>
                </c:pt>
                <c:pt idx="3">
                  <c:v>2020</c:v>
                </c:pt>
                <c:pt idx="4">
                  <c:v>2021 forec.</c:v>
                </c:pt>
              </c:strCache>
            </c:strRef>
          </c:cat>
          <c:val>
            <c:numRef>
              <c:f>'Գրաֆիկ 20'!#REF!</c:f>
              <c:numCache>
                <c:formatCode>General</c:formatCode>
                <c:ptCount val="1"/>
                <c:pt idx="0">
                  <c:v>1</c:v>
                </c:pt>
              </c:numCache>
            </c:numRef>
          </c:val>
          <c:smooth val="0"/>
          <c:extLst>
            <c:ext xmlns:c16="http://schemas.microsoft.com/office/drawing/2014/chart" uri="{C3380CC4-5D6E-409C-BE32-E72D297353CC}">
              <c16:uniqueId val="{00000002-66E3-47F6-B0E3-204D27C0DB28}"/>
            </c:ext>
          </c:extLst>
        </c:ser>
        <c:ser>
          <c:idx val="3"/>
          <c:order val="3"/>
          <c:tx>
            <c:strRef>
              <c:f>'Գրաֆիկ 20'!#REF!</c:f>
              <c:strCache>
                <c:ptCount val="1"/>
                <c:pt idx="0">
                  <c:v>#REF!</c:v>
                </c:pt>
              </c:strCache>
            </c:strRef>
          </c:tx>
          <c:marker>
            <c:symbol val="none"/>
          </c:marker>
          <c:cat>
            <c:strRef>
              <c:f>'Chart 23'!$B$1:$F$1</c:f>
              <c:strCache>
                <c:ptCount val="5"/>
                <c:pt idx="0">
                  <c:v>2017</c:v>
                </c:pt>
                <c:pt idx="1">
                  <c:v>2018</c:v>
                </c:pt>
                <c:pt idx="2">
                  <c:v>2019</c:v>
                </c:pt>
                <c:pt idx="3">
                  <c:v>2020</c:v>
                </c:pt>
                <c:pt idx="4">
                  <c:v>2021 forec.</c:v>
                </c:pt>
              </c:strCache>
            </c:strRef>
          </c:cat>
          <c:val>
            <c:numRef>
              <c:f>'Գրաֆիկ 20'!#REF!</c:f>
              <c:numCache>
                <c:formatCode>General</c:formatCode>
                <c:ptCount val="1"/>
                <c:pt idx="0">
                  <c:v>1</c:v>
                </c:pt>
              </c:numCache>
            </c:numRef>
          </c:val>
          <c:smooth val="0"/>
          <c:extLst>
            <c:ext xmlns:c16="http://schemas.microsoft.com/office/drawing/2014/chart" uri="{C3380CC4-5D6E-409C-BE32-E72D297353CC}">
              <c16:uniqueId val="{00000003-66E3-47F6-B0E3-204D27C0DB28}"/>
            </c:ext>
          </c:extLst>
        </c:ser>
        <c:dLbls>
          <c:showLegendKey val="0"/>
          <c:showVal val="0"/>
          <c:showCatName val="0"/>
          <c:showSerName val="0"/>
          <c:showPercent val="0"/>
          <c:showBubbleSize val="0"/>
        </c:dLbls>
        <c:marker val="1"/>
        <c:smooth val="0"/>
        <c:axId val="426773464"/>
        <c:axId val="426766800"/>
      </c:lineChart>
      <c:catAx>
        <c:axId val="42677346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66800"/>
        <c:crosses val="autoZero"/>
        <c:auto val="1"/>
        <c:lblAlgn val="ctr"/>
        <c:lblOffset val="100"/>
        <c:noMultiLvlLbl val="0"/>
      </c:catAx>
      <c:valAx>
        <c:axId val="4267668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73464"/>
        <c:crosses val="autoZero"/>
        <c:crossBetween val="between"/>
      </c:valAx>
      <c:spPr>
        <a:noFill/>
        <a:ln>
          <a:noFill/>
        </a:ln>
        <a:effectLst/>
      </c:spPr>
    </c:plotArea>
    <c:legend>
      <c:legendPos val="b"/>
      <c:legendEntry>
        <c:idx val="2"/>
        <c:delete val="1"/>
      </c:legendEntry>
      <c:legendEntry>
        <c:idx val="3"/>
        <c:delete val="1"/>
      </c:legendEntry>
      <c:layout>
        <c:manualLayout>
          <c:xMode val="edge"/>
          <c:yMode val="edge"/>
          <c:x val="0"/>
          <c:y val="0.81990104809377506"/>
          <c:w val="0.69713829890121481"/>
          <c:h val="0.18009895190622491"/>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'Chart 24'!$B$1</c:f>
              <c:strCache>
                <c:ptCount val="1"/>
                <c:pt idx="0">
                  <c:v>QIV forecast</c:v>
                </c:pt>
              </c:strCache>
            </c:strRef>
          </c:tx>
          <c:spPr>
            <a:ln w="19050" cap="rnd">
              <a:solidFill>
                <a:srgbClr val="002060"/>
              </a:solidFill>
              <a:round/>
            </a:ln>
            <a:effectLst/>
          </c:spPr>
          <c:marker>
            <c:symbol val="none"/>
          </c:marker>
          <c:cat>
            <c:strRef>
              <c:f>'Chart 24'!$A$2:$A$14</c:f>
              <c:strCache>
                <c:ptCount val="13"/>
                <c:pt idx="0">
                  <c:v>I 19</c:v>
                </c:pt>
                <c:pt idx="1">
                  <c:v>II</c:v>
                </c:pt>
                <c:pt idx="2">
                  <c:v>III</c:v>
                </c:pt>
                <c:pt idx="3">
                  <c:v>IV</c:v>
                </c:pt>
                <c:pt idx="4">
                  <c:v>I 20</c:v>
                </c:pt>
                <c:pt idx="5">
                  <c:v>II</c:v>
                </c:pt>
                <c:pt idx="6">
                  <c:v>III</c:v>
                </c:pt>
                <c:pt idx="7">
                  <c:v>IV</c:v>
                </c:pt>
                <c:pt idx="8">
                  <c:v>I 21</c:v>
                </c:pt>
                <c:pt idx="9">
                  <c:v>II</c:v>
                </c:pt>
                <c:pt idx="10">
                  <c:v>III</c:v>
                </c:pt>
                <c:pt idx="11">
                  <c:v>IV</c:v>
                </c:pt>
                <c:pt idx="12">
                  <c:v>I 22</c:v>
                </c:pt>
              </c:strCache>
            </c:strRef>
          </c:cat>
          <c:val>
            <c:numRef>
              <c:f>'Chart 24'!$B$2:$B$14</c:f>
              <c:numCache>
                <c:formatCode>0.0</c:formatCode>
                <c:ptCount val="13"/>
                <c:pt idx="0">
                  <c:v>2.1399621099999999</c:v>
                </c:pt>
                <c:pt idx="1">
                  <c:v>2.3860200599999999</c:v>
                </c:pt>
                <c:pt idx="2">
                  <c:v>3.14779747</c:v>
                </c:pt>
                <c:pt idx="3">
                  <c:v>3.0121627000000002</c:v>
                </c:pt>
                <c:pt idx="4">
                  <c:v>1.68226258</c:v>
                </c:pt>
                <c:pt idx="5">
                  <c:v>1.39777372</c:v>
                </c:pt>
                <c:pt idx="6">
                  <c:v>1.5724383900000001</c:v>
                </c:pt>
                <c:pt idx="7">
                  <c:v>2.4875035900000002</c:v>
                </c:pt>
                <c:pt idx="8">
                  <c:v>3.93487651</c:v>
                </c:pt>
                <c:pt idx="9">
                  <c:v>4.2936299699999996</c:v>
                </c:pt>
                <c:pt idx="10">
                  <c:v>4.5905406099999997</c:v>
                </c:pt>
                <c:pt idx="11">
                  <c:v>5.2731111200000003</c:v>
                </c:pt>
                <c:pt idx="12">
                  <c:v>5.4879460499999997</c:v>
                </c:pt>
              </c:numCache>
            </c:numRef>
          </c:val>
          <c:smooth val="0"/>
          <c:extLst>
            <c:ext xmlns:c16="http://schemas.microsoft.com/office/drawing/2014/chart" uri="{C3380CC4-5D6E-409C-BE32-E72D297353CC}">
              <c16:uniqueId val="{00000000-AF3B-45AA-9B87-5D2AD8355AC7}"/>
            </c:ext>
          </c:extLst>
        </c:ser>
        <c:ser>
          <c:idx val="1"/>
          <c:order val="1"/>
          <c:tx>
            <c:strRef>
              <c:f>'Chart 24'!$C$1</c:f>
              <c:strCache>
                <c:ptCount val="1"/>
                <c:pt idx="0">
                  <c:v>QIII, forecast</c:v>
                </c:pt>
              </c:strCache>
            </c:strRef>
          </c:tx>
          <c:spPr>
            <a:ln w="19050" cap="rnd">
              <a:solidFill>
                <a:srgbClr val="C00000"/>
              </a:solidFill>
              <a:prstDash val="solid"/>
              <a:round/>
            </a:ln>
            <a:effectLst/>
          </c:spPr>
          <c:marker>
            <c:symbol val="none"/>
          </c:marker>
          <c:cat>
            <c:strRef>
              <c:f>'Chart 24'!$A$2:$A$14</c:f>
              <c:strCache>
                <c:ptCount val="13"/>
                <c:pt idx="0">
                  <c:v>I 19</c:v>
                </c:pt>
                <c:pt idx="1">
                  <c:v>II</c:v>
                </c:pt>
                <c:pt idx="2">
                  <c:v>III</c:v>
                </c:pt>
                <c:pt idx="3">
                  <c:v>IV</c:v>
                </c:pt>
                <c:pt idx="4">
                  <c:v>I 20</c:v>
                </c:pt>
                <c:pt idx="5">
                  <c:v>II</c:v>
                </c:pt>
                <c:pt idx="6">
                  <c:v>III</c:v>
                </c:pt>
                <c:pt idx="7">
                  <c:v>IV</c:v>
                </c:pt>
                <c:pt idx="8">
                  <c:v>I 21</c:v>
                </c:pt>
                <c:pt idx="9">
                  <c:v>II</c:v>
                </c:pt>
                <c:pt idx="10">
                  <c:v>III</c:v>
                </c:pt>
                <c:pt idx="11">
                  <c:v>IV</c:v>
                </c:pt>
                <c:pt idx="12">
                  <c:v>I 22</c:v>
                </c:pt>
              </c:strCache>
            </c:strRef>
          </c:cat>
          <c:val>
            <c:numRef>
              <c:f>'Chart 24'!$C$2:$C$14</c:f>
              <c:numCache>
                <c:formatCode>0.0</c:formatCode>
                <c:ptCount val="13"/>
                <c:pt idx="0">
                  <c:v>2.1399621099999999</c:v>
                </c:pt>
                <c:pt idx="1">
                  <c:v>2.3860200599999999</c:v>
                </c:pt>
                <c:pt idx="2">
                  <c:v>3.14779747</c:v>
                </c:pt>
                <c:pt idx="3">
                  <c:v>3.0121627000000002</c:v>
                </c:pt>
                <c:pt idx="4">
                  <c:v>1.68226258</c:v>
                </c:pt>
                <c:pt idx="5">
                  <c:v>1.39777372</c:v>
                </c:pt>
                <c:pt idx="6">
                  <c:v>1.5724383900000001</c:v>
                </c:pt>
                <c:pt idx="7">
                  <c:v>2.4875035900000002</c:v>
                </c:pt>
                <c:pt idx="8">
                  <c:v>3.93487651</c:v>
                </c:pt>
                <c:pt idx="9">
                  <c:v>4.2936299699999996</c:v>
                </c:pt>
                <c:pt idx="10">
                  <c:v>4.5905406099999997</c:v>
                </c:pt>
                <c:pt idx="11">
                  <c:v>5.1961571800000002</c:v>
                </c:pt>
                <c:pt idx="12">
                  <c:v>4.9157680600000004</c:v>
                </c:pt>
              </c:numCache>
            </c:numRef>
          </c:val>
          <c:smooth val="0"/>
          <c:extLs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425286712"/>
        <c:axId val="425289848"/>
      </c:lineChart>
      <c:catAx>
        <c:axId val="4252867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289848"/>
        <c:crosses val="autoZero"/>
        <c:auto val="1"/>
        <c:lblAlgn val="ctr"/>
        <c:lblOffset val="100"/>
        <c:noMultiLvlLbl val="0"/>
      </c:catAx>
      <c:valAx>
        <c:axId val="425289848"/>
        <c:scaling>
          <c:orientation val="minMax"/>
          <c:max val="6"/>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286712"/>
        <c:crosses val="autoZero"/>
        <c:crossBetween val="between"/>
      </c:valAx>
      <c:spPr>
        <a:noFill/>
        <a:ln w="25400">
          <a:noFill/>
        </a:ln>
        <a:effectLst/>
      </c:spPr>
    </c:plotArea>
    <c:legend>
      <c:legendPos val="b"/>
      <c:layout>
        <c:manualLayout>
          <c:xMode val="edge"/>
          <c:yMode val="edge"/>
          <c:x val="0"/>
          <c:y val="0.77852398434858217"/>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53937616376004E-2"/>
          <c:y val="8.2586748899733553E-2"/>
          <c:w val="0.90527733492355189"/>
          <c:h val="0.59669231460135919"/>
        </c:manualLayout>
      </c:layout>
      <c:barChart>
        <c:barDir val="col"/>
        <c:grouping val="percentStacked"/>
        <c:varyColors val="0"/>
        <c:ser>
          <c:idx val="0"/>
          <c:order val="0"/>
          <c:tx>
            <c:strRef>
              <c:f>'Chart 25'!$A$2</c:f>
              <c:strCache>
                <c:ptCount val="1"/>
                <c:pt idx="0">
                  <c:v>Prices will drop</c:v>
                </c:pt>
              </c:strCache>
            </c:strRef>
          </c:tx>
          <c:spPr>
            <a:solidFill>
              <a:schemeClr val="accent1"/>
            </a:solidFill>
            <a:ln>
              <a:noFill/>
            </a:ln>
            <a:effectLst/>
          </c:spPr>
          <c:invertIfNegative val="0"/>
          <c:cat>
            <c:strRef>
              <c:extLst>
                <c:ext xmlns:c15="http://schemas.microsoft.com/office/drawing/2012/chart" uri="{02D57815-91ED-43cb-92C2-25804820EDAC}">
                  <c15:fullRef>
                    <c15:sqref>'Chart 25'!$B$1:$K$1</c15:sqref>
                  </c15:fullRef>
                </c:ext>
              </c:extLst>
              <c:f>'Chart 25'!$C$1:$K$1</c:f>
              <c:strCache>
                <c:ptCount val="9"/>
                <c:pt idx="0">
                  <c:v>III</c:v>
                </c:pt>
                <c:pt idx="1">
                  <c:v>IV </c:v>
                </c:pt>
                <c:pt idx="2">
                  <c:v>I 20</c:v>
                </c:pt>
                <c:pt idx="3">
                  <c:v>II </c:v>
                </c:pt>
                <c:pt idx="4">
                  <c:v>III</c:v>
                </c:pt>
                <c:pt idx="5">
                  <c:v>IV </c:v>
                </c:pt>
                <c:pt idx="6">
                  <c:v>I 21</c:v>
                </c:pt>
                <c:pt idx="7">
                  <c:v>II </c:v>
                </c:pt>
                <c:pt idx="8">
                  <c:v>III</c:v>
                </c:pt>
              </c:strCache>
            </c:strRef>
          </c:cat>
          <c:val>
            <c:numRef>
              <c:extLst>
                <c:ext xmlns:c15="http://schemas.microsoft.com/office/drawing/2012/chart" uri="{02D57815-91ED-43cb-92C2-25804820EDAC}">
                  <c15:fullRef>
                    <c15:sqref>'Chart 25'!$B$2:$K$2</c15:sqref>
                  </c15:fullRef>
                </c:ext>
              </c:extLst>
              <c:f>'Chart 25'!$C$2:$K$2</c:f>
              <c:numCache>
                <c:formatCode>0.0</c:formatCode>
                <c:ptCount val="9"/>
                <c:pt idx="0">
                  <c:v>14.7</c:v>
                </c:pt>
                <c:pt idx="1">
                  <c:v>13.064361191162345</c:v>
                </c:pt>
                <c:pt idx="2">
                  <c:v>9.6747289407839876</c:v>
                </c:pt>
                <c:pt idx="3">
                  <c:v>10.321489001692047</c:v>
                </c:pt>
                <c:pt idx="4">
                  <c:v>8.8952654232424688</c:v>
                </c:pt>
                <c:pt idx="5">
                  <c:v>3.2670454545454546</c:v>
                </c:pt>
                <c:pt idx="6">
                  <c:v>3.4770514603616132</c:v>
                </c:pt>
                <c:pt idx="7">
                  <c:v>9.2811646951774343</c:v>
                </c:pt>
                <c:pt idx="8">
                  <c:v>3.7514654161781942</c:v>
                </c:pt>
              </c:numCache>
            </c:numRef>
          </c:val>
          <c:extLst>
            <c:ext xmlns:c16="http://schemas.microsoft.com/office/drawing/2014/chart" uri="{C3380CC4-5D6E-409C-BE32-E72D297353CC}">
              <c16:uniqueId val="{00000000-25E9-444F-ACA0-CE02293277F1}"/>
            </c:ext>
          </c:extLst>
        </c:ser>
        <c:ser>
          <c:idx val="1"/>
          <c:order val="1"/>
          <c:tx>
            <c:strRef>
              <c:f>'Chart 25'!$A$3</c:f>
              <c:strCache>
                <c:ptCount val="1"/>
                <c:pt idx="0">
                  <c:v>Prices will stay the same</c:v>
                </c:pt>
              </c:strCache>
            </c:strRef>
          </c:tx>
          <c:spPr>
            <a:solidFill>
              <a:schemeClr val="accent2"/>
            </a:solidFill>
            <a:ln>
              <a:noFill/>
            </a:ln>
            <a:effectLst/>
          </c:spPr>
          <c:invertIfNegative val="0"/>
          <c:cat>
            <c:strRef>
              <c:extLst>
                <c:ext xmlns:c15="http://schemas.microsoft.com/office/drawing/2012/chart" uri="{02D57815-91ED-43cb-92C2-25804820EDAC}">
                  <c15:fullRef>
                    <c15:sqref>'Chart 25'!$B$1:$K$1</c15:sqref>
                  </c15:fullRef>
                </c:ext>
              </c:extLst>
              <c:f>'Chart 25'!$C$1:$K$1</c:f>
              <c:strCache>
                <c:ptCount val="9"/>
                <c:pt idx="0">
                  <c:v>III</c:v>
                </c:pt>
                <c:pt idx="1">
                  <c:v>IV </c:v>
                </c:pt>
                <c:pt idx="2">
                  <c:v>I 20</c:v>
                </c:pt>
                <c:pt idx="3">
                  <c:v>II </c:v>
                </c:pt>
                <c:pt idx="4">
                  <c:v>III</c:v>
                </c:pt>
                <c:pt idx="5">
                  <c:v>IV </c:v>
                </c:pt>
                <c:pt idx="6">
                  <c:v>I 21</c:v>
                </c:pt>
                <c:pt idx="7">
                  <c:v>II </c:v>
                </c:pt>
                <c:pt idx="8">
                  <c:v>III</c:v>
                </c:pt>
              </c:strCache>
            </c:strRef>
          </c:cat>
          <c:val>
            <c:numRef>
              <c:extLst>
                <c:ext xmlns:c15="http://schemas.microsoft.com/office/drawing/2012/chart" uri="{02D57815-91ED-43cb-92C2-25804820EDAC}">
                  <c15:fullRef>
                    <c15:sqref>'Chart 25'!$B$3:$K$3</c15:sqref>
                  </c15:fullRef>
                </c:ext>
              </c:extLst>
              <c:f>'Chart 25'!$C$3:$K$3</c:f>
              <c:numCache>
                <c:formatCode>0.0</c:formatCode>
                <c:ptCount val="9"/>
                <c:pt idx="0">
                  <c:v>28.8</c:v>
                </c:pt>
                <c:pt idx="1">
                  <c:v>24.975984630163303</c:v>
                </c:pt>
                <c:pt idx="2">
                  <c:v>23.603002502085072</c:v>
                </c:pt>
                <c:pt idx="3">
                  <c:v>22.081218274111674</c:v>
                </c:pt>
                <c:pt idx="4">
                  <c:v>21.52080344332855</c:v>
                </c:pt>
                <c:pt idx="5">
                  <c:v>14.772727272727273</c:v>
                </c:pt>
                <c:pt idx="6">
                  <c:v>12.100139082058414</c:v>
                </c:pt>
                <c:pt idx="7">
                  <c:v>13.830755232029118</c:v>
                </c:pt>
                <c:pt idx="8">
                  <c:v>20.281359906213364</c:v>
                </c:pt>
              </c:numCache>
            </c:numRef>
          </c:val>
          <c:extLst>
            <c:ext xmlns:c16="http://schemas.microsoft.com/office/drawing/2014/chart" uri="{C3380CC4-5D6E-409C-BE32-E72D297353CC}">
              <c16:uniqueId val="{00000001-25E9-444F-ACA0-CE02293277F1}"/>
            </c:ext>
          </c:extLst>
        </c:ser>
        <c:ser>
          <c:idx val="2"/>
          <c:order val="2"/>
          <c:tx>
            <c:strRef>
              <c:f>'Chart 25'!$A$4</c:f>
              <c:strCache>
                <c:ptCount val="1"/>
                <c:pt idx="0">
                  <c:v>Prices will grow slowly</c:v>
                </c:pt>
              </c:strCache>
            </c:strRef>
          </c:tx>
          <c:spPr>
            <a:solidFill>
              <a:schemeClr val="bg1">
                <a:lumMod val="75000"/>
              </a:schemeClr>
            </a:solidFill>
            <a:ln>
              <a:noFill/>
            </a:ln>
            <a:effectLst/>
          </c:spPr>
          <c:invertIfNegative val="0"/>
          <c:cat>
            <c:strRef>
              <c:extLst>
                <c:ext xmlns:c15="http://schemas.microsoft.com/office/drawing/2012/chart" uri="{02D57815-91ED-43cb-92C2-25804820EDAC}">
                  <c15:fullRef>
                    <c15:sqref>'Chart 25'!$B$1:$K$1</c15:sqref>
                  </c15:fullRef>
                </c:ext>
              </c:extLst>
              <c:f>'Chart 25'!$C$1:$K$1</c:f>
              <c:strCache>
                <c:ptCount val="9"/>
                <c:pt idx="0">
                  <c:v>III</c:v>
                </c:pt>
                <c:pt idx="1">
                  <c:v>IV </c:v>
                </c:pt>
                <c:pt idx="2">
                  <c:v>I 20</c:v>
                </c:pt>
                <c:pt idx="3">
                  <c:v>II </c:v>
                </c:pt>
                <c:pt idx="4">
                  <c:v>III</c:v>
                </c:pt>
                <c:pt idx="5">
                  <c:v>IV </c:v>
                </c:pt>
                <c:pt idx="6">
                  <c:v>I 21</c:v>
                </c:pt>
                <c:pt idx="7">
                  <c:v>II </c:v>
                </c:pt>
                <c:pt idx="8">
                  <c:v>III</c:v>
                </c:pt>
              </c:strCache>
            </c:strRef>
          </c:cat>
          <c:val>
            <c:numRef>
              <c:extLst>
                <c:ext xmlns:c15="http://schemas.microsoft.com/office/drawing/2012/chart" uri="{02D57815-91ED-43cb-92C2-25804820EDAC}">
                  <c15:fullRef>
                    <c15:sqref>'Chart 25'!$B$4:$K$4</c15:sqref>
                  </c15:fullRef>
                </c:ext>
              </c:extLst>
              <c:f>'Chart 25'!$C$4:$K$4</c:f>
              <c:numCache>
                <c:formatCode>0.0</c:formatCode>
                <c:ptCount val="9"/>
                <c:pt idx="0">
                  <c:v>36.5</c:v>
                </c:pt>
                <c:pt idx="1">
                  <c:v>44.380403458213266</c:v>
                </c:pt>
                <c:pt idx="2">
                  <c:v>46.622185154295245</c:v>
                </c:pt>
                <c:pt idx="3">
                  <c:v>35.363790186125208</c:v>
                </c:pt>
                <c:pt idx="4">
                  <c:v>35.868005738880917</c:v>
                </c:pt>
                <c:pt idx="5">
                  <c:v>35.653409090909086</c:v>
                </c:pt>
                <c:pt idx="6">
                  <c:v>33.796940194714878</c:v>
                </c:pt>
                <c:pt idx="7">
                  <c:v>13.102820746132849</c:v>
                </c:pt>
                <c:pt idx="8">
                  <c:v>17.116060961313011</c:v>
                </c:pt>
              </c:numCache>
            </c:numRef>
          </c:val>
          <c:extLst>
            <c:ext xmlns:c16="http://schemas.microsoft.com/office/drawing/2014/chart" uri="{C3380CC4-5D6E-409C-BE32-E72D297353CC}">
              <c16:uniqueId val="{00000002-25E9-444F-ACA0-CE02293277F1}"/>
            </c:ext>
          </c:extLst>
        </c:ser>
        <c:ser>
          <c:idx val="3"/>
          <c:order val="3"/>
          <c:tx>
            <c:strRef>
              <c:f>'Chart 25'!$A$5</c:f>
              <c:strCache>
                <c:ptCount val="1"/>
                <c:pt idx="0">
                  <c:v>Prices will grow quickly</c:v>
                </c:pt>
              </c:strCache>
            </c:strRef>
          </c:tx>
          <c:spPr>
            <a:solidFill>
              <a:schemeClr val="accent4"/>
            </a:solidFill>
            <a:ln>
              <a:noFill/>
            </a:ln>
            <a:effectLst/>
          </c:spPr>
          <c:invertIfNegative val="0"/>
          <c:cat>
            <c:strRef>
              <c:extLst>
                <c:ext xmlns:c15="http://schemas.microsoft.com/office/drawing/2012/chart" uri="{02D57815-91ED-43cb-92C2-25804820EDAC}">
                  <c15:fullRef>
                    <c15:sqref>'Chart 25'!$B$1:$K$1</c15:sqref>
                  </c15:fullRef>
                </c:ext>
              </c:extLst>
              <c:f>'Chart 25'!$C$1:$K$1</c:f>
              <c:strCache>
                <c:ptCount val="9"/>
                <c:pt idx="0">
                  <c:v>III</c:v>
                </c:pt>
                <c:pt idx="1">
                  <c:v>IV </c:v>
                </c:pt>
                <c:pt idx="2">
                  <c:v>I 20</c:v>
                </c:pt>
                <c:pt idx="3">
                  <c:v>II </c:v>
                </c:pt>
                <c:pt idx="4">
                  <c:v>III</c:v>
                </c:pt>
                <c:pt idx="5">
                  <c:v>IV </c:v>
                </c:pt>
                <c:pt idx="6">
                  <c:v>I 21</c:v>
                </c:pt>
                <c:pt idx="7">
                  <c:v>II </c:v>
                </c:pt>
                <c:pt idx="8">
                  <c:v>III</c:v>
                </c:pt>
              </c:strCache>
            </c:strRef>
          </c:cat>
          <c:val>
            <c:numRef>
              <c:extLst>
                <c:ext xmlns:c15="http://schemas.microsoft.com/office/drawing/2012/chart" uri="{02D57815-91ED-43cb-92C2-25804820EDAC}">
                  <c15:fullRef>
                    <c15:sqref>'Chart 25'!$B$5:$K$5</c15:sqref>
                  </c15:fullRef>
                </c:ext>
              </c:extLst>
              <c:f>'Chart 25'!$C$5:$K$5</c:f>
              <c:numCache>
                <c:formatCode>0.0</c:formatCode>
                <c:ptCount val="9"/>
                <c:pt idx="0">
                  <c:v>3.6</c:v>
                </c:pt>
                <c:pt idx="1">
                  <c:v>3.1700288184438041</c:v>
                </c:pt>
                <c:pt idx="2">
                  <c:v>2.2518765638031693</c:v>
                </c:pt>
                <c:pt idx="3">
                  <c:v>7.1912013536379025</c:v>
                </c:pt>
                <c:pt idx="4">
                  <c:v>7.6040172166427542</c:v>
                </c:pt>
                <c:pt idx="5">
                  <c:v>11.647727272727272</c:v>
                </c:pt>
                <c:pt idx="6">
                  <c:v>12.517385257301807</c:v>
                </c:pt>
                <c:pt idx="7">
                  <c:v>20.473157415832574</c:v>
                </c:pt>
                <c:pt idx="8">
                  <c:v>23.563892145369287</c:v>
                </c:pt>
              </c:numCache>
            </c:numRef>
          </c:val>
          <c:extLst>
            <c:ext xmlns:c16="http://schemas.microsoft.com/office/drawing/2014/chart" uri="{C3380CC4-5D6E-409C-BE32-E72D297353CC}">
              <c16:uniqueId val="{00000003-25E9-444F-ACA0-CE02293277F1}"/>
            </c:ext>
          </c:extLst>
        </c:ser>
        <c:ser>
          <c:idx val="4"/>
          <c:order val="4"/>
          <c:tx>
            <c:strRef>
              <c:f>'Chart 25'!$A$6</c:f>
              <c:strCache>
                <c:ptCount val="1"/>
                <c:pt idx="0">
                  <c:v>Prices will grow very quickly</c:v>
                </c:pt>
              </c:strCache>
            </c:strRef>
          </c:tx>
          <c:spPr>
            <a:solidFill>
              <a:schemeClr val="accent5"/>
            </a:solidFill>
            <a:ln>
              <a:noFill/>
            </a:ln>
            <a:effectLst/>
          </c:spPr>
          <c:invertIfNegative val="0"/>
          <c:cat>
            <c:strRef>
              <c:extLst>
                <c:ext xmlns:c15="http://schemas.microsoft.com/office/drawing/2012/chart" uri="{02D57815-91ED-43cb-92C2-25804820EDAC}">
                  <c15:fullRef>
                    <c15:sqref>'Chart 25'!$B$1:$K$1</c15:sqref>
                  </c15:fullRef>
                </c:ext>
              </c:extLst>
              <c:f>'Chart 25'!$C$1:$K$1</c:f>
              <c:strCache>
                <c:ptCount val="9"/>
                <c:pt idx="0">
                  <c:v>III</c:v>
                </c:pt>
                <c:pt idx="1">
                  <c:v>IV </c:v>
                </c:pt>
                <c:pt idx="2">
                  <c:v>I 20</c:v>
                </c:pt>
                <c:pt idx="3">
                  <c:v>II </c:v>
                </c:pt>
                <c:pt idx="4">
                  <c:v>III</c:v>
                </c:pt>
                <c:pt idx="5">
                  <c:v>IV </c:v>
                </c:pt>
                <c:pt idx="6">
                  <c:v>I 21</c:v>
                </c:pt>
                <c:pt idx="7">
                  <c:v>II </c:v>
                </c:pt>
                <c:pt idx="8">
                  <c:v>III</c:v>
                </c:pt>
              </c:strCache>
            </c:strRef>
          </c:cat>
          <c:val>
            <c:numRef>
              <c:extLst>
                <c:ext xmlns:c15="http://schemas.microsoft.com/office/drawing/2012/chart" uri="{02D57815-91ED-43cb-92C2-25804820EDAC}">
                  <c15:fullRef>
                    <c15:sqref>'Chart 25'!$B$6:$K$6</c15:sqref>
                  </c15:fullRef>
                </c:ext>
              </c:extLst>
              <c:f>'Chart 25'!$C$6:$K$6</c:f>
              <c:numCache>
                <c:formatCode>0.0</c:formatCode>
                <c:ptCount val="9"/>
                <c:pt idx="0">
                  <c:v>1.1000000000000001</c:v>
                </c:pt>
                <c:pt idx="1">
                  <c:v>0.96061479346781953</c:v>
                </c:pt>
                <c:pt idx="2">
                  <c:v>0.33361134278565469</c:v>
                </c:pt>
                <c:pt idx="3">
                  <c:v>0.76142131979695438</c:v>
                </c:pt>
                <c:pt idx="4">
                  <c:v>0.57388809182209477</c:v>
                </c:pt>
                <c:pt idx="5">
                  <c:v>1.9886363636363635</c:v>
                </c:pt>
                <c:pt idx="6">
                  <c:v>3.05980528511822</c:v>
                </c:pt>
                <c:pt idx="7">
                  <c:v>3.9126478616924478</c:v>
                </c:pt>
                <c:pt idx="8">
                  <c:v>2.9308323563892147</c:v>
                </c:pt>
              </c:numCache>
            </c:numRef>
          </c:val>
          <c:extLst>
            <c:ext xmlns:c16="http://schemas.microsoft.com/office/drawing/2014/chart" uri="{C3380CC4-5D6E-409C-BE32-E72D297353CC}">
              <c16:uniqueId val="{00000004-25E9-444F-ACA0-CE02293277F1}"/>
            </c:ext>
          </c:extLst>
        </c:ser>
        <c:ser>
          <c:idx val="5"/>
          <c:order val="5"/>
          <c:tx>
            <c:strRef>
              <c:f>'Chart 25'!$A$7</c:f>
              <c:strCache>
                <c:ptCount val="1"/>
                <c:pt idx="0">
                  <c:v>Undecided</c:v>
                </c:pt>
              </c:strCache>
            </c:strRef>
          </c:tx>
          <c:spPr>
            <a:solidFill>
              <a:schemeClr val="accent6"/>
            </a:solidFill>
            <a:ln>
              <a:noFill/>
            </a:ln>
            <a:effectLst/>
          </c:spPr>
          <c:invertIfNegative val="0"/>
          <c:cat>
            <c:strRef>
              <c:extLst>
                <c:ext xmlns:c15="http://schemas.microsoft.com/office/drawing/2012/chart" uri="{02D57815-91ED-43cb-92C2-25804820EDAC}">
                  <c15:fullRef>
                    <c15:sqref>'Chart 25'!$B$1:$K$1</c15:sqref>
                  </c15:fullRef>
                </c:ext>
              </c:extLst>
              <c:f>'Chart 25'!$C$1:$K$1</c:f>
              <c:strCache>
                <c:ptCount val="9"/>
                <c:pt idx="0">
                  <c:v>III</c:v>
                </c:pt>
                <c:pt idx="1">
                  <c:v>IV </c:v>
                </c:pt>
                <c:pt idx="2">
                  <c:v>I 20</c:v>
                </c:pt>
                <c:pt idx="3">
                  <c:v>II </c:v>
                </c:pt>
                <c:pt idx="4">
                  <c:v>III</c:v>
                </c:pt>
                <c:pt idx="5">
                  <c:v>IV </c:v>
                </c:pt>
                <c:pt idx="6">
                  <c:v>I 21</c:v>
                </c:pt>
                <c:pt idx="7">
                  <c:v>II </c:v>
                </c:pt>
                <c:pt idx="8">
                  <c:v>III</c:v>
                </c:pt>
              </c:strCache>
            </c:strRef>
          </c:cat>
          <c:val>
            <c:numRef>
              <c:extLst>
                <c:ext xmlns:c15="http://schemas.microsoft.com/office/drawing/2012/chart" uri="{02D57815-91ED-43cb-92C2-25804820EDAC}">
                  <c15:fullRef>
                    <c15:sqref>'Chart 25'!$B$7:$K$7</c15:sqref>
                  </c15:fullRef>
                </c:ext>
              </c:extLst>
              <c:f>'Chart 25'!$C$7:$K$7</c:f>
              <c:numCache>
                <c:formatCode>0.0</c:formatCode>
                <c:ptCount val="9"/>
                <c:pt idx="0">
                  <c:v>15.3</c:v>
                </c:pt>
                <c:pt idx="1">
                  <c:v>13.448607108549471</c:v>
                </c:pt>
                <c:pt idx="2">
                  <c:v>17.514595496246873</c:v>
                </c:pt>
                <c:pt idx="3">
                  <c:v>24.280879864636209</c:v>
                </c:pt>
                <c:pt idx="4">
                  <c:v>25.538020086083215</c:v>
                </c:pt>
                <c:pt idx="5">
                  <c:v>32.670454545454547</c:v>
                </c:pt>
                <c:pt idx="6">
                  <c:v>35.048678720445068</c:v>
                </c:pt>
                <c:pt idx="7">
                  <c:v>39.399454049135578</c:v>
                </c:pt>
                <c:pt idx="8">
                  <c:v>32.356389214536932</c:v>
                </c:pt>
              </c:numCache>
            </c:numRef>
          </c:val>
          <c:extLst>
            <c:ext xmlns:c16="http://schemas.microsoft.com/office/drawing/2014/chart" uri="{C3380CC4-5D6E-409C-BE32-E72D297353CC}">
              <c16:uniqueId val="{00000005-25E9-444F-ACA0-CE02293277F1}"/>
            </c:ext>
          </c:extLst>
        </c:ser>
        <c:dLbls>
          <c:showLegendKey val="0"/>
          <c:showVal val="0"/>
          <c:showCatName val="0"/>
          <c:showSerName val="0"/>
          <c:showPercent val="0"/>
          <c:showBubbleSize val="0"/>
        </c:dLbls>
        <c:gapWidth val="150"/>
        <c:overlap val="100"/>
        <c:axId val="479220096"/>
        <c:axId val="479218920"/>
      </c:barChart>
      <c:catAx>
        <c:axId val="47922009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18920"/>
        <c:crosses val="autoZero"/>
        <c:auto val="1"/>
        <c:lblAlgn val="ctr"/>
        <c:lblOffset val="100"/>
        <c:noMultiLvlLbl val="0"/>
      </c:catAx>
      <c:valAx>
        <c:axId val="479218920"/>
        <c:scaling>
          <c:orientation val="minMax"/>
        </c:scaling>
        <c:delete val="0"/>
        <c:axPos val="l"/>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20096"/>
        <c:crosses val="autoZero"/>
        <c:crossBetween val="between"/>
      </c:valAx>
      <c:spPr>
        <a:noFill/>
        <a:ln>
          <a:noFill/>
        </a:ln>
        <a:effectLst/>
      </c:spPr>
    </c:plotArea>
    <c:legend>
      <c:legendPos val="b"/>
      <c:layout>
        <c:manualLayout>
          <c:xMode val="edge"/>
          <c:yMode val="edge"/>
          <c:x val="1.5349924325152789E-2"/>
          <c:y val="0.78257409604621342"/>
          <c:w val="0.84998179972029042"/>
          <c:h val="0.1988783672917671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8630469698749E-2"/>
          <c:y val="5.0651618970845087E-2"/>
          <c:w val="0.88728648082296169"/>
          <c:h val="0.61038870532425737"/>
        </c:manualLayout>
      </c:layout>
      <c:lineChart>
        <c:grouping val="standard"/>
        <c:varyColors val="0"/>
        <c:ser>
          <c:idx val="0"/>
          <c:order val="0"/>
          <c:tx>
            <c:strRef>
              <c:f>'Chart 26'!$B$1</c:f>
              <c:strCache>
                <c:ptCount val="1"/>
                <c:pt idx="0">
                  <c:v>QIV, 2020 forecast</c:v>
                </c:pt>
              </c:strCache>
            </c:strRef>
          </c:tx>
          <c:spPr>
            <a:ln w="19050" cap="rnd">
              <a:solidFill>
                <a:schemeClr val="accent4"/>
              </a:solidFill>
              <a:round/>
            </a:ln>
            <a:effectLst/>
          </c:spPr>
          <c:marker>
            <c:symbol val="none"/>
          </c:marker>
          <c:cat>
            <c:strRef>
              <c:f>'Chart 26'!$A$2:$A$31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pt idx="28">
                  <c:v>I 24</c:v>
                </c:pt>
                <c:pt idx="29">
                  <c:v>II </c:v>
                </c:pt>
              </c:strCache>
            </c:strRef>
          </c:cat>
          <c:val>
            <c:numRef>
              <c:f>'Chart 26'!$B$2:$B$31</c:f>
              <c:numCache>
                <c:formatCode>General</c:formatCode>
                <c:ptCount val="30"/>
                <c:pt idx="14" formatCode="0.0">
                  <c:v>1.43</c:v>
                </c:pt>
                <c:pt idx="15" formatCode="0.0">
                  <c:v>2.4725899999999998</c:v>
                </c:pt>
                <c:pt idx="16" formatCode="0.0">
                  <c:v>2.7713399999999999</c:v>
                </c:pt>
                <c:pt idx="17" formatCode="0.0">
                  <c:v>2.8218100000000002</c:v>
                </c:pt>
                <c:pt idx="18" formatCode="0.0">
                  <c:v>3.93648</c:v>
                </c:pt>
                <c:pt idx="19" formatCode="0.0">
                  <c:v>4.4353899999999999</c:v>
                </c:pt>
                <c:pt idx="20" formatCode="0.0">
                  <c:v>4.2595499999999999</c:v>
                </c:pt>
                <c:pt idx="21" formatCode="0.0">
                  <c:v>3.8911699999999998</c:v>
                </c:pt>
                <c:pt idx="22" formatCode="0.0">
                  <c:v>3.7275999999999998</c:v>
                </c:pt>
                <c:pt idx="23" formatCode="0.0">
                  <c:v>3.65585</c:v>
                </c:pt>
                <c:pt idx="24" formatCode="0.0">
                  <c:v>3.6713200000000001</c:v>
                </c:pt>
                <c:pt idx="25" formatCode="0.0">
                  <c:v>3.77488</c:v>
                </c:pt>
                <c:pt idx="26" formatCode="0.0">
                  <c:v>4</c:v>
                </c:pt>
              </c:numCache>
            </c:numRef>
          </c:val>
          <c:smooth val="0"/>
          <c:extLst>
            <c:ext xmlns:c16="http://schemas.microsoft.com/office/drawing/2014/chart" uri="{C3380CC4-5D6E-409C-BE32-E72D297353CC}">
              <c16:uniqueId val="{00000000-04D8-4793-96A1-170509D4AA47}"/>
            </c:ext>
          </c:extLst>
        </c:ser>
        <c:ser>
          <c:idx val="1"/>
          <c:order val="1"/>
          <c:tx>
            <c:strRef>
              <c:f>'Chart 26'!$C$1</c:f>
              <c:strCache>
                <c:ptCount val="1"/>
                <c:pt idx="0">
                  <c:v>QI, 2021 forecast2</c:v>
                </c:pt>
              </c:strCache>
            </c:strRef>
          </c:tx>
          <c:marker>
            <c:symbol val="none"/>
          </c:marker>
          <c:cat>
            <c:strRef>
              <c:f>'Chart 26'!$A$2:$A$31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pt idx="28">
                  <c:v>I 24</c:v>
                </c:pt>
                <c:pt idx="29">
                  <c:v>II </c:v>
                </c:pt>
              </c:strCache>
            </c:strRef>
          </c:cat>
          <c:val>
            <c:numRef>
              <c:f>'Chart 26'!$C$2:$C$31</c:f>
              <c:numCache>
                <c:formatCode>General</c:formatCode>
                <c:ptCount val="30"/>
                <c:pt idx="15" formatCode="0.0">
                  <c:v>3.7</c:v>
                </c:pt>
                <c:pt idx="16" formatCode="0.0">
                  <c:v>5.3</c:v>
                </c:pt>
                <c:pt idx="17" formatCode="0.0">
                  <c:v>5.3</c:v>
                </c:pt>
                <c:pt idx="18" formatCode="0.0">
                  <c:v>5.6</c:v>
                </c:pt>
                <c:pt idx="19" formatCode="0.0">
                  <c:v>5.4</c:v>
                </c:pt>
                <c:pt idx="20" formatCode="0.0">
                  <c:v>4.5999999999999996</c:v>
                </c:pt>
                <c:pt idx="21" formatCode="0.0">
                  <c:v>4.4000000000000004</c:v>
                </c:pt>
                <c:pt idx="22" formatCode="0.0">
                  <c:v>4.4000000000000004</c:v>
                </c:pt>
                <c:pt idx="23" formatCode="0.0">
                  <c:v>4.4000000000000004</c:v>
                </c:pt>
                <c:pt idx="24" formatCode="0.0">
                  <c:v>3.8</c:v>
                </c:pt>
                <c:pt idx="25" formatCode="0.0">
                  <c:v>3.6</c:v>
                </c:pt>
                <c:pt idx="26" formatCode="0.0">
                  <c:v>3.6</c:v>
                </c:pt>
                <c:pt idx="27" formatCode="0.0">
                  <c:v>4</c:v>
                </c:pt>
              </c:numCache>
            </c:numRef>
          </c:val>
          <c:smooth val="0"/>
          <c:extLst>
            <c:ext xmlns:c16="http://schemas.microsoft.com/office/drawing/2014/chart" uri="{C3380CC4-5D6E-409C-BE32-E72D297353CC}">
              <c16:uniqueId val="{00000001-04D8-4793-96A1-170509D4AA47}"/>
            </c:ext>
          </c:extLst>
        </c:ser>
        <c:ser>
          <c:idx val="2"/>
          <c:order val="2"/>
          <c:tx>
            <c:strRef>
              <c:f>'Chart 26'!$D$1</c:f>
              <c:strCache>
                <c:ptCount val="1"/>
                <c:pt idx="0">
                  <c:v>QIII, 2021 forecast3</c:v>
                </c:pt>
              </c:strCache>
            </c:strRef>
          </c:tx>
          <c:marker>
            <c:symbol val="none"/>
          </c:marker>
          <c:cat>
            <c:strRef>
              <c:f>'Chart 26'!$A$2:$A$31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pt idx="28">
                  <c:v>I 24</c:v>
                </c:pt>
                <c:pt idx="29">
                  <c:v>II </c:v>
                </c:pt>
              </c:strCache>
            </c:strRef>
          </c:cat>
          <c:val>
            <c:numRef>
              <c:f>'Chart 26'!$D$2:$D$31</c:f>
              <c:numCache>
                <c:formatCode>General</c:formatCode>
                <c:ptCount val="30"/>
                <c:pt idx="16" formatCode="0.0">
                  <c:v>5.8</c:v>
                </c:pt>
                <c:pt idx="17" formatCode="0.0">
                  <c:v>6.91583741</c:v>
                </c:pt>
                <c:pt idx="18" formatCode="0.0">
                  <c:v>7.8183086299999998</c:v>
                </c:pt>
                <c:pt idx="19" formatCode="0.0">
                  <c:v>7.4760780899999997</c:v>
                </c:pt>
                <c:pt idx="20" formatCode="0.0">
                  <c:v>6.5744581999999996</c:v>
                </c:pt>
                <c:pt idx="21" formatCode="0.0">
                  <c:v>5.8489833100000004</c:v>
                </c:pt>
                <c:pt idx="22" formatCode="0.0">
                  <c:v>4.9492744200000001</c:v>
                </c:pt>
                <c:pt idx="23" formatCode="0.0">
                  <c:v>5.2198546700000001</c:v>
                </c:pt>
                <c:pt idx="24" formatCode="0.0">
                  <c:v>4.6279773899999999</c:v>
                </c:pt>
                <c:pt idx="25" formatCode="0.0">
                  <c:v>4.3509915599999998</c:v>
                </c:pt>
                <c:pt idx="26" formatCode="0.0">
                  <c:v>4.3221068599999999</c:v>
                </c:pt>
                <c:pt idx="27" formatCode="0.0">
                  <c:v>4.3449515600000002</c:v>
                </c:pt>
                <c:pt idx="28" formatCode="0.0">
                  <c:v>4.2696208799999997</c:v>
                </c:pt>
              </c:numCache>
            </c:numRef>
          </c:val>
          <c:smooth val="0"/>
          <c:extLst>
            <c:ext xmlns:c16="http://schemas.microsoft.com/office/drawing/2014/chart" uri="{C3380CC4-5D6E-409C-BE32-E72D297353CC}">
              <c16:uniqueId val="{00000002-04D8-4793-96A1-170509D4AA47}"/>
            </c:ext>
          </c:extLst>
        </c:ser>
        <c:ser>
          <c:idx val="3"/>
          <c:order val="3"/>
          <c:tx>
            <c:strRef>
              <c:f>'Chart 26'!$E$1</c:f>
              <c:strCache>
                <c:ptCount val="1"/>
                <c:pt idx="0">
                  <c:v>QII, 2021 forecast4</c:v>
                </c:pt>
              </c:strCache>
            </c:strRef>
          </c:tx>
          <c:marker>
            <c:symbol val="none"/>
          </c:marker>
          <c:cat>
            <c:strRef>
              <c:f>'Chart 26'!$A$2:$A$31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pt idx="28">
                  <c:v>I 24</c:v>
                </c:pt>
                <c:pt idx="29">
                  <c:v>II </c:v>
                </c:pt>
              </c:strCache>
            </c:strRef>
          </c:cat>
          <c:val>
            <c:numRef>
              <c:f>'Chart 26'!$E$2:$E$31</c:f>
              <c:numCache>
                <c:formatCode>General</c:formatCode>
                <c:ptCount val="30"/>
                <c:pt idx="0">
                  <c:v>0</c:v>
                </c:pt>
                <c:pt idx="17" formatCode="0.0">
                  <c:v>6.504644523458893</c:v>
                </c:pt>
                <c:pt idx="18" formatCode="0.0">
                  <c:v>9.2447814699999995</c:v>
                </c:pt>
                <c:pt idx="19" formatCode="0.0">
                  <c:v>8.4731346199999997</c:v>
                </c:pt>
                <c:pt idx="20" formatCode="0.0">
                  <c:v>7.1797181500000002</c:v>
                </c:pt>
                <c:pt idx="21" formatCode="0.0">
                  <c:v>5.6820073799999999</c:v>
                </c:pt>
                <c:pt idx="22" formatCode="0.0">
                  <c:v>3.3556473599999999</c:v>
                </c:pt>
                <c:pt idx="23" formatCode="0.0">
                  <c:v>2.3121261299999998</c:v>
                </c:pt>
                <c:pt idx="24" formatCode="0.0">
                  <c:v>1.96447248</c:v>
                </c:pt>
                <c:pt idx="25" formatCode="0.0">
                  <c:v>1.94002422</c:v>
                </c:pt>
                <c:pt idx="26" formatCode="0.0">
                  <c:v>2.4153260699999999</c:v>
                </c:pt>
                <c:pt idx="27" formatCode="0.0">
                  <c:v>3.07463657</c:v>
                </c:pt>
                <c:pt idx="28" formatCode="0.0">
                  <c:v>3.6663447300000001</c:v>
                </c:pt>
                <c:pt idx="29" formatCode="0.0">
                  <c:v>4.2493334200000001</c:v>
                </c:pt>
              </c:numCache>
            </c:numRef>
          </c:val>
          <c:smooth val="0"/>
          <c:extLst>
            <c:ext xmlns:c16="http://schemas.microsoft.com/office/drawing/2014/chart" uri="{C3380CC4-5D6E-409C-BE32-E72D297353CC}">
              <c16:uniqueId val="{00000003-04D8-4793-96A1-170509D4AA47}"/>
            </c:ext>
          </c:extLst>
        </c:ser>
        <c:ser>
          <c:idx val="4"/>
          <c:order val="4"/>
          <c:tx>
            <c:strRef>
              <c:f>'Chart 26'!$F$1</c:f>
              <c:strCache>
                <c:ptCount val="1"/>
                <c:pt idx="0">
                  <c:v>Actual inflation</c:v>
                </c:pt>
              </c:strCache>
            </c:strRef>
          </c:tx>
          <c:spPr>
            <a:ln w="19050" cap="rnd">
              <a:solidFill>
                <a:schemeClr val="accent5"/>
              </a:solidFill>
              <a:round/>
            </a:ln>
            <a:effectLst/>
          </c:spPr>
          <c:marker>
            <c:symbol val="none"/>
          </c:marker>
          <c:cat>
            <c:strRef>
              <c:f>'Chart 26'!$A$2:$A$31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pt idx="28">
                  <c:v>I 24</c:v>
                </c:pt>
                <c:pt idx="29">
                  <c:v>II </c:v>
                </c:pt>
              </c:strCache>
            </c:strRef>
          </c:cat>
          <c:val>
            <c:numRef>
              <c:f>'Chart 26'!$F$2:$F$31</c:f>
              <c:numCache>
                <c:formatCode>0.0</c:formatCode>
                <c:ptCount val="30"/>
                <c:pt idx="0">
                  <c:v>-0.1</c:v>
                </c:pt>
                <c:pt idx="1">
                  <c:v>1.1000000000000001</c:v>
                </c:pt>
                <c:pt idx="2">
                  <c:v>1</c:v>
                </c:pt>
                <c:pt idx="3">
                  <c:v>2.6</c:v>
                </c:pt>
                <c:pt idx="4">
                  <c:v>3.7</c:v>
                </c:pt>
                <c:pt idx="5">
                  <c:v>0.9</c:v>
                </c:pt>
                <c:pt idx="6">
                  <c:v>3.5</c:v>
                </c:pt>
                <c:pt idx="7">
                  <c:v>1.8</c:v>
                </c:pt>
                <c:pt idx="8">
                  <c:v>1.9</c:v>
                </c:pt>
                <c:pt idx="9">
                  <c:v>2.5</c:v>
                </c:pt>
                <c:pt idx="10">
                  <c:v>0.5</c:v>
                </c:pt>
                <c:pt idx="11">
                  <c:v>0.7</c:v>
                </c:pt>
                <c:pt idx="12">
                  <c:v>-0.11</c:v>
                </c:pt>
                <c:pt idx="13">
                  <c:v>1.7</c:v>
                </c:pt>
                <c:pt idx="14">
                  <c:v>1.432684471732145</c:v>
                </c:pt>
                <c:pt idx="15">
                  <c:v>3.7</c:v>
                </c:pt>
                <c:pt idx="16">
                  <c:v>5.8</c:v>
                </c:pt>
                <c:pt idx="17">
                  <c:v>6.5</c:v>
                </c:pt>
                <c:pt idx="18">
                  <c:v>8.9</c:v>
                </c:pt>
              </c:numCache>
            </c:numRef>
          </c:val>
          <c:smooth val="0"/>
          <c:extLst>
            <c:ext xmlns:c16="http://schemas.microsoft.com/office/drawing/2014/chart" uri="{C3380CC4-5D6E-409C-BE32-E72D297353CC}">
              <c16:uniqueId val="{00000000-B9BA-433E-8897-0DA0A4A6C365}"/>
            </c:ext>
          </c:extLst>
        </c:ser>
        <c:ser>
          <c:idx val="5"/>
          <c:order val="5"/>
          <c:tx>
            <c:strRef>
              <c:f>'Chart 26'!$G$1</c:f>
              <c:strCache>
                <c:ptCount val="1"/>
                <c:pt idx="0">
                  <c:v>12-month headline inflation</c:v>
                </c:pt>
              </c:strCache>
            </c:strRef>
          </c:tx>
          <c:marker>
            <c:symbol val="none"/>
          </c:marker>
          <c:cat>
            <c:strRef>
              <c:f>'Chart 26'!$A$2:$A$31</c:f>
              <c:strCache>
                <c:ptCount val="30"/>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 </c:v>
                </c:pt>
                <c:pt idx="22">
                  <c:v>III</c:v>
                </c:pt>
                <c:pt idx="23">
                  <c:v>IV</c:v>
                </c:pt>
                <c:pt idx="24">
                  <c:v>I 23</c:v>
                </c:pt>
                <c:pt idx="25">
                  <c:v>II</c:v>
                </c:pt>
                <c:pt idx="26">
                  <c:v>III</c:v>
                </c:pt>
                <c:pt idx="27">
                  <c:v>IV</c:v>
                </c:pt>
                <c:pt idx="28">
                  <c:v>I 24</c:v>
                </c:pt>
                <c:pt idx="29">
                  <c:v>II </c:v>
                </c:pt>
              </c:strCache>
            </c:strRef>
          </c:cat>
          <c:val>
            <c:numRef>
              <c:f>'Chart 26'!$G$2:$G$31</c:f>
              <c:numCache>
                <c:formatCode>0.0</c:formatCode>
                <c:ptCount val="30"/>
                <c:pt idx="0">
                  <c:v>-0.90530126051113768</c:v>
                </c:pt>
                <c:pt idx="1">
                  <c:v>0.36407786425382938</c:v>
                </c:pt>
                <c:pt idx="2">
                  <c:v>2.1112721321331804</c:v>
                </c:pt>
                <c:pt idx="3">
                  <c:v>3.6484028135333091</c:v>
                </c:pt>
                <c:pt idx="4">
                  <c:v>4.9449250245676524</c:v>
                </c:pt>
                <c:pt idx="5">
                  <c:v>4.1469572523281499</c:v>
                </c:pt>
                <c:pt idx="6">
                  <c:v>3.6702807488898941</c:v>
                </c:pt>
                <c:pt idx="7" formatCode="General">
                  <c:v>2.6</c:v>
                </c:pt>
                <c:pt idx="8" formatCode="General">
                  <c:v>1.3</c:v>
                </c:pt>
                <c:pt idx="9" formatCode="General">
                  <c:v>1.5</c:v>
                </c:pt>
                <c:pt idx="10" formatCode="General">
                  <c:v>1.1000000000000001</c:v>
                </c:pt>
                <c:pt idx="11" formatCode="General">
                  <c:v>0.7</c:v>
                </c:pt>
                <c:pt idx="12">
                  <c:v>0.54</c:v>
                </c:pt>
                <c:pt idx="13">
                  <c:v>0.77684596156544217</c:v>
                </c:pt>
                <c:pt idx="14">
                  <c:v>1.3397678509690962</c:v>
                </c:pt>
                <c:pt idx="15">
                  <c:v>3.6</c:v>
                </c:pt>
                <c:pt idx="16">
                  <c:v>6.6</c:v>
                </c:pt>
                <c:pt idx="17">
                  <c:v>7.8</c:v>
                </c:pt>
                <c:pt idx="18">
                  <c:v>8</c:v>
                </c:pt>
              </c:numCache>
            </c:numRef>
          </c:val>
          <c:smooth val="0"/>
          <c:extLst>
            <c:ext xmlns:c16="http://schemas.microsoft.com/office/drawing/2014/chart" uri="{C3380CC4-5D6E-409C-BE32-E72D297353CC}">
              <c16:uniqueId val="{00000000-8637-477F-BE00-73B866B3D260}"/>
            </c:ext>
          </c:extLst>
        </c:ser>
        <c:dLbls>
          <c:showLegendKey val="0"/>
          <c:showVal val="0"/>
          <c:showCatName val="0"/>
          <c:showSerName val="0"/>
          <c:showPercent val="0"/>
          <c:showBubbleSize val="0"/>
        </c:dLbls>
        <c:smooth val="0"/>
        <c:axId val="479217744"/>
        <c:axId val="479215000"/>
      </c:lineChart>
      <c:catAx>
        <c:axId val="479217744"/>
        <c:scaling>
          <c:orientation val="minMax"/>
        </c:scaling>
        <c:delete val="0"/>
        <c:axPos val="b"/>
        <c:numFmt formatCode="General" sourceLinked="1"/>
        <c:majorTickMark val="out"/>
        <c:minorTickMark val="none"/>
        <c:tickLblPos val="low"/>
        <c:spPr>
          <a:noFill/>
          <a:ln w="6350" cap="flat" cmpd="sng" algn="ctr">
            <a:solidFill>
              <a:schemeClr val="dk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15000"/>
        <c:crosses val="autoZero"/>
        <c:auto val="1"/>
        <c:lblAlgn val="ctr"/>
        <c:lblOffset val="100"/>
        <c:noMultiLvlLbl val="0"/>
      </c:catAx>
      <c:valAx>
        <c:axId val="479215000"/>
        <c:scaling>
          <c:orientation val="minMax"/>
          <c:max val="10"/>
          <c:min val="-1"/>
        </c:scaling>
        <c:delete val="0"/>
        <c:axPos val="l"/>
        <c:numFmt formatCode="0" sourceLinked="0"/>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17744"/>
        <c:crosses val="autoZero"/>
        <c:crossBetween val="between"/>
        <c:majorUnit val="1"/>
      </c:valAx>
      <c:spPr>
        <a:noFill/>
        <a:ln w="25400">
          <a:noFill/>
        </a:ln>
        <a:effectLst/>
      </c:spPr>
    </c:plotArea>
    <c:legend>
      <c:legendPos val="b"/>
      <c:layout>
        <c:manualLayout>
          <c:xMode val="edge"/>
          <c:yMode val="edge"/>
          <c:x val="7.186507936507992E-4"/>
          <c:y val="0.79687495224093186"/>
          <c:w val="0.84147263681592044"/>
          <c:h val="0.20312504775906812"/>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55555555555539E-2"/>
          <c:y val="5.4297319997776802E-2"/>
          <c:w val="0.87441746031746037"/>
          <c:h val="0.62757013468611522"/>
        </c:manualLayout>
      </c:layout>
      <c:lineChart>
        <c:grouping val="standard"/>
        <c:varyColors val="0"/>
        <c:ser>
          <c:idx val="0"/>
          <c:order val="0"/>
          <c:tx>
            <c:strRef>
              <c:f>'Chart 27'!$B$1</c:f>
              <c:strCache>
                <c:ptCount val="1"/>
                <c:pt idx="0">
                  <c:v>12-month core inflation</c:v>
                </c:pt>
              </c:strCache>
            </c:strRef>
          </c:tx>
          <c:spPr>
            <a:ln w="19050" cap="rnd">
              <a:solidFill>
                <a:schemeClr val="accent1"/>
              </a:solidFill>
              <a:round/>
            </a:ln>
            <a:effectLst/>
          </c:spPr>
          <c:marker>
            <c:symbol val="none"/>
          </c:marker>
          <c:cat>
            <c:strRef>
              <c:f>'Chart 27'!$A$2:$A$24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27'!$B$2:$B$24</c:f>
              <c:numCache>
                <c:formatCode>0.0</c:formatCode>
                <c:ptCount val="23"/>
                <c:pt idx="0">
                  <c:v>-2.1963177745930693</c:v>
                </c:pt>
                <c:pt idx="1">
                  <c:v>-2.111918360569689</c:v>
                </c:pt>
                <c:pt idx="2">
                  <c:v>-2.4063564240557866</c:v>
                </c:pt>
                <c:pt idx="3">
                  <c:v>-1.8047193953868117</c:v>
                </c:pt>
                <c:pt idx="4">
                  <c:v>-0.90530126051116611</c:v>
                </c:pt>
                <c:pt idx="5">
                  <c:v>0.36407786425382938</c:v>
                </c:pt>
                <c:pt idx="6">
                  <c:v>2.1112721321331946</c:v>
                </c:pt>
                <c:pt idx="7">
                  <c:v>3.6484028135333375</c:v>
                </c:pt>
                <c:pt idx="8">
                  <c:v>5.0421609329542463</c:v>
                </c:pt>
                <c:pt idx="9">
                  <c:v>4.2430734662532927</c:v>
                </c:pt>
                <c:pt idx="10">
                  <c:v>3.7603554991451489</c:v>
                </c:pt>
                <c:pt idx="11">
                  <c:v>2.6862480622310301</c:v>
                </c:pt>
                <c:pt idx="12">
                  <c:v>1.2599415906682481</c:v>
                </c:pt>
                <c:pt idx="13">
                  <c:v>1.4570277725853344</c:v>
                </c:pt>
                <c:pt idx="14">
                  <c:v>1.0919334009036845</c:v>
                </c:pt>
                <c:pt idx="15">
                  <c:v>0.65436778045784649</c:v>
                </c:pt>
                <c:pt idx="16">
                  <c:v>0.5422363526071905</c:v>
                </c:pt>
                <c:pt idx="17">
                  <c:v>0.77535218856593247</c:v>
                </c:pt>
                <c:pt idx="18">
                  <c:v>1.3410226647696533</c:v>
                </c:pt>
                <c:pt idx="19">
                  <c:v>3.6188951811127339</c:v>
                </c:pt>
                <c:pt idx="20">
                  <c:v>6.6122456863822947</c:v>
                </c:pt>
                <c:pt idx="21">
                  <c:v>7.8139553154992853</c:v>
                </c:pt>
                <c:pt idx="22">
                  <c:v>7.9767706624061674</c:v>
                </c:pt>
              </c:numCache>
            </c:numRef>
          </c:val>
          <c:smooth val="0"/>
          <c:extLst>
            <c:ext xmlns:c16="http://schemas.microsoft.com/office/drawing/2014/chart" uri="{C3380CC4-5D6E-409C-BE32-E72D297353CC}">
              <c16:uniqueId val="{00000000-6067-48CC-A326-FFEA9A945351}"/>
            </c:ext>
          </c:extLst>
        </c:ser>
        <c:ser>
          <c:idx val="1"/>
          <c:order val="1"/>
          <c:tx>
            <c:strRef>
              <c:f>'Chart 27'!$C$1</c:f>
              <c:strCache>
                <c:ptCount val="1"/>
                <c:pt idx="0">
                  <c:v>12-month inflation</c:v>
                </c:pt>
              </c:strCache>
            </c:strRef>
          </c:tx>
          <c:spPr>
            <a:ln w="19050" cap="rnd">
              <a:solidFill>
                <a:schemeClr val="accent2"/>
              </a:solidFill>
              <a:round/>
            </a:ln>
            <a:effectLst/>
          </c:spPr>
          <c:marker>
            <c:symbol val="none"/>
          </c:marker>
          <c:cat>
            <c:strRef>
              <c:f>'Chart 27'!$A$2:$A$24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27'!$C$2:$C$24</c:f>
              <c:numCache>
                <c:formatCode>0.0</c:formatCode>
                <c:ptCount val="23"/>
                <c:pt idx="0">
                  <c:v>-1.9925670122137689</c:v>
                </c:pt>
                <c:pt idx="1">
                  <c:v>-1.1257347228099803</c:v>
                </c:pt>
                <c:pt idx="2">
                  <c:v>-1.8568680835741702</c:v>
                </c:pt>
                <c:pt idx="3">
                  <c:v>-1.0781091766334612</c:v>
                </c:pt>
                <c:pt idx="4">
                  <c:v>-0.14313327383280239</c:v>
                </c:pt>
                <c:pt idx="5">
                  <c:v>1.1438009686904422</c:v>
                </c:pt>
                <c:pt idx="6">
                  <c:v>0.98715777219213408</c:v>
                </c:pt>
                <c:pt idx="7">
                  <c:v>2.6007442537243008</c:v>
                </c:pt>
                <c:pt idx="8">
                  <c:v>3.7279834067416715</c:v>
                </c:pt>
                <c:pt idx="9">
                  <c:v>0.83211310898656166</c:v>
                </c:pt>
                <c:pt idx="10">
                  <c:v>3.4801399037426108</c:v>
                </c:pt>
                <c:pt idx="11">
                  <c:v>1.7912209026325314</c:v>
                </c:pt>
                <c:pt idx="12">
                  <c:v>1.8811658309776789</c:v>
                </c:pt>
                <c:pt idx="13">
                  <c:v>2.4537257060515145</c:v>
                </c:pt>
                <c:pt idx="14">
                  <c:v>0.48934022789495657</c:v>
                </c:pt>
                <c:pt idx="15">
                  <c:v>0.7339142477776619</c:v>
                </c:pt>
                <c:pt idx="16">
                  <c:v>-0.10452343810256082</c:v>
                </c:pt>
                <c:pt idx="17">
                  <c:v>1.6833281149828565</c:v>
                </c:pt>
                <c:pt idx="18">
                  <c:v>1.4384724442892463</c:v>
                </c:pt>
                <c:pt idx="19">
                  <c:v>3.699412962293124</c:v>
                </c:pt>
                <c:pt idx="20">
                  <c:v>5.7810093225161268</c:v>
                </c:pt>
                <c:pt idx="21">
                  <c:v>6.504644523458893</c:v>
                </c:pt>
                <c:pt idx="22">
                  <c:v>8.8756760239115096</c:v>
                </c:pt>
              </c:numCache>
            </c:numRef>
          </c:val>
          <c:smooth val="0"/>
          <c:extLst>
            <c:ext xmlns:c16="http://schemas.microsoft.com/office/drawing/2014/chart" uri="{C3380CC4-5D6E-409C-BE32-E72D297353CC}">
              <c16:uniqueId val="{00000001-6067-48CC-A326-FFEA9A945351}"/>
            </c:ext>
          </c:extLst>
        </c:ser>
        <c:dLbls>
          <c:showLegendKey val="0"/>
          <c:showVal val="0"/>
          <c:showCatName val="0"/>
          <c:showSerName val="0"/>
          <c:showPercent val="0"/>
          <c:showBubbleSize val="0"/>
        </c:dLbls>
        <c:smooth val="0"/>
        <c:axId val="479218136"/>
        <c:axId val="479216568"/>
      </c:lineChart>
      <c:catAx>
        <c:axId val="479218136"/>
        <c:scaling>
          <c:orientation val="minMax"/>
        </c:scaling>
        <c:delete val="0"/>
        <c:axPos val="b"/>
        <c:numFmt formatCode="General" sourceLinked="1"/>
        <c:majorTickMark val="out"/>
        <c:minorTickMark val="none"/>
        <c:tickLblPos val="low"/>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16568"/>
        <c:crosses val="autoZero"/>
        <c:auto val="1"/>
        <c:lblAlgn val="ctr"/>
        <c:lblOffset val="100"/>
        <c:noMultiLvlLbl val="0"/>
      </c:catAx>
      <c:valAx>
        <c:axId val="479216568"/>
        <c:scaling>
          <c:orientation val="minMax"/>
        </c:scaling>
        <c:delete val="0"/>
        <c:axPos val="l"/>
        <c:numFmt formatCode="#,##0" sourceLinked="0"/>
        <c:majorTickMark val="out"/>
        <c:minorTickMark val="none"/>
        <c:tickLblPos val="nextTo"/>
        <c:spPr>
          <a:noFill/>
          <a:ln w="6350">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18136"/>
        <c:crosses val="autoZero"/>
        <c:crossBetween val="between"/>
      </c:valAx>
      <c:spPr>
        <a:noFill/>
        <a:ln>
          <a:noFill/>
        </a:ln>
        <a:effectLst/>
      </c:spPr>
    </c:plotArea>
    <c:legend>
      <c:legendPos val="b"/>
      <c:layout>
        <c:manualLayout>
          <c:xMode val="edge"/>
          <c:yMode val="edge"/>
          <c:x val="7.2321428571428571E-3"/>
          <c:y val="0.79940502263813473"/>
          <c:w val="0.98049563492063496"/>
          <c:h val="0.18085049736267383"/>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6162687325374E-2"/>
          <c:y val="7.4249071886601417E-2"/>
          <c:w val="0.88173492063492065"/>
          <c:h val="0.64603867648504787"/>
        </c:manualLayout>
      </c:layout>
      <c:lineChart>
        <c:grouping val="standard"/>
        <c:varyColors val="0"/>
        <c:ser>
          <c:idx val="0"/>
          <c:order val="0"/>
          <c:tx>
            <c:strRef>
              <c:f>'Chart 3'!$B$1</c:f>
              <c:strCache>
                <c:ptCount val="1"/>
                <c:pt idx="0">
                  <c:v>USA</c:v>
                </c:pt>
              </c:strCache>
            </c:strRef>
          </c:tx>
          <c:spPr>
            <a:ln w="19050" cap="rnd">
              <a:solidFill>
                <a:schemeClr val="accent6"/>
              </a:solidFill>
              <a:round/>
            </a:ln>
            <a:effectLst/>
          </c:spPr>
          <c:marker>
            <c:symbol val="none"/>
          </c:marker>
          <c:cat>
            <c:strRef>
              <c:f>'Chart 3'!$A$14:$A$44</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strCache>
            </c:strRef>
          </c:cat>
          <c:val>
            <c:numRef>
              <c:f>'Chart 3'!$B$14:$B$44</c:f>
              <c:numCache>
                <c:formatCode>0.0</c:formatCode>
                <c:ptCount val="31"/>
                <c:pt idx="0">
                  <c:v>2.0455549999999998</c:v>
                </c:pt>
                <c:pt idx="1">
                  <c:v>2.1606390000000002</c:v>
                </c:pt>
                <c:pt idx="2">
                  <c:v>2.3433619999999999</c:v>
                </c:pt>
                <c:pt idx="3">
                  <c:v>2.6671490000000002</c:v>
                </c:pt>
                <c:pt idx="4">
                  <c:v>3.0308169999999999</c:v>
                </c:pt>
                <c:pt idx="5">
                  <c:v>3.2709239999999999</c:v>
                </c:pt>
                <c:pt idx="6">
                  <c:v>3.0691670000000002</c:v>
                </c:pt>
                <c:pt idx="7">
                  <c:v>2.4454250000000002</c:v>
                </c:pt>
                <c:pt idx="8">
                  <c:v>2.2654540000000001</c:v>
                </c:pt>
                <c:pt idx="9">
                  <c:v>1.963076</c:v>
                </c:pt>
                <c:pt idx="10">
                  <c:v>2.0760010000000002</c:v>
                </c:pt>
                <c:pt idx="11">
                  <c:v>2.3392270000000002</c:v>
                </c:pt>
                <c:pt idx="12">
                  <c:v>0.31925599999999998</c:v>
                </c:pt>
                <c:pt idx="13">
                  <c:v>-9.0328400000000002</c:v>
                </c:pt>
                <c:pt idx="14">
                  <c:v>-2.84823</c:v>
                </c:pt>
                <c:pt idx="15">
                  <c:v>-2.3870399999999998</c:v>
                </c:pt>
                <c:pt idx="16">
                  <c:v>0.54717099999999996</c:v>
                </c:pt>
                <c:pt idx="17">
                  <c:v>12.226649999999999</c:v>
                </c:pt>
                <c:pt idx="18">
                  <c:v>4.8726339999999997</c:v>
                </c:pt>
                <c:pt idx="19">
                  <c:v>4.7637210000000003</c:v>
                </c:pt>
                <c:pt idx="20">
                  <c:v>3.8591470000000001</c:v>
                </c:pt>
                <c:pt idx="21">
                  <c:v>2.7485759999999999</c:v>
                </c:pt>
                <c:pt idx="22">
                  <c:v>3.064311</c:v>
                </c:pt>
                <c:pt idx="23">
                  <c:v>2.5802369999999999</c:v>
                </c:pt>
                <c:pt idx="24">
                  <c:v>2.3538860000000001</c:v>
                </c:pt>
                <c:pt idx="25">
                  <c:v>2.215481</c:v>
                </c:pt>
                <c:pt idx="26">
                  <c:v>1.8475330000000001</c:v>
                </c:pt>
                <c:pt idx="27">
                  <c:v>1.788907</c:v>
                </c:pt>
                <c:pt idx="28">
                  <c:v>1.853561</c:v>
                </c:pt>
                <c:pt idx="29">
                  <c:v>1.960664</c:v>
                </c:pt>
                <c:pt idx="30">
                  <c:v>2.0561129999999999</c:v>
                </c:pt>
              </c:numCache>
            </c:numRef>
          </c:val>
          <c:smooth val="0"/>
          <c:extLst>
            <c:ext xmlns:c16="http://schemas.microsoft.com/office/drawing/2014/chart" uri="{C3380CC4-5D6E-409C-BE32-E72D297353CC}">
              <c16:uniqueId val="{00000000-8675-408C-AF80-3FDF5989ADB3}"/>
            </c:ext>
          </c:extLst>
        </c:ser>
        <c:ser>
          <c:idx val="1"/>
          <c:order val="1"/>
          <c:tx>
            <c:strRef>
              <c:f>'Chart 3'!$C$1</c:f>
              <c:strCache>
                <c:ptCount val="1"/>
                <c:pt idx="0">
                  <c:v>Eurozone</c:v>
                </c:pt>
              </c:strCache>
            </c:strRef>
          </c:tx>
          <c:spPr>
            <a:ln w="19050" cap="rnd">
              <a:solidFill>
                <a:srgbClr val="002060"/>
              </a:solidFill>
              <a:round/>
            </a:ln>
            <a:effectLst/>
          </c:spPr>
          <c:marker>
            <c:symbol val="none"/>
          </c:marker>
          <c:cat>
            <c:strRef>
              <c:f>'Chart 3'!$A$14:$A$44</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strCache>
            </c:strRef>
          </c:cat>
          <c:val>
            <c:numRef>
              <c:f>'Chart 3'!$C$14:$C$44</c:f>
              <c:numCache>
                <c:formatCode>0.0</c:formatCode>
                <c:ptCount val="31"/>
                <c:pt idx="0">
                  <c:v>2.1444879700000001</c:v>
                </c:pt>
                <c:pt idx="1">
                  <c:v>2.5704407100000002</c:v>
                </c:pt>
                <c:pt idx="2">
                  <c:v>2.8919242299999999</c:v>
                </c:pt>
                <c:pt idx="3">
                  <c:v>2.9209364299999998</c:v>
                </c:pt>
                <c:pt idx="4">
                  <c:v>2.522141</c:v>
                </c:pt>
                <c:pt idx="5">
                  <c:v>2.238067</c:v>
                </c:pt>
                <c:pt idx="6">
                  <c:v>1.579423</c:v>
                </c:pt>
                <c:pt idx="7">
                  <c:v>1.2111460000000001</c:v>
                </c:pt>
                <c:pt idx="8">
                  <c:v>1.5578399999999999</c:v>
                </c:pt>
                <c:pt idx="9">
                  <c:v>1.297455</c:v>
                </c:pt>
                <c:pt idx="10">
                  <c:v>1.3877809999999999</c:v>
                </c:pt>
                <c:pt idx="11">
                  <c:v>0.97750700000000001</c:v>
                </c:pt>
                <c:pt idx="12">
                  <c:v>-3.2854100000000002</c:v>
                </c:pt>
                <c:pt idx="13">
                  <c:v>-14.6342</c:v>
                </c:pt>
                <c:pt idx="14">
                  <c:v>-4.1500000000000004</c:v>
                </c:pt>
                <c:pt idx="15">
                  <c:v>-4.89499</c:v>
                </c:pt>
                <c:pt idx="16">
                  <c:v>-1.3418000000000001</c:v>
                </c:pt>
                <c:pt idx="17">
                  <c:v>14.223649999999999</c:v>
                </c:pt>
                <c:pt idx="18">
                  <c:v>3.6592820000000001</c:v>
                </c:pt>
                <c:pt idx="19">
                  <c:v>5.0237160000000003</c:v>
                </c:pt>
                <c:pt idx="20">
                  <c:v>5.9945930000000001</c:v>
                </c:pt>
                <c:pt idx="21">
                  <c:v>4.9632009999999998</c:v>
                </c:pt>
                <c:pt idx="22">
                  <c:v>3.492</c:v>
                </c:pt>
                <c:pt idx="23">
                  <c:v>3.6008179999999999</c:v>
                </c:pt>
                <c:pt idx="24">
                  <c:v>3.1958829999999998</c:v>
                </c:pt>
                <c:pt idx="25">
                  <c:v>2.5243340000000001</c:v>
                </c:pt>
                <c:pt idx="26">
                  <c:v>2.0295049999999999</c:v>
                </c:pt>
                <c:pt idx="27">
                  <c:v>1.578832</c:v>
                </c:pt>
                <c:pt idx="28">
                  <c:v>1.1749000000000001</c:v>
                </c:pt>
                <c:pt idx="29">
                  <c:v>0.87546999999999997</c:v>
                </c:pt>
                <c:pt idx="30">
                  <c:v>0.79491999999999996</c:v>
                </c:pt>
              </c:numCache>
            </c:numRef>
          </c:val>
          <c:smooth val="0"/>
          <c:extLst>
            <c:ext xmlns:c16="http://schemas.microsoft.com/office/drawing/2014/chart" uri="{C3380CC4-5D6E-409C-BE32-E72D297353CC}">
              <c16:uniqueId val="{00000001-8675-408C-AF80-3FDF5989ADB3}"/>
            </c:ext>
          </c:extLst>
        </c:ser>
        <c:ser>
          <c:idx val="2"/>
          <c:order val="2"/>
          <c:tx>
            <c:strRef>
              <c:f>'Chart 3'!$D$1</c:f>
              <c:strCache>
                <c:ptCount val="1"/>
                <c:pt idx="0">
                  <c:v>Russia</c:v>
                </c:pt>
              </c:strCache>
            </c:strRef>
          </c:tx>
          <c:marker>
            <c:symbol val="none"/>
          </c:marker>
          <c:cat>
            <c:strRef>
              <c:f>'Chart 3'!$A$14:$A$44</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strCache>
            </c:strRef>
          </c:cat>
          <c:val>
            <c:numRef>
              <c:f>'Chart 3'!$D$14:$D$44</c:f>
              <c:numCache>
                <c:formatCode>0.0</c:formatCode>
                <c:ptCount val="31"/>
                <c:pt idx="0">
                  <c:v>1.47884697</c:v>
                </c:pt>
                <c:pt idx="1">
                  <c:v>2.2809787199999998</c:v>
                </c:pt>
                <c:pt idx="2">
                  <c:v>2.4340308899999998</c:v>
                </c:pt>
                <c:pt idx="3">
                  <c:v>1.10195262</c:v>
                </c:pt>
                <c:pt idx="4">
                  <c:v>2.6279859999999999</c:v>
                </c:pt>
                <c:pt idx="5">
                  <c:v>2.9183330000000001</c:v>
                </c:pt>
                <c:pt idx="6">
                  <c:v>2.572759</c:v>
                </c:pt>
                <c:pt idx="7">
                  <c:v>3.0056970000000001</c:v>
                </c:pt>
                <c:pt idx="8">
                  <c:v>1.374288</c:v>
                </c:pt>
                <c:pt idx="9">
                  <c:v>1.44286</c:v>
                </c:pt>
                <c:pt idx="10">
                  <c:v>2.5671580000000001</c:v>
                </c:pt>
                <c:pt idx="11">
                  <c:v>2.5826060000000002</c:v>
                </c:pt>
                <c:pt idx="12">
                  <c:v>1.4912799999999999</c:v>
                </c:pt>
                <c:pt idx="13">
                  <c:v>-7.6332599999999999</c:v>
                </c:pt>
                <c:pt idx="14">
                  <c:v>-3.4745599999999999</c:v>
                </c:pt>
                <c:pt idx="15">
                  <c:v>-1.9302699999999999</c:v>
                </c:pt>
                <c:pt idx="16">
                  <c:v>-0.55596000000000001</c:v>
                </c:pt>
                <c:pt idx="17">
                  <c:v>10.31382</c:v>
                </c:pt>
                <c:pt idx="18">
                  <c:v>4.3845510000000001</c:v>
                </c:pt>
                <c:pt idx="19">
                  <c:v>4.0788190000000002</c:v>
                </c:pt>
                <c:pt idx="20">
                  <c:v>3.157721</c:v>
                </c:pt>
                <c:pt idx="21">
                  <c:v>1.611043</c:v>
                </c:pt>
                <c:pt idx="22">
                  <c:v>1.5721050000000001</c:v>
                </c:pt>
                <c:pt idx="23">
                  <c:v>1.4798089999999999</c:v>
                </c:pt>
                <c:pt idx="24">
                  <c:v>1.3818299999999999</c:v>
                </c:pt>
                <c:pt idx="25">
                  <c:v>1.349572</c:v>
                </c:pt>
                <c:pt idx="26">
                  <c:v>1.599156</c:v>
                </c:pt>
                <c:pt idx="27">
                  <c:v>1.9095359999999999</c:v>
                </c:pt>
                <c:pt idx="28">
                  <c:v>2.1618400000000002</c:v>
                </c:pt>
                <c:pt idx="29">
                  <c:v>2.3401010000000002</c:v>
                </c:pt>
                <c:pt idx="30">
                  <c:v>2.4410919999999998</c:v>
                </c:pt>
              </c:numCache>
            </c:numRef>
          </c:val>
          <c:smooth val="0"/>
          <c:extLst>
            <c:ext xmlns:c16="http://schemas.microsoft.com/office/drawing/2014/chart" uri="{C3380CC4-5D6E-409C-BE32-E72D297353CC}">
              <c16:uniqueId val="{00000000-C10B-4775-9FB8-764D6D887D71}"/>
            </c:ext>
          </c:extLst>
        </c:ser>
        <c:dLbls>
          <c:showLegendKey val="0"/>
          <c:showVal val="0"/>
          <c:showCatName val="0"/>
          <c:showSerName val="0"/>
          <c:showPercent val="0"/>
          <c:showBubbleSize val="0"/>
        </c:dLbls>
        <c:smooth val="0"/>
        <c:axId val="422305048"/>
        <c:axId val="333673984"/>
      </c:lineChart>
      <c:catAx>
        <c:axId val="42230504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333673984"/>
        <c:crosses val="autoZero"/>
        <c:auto val="1"/>
        <c:lblAlgn val="ctr"/>
        <c:lblOffset val="100"/>
        <c:noMultiLvlLbl val="0"/>
      </c:catAx>
      <c:valAx>
        <c:axId val="333673984"/>
        <c:scaling>
          <c:orientation val="minMax"/>
          <c:max val="15"/>
          <c:min val="-15"/>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2305048"/>
        <c:crosses val="autoZero"/>
        <c:crossBetween val="between"/>
      </c:valAx>
      <c:spPr>
        <a:noFill/>
        <a:ln>
          <a:noFill/>
        </a:ln>
        <a:effectLst/>
      </c:spPr>
    </c:plotArea>
    <c:legend>
      <c:legendPos val="b"/>
      <c:layout>
        <c:manualLayout>
          <c:xMode val="edge"/>
          <c:yMode val="edge"/>
          <c:x val="3.0114701024783696E-3"/>
          <c:y val="0.87424344084532035"/>
          <c:w val="0.84544682539682536"/>
          <c:h val="8.7582870261108364E-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blipFill dpi="0" rotWithShape="1">
      <a:blip xmlns:r="http://schemas.openxmlformats.org/officeDocument/2006/relationships" r:embed="rId1"/>
      <a:srcRect/>
      <a:stretch>
        <a:fillRect l="69000" r="3000"/>
      </a:stretch>
    </a:blip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0436507936508"/>
          <c:y val="5.8200912716961921E-2"/>
          <c:w val="0.83975912698412702"/>
          <c:h val="0.57853611503369495"/>
        </c:manualLayout>
      </c:layout>
      <c:barChart>
        <c:barDir val="col"/>
        <c:grouping val="clustered"/>
        <c:varyColors val="0"/>
        <c:ser>
          <c:idx val="1"/>
          <c:order val="1"/>
          <c:tx>
            <c:strRef>
              <c:f>'Chart 28'!$A$3</c:f>
              <c:strCache>
                <c:ptCount val="1"/>
                <c:pt idx="0">
                  <c:v>Imports of services</c:v>
                </c:pt>
              </c:strCache>
            </c:strRef>
          </c:tx>
          <c:spPr>
            <a:solidFill>
              <a:schemeClr val="accent2"/>
            </a:solidFill>
            <a:ln>
              <a:noFill/>
            </a:ln>
            <a:effectLst/>
          </c:spPr>
          <c:invertIfNegative val="0"/>
          <c:cat>
            <c:strRef>
              <c:f>'Chart 28'!$B$1:$T$1</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28'!$B$3:$T$3</c:f>
              <c:numCache>
                <c:formatCode>0.0</c:formatCode>
                <c:ptCount val="19"/>
                <c:pt idx="0">
                  <c:v>2.8947820381905984</c:v>
                </c:pt>
                <c:pt idx="1">
                  <c:v>1.5008760799882594</c:v>
                </c:pt>
                <c:pt idx="2">
                  <c:v>3.9397759820917457</c:v>
                </c:pt>
                <c:pt idx="3">
                  <c:v>6.187279358044691</c:v>
                </c:pt>
                <c:pt idx="4">
                  <c:v>10.676015633855272</c:v>
                </c:pt>
                <c:pt idx="5">
                  <c:v>4.0432649368704432</c:v>
                </c:pt>
                <c:pt idx="6">
                  <c:v>-3.9600166772211054</c:v>
                </c:pt>
                <c:pt idx="7">
                  <c:v>-3.7197846237419725</c:v>
                </c:pt>
                <c:pt idx="8" formatCode="General">
                  <c:v>-5.9</c:v>
                </c:pt>
                <c:pt idx="9" formatCode="General">
                  <c:v>-3.2</c:v>
                </c:pt>
                <c:pt idx="10" formatCode="General">
                  <c:v>2.7</c:v>
                </c:pt>
                <c:pt idx="11" formatCode="General">
                  <c:v>3.2</c:v>
                </c:pt>
                <c:pt idx="12" formatCode="General">
                  <c:v>0.6</c:v>
                </c:pt>
                <c:pt idx="13" formatCode="General">
                  <c:v>-2.7</c:v>
                </c:pt>
                <c:pt idx="14" formatCode="General">
                  <c:v>-1.4</c:v>
                </c:pt>
                <c:pt idx="15" formatCode="General">
                  <c:v>-1.5</c:v>
                </c:pt>
                <c:pt idx="16" formatCode="General">
                  <c:v>3.2</c:v>
                </c:pt>
                <c:pt idx="17" formatCode="General">
                  <c:v>6.6</c:v>
                </c:pt>
                <c:pt idx="18">
                  <c:v>5</c:v>
                </c:pt>
              </c:numCache>
            </c:numRef>
          </c:val>
          <c:extLst>
            <c:ext xmlns:c16="http://schemas.microsoft.com/office/drawing/2014/chart" uri="{C3380CC4-5D6E-409C-BE32-E72D297353CC}">
              <c16:uniqueId val="{00000001-1D26-4C6E-949C-8201B78DCF4A}"/>
            </c:ext>
          </c:extLst>
        </c:ser>
        <c:ser>
          <c:idx val="2"/>
          <c:order val="2"/>
          <c:tx>
            <c:strRef>
              <c:f>'Chart 28'!$A$4</c:f>
              <c:strCache>
                <c:ptCount val="1"/>
                <c:pt idx="0">
                  <c:v>Imports of goods</c:v>
                </c:pt>
              </c:strCache>
            </c:strRef>
          </c:tx>
          <c:spPr>
            <a:solidFill>
              <a:schemeClr val="accent3"/>
            </a:solidFill>
            <a:ln>
              <a:noFill/>
            </a:ln>
            <a:effectLst/>
          </c:spPr>
          <c:invertIfNegative val="0"/>
          <c:cat>
            <c:strRef>
              <c:f>'Chart 28'!$B$1:$T$1</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28'!$B$4:$T$4</c:f>
              <c:numCache>
                <c:formatCode>0.0</c:formatCode>
                <c:ptCount val="19"/>
                <c:pt idx="0">
                  <c:v>7.1028480655802184</c:v>
                </c:pt>
                <c:pt idx="1">
                  <c:v>2.8253891781904628</c:v>
                </c:pt>
                <c:pt idx="2">
                  <c:v>5.0501889287134958</c:v>
                </c:pt>
                <c:pt idx="3">
                  <c:v>6.1233503086363044</c:v>
                </c:pt>
                <c:pt idx="4">
                  <c:v>8.6981757339557078</c:v>
                </c:pt>
                <c:pt idx="5">
                  <c:v>6.0358051245117395</c:v>
                </c:pt>
                <c:pt idx="6">
                  <c:v>-0.36767843088098573</c:v>
                </c:pt>
                <c:pt idx="7">
                  <c:v>-1.6728668056727258</c:v>
                </c:pt>
                <c:pt idx="8" formatCode="General">
                  <c:v>-4.3</c:v>
                </c:pt>
                <c:pt idx="9" formatCode="General">
                  <c:v>-2.6</c:v>
                </c:pt>
                <c:pt idx="10" formatCode="General">
                  <c:v>0.9</c:v>
                </c:pt>
                <c:pt idx="11" formatCode="General">
                  <c:v>2.1</c:v>
                </c:pt>
                <c:pt idx="12" formatCode="General">
                  <c:v>-0.6</c:v>
                </c:pt>
                <c:pt idx="13">
                  <c:v>-5</c:v>
                </c:pt>
                <c:pt idx="14">
                  <c:v>-1</c:v>
                </c:pt>
                <c:pt idx="15" formatCode="General">
                  <c:v>-0.5</c:v>
                </c:pt>
                <c:pt idx="16" formatCode="General">
                  <c:v>5.9</c:v>
                </c:pt>
                <c:pt idx="17" formatCode="General">
                  <c:v>11.8</c:v>
                </c:pt>
                <c:pt idx="18" formatCode="General">
                  <c:v>8.5</c:v>
                </c:pt>
              </c:numCache>
            </c:numRef>
          </c:val>
          <c:extLst>
            <c:ext xmlns:c16="http://schemas.microsoft.com/office/drawing/2014/chart" uri="{C3380CC4-5D6E-409C-BE32-E72D297353CC}">
              <c16:uniqueId val="{00000002-1D26-4C6E-949C-8201B78DCF4A}"/>
            </c:ext>
          </c:extLst>
        </c:ser>
        <c:ser>
          <c:idx val="3"/>
          <c:order val="3"/>
          <c:tx>
            <c:strRef>
              <c:f>'Chart 28'!$A$5</c:f>
              <c:strCache>
                <c:ptCount val="1"/>
                <c:pt idx="0">
                  <c:v>Consumepr goods</c:v>
                </c:pt>
              </c:strCache>
            </c:strRef>
          </c:tx>
          <c:spPr>
            <a:solidFill>
              <a:schemeClr val="accent4"/>
            </a:solidFill>
            <a:ln>
              <a:noFill/>
            </a:ln>
            <a:effectLst/>
          </c:spPr>
          <c:invertIfNegative val="0"/>
          <c:cat>
            <c:strRef>
              <c:f>'Chart 28'!$B$1:$T$1</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28'!$B$5:$T$5</c:f>
              <c:numCache>
                <c:formatCode>0.0</c:formatCode>
                <c:ptCount val="19"/>
                <c:pt idx="0">
                  <c:v>2.8947820381905984</c:v>
                </c:pt>
                <c:pt idx="1">
                  <c:v>1.5008760799882594</c:v>
                </c:pt>
                <c:pt idx="2">
                  <c:v>3.9397759820917457</c:v>
                </c:pt>
                <c:pt idx="3">
                  <c:v>6.187279358044691</c:v>
                </c:pt>
                <c:pt idx="4">
                  <c:v>10.676015633855272</c:v>
                </c:pt>
                <c:pt idx="5">
                  <c:v>4.0432649368704432</c:v>
                </c:pt>
                <c:pt idx="6">
                  <c:v>-3.9600166772211054</c:v>
                </c:pt>
                <c:pt idx="7">
                  <c:v>-3.7197846237419725</c:v>
                </c:pt>
                <c:pt idx="8" formatCode="General">
                  <c:v>-5.9</c:v>
                </c:pt>
                <c:pt idx="9" formatCode="General">
                  <c:v>-3.2</c:v>
                </c:pt>
                <c:pt idx="10" formatCode="General">
                  <c:v>2.7</c:v>
                </c:pt>
                <c:pt idx="11" formatCode="General">
                  <c:v>3.2</c:v>
                </c:pt>
                <c:pt idx="12" formatCode="General">
                  <c:v>0.6</c:v>
                </c:pt>
                <c:pt idx="13" formatCode="General">
                  <c:v>-2.7</c:v>
                </c:pt>
                <c:pt idx="14" formatCode="General">
                  <c:v>-1.4</c:v>
                </c:pt>
                <c:pt idx="15" formatCode="General">
                  <c:v>-1.5</c:v>
                </c:pt>
                <c:pt idx="16" formatCode="General">
                  <c:v>3.2</c:v>
                </c:pt>
                <c:pt idx="17" formatCode="General">
                  <c:v>6.6</c:v>
                </c:pt>
                <c:pt idx="18">
                  <c:v>5</c:v>
                </c:pt>
              </c:numCache>
            </c:numRef>
          </c:val>
          <c:extLst>
            <c:ext xmlns:c16="http://schemas.microsoft.com/office/drawing/2014/chart" uri="{C3380CC4-5D6E-409C-BE32-E72D297353CC}">
              <c16:uniqueId val="{00000003-1D26-4C6E-949C-8201B78DCF4A}"/>
            </c:ext>
          </c:extLst>
        </c:ser>
        <c:ser>
          <c:idx val="4"/>
          <c:order val="4"/>
          <c:tx>
            <c:strRef>
              <c:f>'Chart 28'!$A$6</c:f>
              <c:strCache>
                <c:ptCount val="1"/>
                <c:pt idx="0">
                  <c:v>Raw materials</c:v>
                </c:pt>
              </c:strCache>
            </c:strRef>
          </c:tx>
          <c:spPr>
            <a:solidFill>
              <a:schemeClr val="accent5"/>
            </a:solidFill>
            <a:ln>
              <a:noFill/>
            </a:ln>
            <a:effectLst/>
          </c:spPr>
          <c:invertIfNegative val="0"/>
          <c:cat>
            <c:strRef>
              <c:f>'Chart 28'!$B$1:$T$1</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28'!$B$6:$T$6</c:f>
              <c:numCache>
                <c:formatCode>0.0</c:formatCode>
                <c:ptCount val="19"/>
                <c:pt idx="0">
                  <c:v>10.355729078254242</c:v>
                </c:pt>
                <c:pt idx="1">
                  <c:v>3.8337860301210327</c:v>
                </c:pt>
                <c:pt idx="2">
                  <c:v>6.4553420409603461</c:v>
                </c:pt>
                <c:pt idx="3">
                  <c:v>7.335183187885093</c:v>
                </c:pt>
                <c:pt idx="4">
                  <c:v>9.7045402355432202</c:v>
                </c:pt>
                <c:pt idx="5">
                  <c:v>8.2608589855065873</c:v>
                </c:pt>
                <c:pt idx="6">
                  <c:v>1.1959771117019216</c:v>
                </c:pt>
                <c:pt idx="7">
                  <c:v>-1.0206785187959611</c:v>
                </c:pt>
                <c:pt idx="8" formatCode="General">
                  <c:v>-4.5</c:v>
                </c:pt>
                <c:pt idx="9" formatCode="General">
                  <c:v>-2.9</c:v>
                </c:pt>
                <c:pt idx="10" formatCode="General">
                  <c:v>0.2</c:v>
                </c:pt>
                <c:pt idx="11">
                  <c:v>2</c:v>
                </c:pt>
                <c:pt idx="12" formatCode="General">
                  <c:v>-1.2</c:v>
                </c:pt>
                <c:pt idx="13" formatCode="General">
                  <c:v>-7.2</c:v>
                </c:pt>
                <c:pt idx="14" formatCode="General">
                  <c:v>-1.2</c:v>
                </c:pt>
                <c:pt idx="15" formatCode="General">
                  <c:v>-0.3</c:v>
                </c:pt>
                <c:pt idx="16" formatCode="General">
                  <c:v>8.4</c:v>
                </c:pt>
                <c:pt idx="17" formatCode="General">
                  <c:v>16.899999999999999</c:v>
                </c:pt>
                <c:pt idx="18" formatCode="General">
                  <c:v>12.1</c:v>
                </c:pt>
              </c:numCache>
            </c:numRef>
          </c:val>
          <c:extLst>
            <c:ext xmlns:c16="http://schemas.microsoft.com/office/drawing/2014/chart" uri="{C3380CC4-5D6E-409C-BE32-E72D297353CC}">
              <c16:uniqueId val="{00000004-1D26-4C6E-949C-8201B78DCF4A}"/>
            </c:ext>
          </c:extLst>
        </c:ser>
        <c:dLbls>
          <c:showLegendKey val="0"/>
          <c:showVal val="0"/>
          <c:showCatName val="0"/>
          <c:showSerName val="0"/>
          <c:showPercent val="0"/>
          <c:showBubbleSize val="0"/>
        </c:dLbls>
        <c:gapWidth val="150"/>
        <c:axId val="479216176"/>
        <c:axId val="479221664"/>
      </c:barChart>
      <c:lineChart>
        <c:grouping val="standard"/>
        <c:varyColors val="0"/>
        <c:ser>
          <c:idx val="0"/>
          <c:order val="0"/>
          <c:tx>
            <c:strRef>
              <c:f>'Chart 28'!$A$2</c:f>
              <c:strCache>
                <c:ptCount val="1"/>
                <c:pt idx="0">
                  <c:v>Total imports</c:v>
                </c:pt>
              </c:strCache>
            </c:strRef>
          </c:tx>
          <c:spPr>
            <a:ln w="19050" cap="rnd">
              <a:solidFill>
                <a:srgbClr val="C00000"/>
              </a:solidFill>
              <a:round/>
            </a:ln>
            <a:effectLst/>
          </c:spPr>
          <c:marker>
            <c:symbol val="none"/>
          </c:marker>
          <c:cat>
            <c:strRef>
              <c:f>'Chart 28'!$B$1:$T$1</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28'!$B$2:$T$2</c:f>
              <c:numCache>
                <c:formatCode>0.0</c:formatCode>
                <c:ptCount val="19"/>
                <c:pt idx="0">
                  <c:v>5.5587642778320685</c:v>
                </c:pt>
                <c:pt idx="1">
                  <c:v>2.3674496663436742</c:v>
                </c:pt>
                <c:pt idx="2">
                  <c:v>4.6750390240283082</c:v>
                </c:pt>
                <c:pt idx="3">
                  <c:v>6.1688884200858212</c:v>
                </c:pt>
                <c:pt idx="4">
                  <c:v>9.4362590870751006</c:v>
                </c:pt>
                <c:pt idx="5">
                  <c:v>5.2968209895528702</c:v>
                </c:pt>
                <c:pt idx="6">
                  <c:v>-1.71428319894531</c:v>
                </c:pt>
                <c:pt idx="7">
                  <c:v>-2.3932702253878517</c:v>
                </c:pt>
                <c:pt idx="8" formatCode="General">
                  <c:v>-4.9000000000000004</c:v>
                </c:pt>
                <c:pt idx="9" formatCode="General">
                  <c:v>-2.8</c:v>
                </c:pt>
                <c:pt idx="10" formatCode="General">
                  <c:v>1.6</c:v>
                </c:pt>
                <c:pt idx="11" formatCode="General">
                  <c:v>2.5</c:v>
                </c:pt>
                <c:pt idx="12" formatCode="General">
                  <c:v>-0.1</c:v>
                </c:pt>
                <c:pt idx="13" formatCode="General">
                  <c:v>-4.2</c:v>
                </c:pt>
                <c:pt idx="14" formatCode="General">
                  <c:v>-1.1000000000000001</c:v>
                </c:pt>
                <c:pt idx="15" formatCode="General">
                  <c:v>-0.9</c:v>
                </c:pt>
                <c:pt idx="16" formatCode="General">
                  <c:v>4.9000000000000004</c:v>
                </c:pt>
                <c:pt idx="17" formatCode="General">
                  <c:v>9.8000000000000007</c:v>
                </c:pt>
                <c:pt idx="18" formatCode="General">
                  <c:v>7.2</c:v>
                </c:pt>
              </c:numCache>
            </c:numRef>
          </c:val>
          <c:smooth val="0"/>
          <c:extLst>
            <c:ext xmlns:c16="http://schemas.microsoft.com/office/drawing/2014/chart" uri="{C3380CC4-5D6E-409C-BE32-E72D297353CC}">
              <c16:uniqueId val="{00000000-1D26-4C6E-949C-8201B78DCF4A}"/>
            </c:ext>
          </c:extLst>
        </c:ser>
        <c:dLbls>
          <c:showLegendKey val="0"/>
          <c:showVal val="0"/>
          <c:showCatName val="0"/>
          <c:showSerName val="0"/>
          <c:showPercent val="0"/>
          <c:showBubbleSize val="0"/>
        </c:dLbls>
        <c:marker val="1"/>
        <c:smooth val="0"/>
        <c:axId val="479216176"/>
        <c:axId val="479221664"/>
      </c:lineChart>
      <c:catAx>
        <c:axId val="479216176"/>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21664"/>
        <c:crosses val="autoZero"/>
        <c:auto val="1"/>
        <c:lblAlgn val="ctr"/>
        <c:lblOffset val="100"/>
        <c:noMultiLvlLbl val="0"/>
      </c:catAx>
      <c:valAx>
        <c:axId val="479221664"/>
        <c:scaling>
          <c:orientation val="minMax"/>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16176"/>
        <c:crosses val="autoZero"/>
        <c:crossBetween val="between"/>
      </c:valAx>
      <c:spPr>
        <a:noFill/>
        <a:ln>
          <a:noFill/>
        </a:ln>
        <a:effectLst/>
      </c:spPr>
    </c:plotArea>
    <c:legend>
      <c:legendPos val="b"/>
      <c:layout>
        <c:manualLayout>
          <c:xMode val="edge"/>
          <c:yMode val="edge"/>
          <c:x val="1.0460317460317487E-3"/>
          <c:y val="0.78351012040332713"/>
          <c:w val="0.82151865079365083"/>
          <c:h val="0.21648987959667293"/>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5304169209472631"/>
        </c:manualLayout>
      </c:layout>
      <c:barChart>
        <c:barDir val="col"/>
        <c:grouping val="clustered"/>
        <c:varyColors val="0"/>
        <c:ser>
          <c:idx val="1"/>
          <c:order val="1"/>
          <c:tx>
            <c:strRef>
              <c:f>'Chart 29'!$C$1</c:f>
              <c:strCache>
                <c:ptCount val="1"/>
                <c:pt idx="0">
                  <c:v>Gross accumulation of private fixed assets</c:v>
                </c:pt>
              </c:strCache>
            </c:strRef>
          </c:tx>
          <c:spPr>
            <a:solidFill>
              <a:schemeClr val="accent5">
                <a:lumMod val="75000"/>
              </a:schemeClr>
            </a:solidFill>
            <a:ln w="12700">
              <a:noFill/>
            </a:ln>
            <a:effectLst/>
          </c:spPr>
          <c:invertIfNegative val="0"/>
          <c:cat>
            <c:strRef>
              <c:f>'Chart 29'!$A$2:$A$20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29'!$C$2:$C$20</c:f>
              <c:numCache>
                <c:formatCode>0.0%</c:formatCode>
                <c:ptCount val="19"/>
                <c:pt idx="0">
                  <c:v>-4.1912472114929357E-2</c:v>
                </c:pt>
                <c:pt idx="1">
                  <c:v>0.14882957355312953</c:v>
                </c:pt>
                <c:pt idx="2">
                  <c:v>6.4973533581466111E-2</c:v>
                </c:pt>
                <c:pt idx="3">
                  <c:v>-1.2721252581995088E-2</c:v>
                </c:pt>
                <c:pt idx="4">
                  <c:v>0.25217813246739706</c:v>
                </c:pt>
                <c:pt idx="5">
                  <c:v>0.14210536625954262</c:v>
                </c:pt>
                <c:pt idx="6">
                  <c:v>0.13675962646719825</c:v>
                </c:pt>
                <c:pt idx="7">
                  <c:v>0.25552693730829246</c:v>
                </c:pt>
                <c:pt idx="8">
                  <c:v>0.20884402044324887</c:v>
                </c:pt>
                <c:pt idx="9">
                  <c:v>2.4502073790766445E-2</c:v>
                </c:pt>
                <c:pt idx="10">
                  <c:v>-5.1395688764258408E-2</c:v>
                </c:pt>
                <c:pt idx="11">
                  <c:v>-5.4877100260018213E-2</c:v>
                </c:pt>
                <c:pt idx="12">
                  <c:v>-0.15889792973765027</c:v>
                </c:pt>
                <c:pt idx="13">
                  <c:v>-0.39131121464367796</c:v>
                </c:pt>
                <c:pt idx="14">
                  <c:v>-0.13421947345090501</c:v>
                </c:pt>
                <c:pt idx="15">
                  <c:v>-1.5634735546055652E-2</c:v>
                </c:pt>
                <c:pt idx="16">
                  <c:v>-0.2430336234142409</c:v>
                </c:pt>
                <c:pt idx="17">
                  <c:v>0.22622628554506691</c:v>
                </c:pt>
                <c:pt idx="18">
                  <c:v>0.13600000000000001</c:v>
                </c:pt>
              </c:numCache>
            </c:numRef>
          </c:val>
          <c:extLst>
            <c:ext xmlns:c16="http://schemas.microsoft.com/office/drawing/2014/chart" uri="{C3380CC4-5D6E-409C-BE32-E72D297353CC}">
              <c16:uniqueId val="{00000000-112A-49C6-A5A8-B44B754BE38C}"/>
            </c:ext>
          </c:extLst>
        </c:ser>
        <c:ser>
          <c:idx val="0"/>
          <c:order val="0"/>
          <c:tx>
            <c:strRef>
              <c:f>'Chart 29'!$B$1</c:f>
              <c:strCache>
                <c:ptCount val="1"/>
                <c:pt idx="0">
                  <c:v>Provate consumption</c:v>
                </c:pt>
              </c:strCache>
            </c:strRef>
          </c:tx>
          <c:spPr>
            <a:solidFill>
              <a:schemeClr val="accent6">
                <a:lumMod val="75000"/>
              </a:schemeClr>
            </a:solidFill>
            <a:ln w="12700">
              <a:noFill/>
            </a:ln>
            <a:effectLst/>
          </c:spPr>
          <c:invertIfNegative val="0"/>
          <c:cat>
            <c:strRef>
              <c:f>'Chart 29'!$A$2:$A$20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29'!$B$2:$B$20</c:f>
              <c:numCache>
                <c:formatCode>0.0%</c:formatCode>
                <c:ptCount val="19"/>
                <c:pt idx="0">
                  <c:v>9.684258163781706E-2</c:v>
                </c:pt>
                <c:pt idx="1">
                  <c:v>0.12630491171678784</c:v>
                </c:pt>
                <c:pt idx="2">
                  <c:v>9.6260334133689576E-2</c:v>
                </c:pt>
                <c:pt idx="3">
                  <c:v>0.2228289228277518</c:v>
                </c:pt>
                <c:pt idx="4">
                  <c:v>5.8433926994705558E-2</c:v>
                </c:pt>
                <c:pt idx="5">
                  <c:v>9.1953200941774893E-2</c:v>
                </c:pt>
                <c:pt idx="6">
                  <c:v>3.4913602719927467E-2</c:v>
                </c:pt>
                <c:pt idx="7">
                  <c:v>2.2953909331175453E-2</c:v>
                </c:pt>
                <c:pt idx="8">
                  <c:v>0.15096494958128034</c:v>
                </c:pt>
                <c:pt idx="9">
                  <c:v>0.10935219082303832</c:v>
                </c:pt>
                <c:pt idx="10">
                  <c:v>8.7341613120443362E-2</c:v>
                </c:pt>
                <c:pt idx="11">
                  <c:v>0.12415267493704647</c:v>
                </c:pt>
                <c:pt idx="12">
                  <c:v>1.334081286332804E-2</c:v>
                </c:pt>
                <c:pt idx="13">
                  <c:v>-0.19472710077766578</c:v>
                </c:pt>
                <c:pt idx="14">
                  <c:v>-0.10180907000254408</c:v>
                </c:pt>
                <c:pt idx="15">
                  <c:v>-0.22442876313008583</c:v>
                </c:pt>
                <c:pt idx="16">
                  <c:v>-2.852212943233141E-2</c:v>
                </c:pt>
                <c:pt idx="17">
                  <c:v>0.15418044422263422</c:v>
                </c:pt>
                <c:pt idx="18">
                  <c:v>-4.4000000000000004E-2</c:v>
                </c:pt>
              </c:numCache>
            </c:numRef>
          </c:val>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gapWidth val="219"/>
        <c:axId val="479218528"/>
        <c:axId val="479221272"/>
      </c:barChart>
      <c:lineChart>
        <c:grouping val="standard"/>
        <c:varyColors val="0"/>
        <c:ser>
          <c:idx val="2"/>
          <c:order val="2"/>
          <c:tx>
            <c:strRef>
              <c:f>'Chart 29'!$D$1</c:f>
              <c:strCache>
                <c:ptCount val="1"/>
                <c:pt idx="0">
                  <c:v>Private consumption previous forecast</c:v>
                </c:pt>
              </c:strCache>
            </c:strRef>
          </c:tx>
          <c:spPr>
            <a:ln w="12700" cap="rnd">
              <a:solidFill>
                <a:srgbClr val="C00000"/>
              </a:solidFill>
              <a:round/>
            </a:ln>
            <a:effectLst/>
          </c:spPr>
          <c:marker>
            <c:symbol val="none"/>
          </c:marker>
          <c:cat>
            <c:strRef>
              <c:f>'Chart 29'!$A$2:$A$20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29'!$D$2:$D$20</c:f>
              <c:numCache>
                <c:formatCode>0.0%</c:formatCode>
                <c:ptCount val="19"/>
                <c:pt idx="0">
                  <c:v>8.0929290280523924E-2</c:v>
                </c:pt>
                <c:pt idx="1">
                  <c:v>0.12931235135384336</c:v>
                </c:pt>
                <c:pt idx="2">
                  <c:v>9.1444138691318524E-2</c:v>
                </c:pt>
                <c:pt idx="3">
                  <c:v>0.17722984127534658</c:v>
                </c:pt>
                <c:pt idx="4">
                  <c:v>7.7716760607873331E-2</c:v>
                </c:pt>
                <c:pt idx="5">
                  <c:v>9.868634198127299E-2</c:v>
                </c:pt>
                <c:pt idx="6">
                  <c:v>5.0245560208075642E-2</c:v>
                </c:pt>
                <c:pt idx="7">
                  <c:v>6.2069684093722925E-2</c:v>
                </c:pt>
                <c:pt idx="8">
                  <c:v>0.1586691026594543</c:v>
                </c:pt>
                <c:pt idx="9">
                  <c:v>9.8805166378606923E-2</c:v>
                </c:pt>
                <c:pt idx="10">
                  <c:v>6.6831035707677303E-2</c:v>
                </c:pt>
                <c:pt idx="11">
                  <c:v>9.2898922636062059E-2</c:v>
                </c:pt>
                <c:pt idx="12">
                  <c:v>-6.2009809700028914E-3</c:v>
                </c:pt>
                <c:pt idx="13">
                  <c:v>-0.21917005156838534</c:v>
                </c:pt>
                <c:pt idx="14">
                  <c:v>-0.10615383789132413</c:v>
                </c:pt>
                <c:pt idx="15">
                  <c:v>-0.19192662845215402</c:v>
                </c:pt>
                <c:pt idx="16">
                  <c:v>-4.9246321474759464E-2</c:v>
                </c:pt>
                <c:pt idx="17">
                  <c:v>0.1616585601472284</c:v>
                </c:pt>
                <c:pt idx="18">
                  <c:v>0.10199999999999999</c:v>
                </c:pt>
              </c:numCache>
            </c:numRef>
          </c:val>
          <c:smooth val="0"/>
          <c:extLst>
            <c:ext xmlns:c16="http://schemas.microsoft.com/office/drawing/2014/chart" uri="{C3380CC4-5D6E-409C-BE32-E72D297353CC}">
              <c16:uniqueId val="{00000002-112A-49C6-A5A8-B44B754BE38C}"/>
            </c:ext>
          </c:extLst>
        </c:ser>
        <c:ser>
          <c:idx val="3"/>
          <c:order val="3"/>
          <c:tx>
            <c:strRef>
              <c:f>'Chart 29'!$E$1</c:f>
              <c:strCache>
                <c:ptCount val="1"/>
                <c:pt idx="0">
                  <c:v>Private consumption current forecast</c:v>
                </c:pt>
              </c:strCache>
            </c:strRef>
          </c:tx>
          <c:spPr>
            <a:ln w="12700" cap="rnd">
              <a:solidFill>
                <a:schemeClr val="tx2"/>
              </a:solidFill>
              <a:round/>
            </a:ln>
            <a:effectLst/>
          </c:spPr>
          <c:marker>
            <c:symbol val="none"/>
          </c:marker>
          <c:cat>
            <c:strRef>
              <c:f>'Chart 29'!$A$2:$A$20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29'!$E$2:$E$20</c:f>
              <c:numCache>
                <c:formatCode>0.0%</c:formatCode>
                <c:ptCount val="19"/>
                <c:pt idx="0">
                  <c:v>8.0929290280523924E-2</c:v>
                </c:pt>
                <c:pt idx="1">
                  <c:v>0.12931235135384336</c:v>
                </c:pt>
                <c:pt idx="2">
                  <c:v>9.1444138691318524E-2</c:v>
                </c:pt>
                <c:pt idx="3">
                  <c:v>0.17722984127534658</c:v>
                </c:pt>
                <c:pt idx="4">
                  <c:v>7.7716760607873331E-2</c:v>
                </c:pt>
                <c:pt idx="5">
                  <c:v>9.868634198127299E-2</c:v>
                </c:pt>
                <c:pt idx="6">
                  <c:v>5.0245560208075642E-2</c:v>
                </c:pt>
                <c:pt idx="7">
                  <c:v>6.2069684093722925E-2</c:v>
                </c:pt>
                <c:pt idx="8">
                  <c:v>0.15762569677841934</c:v>
                </c:pt>
                <c:pt idx="9">
                  <c:v>9.777515698349476E-2</c:v>
                </c:pt>
                <c:pt idx="10">
                  <c:v>6.5722957380561289E-2</c:v>
                </c:pt>
                <c:pt idx="11">
                  <c:v>9.1584624553947863E-2</c:v>
                </c:pt>
                <c:pt idx="12">
                  <c:v>-6.2009809700028914E-3</c:v>
                </c:pt>
                <c:pt idx="13">
                  <c:v>-0.21917005156838534</c:v>
                </c:pt>
                <c:pt idx="14">
                  <c:v>-0.10615383789132413</c:v>
                </c:pt>
                <c:pt idx="15">
                  <c:v>-0.19192662845215402</c:v>
                </c:pt>
                <c:pt idx="16">
                  <c:v>-4.988209243071997E-2</c:v>
                </c:pt>
                <c:pt idx="17">
                  <c:v>0.1616585601472284</c:v>
                </c:pt>
                <c:pt idx="18">
                  <c:v>-1.7577574160000001E-2</c:v>
                </c:pt>
              </c:numCache>
            </c:numRef>
          </c:val>
          <c:smooth val="0"/>
          <c:extLst>
            <c:ext xmlns:c16="http://schemas.microsoft.com/office/drawing/2014/chart" uri="{C3380CC4-5D6E-409C-BE32-E72D297353CC}">
              <c16:uniqueId val="{00000003-112A-49C6-A5A8-B44B754BE38C}"/>
            </c:ext>
          </c:extLst>
        </c:ser>
        <c:dLbls>
          <c:showLegendKey val="0"/>
          <c:showVal val="0"/>
          <c:showCatName val="0"/>
          <c:showSerName val="0"/>
          <c:showPercent val="0"/>
          <c:showBubbleSize val="0"/>
        </c:dLbls>
        <c:marker val="1"/>
        <c:smooth val="0"/>
        <c:axId val="479218528"/>
        <c:axId val="479221272"/>
      </c:lineChart>
      <c:catAx>
        <c:axId val="479218528"/>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21272"/>
        <c:crosses val="autoZero"/>
        <c:auto val="1"/>
        <c:lblAlgn val="ctr"/>
        <c:lblOffset val="100"/>
        <c:noMultiLvlLbl val="0"/>
      </c:catAx>
      <c:valAx>
        <c:axId val="479221272"/>
        <c:scaling>
          <c:orientation val="minMax"/>
          <c:max val="0.25"/>
          <c:min val="-0.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18528"/>
        <c:crosses val="autoZero"/>
        <c:crossBetween val="between"/>
        <c:minorUnit val="0.1"/>
      </c:valAx>
      <c:spPr>
        <a:noFill/>
        <a:ln>
          <a:noFill/>
        </a:ln>
        <a:effectLst/>
      </c:spPr>
    </c:plotArea>
    <c:legend>
      <c:legendPos val="b"/>
      <c:layout>
        <c:manualLayout>
          <c:xMode val="edge"/>
          <c:yMode val="edge"/>
          <c:x val="0"/>
          <c:y val="0.71149745223245964"/>
          <c:w val="0.68413241760526156"/>
          <c:h val="0.2569965616301743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0158730158731"/>
          <c:y val="5.6540735029555388E-2"/>
          <c:w val="0.85129999999999983"/>
          <c:h val="0.63857680745150081"/>
        </c:manualLayout>
      </c:layout>
      <c:barChart>
        <c:barDir val="col"/>
        <c:grouping val="clustered"/>
        <c:varyColors val="0"/>
        <c:ser>
          <c:idx val="1"/>
          <c:order val="1"/>
          <c:tx>
            <c:strRef>
              <c:f>'Chart 30'!$A$3</c:f>
              <c:strCache>
                <c:ptCount val="1"/>
                <c:pt idx="0">
                  <c:v>Real exports, y/y growth, %</c:v>
                </c:pt>
              </c:strCache>
            </c:strRef>
          </c:tx>
          <c:spPr>
            <a:solidFill>
              <a:schemeClr val="accent2"/>
            </a:solidFill>
            <a:ln>
              <a:noFill/>
            </a:ln>
            <a:effectLst/>
          </c:spPr>
          <c:invertIfNegative val="0"/>
          <c:cat>
            <c:strRef>
              <c:f>'Chart 30'!$B$1:$T$1</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30'!$B$3:$T$3</c:f>
              <c:numCache>
                <c:formatCode>0.0</c:formatCode>
                <c:ptCount val="19"/>
                <c:pt idx="0">
                  <c:v>20.399999999999999</c:v>
                </c:pt>
                <c:pt idx="1">
                  <c:v>16.7</c:v>
                </c:pt>
                <c:pt idx="2">
                  <c:v>21.5</c:v>
                </c:pt>
                <c:pt idx="3">
                  <c:v>18.399999999999999</c:v>
                </c:pt>
                <c:pt idx="4">
                  <c:v>17.100000000000001</c:v>
                </c:pt>
                <c:pt idx="5">
                  <c:v>2.5</c:v>
                </c:pt>
                <c:pt idx="6">
                  <c:v>-0.7</c:v>
                </c:pt>
                <c:pt idx="7">
                  <c:v>4.4000000000000004</c:v>
                </c:pt>
                <c:pt idx="8">
                  <c:v>-3.8623144638741564</c:v>
                </c:pt>
                <c:pt idx="9">
                  <c:v>15.215148856580285</c:v>
                </c:pt>
                <c:pt idx="10">
                  <c:v>22.185396975049514</c:v>
                </c:pt>
                <c:pt idx="11">
                  <c:v>26.547297265269208</c:v>
                </c:pt>
                <c:pt idx="12" formatCode="General">
                  <c:v>-2.1</c:v>
                </c:pt>
                <c:pt idx="13" formatCode="General">
                  <c:v>-33.1</c:v>
                </c:pt>
                <c:pt idx="14" formatCode="General">
                  <c:v>-44.9</c:v>
                </c:pt>
                <c:pt idx="15" formatCode="General">
                  <c:v>-41.6</c:v>
                </c:pt>
                <c:pt idx="16" formatCode="General">
                  <c:v>-20.7</c:v>
                </c:pt>
                <c:pt idx="17" formatCode="General">
                  <c:v>28.9</c:v>
                </c:pt>
                <c:pt idx="18" formatCode="General">
                  <c:v>29.6</c:v>
                </c:pt>
              </c:numCache>
            </c:numRef>
          </c:val>
          <c:extLst>
            <c:ext xmlns:c16="http://schemas.microsoft.com/office/drawing/2014/chart" uri="{C3380CC4-5D6E-409C-BE32-E72D297353CC}">
              <c16:uniqueId val="{00000001-A5C6-41E0-BB77-82FBD1F59471}"/>
            </c:ext>
          </c:extLst>
        </c:ser>
        <c:ser>
          <c:idx val="2"/>
          <c:order val="2"/>
          <c:tx>
            <c:strRef>
              <c:f>'Chart 30'!$A$4</c:f>
              <c:strCache>
                <c:ptCount val="1"/>
                <c:pt idx="0">
                  <c:v>Real imports, y/y growth, %</c:v>
                </c:pt>
              </c:strCache>
            </c:strRef>
          </c:tx>
          <c:spPr>
            <a:solidFill>
              <a:schemeClr val="accent3"/>
            </a:solidFill>
            <a:ln>
              <a:noFill/>
            </a:ln>
            <a:effectLst/>
          </c:spPr>
          <c:invertIfNegative val="0"/>
          <c:cat>
            <c:strRef>
              <c:f>'Chart 30'!$B$1:$T$1</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30'!$B$4:$T$4</c:f>
              <c:numCache>
                <c:formatCode>0.0</c:formatCode>
                <c:ptCount val="19"/>
                <c:pt idx="0">
                  <c:v>19.7</c:v>
                </c:pt>
                <c:pt idx="1">
                  <c:v>16.899999999999999</c:v>
                </c:pt>
                <c:pt idx="2">
                  <c:v>24.1</c:v>
                </c:pt>
                <c:pt idx="3">
                  <c:v>33.9</c:v>
                </c:pt>
                <c:pt idx="4">
                  <c:v>29.3</c:v>
                </c:pt>
                <c:pt idx="5">
                  <c:v>20.7</c:v>
                </c:pt>
                <c:pt idx="6">
                  <c:v>9.6</c:v>
                </c:pt>
                <c:pt idx="7">
                  <c:v>2.5</c:v>
                </c:pt>
                <c:pt idx="8">
                  <c:v>4.885936439356442E-2</c:v>
                </c:pt>
                <c:pt idx="9">
                  <c:v>4.6014915669328644</c:v>
                </c:pt>
                <c:pt idx="10">
                  <c:v>12.782216599571555</c:v>
                </c:pt>
                <c:pt idx="11">
                  <c:v>24.054564285510537</c:v>
                </c:pt>
                <c:pt idx="12" formatCode="General">
                  <c:v>-6.8</c:v>
                </c:pt>
                <c:pt idx="13" formatCode="General">
                  <c:v>-33.700000000000003</c:v>
                </c:pt>
                <c:pt idx="14" formatCode="General">
                  <c:v>-32.799999999999997</c:v>
                </c:pt>
                <c:pt idx="15" formatCode="General">
                  <c:v>-43</c:v>
                </c:pt>
                <c:pt idx="16" formatCode="General">
                  <c:v>-19.899999999999999</c:v>
                </c:pt>
                <c:pt idx="17" formatCode="General">
                  <c:v>29.7</c:v>
                </c:pt>
                <c:pt idx="18" formatCode="General">
                  <c:v>10.6</c:v>
                </c:pt>
              </c:numCache>
            </c:numRef>
          </c:val>
          <c:extLst>
            <c:ext xmlns:c16="http://schemas.microsoft.com/office/drawing/2014/chart" uri="{C3380CC4-5D6E-409C-BE32-E72D297353CC}">
              <c16:uniqueId val="{00000002-A5C6-41E0-BB77-82FBD1F59471}"/>
            </c:ext>
          </c:extLst>
        </c:ser>
        <c:dLbls>
          <c:showLegendKey val="0"/>
          <c:showVal val="0"/>
          <c:showCatName val="0"/>
          <c:showSerName val="0"/>
          <c:showPercent val="0"/>
          <c:showBubbleSize val="0"/>
        </c:dLbls>
        <c:gapWidth val="150"/>
        <c:axId val="479220880"/>
        <c:axId val="479222056"/>
      </c:barChart>
      <c:lineChart>
        <c:grouping val="standard"/>
        <c:varyColors val="0"/>
        <c:ser>
          <c:idx val="0"/>
          <c:order val="0"/>
          <c:tx>
            <c:strRef>
              <c:f>'Chart 30'!$A$2</c:f>
              <c:strCache>
                <c:ptCount val="1"/>
                <c:pt idx="0">
                  <c:v>Net exports, right axis</c:v>
                </c:pt>
              </c:strCache>
            </c:strRef>
          </c:tx>
          <c:spPr>
            <a:ln w="19050" cap="rnd">
              <a:solidFill>
                <a:schemeClr val="accent1"/>
              </a:solidFill>
              <a:round/>
            </a:ln>
            <a:effectLst/>
          </c:spPr>
          <c:marker>
            <c:symbol val="none"/>
          </c:marker>
          <c:cat>
            <c:strRef>
              <c:f>'Chart 30'!$B$1:$T$1</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30'!$B$2:$T$2</c:f>
              <c:numCache>
                <c:formatCode>0.0</c:formatCode>
                <c:ptCount val="19"/>
                <c:pt idx="0">
                  <c:v>-17.8</c:v>
                </c:pt>
                <c:pt idx="1">
                  <c:v>-17.7</c:v>
                </c:pt>
                <c:pt idx="2">
                  <c:v>-50.9</c:v>
                </c:pt>
                <c:pt idx="3">
                  <c:v>-67.3</c:v>
                </c:pt>
                <c:pt idx="4">
                  <c:v>-90.5</c:v>
                </c:pt>
                <c:pt idx="5">
                  <c:v>-96.5</c:v>
                </c:pt>
                <c:pt idx="6">
                  <c:v>-71.900000000000006</c:v>
                </c:pt>
                <c:pt idx="7">
                  <c:v>-2.8</c:v>
                </c:pt>
                <c:pt idx="8">
                  <c:v>-12.349051844305862</c:v>
                </c:pt>
                <c:pt idx="9">
                  <c:v>20.42405882778236</c:v>
                </c:pt>
                <c:pt idx="10">
                  <c:v>32.045164064896113</c:v>
                </c:pt>
                <c:pt idx="11">
                  <c:v>-21.667846689561344</c:v>
                </c:pt>
                <c:pt idx="12" formatCode="General">
                  <c:v>20.7</c:v>
                </c:pt>
                <c:pt idx="13" formatCode="General">
                  <c:v>35.4</c:v>
                </c:pt>
                <c:pt idx="14" formatCode="General">
                  <c:v>-58.8</c:v>
                </c:pt>
                <c:pt idx="15" formatCode="General">
                  <c:v>47.2</c:v>
                </c:pt>
                <c:pt idx="16" formatCode="General">
                  <c:v>18.399999999999999</c:v>
                </c:pt>
                <c:pt idx="17" formatCode="General">
                  <c:v>-31</c:v>
                </c:pt>
                <c:pt idx="18" formatCode="General">
                  <c:v>39.299999999999997</c:v>
                </c:pt>
              </c:numCache>
            </c:numRef>
          </c:val>
          <c:smooth val="0"/>
          <c:extLst>
            <c:ext xmlns:c16="http://schemas.microsoft.com/office/drawing/2014/chart" uri="{C3380CC4-5D6E-409C-BE32-E72D297353CC}">
              <c16:uniqueId val="{00000000-A5C6-41E0-BB77-82FBD1F59471}"/>
            </c:ext>
          </c:extLst>
        </c:ser>
        <c:dLbls>
          <c:showLegendKey val="0"/>
          <c:showVal val="0"/>
          <c:showCatName val="0"/>
          <c:showSerName val="0"/>
          <c:showPercent val="0"/>
          <c:showBubbleSize val="0"/>
        </c:dLbls>
        <c:marker val="1"/>
        <c:smooth val="0"/>
        <c:axId val="479220880"/>
        <c:axId val="479222056"/>
      </c:lineChart>
      <c:catAx>
        <c:axId val="479220880"/>
        <c:scaling>
          <c:orientation val="minMax"/>
        </c:scaling>
        <c:delete val="0"/>
        <c:axPos val="b"/>
        <c:numFmt formatCode="General" sourceLinked="1"/>
        <c:majorTickMark val="out"/>
        <c:minorTickMark val="none"/>
        <c:tickLblPos val="low"/>
        <c:spPr>
          <a:noFill/>
          <a:ln w="6350" cap="flat" cmpd="sng" algn="ctr">
            <a:solidFill>
              <a:sysClr val="windowText" lastClr="000000"/>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22056"/>
        <c:crosses val="autoZero"/>
        <c:auto val="1"/>
        <c:lblAlgn val="ctr"/>
        <c:lblOffset val="100"/>
        <c:noMultiLvlLbl val="0"/>
      </c:catAx>
      <c:valAx>
        <c:axId val="479222056"/>
        <c:scaling>
          <c:orientation val="minMax"/>
          <c:min val="-100"/>
        </c:scaling>
        <c:delete val="0"/>
        <c:axPos val="l"/>
        <c:numFmt formatCode="0" sourceLinked="0"/>
        <c:majorTickMark val="out"/>
        <c:minorTickMark val="none"/>
        <c:tickLblPos val="nextTo"/>
        <c:spPr>
          <a:noFill/>
          <a:ln w="6350">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20880"/>
        <c:crosses val="autoZero"/>
        <c:crossBetween val="between"/>
      </c:valAx>
      <c:spPr>
        <a:solidFill>
          <a:schemeClr val="bg1">
            <a:alpha val="4000"/>
          </a:schemeClr>
        </a:solidFill>
        <a:ln>
          <a:noFill/>
        </a:ln>
        <a:effectLst/>
      </c:spPr>
    </c:plotArea>
    <c:legend>
      <c:legendPos val="b"/>
      <c:layout>
        <c:manualLayout>
          <c:xMode val="edge"/>
          <c:yMode val="edge"/>
          <c:x val="9.7269841269841256E-3"/>
          <c:y val="0.81655856217160228"/>
          <c:w val="0.56729206349206351"/>
          <c:h val="0.16021259537679741"/>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5895870159087"/>
          <c:y val="7.6788830715532289E-2"/>
          <c:w val="0.8578260753120146"/>
          <c:h val="0.56133634185270909"/>
        </c:manualLayout>
      </c:layout>
      <c:barChart>
        <c:barDir val="col"/>
        <c:grouping val="clustered"/>
        <c:varyColors val="0"/>
        <c:ser>
          <c:idx val="0"/>
          <c:order val="0"/>
          <c:tx>
            <c:strRef>
              <c:f>'Chart 31'!$A$2</c:f>
              <c:strCache>
                <c:ptCount val="1"/>
                <c:pt idx="0">
                  <c:v>Revenue impulse</c:v>
                </c:pt>
              </c:strCache>
            </c:strRef>
          </c:tx>
          <c:spPr>
            <a:solidFill>
              <a:schemeClr val="accent1"/>
            </a:solidFill>
            <a:ln>
              <a:noFill/>
            </a:ln>
            <a:effectLst/>
          </c:spPr>
          <c:invertIfNegative val="0"/>
          <c:cat>
            <c:strRef>
              <c:f>'Chart 31'!$B$1:$X$1</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31'!$B$2:$X$2</c:f>
              <c:numCache>
                <c:formatCode>0.0</c:formatCode>
                <c:ptCount val="19"/>
                <c:pt idx="0">
                  <c:v>-0.355961945</c:v>
                </c:pt>
                <c:pt idx="1">
                  <c:v>0.88924889900000004</c:v>
                </c:pt>
                <c:pt idx="2">
                  <c:v>0.273045178</c:v>
                </c:pt>
                <c:pt idx="3">
                  <c:v>-8.5650595100000004E-2</c:v>
                </c:pt>
                <c:pt idx="4">
                  <c:v>-3.5023452699999999E-2</c:v>
                </c:pt>
                <c:pt idx="5">
                  <c:v>0.184436343</c:v>
                </c:pt>
                <c:pt idx="6">
                  <c:v>-0.99703620400000004</c:v>
                </c:pt>
                <c:pt idx="7">
                  <c:v>-1.9721675400000001</c:v>
                </c:pt>
                <c:pt idx="8">
                  <c:v>2.93135638</c:v>
                </c:pt>
                <c:pt idx="9">
                  <c:v>-2.0724670600000001</c:v>
                </c:pt>
                <c:pt idx="10">
                  <c:v>-0.54602522499999995</c:v>
                </c:pt>
                <c:pt idx="11">
                  <c:v>-9.6257206499999998E-2</c:v>
                </c:pt>
                <c:pt idx="12">
                  <c:v>0.78747</c:v>
                </c:pt>
                <c:pt idx="13">
                  <c:v>-0.54305999999999999</c:v>
                </c:pt>
                <c:pt idx="14">
                  <c:v>0.98916999999999999</c:v>
                </c:pt>
                <c:pt idx="15">
                  <c:v>-0.68944000000000005</c:v>
                </c:pt>
                <c:pt idx="16">
                  <c:v>0.72631999999999997</c:v>
                </c:pt>
                <c:pt idx="17">
                  <c:v>-0.32823999999999998</c:v>
                </c:pt>
                <c:pt idx="18">
                  <c:v>-0.60268999999999995</c:v>
                </c:pt>
              </c:numCache>
            </c:numRef>
          </c:val>
          <c:extLst>
            <c:ext xmlns:c16="http://schemas.microsoft.com/office/drawing/2014/chart" uri="{C3380CC4-5D6E-409C-BE32-E72D297353CC}">
              <c16:uniqueId val="{00000000-A952-46BC-8E6C-BEE74737D251}"/>
            </c:ext>
          </c:extLst>
        </c:ser>
        <c:ser>
          <c:idx val="1"/>
          <c:order val="1"/>
          <c:tx>
            <c:strRef>
              <c:f>'Chart 31'!$A$3</c:f>
              <c:strCache>
                <c:ptCount val="1"/>
                <c:pt idx="0">
                  <c:v>Expenditure impulse</c:v>
                </c:pt>
              </c:strCache>
            </c:strRef>
          </c:tx>
          <c:spPr>
            <a:solidFill>
              <a:schemeClr val="accent2"/>
            </a:solidFill>
            <a:ln>
              <a:noFill/>
            </a:ln>
            <a:effectLst/>
          </c:spPr>
          <c:invertIfNegative val="0"/>
          <c:cat>
            <c:strRef>
              <c:f>'Chart 31'!$B$1:$X$1</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31'!$B$3:$X$3</c:f>
              <c:numCache>
                <c:formatCode>0.0</c:formatCode>
                <c:ptCount val="19"/>
                <c:pt idx="0">
                  <c:v>-1.68554363</c:v>
                </c:pt>
                <c:pt idx="1">
                  <c:v>-0.64460600000000001</c:v>
                </c:pt>
                <c:pt idx="2">
                  <c:v>-0.34260812600000001</c:v>
                </c:pt>
                <c:pt idx="3">
                  <c:v>-0.599998963</c:v>
                </c:pt>
                <c:pt idx="4">
                  <c:v>-1.66275548</c:v>
                </c:pt>
                <c:pt idx="5">
                  <c:v>-0.62695711200000004</c:v>
                </c:pt>
                <c:pt idx="6">
                  <c:v>0.19133486499999999</c:v>
                </c:pt>
                <c:pt idx="7">
                  <c:v>2.3536231299999999</c:v>
                </c:pt>
                <c:pt idx="8">
                  <c:v>-3.8934744399999999</c:v>
                </c:pt>
                <c:pt idx="9">
                  <c:v>2.58570578E-2</c:v>
                </c:pt>
                <c:pt idx="10">
                  <c:v>3.6378928199999998</c:v>
                </c:pt>
                <c:pt idx="11">
                  <c:v>1.58190875</c:v>
                </c:pt>
                <c:pt idx="12">
                  <c:v>-1.2324999999999999</c:v>
                </c:pt>
                <c:pt idx="13">
                  <c:v>5.5823999999999998</c:v>
                </c:pt>
                <c:pt idx="14">
                  <c:v>-0.78598999999999997</c:v>
                </c:pt>
                <c:pt idx="15">
                  <c:v>0.14197000000000001</c:v>
                </c:pt>
                <c:pt idx="16">
                  <c:v>4.7861000000000001E-2</c:v>
                </c:pt>
                <c:pt idx="17">
                  <c:v>0.30109999999999998</c:v>
                </c:pt>
                <c:pt idx="18">
                  <c:v>-1.6483000000000001</c:v>
                </c:pt>
              </c:numCache>
            </c:numRef>
          </c:val>
          <c:extLst>
            <c:ext xmlns:c16="http://schemas.microsoft.com/office/drawing/2014/chart" uri="{C3380CC4-5D6E-409C-BE32-E72D297353CC}">
              <c16:uniqueId val="{00000001-A952-46BC-8E6C-BEE74737D251}"/>
            </c:ext>
          </c:extLst>
        </c:ser>
        <c:dLbls>
          <c:showLegendKey val="0"/>
          <c:showVal val="0"/>
          <c:showCatName val="0"/>
          <c:showSerName val="0"/>
          <c:showPercent val="0"/>
          <c:showBubbleSize val="0"/>
        </c:dLbls>
        <c:gapWidth val="219"/>
        <c:overlap val="-27"/>
        <c:axId val="479220488"/>
        <c:axId val="479312592"/>
      </c:barChart>
      <c:lineChart>
        <c:grouping val="standard"/>
        <c:varyColors val="0"/>
        <c:ser>
          <c:idx val="2"/>
          <c:order val="2"/>
          <c:tx>
            <c:strRef>
              <c:f>'Chart 31'!$A$4</c:f>
              <c:strCache>
                <c:ptCount val="1"/>
                <c:pt idx="0">
                  <c:v>Fiscal impulse</c:v>
                </c:pt>
              </c:strCache>
            </c:strRef>
          </c:tx>
          <c:spPr>
            <a:ln w="19050" cap="rnd">
              <a:solidFill>
                <a:schemeClr val="accent3"/>
              </a:solidFill>
              <a:round/>
            </a:ln>
            <a:effectLst/>
          </c:spPr>
          <c:marker>
            <c:symbol val="none"/>
          </c:marker>
          <c:cat>
            <c:strRef>
              <c:f>'Chart 31'!$B$1:$X$1</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31'!$B$4:$X$4</c:f>
              <c:numCache>
                <c:formatCode>0.0</c:formatCode>
                <c:ptCount val="19"/>
                <c:pt idx="0">
                  <c:v>-2.041505575</c:v>
                </c:pt>
                <c:pt idx="1">
                  <c:v>0.24464289900000002</c:v>
                </c:pt>
                <c:pt idx="2">
                  <c:v>-6.9562948000000013E-2</c:v>
                </c:pt>
                <c:pt idx="3">
                  <c:v>-0.68564955809999995</c:v>
                </c:pt>
                <c:pt idx="4">
                  <c:v>-1.6977789326999999</c:v>
                </c:pt>
                <c:pt idx="5">
                  <c:v>-0.44252076900000004</c:v>
                </c:pt>
                <c:pt idx="6">
                  <c:v>-0.80570133900000007</c:v>
                </c:pt>
                <c:pt idx="7">
                  <c:v>0.38145558999999984</c:v>
                </c:pt>
                <c:pt idx="8">
                  <c:v>-0.96211805999999989</c:v>
                </c:pt>
                <c:pt idx="9">
                  <c:v>-2.0466100022</c:v>
                </c:pt>
                <c:pt idx="10">
                  <c:v>3.0918675950000001</c:v>
                </c:pt>
                <c:pt idx="11">
                  <c:v>1.4856515434999999</c:v>
                </c:pt>
                <c:pt idx="12">
                  <c:v>-0.67096999999999996</c:v>
                </c:pt>
                <c:pt idx="13">
                  <c:v>4.2487000000000004</c:v>
                </c:pt>
                <c:pt idx="14">
                  <c:v>-0.23311999999999999</c:v>
                </c:pt>
                <c:pt idx="15">
                  <c:v>-0.16220000000000001</c:v>
                </c:pt>
                <c:pt idx="16">
                  <c:v>0.32882</c:v>
                </c:pt>
                <c:pt idx="17">
                  <c:v>0.10958</c:v>
                </c:pt>
                <c:pt idx="18">
                  <c:v>-1.5597000000000001</c:v>
                </c:pt>
              </c:numCache>
            </c:numRef>
          </c:val>
          <c:smooth val="0"/>
          <c:extLst>
            <c:ext xmlns:c16="http://schemas.microsoft.com/office/drawing/2014/chart" uri="{C3380CC4-5D6E-409C-BE32-E72D297353CC}">
              <c16:uniqueId val="{00000002-A952-46BC-8E6C-BEE74737D251}"/>
            </c:ext>
          </c:extLst>
        </c:ser>
        <c:dLbls>
          <c:showLegendKey val="0"/>
          <c:showVal val="0"/>
          <c:showCatName val="0"/>
          <c:showSerName val="0"/>
          <c:showPercent val="0"/>
          <c:showBubbleSize val="0"/>
        </c:dLbls>
        <c:marker val="1"/>
        <c:smooth val="0"/>
        <c:axId val="479220488"/>
        <c:axId val="479312592"/>
      </c:lineChart>
      <c:catAx>
        <c:axId val="479220488"/>
        <c:scaling>
          <c:orientation val="minMax"/>
        </c:scaling>
        <c:delete val="0"/>
        <c:axPos val="b"/>
        <c:numFmt formatCode="General" sourceLinked="1"/>
        <c:majorTickMark val="out"/>
        <c:minorTickMark val="none"/>
        <c:tickLblPos val="low"/>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312592"/>
        <c:crosses val="autoZero"/>
        <c:auto val="1"/>
        <c:lblAlgn val="ctr"/>
        <c:lblOffset val="100"/>
        <c:noMultiLvlLbl val="0"/>
      </c:catAx>
      <c:valAx>
        <c:axId val="479312592"/>
        <c:scaling>
          <c:orientation val="minMax"/>
          <c:max val="6"/>
          <c:min val="-4"/>
        </c:scaling>
        <c:delete val="0"/>
        <c:axPos val="l"/>
        <c:numFmt formatCode="0" sourceLinked="0"/>
        <c:majorTickMark val="out"/>
        <c:minorTickMark val="none"/>
        <c:tickLblPos val="nextTo"/>
        <c:spPr>
          <a:noFill/>
          <a:ln w="6350">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20488"/>
        <c:crosses val="autoZero"/>
        <c:crossBetween val="between"/>
      </c:valAx>
      <c:spPr>
        <a:noFill/>
        <a:ln>
          <a:noFill/>
        </a:ln>
        <a:effectLst/>
      </c:spPr>
    </c:plotArea>
    <c:legend>
      <c:legendPos val="b"/>
      <c:layout>
        <c:manualLayout>
          <c:xMode val="edge"/>
          <c:yMode val="edge"/>
          <c:x val="1.2944841269841268E-2"/>
          <c:y val="0.80796961681178592"/>
          <c:w val="0.79050753968253973"/>
          <c:h val="0.1715095298951505"/>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59791719583439"/>
          <c:y val="6.0360140193600691E-2"/>
          <c:w val="0.84576414465328931"/>
          <c:h val="0.57969548341743304"/>
        </c:manualLayout>
      </c:layout>
      <c:barChart>
        <c:barDir val="col"/>
        <c:grouping val="clustered"/>
        <c:varyColors val="0"/>
        <c:ser>
          <c:idx val="0"/>
          <c:order val="0"/>
          <c:tx>
            <c:strRef>
              <c:f>'Chart 32'!$A$2</c:f>
              <c:strCache>
                <c:ptCount val="1"/>
                <c:pt idx="0">
                  <c:v>Consolidated budget revenue and grants</c:v>
                </c:pt>
              </c:strCache>
            </c:strRef>
          </c:tx>
          <c:spPr>
            <a:solidFill>
              <a:srgbClr val="4BACC6">
                <a:lumMod val="75000"/>
              </a:srgbClr>
            </a:solidFill>
            <a:ln w="12133">
              <a:noFill/>
              <a:prstDash val="solid"/>
            </a:ln>
          </c:spPr>
          <c:invertIfNegative val="0"/>
          <c:cat>
            <c:strRef>
              <c:f>'Chart 32'!$B$1:$L$1</c:f>
              <c:strCache>
                <c:ptCount val="11"/>
                <c:pt idx="0">
                  <c:v>I 19</c:v>
                </c:pt>
                <c:pt idx="1">
                  <c:v>II</c:v>
                </c:pt>
                <c:pt idx="2">
                  <c:v>III</c:v>
                </c:pt>
                <c:pt idx="3">
                  <c:v>IV</c:v>
                </c:pt>
                <c:pt idx="4">
                  <c:v>I 20</c:v>
                </c:pt>
                <c:pt idx="5">
                  <c:v>II </c:v>
                </c:pt>
                <c:pt idx="6">
                  <c:v>III</c:v>
                </c:pt>
                <c:pt idx="7">
                  <c:v>IV</c:v>
                </c:pt>
                <c:pt idx="8">
                  <c:v>I 21</c:v>
                </c:pt>
                <c:pt idx="9">
                  <c:v>II </c:v>
                </c:pt>
                <c:pt idx="10">
                  <c:v>III</c:v>
                </c:pt>
              </c:strCache>
            </c:strRef>
          </c:cat>
          <c:val>
            <c:numRef>
              <c:f>'Chart 32'!$B$2:$L$2</c:f>
              <c:numCache>
                <c:formatCode>0.0</c:formatCode>
                <c:ptCount val="11"/>
                <c:pt idx="0">
                  <c:v>330.9</c:v>
                </c:pt>
                <c:pt idx="1">
                  <c:v>448.80000000000007</c:v>
                </c:pt>
                <c:pt idx="2">
                  <c:v>401.09999999999991</c:v>
                </c:pt>
                <c:pt idx="3">
                  <c:v>427.8</c:v>
                </c:pt>
                <c:pt idx="4">
                  <c:v>381.9</c:v>
                </c:pt>
                <c:pt idx="5">
                  <c:v>353.80000000000007</c:v>
                </c:pt>
                <c:pt idx="6">
                  <c:v>370.59999999999991</c:v>
                </c:pt>
                <c:pt idx="7">
                  <c:v>502.2</c:v>
                </c:pt>
                <c:pt idx="8">
                  <c:v>362.1</c:v>
                </c:pt>
                <c:pt idx="9">
                  <c:v>453</c:v>
                </c:pt>
                <c:pt idx="10">
                  <c:v>423.9</c:v>
                </c:pt>
              </c:numCache>
            </c:numRef>
          </c:val>
          <c:extLst>
            <c:ext xmlns:c16="http://schemas.microsoft.com/office/drawing/2014/chart" uri="{C3380CC4-5D6E-409C-BE32-E72D297353CC}">
              <c16:uniqueId val="{00000000-6158-42FF-BE31-06BB4BEC61A3}"/>
            </c:ext>
          </c:extLst>
        </c:ser>
        <c:ser>
          <c:idx val="1"/>
          <c:order val="1"/>
          <c:tx>
            <c:strRef>
              <c:f>'Chart 32'!$A$3</c:f>
              <c:strCache>
                <c:ptCount val="1"/>
                <c:pt idx="0">
                  <c:v>Consolidated budget expenditures</c:v>
                </c:pt>
              </c:strCache>
            </c:strRef>
          </c:tx>
          <c:spPr>
            <a:solidFill>
              <a:srgbClr val="F79646">
                <a:lumMod val="75000"/>
              </a:srgbClr>
            </a:solidFill>
            <a:ln w="12133">
              <a:noFill/>
              <a:prstDash val="solid"/>
            </a:ln>
          </c:spPr>
          <c:invertIfNegative val="0"/>
          <c:cat>
            <c:strRef>
              <c:f>'Chart 32'!$B$1:$L$1</c:f>
              <c:strCache>
                <c:ptCount val="11"/>
                <c:pt idx="0">
                  <c:v>I 19</c:v>
                </c:pt>
                <c:pt idx="1">
                  <c:v>II</c:v>
                </c:pt>
                <c:pt idx="2">
                  <c:v>III</c:v>
                </c:pt>
                <c:pt idx="3">
                  <c:v>IV</c:v>
                </c:pt>
                <c:pt idx="4">
                  <c:v>I 20</c:v>
                </c:pt>
                <c:pt idx="5">
                  <c:v>II </c:v>
                </c:pt>
                <c:pt idx="6">
                  <c:v>III</c:v>
                </c:pt>
                <c:pt idx="7">
                  <c:v>IV</c:v>
                </c:pt>
                <c:pt idx="8">
                  <c:v>I 21</c:v>
                </c:pt>
                <c:pt idx="9">
                  <c:v>II </c:v>
                </c:pt>
                <c:pt idx="10">
                  <c:v>III</c:v>
                </c:pt>
              </c:strCache>
            </c:strRef>
          </c:cat>
          <c:val>
            <c:numRef>
              <c:f>'Chart 32'!$B$3:$L$3</c:f>
              <c:numCache>
                <c:formatCode>0.0</c:formatCode>
                <c:ptCount val="11"/>
                <c:pt idx="0">
                  <c:v>290.5</c:v>
                </c:pt>
                <c:pt idx="1">
                  <c:v>355.6</c:v>
                </c:pt>
                <c:pt idx="2">
                  <c:v>425.80000000000007</c:v>
                </c:pt>
                <c:pt idx="3">
                  <c:v>589</c:v>
                </c:pt>
                <c:pt idx="4">
                  <c:v>335.6</c:v>
                </c:pt>
                <c:pt idx="5">
                  <c:v>437.5</c:v>
                </c:pt>
                <c:pt idx="6">
                  <c:v>473.6</c:v>
                </c:pt>
                <c:pt idx="7">
                  <c:v>678</c:v>
                </c:pt>
                <c:pt idx="8">
                  <c:v>412.7</c:v>
                </c:pt>
                <c:pt idx="9">
                  <c:v>473.59999999999997</c:v>
                </c:pt>
                <c:pt idx="10">
                  <c:v>496.7000000000001</c:v>
                </c:pt>
              </c:numCache>
            </c:numRef>
          </c:val>
          <c:extLst>
            <c:ext xmlns:c16="http://schemas.microsoft.com/office/drawing/2014/chart" uri="{C3380CC4-5D6E-409C-BE32-E72D297353CC}">
              <c16:uniqueId val="{00000001-6158-42FF-BE31-06BB4BEC61A3}"/>
            </c:ext>
          </c:extLst>
        </c:ser>
        <c:ser>
          <c:idx val="2"/>
          <c:order val="2"/>
          <c:tx>
            <c:strRef>
              <c:f>'Chart 32'!$A$4</c:f>
              <c:strCache>
                <c:ptCount val="1"/>
                <c:pt idx="0">
                  <c:v>Dweficit (- means deficit, + means surplus)</c:v>
                </c:pt>
              </c:strCache>
            </c:strRef>
          </c:tx>
          <c:spPr>
            <a:solidFill>
              <a:srgbClr val="8064A2">
                <a:lumMod val="75000"/>
              </a:srgbClr>
            </a:solidFill>
            <a:ln w="12133">
              <a:noFill/>
              <a:prstDash val="solid"/>
            </a:ln>
          </c:spPr>
          <c:invertIfNegative val="0"/>
          <c:cat>
            <c:strRef>
              <c:f>'Chart 32'!$B$1:$L$1</c:f>
              <c:strCache>
                <c:ptCount val="11"/>
                <c:pt idx="0">
                  <c:v>I 19</c:v>
                </c:pt>
                <c:pt idx="1">
                  <c:v>II</c:v>
                </c:pt>
                <c:pt idx="2">
                  <c:v>III</c:v>
                </c:pt>
                <c:pt idx="3">
                  <c:v>IV</c:v>
                </c:pt>
                <c:pt idx="4">
                  <c:v>I 20</c:v>
                </c:pt>
                <c:pt idx="5">
                  <c:v>II </c:v>
                </c:pt>
                <c:pt idx="6">
                  <c:v>III</c:v>
                </c:pt>
                <c:pt idx="7">
                  <c:v>IV</c:v>
                </c:pt>
                <c:pt idx="8">
                  <c:v>I 21</c:v>
                </c:pt>
                <c:pt idx="9">
                  <c:v>II </c:v>
                </c:pt>
                <c:pt idx="10">
                  <c:v>III</c:v>
                </c:pt>
              </c:strCache>
            </c:strRef>
          </c:cat>
          <c:val>
            <c:numRef>
              <c:f>'Chart 32'!$B$4:$L$4</c:f>
              <c:numCache>
                <c:formatCode>0.0</c:formatCode>
                <c:ptCount val="11"/>
                <c:pt idx="0">
                  <c:v>40.399999999999977</c:v>
                </c:pt>
                <c:pt idx="1">
                  <c:v>93.200000000000045</c:v>
                </c:pt>
                <c:pt idx="2">
                  <c:v>-24.700000000000159</c:v>
                </c:pt>
                <c:pt idx="3">
                  <c:v>-161.19999999999999</c:v>
                </c:pt>
                <c:pt idx="4">
                  <c:v>46.299999999999955</c:v>
                </c:pt>
                <c:pt idx="5">
                  <c:v>-83.699999999999932</c:v>
                </c:pt>
                <c:pt idx="6">
                  <c:v>-103.00000000000011</c:v>
                </c:pt>
                <c:pt idx="7">
                  <c:v>-175.8</c:v>
                </c:pt>
                <c:pt idx="8">
                  <c:v>-50.599999999999966</c:v>
                </c:pt>
                <c:pt idx="9">
                  <c:v>-20.599999999999966</c:v>
                </c:pt>
                <c:pt idx="10">
                  <c:v>-72.800000000000125</c:v>
                </c:pt>
              </c:numCache>
            </c:numRef>
          </c:val>
          <c:extLst>
            <c:ext xmlns:c16="http://schemas.microsoft.com/office/drawing/2014/chart" uri="{C3380CC4-5D6E-409C-BE32-E72D297353CC}">
              <c16:uniqueId val="{00000002-6158-42FF-BE31-06BB4BEC61A3}"/>
            </c:ext>
          </c:extLst>
        </c:ser>
        <c:dLbls>
          <c:showLegendKey val="0"/>
          <c:showVal val="0"/>
          <c:showCatName val="0"/>
          <c:showSerName val="0"/>
          <c:showPercent val="0"/>
          <c:showBubbleSize val="0"/>
        </c:dLbls>
        <c:gapWidth val="75"/>
        <c:overlap val="-50"/>
        <c:axId val="479305928"/>
        <c:axId val="479309064"/>
      </c:barChart>
      <c:catAx>
        <c:axId val="479305928"/>
        <c:scaling>
          <c:orientation val="minMax"/>
        </c:scaling>
        <c:delete val="0"/>
        <c:axPos val="b"/>
        <c:numFmt formatCode="General" sourceLinked="1"/>
        <c:majorTickMark val="out"/>
        <c:minorTickMark val="none"/>
        <c:tickLblPos val="low"/>
        <c:spPr>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479309064"/>
        <c:crosses val="autoZero"/>
        <c:auto val="1"/>
        <c:lblAlgn val="ctr"/>
        <c:lblOffset val="100"/>
        <c:noMultiLvlLbl val="0"/>
      </c:catAx>
      <c:valAx>
        <c:axId val="479309064"/>
        <c:scaling>
          <c:orientation val="minMax"/>
        </c:scaling>
        <c:delete val="0"/>
        <c:axPos val="l"/>
        <c:numFmt formatCode="0" sourceLinked="0"/>
        <c:majorTickMark val="out"/>
        <c:minorTickMark val="none"/>
        <c:tickLblPos val="nextTo"/>
        <c:spPr>
          <a:noFill/>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Arial"/>
                <a:cs typeface="Arial"/>
              </a:defRPr>
            </a:pPr>
            <a:endParaRPr lang="en-US"/>
          </a:p>
        </c:txPr>
        <c:crossAx val="479305928"/>
        <c:crosses val="autoZero"/>
        <c:crossBetween val="between"/>
      </c:valAx>
      <c:spPr>
        <a:noFill/>
        <a:ln w="25400">
          <a:noFill/>
        </a:ln>
      </c:spPr>
    </c:plotArea>
    <c:legend>
      <c:legendPos val="b"/>
      <c:layout>
        <c:manualLayout>
          <c:xMode val="edge"/>
          <c:yMode val="edge"/>
          <c:x val="0"/>
          <c:y val="0.74900330405652094"/>
          <c:w val="0.63460161607823218"/>
          <c:h val="0.22467533844739138"/>
        </c:manualLayout>
      </c:layout>
      <c:overlay val="0"/>
      <c:spPr>
        <a:noFill/>
        <a:ln w="3137">
          <a:noFill/>
          <a:prstDash val="solid"/>
        </a:ln>
        <a:effectLst>
          <a:outerShdw sx="1000" sy="1000" algn="br">
            <a:srgbClr val="000000"/>
          </a:outerShdw>
        </a:effectLst>
      </c:spPr>
      <c:txPr>
        <a:bodyPr/>
        <a:lstStyle/>
        <a:p>
          <a:pPr rtl="0">
            <a:defRPr sz="800" b="0" i="1" u="none" strike="noStrike" baseline="-14000">
              <a:solidFill>
                <a:srgbClr val="000000"/>
              </a:solidFill>
              <a:latin typeface="GHEA Grapalat" pitchFamily="50" charset="0"/>
              <a:ea typeface="Arial Armenian"/>
              <a:cs typeface="Arial Armenian"/>
            </a:defRPr>
          </a:pPr>
          <a:endParaRPr lang="en-US"/>
        </a:p>
      </c:txPr>
    </c:legend>
    <c:plotVisOnly val="1"/>
    <c:dispBlanksAs val="gap"/>
    <c:showDLblsOverMax val="0"/>
  </c:chart>
  <c:spPr>
    <a:noFill/>
    <a:ln>
      <a:noFill/>
    </a:ln>
  </c:spPr>
  <c:txPr>
    <a:bodyPr/>
    <a:lstStyle/>
    <a:p>
      <a:pPr>
        <a:defRPr sz="83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7738095238096"/>
          <c:y val="4.738456641867457E-2"/>
          <c:w val="0.89452023809523806"/>
          <c:h val="0.69984107008620744"/>
        </c:manualLayout>
      </c:layout>
      <c:barChart>
        <c:barDir val="col"/>
        <c:grouping val="clustered"/>
        <c:varyColors val="0"/>
        <c:ser>
          <c:idx val="1"/>
          <c:order val="1"/>
          <c:tx>
            <c:strRef>
              <c:f>'Chart 33'!$A$4</c:f>
              <c:strCache>
                <c:ptCount val="1"/>
                <c:pt idx="0">
                  <c:v>Other internal sources</c:v>
                </c:pt>
              </c:strCache>
            </c:strRef>
          </c:tx>
          <c:spPr>
            <a:solidFill>
              <a:schemeClr val="accent5">
                <a:lumMod val="75000"/>
              </a:schemeClr>
            </a:solidFill>
            <a:ln>
              <a:noFill/>
            </a:ln>
            <a:effectLst/>
          </c:spPr>
          <c:invertIfNegative val="0"/>
          <c:cat>
            <c:strRef>
              <c:f>'Chart 33'!$B$1:$C$1</c:f>
              <c:strCache>
                <c:ptCount val="2"/>
                <c:pt idx="0">
                  <c:v>QIII, 2020 </c:v>
                </c:pt>
                <c:pt idx="1">
                  <c:v>QIII, 2021</c:v>
                </c:pt>
              </c:strCache>
            </c:strRef>
          </c:cat>
          <c:val>
            <c:numRef>
              <c:f>'Chart 33'!$B$4:$C$4</c:f>
              <c:numCache>
                <c:formatCode>0.0</c:formatCode>
                <c:ptCount val="2"/>
                <c:pt idx="0">
                  <c:v>71.5</c:v>
                </c:pt>
                <c:pt idx="1">
                  <c:v>38.200000000000003</c:v>
                </c:pt>
              </c:numCache>
            </c:numRef>
          </c:val>
          <c:extLst>
            <c:ext xmlns:c16="http://schemas.microsoft.com/office/drawing/2014/chart" uri="{C3380CC4-5D6E-409C-BE32-E72D297353CC}">
              <c16:uniqueId val="{00000000-AE54-4F99-BC8B-FF101BF0D532}"/>
            </c:ext>
          </c:extLst>
        </c:ser>
        <c:ser>
          <c:idx val="0"/>
          <c:order val="0"/>
          <c:tx>
            <c:strRef>
              <c:f>'Chart 33'!$A$2</c:f>
              <c:strCache>
                <c:ptCount val="1"/>
                <c:pt idx="0">
                  <c:v>External sources</c:v>
                </c:pt>
              </c:strCache>
            </c:strRef>
          </c:tx>
          <c:spPr>
            <a:solidFill>
              <a:schemeClr val="accent2"/>
            </a:solidFill>
            <a:ln>
              <a:noFill/>
            </a:ln>
            <a:effectLst/>
          </c:spPr>
          <c:invertIfNegative val="0"/>
          <c:cat>
            <c:strRef>
              <c:f>'Chart 33'!$B$1:$C$1</c:f>
              <c:strCache>
                <c:ptCount val="2"/>
                <c:pt idx="0">
                  <c:v>QIII, 2020 </c:v>
                </c:pt>
                <c:pt idx="1">
                  <c:v>QIII, 2021</c:v>
                </c:pt>
              </c:strCache>
            </c:strRef>
          </c:cat>
          <c:val>
            <c:numRef>
              <c:f>'Chart 33'!$B$2:$C$2</c:f>
              <c:numCache>
                <c:formatCode>0.0</c:formatCode>
                <c:ptCount val="2"/>
                <c:pt idx="0">
                  <c:v>-74.3</c:v>
                </c:pt>
                <c:pt idx="1">
                  <c:v>-38.200000000000003</c:v>
                </c:pt>
              </c:numCache>
            </c:numRef>
          </c:val>
          <c:extLst>
            <c:ext xmlns:c16="http://schemas.microsoft.com/office/drawing/2014/chart" uri="{C3380CC4-5D6E-409C-BE32-E72D297353CC}">
              <c16:uniqueId val="{00000001-AE54-4F99-BC8B-FF101BF0D532}"/>
            </c:ext>
          </c:extLst>
        </c:ser>
        <c:ser>
          <c:idx val="2"/>
          <c:order val="2"/>
          <c:tx>
            <c:strRef>
              <c:f>'Chart 33'!$A$3</c:f>
              <c:strCache>
                <c:ptCount val="1"/>
                <c:pt idx="0">
                  <c:v>Net inflows from government securities</c:v>
                </c:pt>
              </c:strCache>
            </c:strRef>
          </c:tx>
          <c:spPr>
            <a:solidFill>
              <a:schemeClr val="bg1">
                <a:lumMod val="75000"/>
              </a:schemeClr>
            </a:solidFill>
            <a:ln>
              <a:noFill/>
            </a:ln>
            <a:effectLst/>
          </c:spPr>
          <c:invertIfNegative val="0"/>
          <c:cat>
            <c:strRef>
              <c:f>'Chart 33'!$B$1:$C$1</c:f>
              <c:strCache>
                <c:ptCount val="2"/>
                <c:pt idx="0">
                  <c:v>QIII, 2020 </c:v>
                </c:pt>
                <c:pt idx="1">
                  <c:v>QIII, 2021</c:v>
                </c:pt>
              </c:strCache>
            </c:strRef>
          </c:cat>
          <c:val>
            <c:numRef>
              <c:f>'Chart 33'!$B$3:$C$3</c:f>
              <c:numCache>
                <c:formatCode>0.0</c:formatCode>
                <c:ptCount val="2"/>
                <c:pt idx="0">
                  <c:v>109.2</c:v>
                </c:pt>
                <c:pt idx="1">
                  <c:v>72.099999999999994</c:v>
                </c:pt>
              </c:numCache>
            </c:numRef>
          </c:val>
          <c:extLst>
            <c:ext xmlns:c16="http://schemas.microsoft.com/office/drawing/2014/chart" uri="{C3380CC4-5D6E-409C-BE32-E72D297353CC}">
              <c16:uniqueId val="{00000002-AE54-4F99-BC8B-FF101BF0D532}"/>
            </c:ext>
          </c:extLst>
        </c:ser>
        <c:dLbls>
          <c:showLegendKey val="0"/>
          <c:showVal val="0"/>
          <c:showCatName val="0"/>
          <c:showSerName val="0"/>
          <c:showPercent val="0"/>
          <c:showBubbleSize val="0"/>
        </c:dLbls>
        <c:gapWidth val="219"/>
        <c:overlap val="-50"/>
        <c:axId val="479309456"/>
        <c:axId val="479309848"/>
      </c:barChart>
      <c:catAx>
        <c:axId val="47930945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309848"/>
        <c:crosses val="autoZero"/>
        <c:auto val="1"/>
        <c:lblAlgn val="ctr"/>
        <c:lblOffset val="100"/>
        <c:noMultiLvlLbl val="0"/>
      </c:catAx>
      <c:valAx>
        <c:axId val="479309848"/>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309456"/>
        <c:crosses val="autoZero"/>
        <c:crossBetween val="between"/>
      </c:valAx>
      <c:spPr>
        <a:noFill/>
        <a:ln>
          <a:noFill/>
        </a:ln>
        <a:effectLst/>
      </c:spPr>
    </c:plotArea>
    <c:legend>
      <c:legendPos val="b"/>
      <c:layout>
        <c:manualLayout>
          <c:xMode val="edge"/>
          <c:yMode val="edge"/>
          <c:x val="0"/>
          <c:y val="0.83450868298996872"/>
          <c:w val="0.51726944444444445"/>
          <c:h val="0.15288857728400387"/>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92380952380953"/>
          <c:y val="2.7424232709241693E-2"/>
          <c:w val="0.87177757787825594"/>
          <c:h val="0.57753478122977686"/>
        </c:manualLayout>
      </c:layout>
      <c:barChart>
        <c:barDir val="col"/>
        <c:grouping val="clustered"/>
        <c:varyColors val="0"/>
        <c:ser>
          <c:idx val="0"/>
          <c:order val="0"/>
          <c:tx>
            <c:strRef>
              <c:f>'Chart 34'!$B$1</c:f>
              <c:strCache>
                <c:ptCount val="1"/>
                <c:pt idx="0">
                  <c:v>Industry</c:v>
                </c:pt>
              </c:strCache>
            </c:strRef>
          </c:tx>
          <c:spPr>
            <a:solidFill>
              <a:srgbClr val="4BACC6">
                <a:lumMod val="75000"/>
              </a:srgbClr>
            </a:solidFill>
            <a:ln>
              <a:noFill/>
            </a:ln>
            <a:effectLst/>
          </c:spPr>
          <c:invertIfNegative val="0"/>
          <c:cat>
            <c:strRef>
              <c:f>'Chart 34'!$A$2:$A$20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strCache>
            </c:strRef>
          </c:cat>
          <c:val>
            <c:numRef>
              <c:f>'Chart 34'!$B$2:$B$20</c:f>
              <c:numCache>
                <c:formatCode>0.0%</c:formatCode>
                <c:ptCount val="19"/>
                <c:pt idx="0">
                  <c:v>0.12839770774795325</c:v>
                </c:pt>
                <c:pt idx="1">
                  <c:v>4.634175698770733E-2</c:v>
                </c:pt>
                <c:pt idx="2">
                  <c:v>0.11804708450930775</c:v>
                </c:pt>
                <c:pt idx="3">
                  <c:v>0.16973808465446966</c:v>
                </c:pt>
                <c:pt idx="4">
                  <c:v>7.664765689084789E-2</c:v>
                </c:pt>
                <c:pt idx="5">
                  <c:v>7.9845292258440559E-2</c:v>
                </c:pt>
                <c:pt idx="6">
                  <c:v>3.8806764995171078E-2</c:v>
                </c:pt>
                <c:pt idx="7">
                  <c:v>1.4337195495207596E-2</c:v>
                </c:pt>
                <c:pt idx="8">
                  <c:v>2.6668776924209395E-2</c:v>
                </c:pt>
                <c:pt idx="9">
                  <c:v>0.12017602696642044</c:v>
                </c:pt>
                <c:pt idx="10">
                  <c:v>0.145981957492789</c:v>
                </c:pt>
                <c:pt idx="11">
                  <c:v>0.17053430649444665</c:v>
                </c:pt>
                <c:pt idx="12">
                  <c:v>2.4946165639588857E-2</c:v>
                </c:pt>
                <c:pt idx="13">
                  <c:v>-5.5054945622796794E-2</c:v>
                </c:pt>
                <c:pt idx="14">
                  <c:v>-2.5863643968696975E-2</c:v>
                </c:pt>
                <c:pt idx="15">
                  <c:v>-7.8487477392791046E-3</c:v>
                </c:pt>
                <c:pt idx="16">
                  <c:v>-3.6351127135297784E-2</c:v>
                </c:pt>
                <c:pt idx="17">
                  <c:v>6.1635006308359691E-2</c:v>
                </c:pt>
                <c:pt idx="18">
                  <c:v>-1.2683649410399057E-2</c:v>
                </c:pt>
              </c:numCache>
            </c:numRef>
          </c:val>
          <c:extLst>
            <c:ext xmlns:c16="http://schemas.microsoft.com/office/drawing/2014/chart" uri="{C3380CC4-5D6E-409C-BE32-E72D297353CC}">
              <c16:uniqueId val="{00000000-9F32-495E-9D23-B45DAAB8D808}"/>
            </c:ext>
          </c:extLst>
        </c:ser>
        <c:ser>
          <c:idx val="1"/>
          <c:order val="1"/>
          <c:tx>
            <c:strRef>
              <c:f>'Chart 34'!$C$1</c:f>
              <c:strCache>
                <c:ptCount val="1"/>
                <c:pt idx="0">
                  <c:v>Agriculture</c:v>
                </c:pt>
              </c:strCache>
            </c:strRef>
          </c:tx>
          <c:spPr>
            <a:solidFill>
              <a:srgbClr val="F79646">
                <a:lumMod val="75000"/>
              </a:srgbClr>
            </a:solidFill>
            <a:ln>
              <a:noFill/>
            </a:ln>
            <a:effectLst/>
          </c:spPr>
          <c:invertIfNegative val="0"/>
          <c:cat>
            <c:strRef>
              <c:f>'Chart 34'!$A$2:$A$20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strCache>
            </c:strRef>
          </c:cat>
          <c:val>
            <c:numRef>
              <c:f>'Chart 34'!$C$2:$C$20</c:f>
              <c:numCache>
                <c:formatCode>0.0%</c:formatCode>
                <c:ptCount val="19"/>
                <c:pt idx="0">
                  <c:v>-4.8966580168330866E-2</c:v>
                </c:pt>
                <c:pt idx="1">
                  <c:v>-5.0838350125996926E-2</c:v>
                </c:pt>
                <c:pt idx="2">
                  <c:v>-0.13368221622625087</c:v>
                </c:pt>
                <c:pt idx="3">
                  <c:v>6.9095462595243337E-2</c:v>
                </c:pt>
                <c:pt idx="4">
                  <c:v>1.6409946851915436E-2</c:v>
                </c:pt>
                <c:pt idx="5">
                  <c:v>9.7288072632695732E-2</c:v>
                </c:pt>
                <c:pt idx="6">
                  <c:v>-9.225158235668203E-2</c:v>
                </c:pt>
                <c:pt idx="7">
                  <c:v>-0.11947235939951355</c:v>
                </c:pt>
                <c:pt idx="8">
                  <c:v>-1.7874262852139253E-2</c:v>
                </c:pt>
                <c:pt idx="9">
                  <c:v>-0.1181850630355126</c:v>
                </c:pt>
                <c:pt idx="10">
                  <c:v>-3.7791194005548617E-2</c:v>
                </c:pt>
                <c:pt idx="11">
                  <c:v>-6.2222920749700421E-2</c:v>
                </c:pt>
                <c:pt idx="12">
                  <c:v>4.9360057896308263E-2</c:v>
                </c:pt>
                <c:pt idx="13">
                  <c:v>3.6260959874354626E-3</c:v>
                </c:pt>
                <c:pt idx="14">
                  <c:v>-3.6331829983578812E-2</c:v>
                </c:pt>
                <c:pt idx="15">
                  <c:v>-8.6492727313154633E-2</c:v>
                </c:pt>
                <c:pt idx="16">
                  <c:v>1.5337411183876241E-2</c:v>
                </c:pt>
                <c:pt idx="17">
                  <c:v>9.8683740076313031E-2</c:v>
                </c:pt>
                <c:pt idx="18">
                  <c:v>-6.9786396287236416E-2</c:v>
                </c:pt>
              </c:numCache>
            </c:numRef>
          </c:val>
          <c:extLst>
            <c:ext xmlns:c16="http://schemas.microsoft.com/office/drawing/2014/chart" uri="{C3380CC4-5D6E-409C-BE32-E72D297353CC}">
              <c16:uniqueId val="{00000001-9F32-495E-9D23-B45DAAB8D808}"/>
            </c:ext>
          </c:extLst>
        </c:ser>
        <c:ser>
          <c:idx val="2"/>
          <c:order val="2"/>
          <c:tx>
            <c:strRef>
              <c:f>'Chart 34'!$D$1</c:f>
              <c:strCache>
                <c:ptCount val="1"/>
                <c:pt idx="0">
                  <c:v>Construction</c:v>
                </c:pt>
              </c:strCache>
            </c:strRef>
          </c:tx>
          <c:spPr>
            <a:solidFill>
              <a:schemeClr val="accent3">
                <a:lumMod val="75000"/>
              </a:schemeClr>
            </a:solidFill>
            <a:ln>
              <a:noFill/>
            </a:ln>
            <a:effectLst/>
          </c:spPr>
          <c:invertIfNegative val="0"/>
          <c:cat>
            <c:strRef>
              <c:f>'Chart 34'!$A$2:$A$20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strCache>
            </c:strRef>
          </c:cat>
          <c:val>
            <c:numRef>
              <c:f>'Chart 34'!$D$2:$D$20</c:f>
              <c:numCache>
                <c:formatCode>0.0%</c:formatCode>
                <c:ptCount val="19"/>
                <c:pt idx="0">
                  <c:v>-9.6242633502967301E-2</c:v>
                </c:pt>
                <c:pt idx="1">
                  <c:v>-0.1166450033631638</c:v>
                </c:pt>
                <c:pt idx="2">
                  <c:v>8.1522972307270999E-2</c:v>
                </c:pt>
                <c:pt idx="3">
                  <c:v>0.12367674115450371</c:v>
                </c:pt>
                <c:pt idx="4">
                  <c:v>0.13432604285641075</c:v>
                </c:pt>
                <c:pt idx="5">
                  <c:v>5.9005536544750187E-2</c:v>
                </c:pt>
                <c:pt idx="6">
                  <c:v>-1.5317593911484977E-2</c:v>
                </c:pt>
                <c:pt idx="7">
                  <c:v>-3.8407443503015767E-2</c:v>
                </c:pt>
                <c:pt idx="8">
                  <c:v>0.11811992637329766</c:v>
                </c:pt>
                <c:pt idx="9">
                  <c:v>3.2402862890425863E-2</c:v>
                </c:pt>
                <c:pt idx="10">
                  <c:v>7.4025666810492788E-2</c:v>
                </c:pt>
                <c:pt idx="11">
                  <c:v>6.3947992726460831E-2</c:v>
                </c:pt>
                <c:pt idx="12">
                  <c:v>-0.12169145192714879</c:v>
                </c:pt>
                <c:pt idx="13">
                  <c:v>-0.39552478420760495</c:v>
                </c:pt>
                <c:pt idx="14">
                  <c:v>-6.7868736523559223E-2</c:v>
                </c:pt>
                <c:pt idx="15">
                  <c:v>0.14234401105549138</c:v>
                </c:pt>
                <c:pt idx="16">
                  <c:v>3.8486309794385248E-2</c:v>
                </c:pt>
                <c:pt idx="17">
                  <c:v>6.7294675519649724E-2</c:v>
                </c:pt>
                <c:pt idx="18">
                  <c:v>-1.7544297788306837E-2</c:v>
                </c:pt>
              </c:numCache>
            </c:numRef>
          </c:val>
          <c:extLst>
            <c:ext xmlns:c16="http://schemas.microsoft.com/office/drawing/2014/chart" uri="{C3380CC4-5D6E-409C-BE32-E72D297353CC}">
              <c16:uniqueId val="{00000002-9F32-495E-9D23-B45DAAB8D808}"/>
            </c:ext>
          </c:extLst>
        </c:ser>
        <c:ser>
          <c:idx val="3"/>
          <c:order val="3"/>
          <c:tx>
            <c:strRef>
              <c:f>'Chart 34'!$E$1</c:f>
              <c:strCache>
                <c:ptCount val="1"/>
                <c:pt idx="0">
                  <c:v>Services</c:v>
                </c:pt>
              </c:strCache>
            </c:strRef>
          </c:tx>
          <c:spPr>
            <a:solidFill>
              <a:srgbClr val="8064A2">
                <a:lumMod val="75000"/>
              </a:srgbClr>
            </a:solidFill>
            <a:ln>
              <a:noFill/>
            </a:ln>
            <a:effectLst/>
          </c:spPr>
          <c:invertIfNegative val="0"/>
          <c:cat>
            <c:strRef>
              <c:f>'Chart 34'!$A$2:$A$20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strCache>
            </c:strRef>
          </c:cat>
          <c:val>
            <c:numRef>
              <c:f>'Chart 34'!$E$2:$E$20</c:f>
              <c:numCache>
                <c:formatCode>0.0%</c:formatCode>
                <c:ptCount val="19"/>
                <c:pt idx="0">
                  <c:v>6.7183219153435794E-2</c:v>
                </c:pt>
                <c:pt idx="1">
                  <c:v>0.13258600918992428</c:v>
                </c:pt>
                <c:pt idx="2">
                  <c:v>0.10797510530664624</c:v>
                </c:pt>
                <c:pt idx="3">
                  <c:v>0.11010105913929408</c:v>
                </c:pt>
                <c:pt idx="4">
                  <c:v>0.1144169159088841</c:v>
                </c:pt>
                <c:pt idx="5">
                  <c:v>7.9380358367754131E-2</c:v>
                </c:pt>
                <c:pt idx="6">
                  <c:v>7.4381345304877014E-2</c:v>
                </c:pt>
                <c:pt idx="7">
                  <c:v>9.9873242927743314E-2</c:v>
                </c:pt>
                <c:pt idx="8">
                  <c:v>0.11032298747064601</c:v>
                </c:pt>
                <c:pt idx="9">
                  <c:v>9.8625829183945232E-2</c:v>
                </c:pt>
                <c:pt idx="10">
                  <c:v>0.1023453818221698</c:v>
                </c:pt>
                <c:pt idx="11">
                  <c:v>9.2833484546701192E-2</c:v>
                </c:pt>
                <c:pt idx="12">
                  <c:v>5.6622856417394021E-2</c:v>
                </c:pt>
                <c:pt idx="13">
                  <c:v>-0.14061964593765539</c:v>
                </c:pt>
                <c:pt idx="14">
                  <c:v>-0.11974869527486405</c:v>
                </c:pt>
                <c:pt idx="15">
                  <c:v>-0.14603136656797033</c:v>
                </c:pt>
                <c:pt idx="16">
                  <c:v>-3.9521466772184939E-2</c:v>
                </c:pt>
                <c:pt idx="17">
                  <c:v>0.15325121620052443</c:v>
                </c:pt>
                <c:pt idx="18">
                  <c:v>8.5726749826625481E-2</c:v>
                </c:pt>
              </c:numCache>
            </c:numRef>
          </c:val>
          <c:extLst>
            <c:ext xmlns:c16="http://schemas.microsoft.com/office/drawing/2014/chart" uri="{C3380CC4-5D6E-409C-BE32-E72D297353CC}">
              <c16:uniqueId val="{00000003-9F32-495E-9D23-B45DAAB8D808}"/>
            </c:ext>
          </c:extLst>
        </c:ser>
        <c:dLbls>
          <c:showLegendKey val="0"/>
          <c:showVal val="0"/>
          <c:showCatName val="0"/>
          <c:showSerName val="0"/>
          <c:showPercent val="0"/>
          <c:showBubbleSize val="0"/>
        </c:dLbls>
        <c:gapWidth val="219"/>
        <c:overlap val="-27"/>
        <c:axId val="479305536"/>
        <c:axId val="479305144"/>
      </c:barChart>
      <c:lineChart>
        <c:grouping val="standard"/>
        <c:varyColors val="0"/>
        <c:ser>
          <c:idx val="4"/>
          <c:order val="4"/>
          <c:tx>
            <c:strRef>
              <c:f>'Chart 34'!$F$1</c:f>
              <c:strCache>
                <c:ptCount val="1"/>
                <c:pt idx="0">
                  <c:v>GDP previous projection</c:v>
                </c:pt>
              </c:strCache>
            </c:strRef>
          </c:tx>
          <c:spPr>
            <a:ln w="12700" cap="rnd">
              <a:solidFill>
                <a:srgbClr val="1F497D"/>
              </a:solidFill>
              <a:round/>
            </a:ln>
            <a:effectLst/>
          </c:spPr>
          <c:marker>
            <c:symbol val="none"/>
          </c:marker>
          <c:cat>
            <c:strRef>
              <c:f>'Chart 34'!$A$2:$A$20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strCache>
            </c:strRef>
          </c:cat>
          <c:val>
            <c:numRef>
              <c:f>'Chart 34'!$F$2:$F$20</c:f>
              <c:numCache>
                <c:formatCode>0.0%</c:formatCode>
                <c:ptCount val="19"/>
                <c:pt idx="0">
                  <c:v>7.2291653784358534E-2</c:v>
                </c:pt>
                <c:pt idx="1">
                  <c:v>6.6942437930590071E-2</c:v>
                </c:pt>
                <c:pt idx="2">
                  <c:v>4.4478240742990005E-2</c:v>
                </c:pt>
                <c:pt idx="3">
                  <c:v>0.11375333959117273</c:v>
                </c:pt>
                <c:pt idx="4">
                  <c:v>0.10228546671255589</c:v>
                </c:pt>
                <c:pt idx="5">
                  <c:v>7.546517914808093E-2</c:v>
                </c:pt>
                <c:pt idx="6">
                  <c:v>2.8415118230181502E-2</c:v>
                </c:pt>
                <c:pt idx="7">
                  <c:v>3.1100471777035121E-2</c:v>
                </c:pt>
                <c:pt idx="8">
                  <c:v>7.4725453065693781E-2</c:v>
                </c:pt>
                <c:pt idx="9">
                  <c:v>6.8935408234034989E-2</c:v>
                </c:pt>
                <c:pt idx="10">
                  <c:v>8.2295685490677339E-2</c:v>
                </c:pt>
                <c:pt idx="11">
                  <c:v>7.5953279380527094E-2</c:v>
                </c:pt>
                <c:pt idx="12">
                  <c:v>4.2239161787994278E-2</c:v>
                </c:pt>
                <c:pt idx="13">
                  <c:v>-0.13518767599253423</c:v>
                </c:pt>
                <c:pt idx="14">
                  <c:v>-8.7223002805837099E-2</c:v>
                </c:pt>
                <c:pt idx="15">
                  <c:v>-8.6556556762473494E-2</c:v>
                </c:pt>
                <c:pt idx="16">
                  <c:v>-3.3282135665815248E-2</c:v>
                </c:pt>
                <c:pt idx="17">
                  <c:v>0.13185980914456708</c:v>
                </c:pt>
                <c:pt idx="18">
                  <c:v>5.5562939999999998E-2</c:v>
                </c:pt>
              </c:numCache>
            </c:numRef>
          </c:val>
          <c:smooth val="0"/>
          <c:extLst>
            <c:ext xmlns:c16="http://schemas.microsoft.com/office/drawing/2014/chart" uri="{C3380CC4-5D6E-409C-BE32-E72D297353CC}">
              <c16:uniqueId val="{00000004-9F32-495E-9D23-B45DAAB8D808}"/>
            </c:ext>
          </c:extLst>
        </c:ser>
        <c:ser>
          <c:idx val="5"/>
          <c:order val="5"/>
          <c:tx>
            <c:strRef>
              <c:f>'Chart 34'!$G$1</c:f>
              <c:strCache>
                <c:ptCount val="1"/>
                <c:pt idx="0">
                  <c:v>GDP current projection</c:v>
                </c:pt>
              </c:strCache>
            </c:strRef>
          </c:tx>
          <c:spPr>
            <a:ln w="12700" cap="rnd">
              <a:solidFill>
                <a:srgbClr val="C00000"/>
              </a:solidFill>
              <a:round/>
            </a:ln>
            <a:effectLst/>
          </c:spPr>
          <c:marker>
            <c:symbol val="none"/>
          </c:marker>
          <c:cat>
            <c:strRef>
              <c:f>'Chart 34'!$A$2:$A$20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 </c:v>
                </c:pt>
                <c:pt idx="14">
                  <c:v>III</c:v>
                </c:pt>
                <c:pt idx="15">
                  <c:v>IV</c:v>
                </c:pt>
                <c:pt idx="16">
                  <c:v>I  21</c:v>
                </c:pt>
                <c:pt idx="17">
                  <c:v>II </c:v>
                </c:pt>
                <c:pt idx="18">
                  <c:v>III</c:v>
                </c:pt>
              </c:strCache>
            </c:strRef>
          </c:cat>
          <c:val>
            <c:numRef>
              <c:f>'Chart 34'!$G$2:$G$20</c:f>
              <c:numCache>
                <c:formatCode>0.0%</c:formatCode>
                <c:ptCount val="19"/>
                <c:pt idx="0">
                  <c:v>7.229165378435852E-2</c:v>
                </c:pt>
                <c:pt idx="1">
                  <c:v>6.6942437930590015E-2</c:v>
                </c:pt>
                <c:pt idx="2">
                  <c:v>4.4478240742990068E-2</c:v>
                </c:pt>
                <c:pt idx="3">
                  <c:v>0.1137533395911727</c:v>
                </c:pt>
                <c:pt idx="4">
                  <c:v>9.919840233482248E-2</c:v>
                </c:pt>
                <c:pt idx="5">
                  <c:v>7.3930273247839726E-2</c:v>
                </c:pt>
                <c:pt idx="6">
                  <c:v>2.8283338650311407E-2</c:v>
                </c:pt>
                <c:pt idx="7">
                  <c:v>3.2902572789460009E-2</c:v>
                </c:pt>
                <c:pt idx="8">
                  <c:v>7.6047802338609929E-2</c:v>
                </c:pt>
                <c:pt idx="9">
                  <c:v>7.0528842343613438E-2</c:v>
                </c:pt>
                <c:pt idx="10">
                  <c:v>8.1409393278566278E-2</c:v>
                </c:pt>
                <c:pt idx="11">
                  <c:v>7.5848598756942345E-2</c:v>
                </c:pt>
                <c:pt idx="12">
                  <c:v>4.2239161787994278E-2</c:v>
                </c:pt>
                <c:pt idx="13">
                  <c:v>-0.13518767599253423</c:v>
                </c:pt>
                <c:pt idx="14">
                  <c:v>-8.7223002805837099E-2</c:v>
                </c:pt>
                <c:pt idx="15">
                  <c:v>-8.6556556762473494E-2</c:v>
                </c:pt>
                <c:pt idx="16">
                  <c:v>-3.3282135665815248E-2</c:v>
                </c:pt>
                <c:pt idx="17">
                  <c:v>0.13185980914456708</c:v>
                </c:pt>
                <c:pt idx="18">
                  <c:v>2.6590289327699992E-2</c:v>
                </c:pt>
              </c:numCache>
            </c:numRef>
          </c:val>
          <c:smooth val="0"/>
          <c:extLst>
            <c:ext xmlns:c16="http://schemas.microsoft.com/office/drawing/2014/chart" uri="{C3380CC4-5D6E-409C-BE32-E72D297353CC}">
              <c16:uniqueId val="{00000005-9F32-495E-9D23-B45DAAB8D808}"/>
            </c:ext>
          </c:extLst>
        </c:ser>
        <c:dLbls>
          <c:showLegendKey val="0"/>
          <c:showVal val="0"/>
          <c:showCatName val="0"/>
          <c:showSerName val="0"/>
          <c:showPercent val="0"/>
          <c:showBubbleSize val="0"/>
        </c:dLbls>
        <c:marker val="1"/>
        <c:smooth val="0"/>
        <c:axId val="479305536"/>
        <c:axId val="479305144"/>
      </c:lineChart>
      <c:catAx>
        <c:axId val="479305536"/>
        <c:scaling>
          <c:orientation val="minMax"/>
        </c:scaling>
        <c:delete val="0"/>
        <c:axPos val="b"/>
        <c:numFmt formatCode="General" sourceLinked="1"/>
        <c:majorTickMark val="out"/>
        <c:minorTickMark val="none"/>
        <c:tickLblPos val="low"/>
        <c:spPr>
          <a:noFill/>
          <a:ln w="6350" cap="flat" cmpd="sng" algn="ctr">
            <a:solidFill>
              <a:sysClr val="windowText" lastClr="000000"/>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79305144"/>
        <c:crosses val="autoZero"/>
        <c:auto val="1"/>
        <c:lblAlgn val="ctr"/>
        <c:lblOffset val="100"/>
        <c:noMultiLvlLbl val="0"/>
      </c:catAx>
      <c:valAx>
        <c:axId val="479305144"/>
        <c:scaling>
          <c:orientation val="minMax"/>
          <c:max val="0.15000000000000002"/>
          <c:min val="-0.15000000000000002"/>
        </c:scaling>
        <c:delete val="0"/>
        <c:axPos val="l"/>
        <c:numFmt formatCode="0%" sourceLinked="0"/>
        <c:majorTickMark val="out"/>
        <c:minorTickMark val="none"/>
        <c:tickLblPos val="nextTo"/>
        <c:spPr>
          <a:noFill/>
          <a:ln w="6350">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305536"/>
        <c:crosses val="autoZero"/>
        <c:crossBetween val="between"/>
        <c:majorUnit val="5.000000000000001E-2"/>
      </c:valAx>
      <c:spPr>
        <a:noFill/>
        <a:ln w="24272">
          <a:noFill/>
        </a:ln>
      </c:spPr>
    </c:plotArea>
    <c:legend>
      <c:legendPos val="b"/>
      <c:layout>
        <c:manualLayout>
          <c:xMode val="edge"/>
          <c:yMode val="edge"/>
          <c:x val="0"/>
          <c:y val="0.77059466782527719"/>
          <c:w val="0.96393733197161624"/>
          <c:h val="0.22744009415543345"/>
        </c:manualLayout>
      </c:layout>
      <c:overlay val="0"/>
      <c:spPr>
        <a:noFill/>
        <a:ln w="24272">
          <a:noFill/>
        </a:ln>
      </c:spPr>
      <c:txPr>
        <a:bodyPr rot="0" spcFirstLastPara="1" vertOverflow="ellipsis" vert="horz" wrap="square" anchor="ctr" anchorCtr="1"/>
        <a:lstStyle/>
        <a:p>
          <a:pPr>
            <a:defRPr sz="764"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a:noFill/>
    </a:ln>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54761904761903E-2"/>
          <c:y val="7.6971054035112466E-2"/>
          <c:w val="0.8701484126984127"/>
          <c:h val="0.6536693759889981"/>
        </c:manualLayout>
      </c:layout>
      <c:lineChart>
        <c:grouping val="standard"/>
        <c:varyColors val="0"/>
        <c:ser>
          <c:idx val="0"/>
          <c:order val="0"/>
          <c:tx>
            <c:strRef>
              <c:f>'Chart 35'!$B$1</c:f>
              <c:strCache>
                <c:ptCount val="1"/>
                <c:pt idx="0">
                  <c:v>Current estimate</c:v>
                </c:pt>
              </c:strCache>
            </c:strRef>
          </c:tx>
          <c:spPr>
            <a:ln w="19050" cap="rnd">
              <a:solidFill>
                <a:schemeClr val="accent1"/>
              </a:solidFill>
              <a:round/>
            </a:ln>
            <a:effectLst/>
          </c:spPr>
          <c:marker>
            <c:symbol val="none"/>
          </c:marker>
          <c:cat>
            <c:strRef>
              <c:f>'Chart 35'!$A$2:$A$20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35'!$B$2:$B$20</c:f>
              <c:numCache>
                <c:formatCode>0.0</c:formatCode>
                <c:ptCount val="19"/>
                <c:pt idx="0">
                  <c:v>2.9808167012552929</c:v>
                </c:pt>
                <c:pt idx="1">
                  <c:v>3.3461867737359938</c:v>
                </c:pt>
                <c:pt idx="2">
                  <c:v>3.4321536148097351</c:v>
                </c:pt>
                <c:pt idx="3">
                  <c:v>6.1749025853675761</c:v>
                </c:pt>
                <c:pt idx="4">
                  <c:v>5.0221094029557065</c:v>
                </c:pt>
                <c:pt idx="5">
                  <c:v>4.9622860691974182</c:v>
                </c:pt>
                <c:pt idx="6">
                  <c:v>2.7228988627880284</c:v>
                </c:pt>
                <c:pt idx="7">
                  <c:v>3.9</c:v>
                </c:pt>
                <c:pt idx="8">
                  <c:v>3</c:v>
                </c:pt>
                <c:pt idx="9">
                  <c:v>3.6</c:v>
                </c:pt>
                <c:pt idx="10">
                  <c:v>4.5</c:v>
                </c:pt>
                <c:pt idx="11">
                  <c:v>3</c:v>
                </c:pt>
                <c:pt idx="12" formatCode="General">
                  <c:v>7.7</c:v>
                </c:pt>
                <c:pt idx="13">
                  <c:v>0</c:v>
                </c:pt>
                <c:pt idx="14" formatCode="General">
                  <c:v>2.1</c:v>
                </c:pt>
                <c:pt idx="15" formatCode="General">
                  <c:v>2.7</c:v>
                </c:pt>
                <c:pt idx="16" formatCode="General">
                  <c:v>1.7</c:v>
                </c:pt>
                <c:pt idx="17" formatCode="General">
                  <c:v>10.199999999999999</c:v>
                </c:pt>
                <c:pt idx="18" formatCode="General">
                  <c:v>10.1</c:v>
                </c:pt>
              </c:numCache>
            </c:numRef>
          </c:val>
          <c:smooth val="0"/>
          <c:extLst>
            <c:ext xmlns:c16="http://schemas.microsoft.com/office/drawing/2014/chart" uri="{C3380CC4-5D6E-409C-BE32-E72D297353CC}">
              <c16:uniqueId val="{00000001-0E0C-4F11-AA69-C62724DD2ED7}"/>
            </c:ext>
          </c:extLst>
        </c:ser>
        <c:ser>
          <c:idx val="1"/>
          <c:order val="1"/>
          <c:tx>
            <c:strRef>
              <c:f>'Chart 35'!$C$1</c:f>
              <c:strCache>
                <c:ptCount val="1"/>
                <c:pt idx="0">
                  <c:v>Previous forecast</c:v>
                </c:pt>
              </c:strCache>
            </c:strRef>
          </c:tx>
          <c:spPr>
            <a:ln w="19050" cap="rnd">
              <a:solidFill>
                <a:srgbClr val="C00000"/>
              </a:solidFill>
              <a:prstDash val="solid"/>
              <a:round/>
            </a:ln>
            <a:effectLst/>
          </c:spPr>
          <c:marker>
            <c:symbol val="none"/>
          </c:marker>
          <c:cat>
            <c:strRef>
              <c:f>'Chart 35'!$A$2:$A$20</c:f>
              <c:strCache>
                <c:ptCount val="19"/>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strCache>
            </c:strRef>
          </c:cat>
          <c:val>
            <c:numRef>
              <c:f>'Chart 35'!$C$2:$C$20</c:f>
              <c:numCache>
                <c:formatCode>0.0</c:formatCode>
                <c:ptCount val="19"/>
                <c:pt idx="0">
                  <c:v>2.9808167012552929</c:v>
                </c:pt>
                <c:pt idx="1">
                  <c:v>3.3461867737359938</c:v>
                </c:pt>
                <c:pt idx="2">
                  <c:v>3.4321536148097351</c:v>
                </c:pt>
                <c:pt idx="3">
                  <c:v>6.1749025853675761</c:v>
                </c:pt>
                <c:pt idx="4">
                  <c:v>5.0221094029557065</c:v>
                </c:pt>
                <c:pt idx="5">
                  <c:v>4.9622860691974182</c:v>
                </c:pt>
                <c:pt idx="6">
                  <c:v>2.7228988627880284</c:v>
                </c:pt>
                <c:pt idx="7">
                  <c:v>3.9</c:v>
                </c:pt>
                <c:pt idx="8">
                  <c:v>3</c:v>
                </c:pt>
                <c:pt idx="9">
                  <c:v>3.6</c:v>
                </c:pt>
                <c:pt idx="10">
                  <c:v>4.5</c:v>
                </c:pt>
                <c:pt idx="11">
                  <c:v>3</c:v>
                </c:pt>
                <c:pt idx="12" formatCode="General">
                  <c:v>7.7</c:v>
                </c:pt>
                <c:pt idx="13">
                  <c:v>0</c:v>
                </c:pt>
                <c:pt idx="14" formatCode="General">
                  <c:v>2.1</c:v>
                </c:pt>
                <c:pt idx="15" formatCode="General">
                  <c:v>2.7</c:v>
                </c:pt>
                <c:pt idx="16" formatCode="General">
                  <c:v>1.7</c:v>
                </c:pt>
                <c:pt idx="17" formatCode="General">
                  <c:v>10.199999999999999</c:v>
                </c:pt>
                <c:pt idx="18" formatCode="General">
                  <c:v>9.5</c:v>
                </c:pt>
              </c:numCache>
            </c:numRef>
          </c:val>
          <c:smooth val="0"/>
          <c:extLst>
            <c:ext xmlns:c16="http://schemas.microsoft.com/office/drawing/2014/chart" uri="{C3380CC4-5D6E-409C-BE32-E72D297353CC}">
              <c16:uniqueId val="{00000003-0E0C-4F11-AA69-C62724DD2ED7}"/>
            </c:ext>
          </c:extLst>
        </c:ser>
        <c:dLbls>
          <c:showLegendKey val="0"/>
          <c:showVal val="0"/>
          <c:showCatName val="0"/>
          <c:showSerName val="0"/>
          <c:showPercent val="0"/>
          <c:showBubbleSize val="0"/>
        </c:dLbls>
        <c:smooth val="0"/>
        <c:axId val="479306320"/>
        <c:axId val="479307496"/>
      </c:lineChart>
      <c:catAx>
        <c:axId val="479306320"/>
        <c:scaling>
          <c:orientation val="minMax"/>
        </c:scaling>
        <c:delete val="0"/>
        <c:axPos val="b"/>
        <c:numFmt formatCode="General" sourceLinked="1"/>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307496"/>
        <c:crosses val="autoZero"/>
        <c:auto val="1"/>
        <c:lblAlgn val="ctr"/>
        <c:lblOffset val="100"/>
        <c:noMultiLvlLbl val="0"/>
      </c:catAx>
      <c:valAx>
        <c:axId val="479307496"/>
        <c:scaling>
          <c:orientation val="minMax"/>
        </c:scaling>
        <c:delete val="0"/>
        <c:axPos val="l"/>
        <c:numFmt formatCode="0" sourceLinked="0"/>
        <c:majorTickMark val="out"/>
        <c:minorTickMark val="none"/>
        <c:tickLblPos val="nextTo"/>
        <c:spPr>
          <a:noFill/>
          <a:ln w="6350">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306320"/>
        <c:crosses val="autoZero"/>
        <c:crossBetween val="between"/>
      </c:valAx>
      <c:spPr>
        <a:noFill/>
        <a:ln>
          <a:noFill/>
        </a:ln>
        <a:effectLst/>
      </c:spPr>
    </c:plotArea>
    <c:legend>
      <c:legendPos val="b"/>
      <c:layout>
        <c:manualLayout>
          <c:xMode val="edge"/>
          <c:yMode val="edge"/>
          <c:x val="1.9960317460317458E-4"/>
          <c:y val="0.86965555315575815"/>
          <c:w val="0.76777539682539686"/>
          <c:h val="0.11634970974694871"/>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63960666888473E-2"/>
          <c:y val="4.3568414192459319E-2"/>
          <c:w val="0.8798133155890725"/>
          <c:h val="0.62840409900915484"/>
        </c:manualLayout>
      </c:layout>
      <c:barChart>
        <c:barDir val="col"/>
        <c:grouping val="stacked"/>
        <c:varyColors val="0"/>
        <c:ser>
          <c:idx val="0"/>
          <c:order val="0"/>
          <c:tx>
            <c:strRef>
              <c:f>'Chart 36'!$B$1</c:f>
              <c:strCache>
                <c:ptCount val="1"/>
                <c:pt idx="0">
                  <c:v>Private salaries</c:v>
                </c:pt>
              </c:strCache>
            </c:strRef>
          </c:tx>
          <c:invertIfNegative val="0"/>
          <c:cat>
            <c:strRef>
              <c:f>'Chart 36'!$A$2:$A$24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36'!$B$2:$B$24</c:f>
              <c:numCache>
                <c:formatCode>0.0</c:formatCode>
                <c:ptCount val="23"/>
                <c:pt idx="1">
                  <c:v>5.6</c:v>
                </c:pt>
                <c:pt idx="2">
                  <c:v>3.6</c:v>
                </c:pt>
                <c:pt idx="3">
                  <c:v>4.4000000000000004</c:v>
                </c:pt>
                <c:pt idx="4">
                  <c:v>3</c:v>
                </c:pt>
                <c:pt idx="5">
                  <c:v>3.3</c:v>
                </c:pt>
                <c:pt idx="6">
                  <c:v>3.4</c:v>
                </c:pt>
                <c:pt idx="7">
                  <c:v>6.2</c:v>
                </c:pt>
                <c:pt idx="8">
                  <c:v>5</c:v>
                </c:pt>
                <c:pt idx="9">
                  <c:v>5</c:v>
                </c:pt>
                <c:pt idx="10">
                  <c:v>2.7</c:v>
                </c:pt>
                <c:pt idx="11">
                  <c:v>3.9</c:v>
                </c:pt>
                <c:pt idx="12">
                  <c:v>3</c:v>
                </c:pt>
                <c:pt idx="13" formatCode="General">
                  <c:v>3.6</c:v>
                </c:pt>
                <c:pt idx="14" formatCode="General">
                  <c:v>4.4000000000000004</c:v>
                </c:pt>
                <c:pt idx="15">
                  <c:v>3</c:v>
                </c:pt>
                <c:pt idx="16" formatCode="General">
                  <c:v>7.7</c:v>
                </c:pt>
                <c:pt idx="17">
                  <c:v>0</c:v>
                </c:pt>
                <c:pt idx="18" formatCode="General">
                  <c:v>2.1</c:v>
                </c:pt>
                <c:pt idx="19" formatCode="General">
                  <c:v>2.7</c:v>
                </c:pt>
                <c:pt idx="20" formatCode="General">
                  <c:v>1.7</c:v>
                </c:pt>
                <c:pt idx="21" formatCode="General">
                  <c:v>10.199999999999999</c:v>
                </c:pt>
                <c:pt idx="22" formatCode="General">
                  <c:v>10.1</c:v>
                </c:pt>
              </c:numCache>
            </c:numRef>
          </c:val>
          <c:extLst>
            <c:ext xmlns:c16="http://schemas.microsoft.com/office/drawing/2014/chart" uri="{C3380CC4-5D6E-409C-BE32-E72D297353CC}">
              <c16:uniqueId val="{00000000-BB7D-4295-B66D-560B15FC9023}"/>
            </c:ext>
          </c:extLst>
        </c:ser>
        <c:ser>
          <c:idx val="1"/>
          <c:order val="1"/>
          <c:tx>
            <c:strRef>
              <c:f>'Chart 36'!$C$1</c:f>
              <c:strCache>
                <c:ptCount val="1"/>
                <c:pt idx="0">
                  <c:v>Real output per employed</c:v>
                </c:pt>
              </c:strCache>
            </c:strRef>
          </c:tx>
          <c:invertIfNegative val="0"/>
          <c:cat>
            <c:strRef>
              <c:f>'Chart 36'!$A$2:$A$24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36'!$C$2:$C$24</c:f>
              <c:numCache>
                <c:formatCode>0.0</c:formatCode>
                <c:ptCount val="23"/>
                <c:pt idx="1">
                  <c:v>-9.6999999999999993</c:v>
                </c:pt>
                <c:pt idx="2">
                  <c:v>-7.7</c:v>
                </c:pt>
                <c:pt idx="3">
                  <c:v>-3</c:v>
                </c:pt>
                <c:pt idx="4">
                  <c:v>-7.2</c:v>
                </c:pt>
                <c:pt idx="5">
                  <c:v>-2.8</c:v>
                </c:pt>
                <c:pt idx="6">
                  <c:v>-4.4000000000000004</c:v>
                </c:pt>
                <c:pt idx="7">
                  <c:v>-10.8</c:v>
                </c:pt>
                <c:pt idx="8">
                  <c:v>-3</c:v>
                </c:pt>
                <c:pt idx="9">
                  <c:v>-7.6</c:v>
                </c:pt>
                <c:pt idx="10">
                  <c:v>-1.9</c:v>
                </c:pt>
                <c:pt idx="11">
                  <c:v>-5.3</c:v>
                </c:pt>
                <c:pt idx="12" formatCode="General">
                  <c:v>-2.1</c:v>
                </c:pt>
                <c:pt idx="13" formatCode="General">
                  <c:v>4.3</c:v>
                </c:pt>
                <c:pt idx="14">
                  <c:v>4</c:v>
                </c:pt>
                <c:pt idx="15" formatCode="General">
                  <c:v>5.2</c:v>
                </c:pt>
                <c:pt idx="16" formatCode="General">
                  <c:v>-3.5</c:v>
                </c:pt>
                <c:pt idx="17" formatCode="General">
                  <c:v>11.5</c:v>
                </c:pt>
                <c:pt idx="18" formatCode="General">
                  <c:v>4.8</c:v>
                </c:pt>
                <c:pt idx="19" formatCode="General">
                  <c:v>7.5</c:v>
                </c:pt>
                <c:pt idx="20" formatCode="General">
                  <c:v>4.3</c:v>
                </c:pt>
                <c:pt idx="21" formatCode="General">
                  <c:v>-8.6999999999999993</c:v>
                </c:pt>
                <c:pt idx="22" formatCode="General">
                  <c:v>1.1000000000000001</c:v>
                </c:pt>
              </c:numCache>
            </c:numRef>
          </c:val>
          <c:extLst>
            <c:ext xmlns:c16="http://schemas.microsoft.com/office/drawing/2014/chart" uri="{C3380CC4-5D6E-409C-BE32-E72D297353CC}">
              <c16:uniqueId val="{00000001-BB7D-4295-B66D-560B15FC9023}"/>
            </c:ext>
          </c:extLst>
        </c:ser>
        <c:dLbls>
          <c:showLegendKey val="0"/>
          <c:showVal val="0"/>
          <c:showCatName val="0"/>
          <c:showSerName val="0"/>
          <c:showPercent val="0"/>
          <c:showBubbleSize val="0"/>
        </c:dLbls>
        <c:gapWidth val="150"/>
        <c:overlap val="100"/>
        <c:axId val="479310240"/>
        <c:axId val="479310632"/>
      </c:barChart>
      <c:lineChart>
        <c:grouping val="standard"/>
        <c:varyColors val="0"/>
        <c:ser>
          <c:idx val="2"/>
          <c:order val="2"/>
          <c:tx>
            <c:strRef>
              <c:f>'Chart 36'!$D$1</c:f>
              <c:strCache>
                <c:ptCount val="1"/>
                <c:pt idx="0">
                  <c:v>Unit labor costs</c:v>
                </c:pt>
              </c:strCache>
            </c:strRef>
          </c:tx>
          <c:spPr>
            <a:ln>
              <a:solidFill>
                <a:srgbClr val="C00000"/>
              </a:solidFill>
            </a:ln>
          </c:spPr>
          <c:marker>
            <c:symbol val="none"/>
          </c:marker>
          <c:cat>
            <c:strRef>
              <c:f>'Chart 36'!$A$2:$A$24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36'!$D$2:$D$24</c:f>
              <c:numCache>
                <c:formatCode>0.0</c:formatCode>
                <c:ptCount val="23"/>
                <c:pt idx="0">
                  <c:v>-2.2999999999999998</c:v>
                </c:pt>
                <c:pt idx="1">
                  <c:v>-4.0999999999999996</c:v>
                </c:pt>
                <c:pt idx="2">
                  <c:v>-4</c:v>
                </c:pt>
                <c:pt idx="3">
                  <c:v>1.4</c:v>
                </c:pt>
                <c:pt idx="4">
                  <c:v>-4.2</c:v>
                </c:pt>
                <c:pt idx="5">
                  <c:v>0.6</c:v>
                </c:pt>
                <c:pt idx="6">
                  <c:v>-0.9</c:v>
                </c:pt>
                <c:pt idx="7">
                  <c:v>-4.5999999999999996</c:v>
                </c:pt>
                <c:pt idx="8">
                  <c:v>2</c:v>
                </c:pt>
                <c:pt idx="9">
                  <c:v>-2.6</c:v>
                </c:pt>
                <c:pt idx="10">
                  <c:v>0.8</c:v>
                </c:pt>
                <c:pt idx="11">
                  <c:v>-1.3</c:v>
                </c:pt>
                <c:pt idx="12" formatCode="General">
                  <c:v>0.9</c:v>
                </c:pt>
                <c:pt idx="13" formatCode="General">
                  <c:v>7.9</c:v>
                </c:pt>
                <c:pt idx="14" formatCode="General">
                  <c:v>8.4</c:v>
                </c:pt>
                <c:pt idx="15" formatCode="General">
                  <c:v>8.1999999999999993</c:v>
                </c:pt>
                <c:pt idx="16" formatCode="General">
                  <c:v>4.2</c:v>
                </c:pt>
                <c:pt idx="17" formatCode="General">
                  <c:v>11.5</c:v>
                </c:pt>
                <c:pt idx="18" formatCode="General">
                  <c:v>6.9</c:v>
                </c:pt>
                <c:pt idx="19" formatCode="General">
                  <c:v>10.199999999999999</c:v>
                </c:pt>
                <c:pt idx="20">
                  <c:v>6</c:v>
                </c:pt>
                <c:pt idx="21" formatCode="General">
                  <c:v>1.5</c:v>
                </c:pt>
                <c:pt idx="22" formatCode="General">
                  <c:v>11.2</c:v>
                </c:pt>
              </c:numCache>
            </c:numRef>
          </c:val>
          <c:smooth val="0"/>
          <c:extLst>
            <c:ext xmlns:c16="http://schemas.microsoft.com/office/drawing/2014/chart" uri="{C3380CC4-5D6E-409C-BE32-E72D297353CC}">
              <c16:uniqueId val="{00000002-BB7D-4295-B66D-560B15FC9023}"/>
            </c:ext>
          </c:extLst>
        </c:ser>
        <c:dLbls>
          <c:showLegendKey val="0"/>
          <c:showVal val="0"/>
          <c:showCatName val="0"/>
          <c:showSerName val="0"/>
          <c:showPercent val="0"/>
          <c:showBubbleSize val="0"/>
        </c:dLbls>
        <c:marker val="1"/>
        <c:smooth val="0"/>
        <c:axId val="479310240"/>
        <c:axId val="479310632"/>
      </c:lineChart>
      <c:catAx>
        <c:axId val="47931024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310632"/>
        <c:crosses val="autoZero"/>
        <c:auto val="1"/>
        <c:lblAlgn val="ctr"/>
        <c:lblOffset val="100"/>
        <c:noMultiLvlLbl val="0"/>
      </c:catAx>
      <c:valAx>
        <c:axId val="479310632"/>
        <c:scaling>
          <c:orientation val="minMax"/>
          <c:max val="20"/>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310240"/>
        <c:crosses val="autoZero"/>
        <c:crossBetween val="between"/>
      </c:valAx>
      <c:spPr>
        <a:noFill/>
        <a:ln>
          <a:noFill/>
        </a:ln>
        <a:effectLst/>
      </c:spPr>
    </c:plotArea>
    <c:legend>
      <c:legendPos val="b"/>
      <c:layout>
        <c:manualLayout>
          <c:xMode val="edge"/>
          <c:yMode val="edge"/>
          <c:x val="0"/>
          <c:y val="0.80467507826581908"/>
          <c:w val="0.47316439318324643"/>
          <c:h val="0.1953249217341807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472205821226606E-2"/>
          <c:y val="5.2060648787123541E-2"/>
          <c:w val="0.88909856788575237"/>
          <c:h val="0.54586723110349022"/>
        </c:manualLayout>
      </c:layout>
      <c:lineChart>
        <c:grouping val="standard"/>
        <c:varyColors val="0"/>
        <c:ser>
          <c:idx val="1"/>
          <c:order val="0"/>
          <c:tx>
            <c:strRef>
              <c:f>'Chart 37'!$B$1</c:f>
              <c:strCache>
                <c:ptCount val="1"/>
                <c:pt idx="0">
                  <c:v>CBA repo average</c:v>
                </c:pt>
              </c:strCache>
            </c:strRef>
          </c:tx>
          <c:spPr>
            <a:ln w="12700">
              <a:solidFill>
                <a:srgbClr val="C00000"/>
              </a:solidFill>
            </a:ln>
          </c:spPr>
          <c:marker>
            <c:symbol val="none"/>
          </c:marker>
          <c:cat>
            <c:numRef>
              <c:f>'Chart 37'!$A$2:$A$246</c:f>
              <c:numCache>
                <c:formatCode>[$-409]dd\-mmm\-yy;@</c:formatCode>
                <c:ptCount val="24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numCache>
            </c:numRef>
          </c:cat>
          <c:val>
            <c:numRef>
              <c:f>'Chart 37'!$B$2:$B$246</c:f>
              <c:numCache>
                <c:formatCode>_(* #,##0.0_);_(* \(#,##0.0\);_(* "-"??_);_(@_)</c:formatCode>
                <c:ptCount val="244"/>
                <c:pt idx="2">
                  <c:v>6.2901999999999996</c:v>
                </c:pt>
                <c:pt idx="3">
                  <c:v>6.3182</c:v>
                </c:pt>
                <c:pt idx="5">
                  <c:v>6.0892999999999997</c:v>
                </c:pt>
                <c:pt idx="6">
                  <c:v>6.0994000000000002</c:v>
                </c:pt>
                <c:pt idx="7">
                  <c:v>6.0571999999999999</c:v>
                </c:pt>
                <c:pt idx="9">
                  <c:v>6.0473999999999997</c:v>
                </c:pt>
                <c:pt idx="10">
                  <c:v>6.1036000000000001</c:v>
                </c:pt>
                <c:pt idx="11">
                  <c:v>6.1547999999999998</c:v>
                </c:pt>
                <c:pt idx="12">
                  <c:v>6.1231999999999998</c:v>
                </c:pt>
                <c:pt idx="13">
                  <c:v>6.15</c:v>
                </c:pt>
                <c:pt idx="14">
                  <c:v>6.1228999999999996</c:v>
                </c:pt>
                <c:pt idx="15">
                  <c:v>6.0957999999999997</c:v>
                </c:pt>
                <c:pt idx="16">
                  <c:v>6.1369999999999996</c:v>
                </c:pt>
                <c:pt idx="23">
                  <c:v>6.0250000000000004</c:v>
                </c:pt>
                <c:pt idx="24">
                  <c:v>6.0038</c:v>
                </c:pt>
                <c:pt idx="37">
                  <c:v>6.06</c:v>
                </c:pt>
                <c:pt idx="41">
                  <c:v>6.0339999999999998</c:v>
                </c:pt>
                <c:pt idx="45">
                  <c:v>6.0890000000000004</c:v>
                </c:pt>
                <c:pt idx="46">
                  <c:v>6.1220999999999997</c:v>
                </c:pt>
                <c:pt idx="47">
                  <c:v>6.2652000000000001</c:v>
                </c:pt>
                <c:pt idx="48">
                  <c:v>6.3860000000000001</c:v>
                </c:pt>
                <c:pt idx="49">
                  <c:v>6.4134000000000002</c:v>
                </c:pt>
                <c:pt idx="50">
                  <c:v>6</c:v>
                </c:pt>
                <c:pt idx="51">
                  <c:v>6.22</c:v>
                </c:pt>
                <c:pt idx="53">
                  <c:v>6.3964999999999996</c:v>
                </c:pt>
                <c:pt idx="54">
                  <c:v>6.4024000000000001</c:v>
                </c:pt>
                <c:pt idx="62">
                  <c:v>6.02</c:v>
                </c:pt>
                <c:pt idx="65">
                  <c:v>6.02</c:v>
                </c:pt>
                <c:pt idx="66">
                  <c:v>6.2953999999999999</c:v>
                </c:pt>
                <c:pt idx="67">
                  <c:v>6.72</c:v>
                </c:pt>
                <c:pt idx="68">
                  <c:v>6.74</c:v>
                </c:pt>
                <c:pt idx="69">
                  <c:v>6.3329000000000004</c:v>
                </c:pt>
                <c:pt idx="70">
                  <c:v>6.0762</c:v>
                </c:pt>
                <c:pt idx="71">
                  <c:v>6.0975999999999999</c:v>
                </c:pt>
                <c:pt idx="72">
                  <c:v>6.03</c:v>
                </c:pt>
                <c:pt idx="73">
                  <c:v>6.1089000000000002</c:v>
                </c:pt>
                <c:pt idx="74">
                  <c:v>6.2840999999999996</c:v>
                </c:pt>
                <c:pt idx="75">
                  <c:v>6.3470000000000004</c:v>
                </c:pt>
                <c:pt idx="76">
                  <c:v>6.32</c:v>
                </c:pt>
                <c:pt idx="77">
                  <c:v>6.2958999999999996</c:v>
                </c:pt>
                <c:pt idx="78">
                  <c:v>6.3375000000000004</c:v>
                </c:pt>
                <c:pt idx="79">
                  <c:v>6.3617999999999997</c:v>
                </c:pt>
                <c:pt idx="80">
                  <c:v>6.2065000000000001</c:v>
                </c:pt>
                <c:pt idx="81">
                  <c:v>6.1406000000000001</c:v>
                </c:pt>
                <c:pt idx="82">
                  <c:v>6.23</c:v>
                </c:pt>
                <c:pt idx="83">
                  <c:v>6.1238999999999999</c:v>
                </c:pt>
                <c:pt idx="84">
                  <c:v>6.13</c:v>
                </c:pt>
                <c:pt idx="85">
                  <c:v>6.09</c:v>
                </c:pt>
                <c:pt idx="86">
                  <c:v>6.0777099999999997</c:v>
                </c:pt>
                <c:pt idx="87">
                  <c:v>6.0891000000000002</c:v>
                </c:pt>
                <c:pt idx="88">
                  <c:v>6.1158000000000001</c:v>
                </c:pt>
                <c:pt idx="89">
                  <c:v>6.07</c:v>
                </c:pt>
                <c:pt idx="90">
                  <c:v>6.0991</c:v>
                </c:pt>
                <c:pt idx="91">
                  <c:v>6.1059000000000001</c:v>
                </c:pt>
                <c:pt idx="92">
                  <c:v>6.1375999999999999</c:v>
                </c:pt>
                <c:pt idx="93">
                  <c:v>6.1649000000000003</c:v>
                </c:pt>
                <c:pt idx="94">
                  <c:v>6.1645000000000003</c:v>
                </c:pt>
                <c:pt idx="95">
                  <c:v>6.1894999999999998</c:v>
                </c:pt>
                <c:pt idx="96">
                  <c:v>6.1772</c:v>
                </c:pt>
                <c:pt idx="97">
                  <c:v>6.1957000000000004</c:v>
                </c:pt>
                <c:pt idx="98">
                  <c:v>6.2080000000000002</c:v>
                </c:pt>
                <c:pt idx="99">
                  <c:v>6.1848000000000001</c:v>
                </c:pt>
                <c:pt idx="100">
                  <c:v>6.2054999999999998</c:v>
                </c:pt>
                <c:pt idx="101">
                  <c:v>6.19</c:v>
                </c:pt>
                <c:pt idx="102">
                  <c:v>6.1890000000000001</c:v>
                </c:pt>
                <c:pt idx="103">
                  <c:v>6.1487999999999996</c:v>
                </c:pt>
                <c:pt idx="104">
                  <c:v>6.1308999999999996</c:v>
                </c:pt>
                <c:pt idx="105">
                  <c:v>5.8731999999999998</c:v>
                </c:pt>
                <c:pt idx="106">
                  <c:v>5.8270999999999997</c:v>
                </c:pt>
                <c:pt idx="107">
                  <c:v>5.8521999999999998</c:v>
                </c:pt>
                <c:pt idx="108">
                  <c:v>5.8295000000000003</c:v>
                </c:pt>
                <c:pt idx="109">
                  <c:v>5.8215000000000003</c:v>
                </c:pt>
                <c:pt idx="110">
                  <c:v>5.8072999999999997</c:v>
                </c:pt>
                <c:pt idx="111">
                  <c:v>5.8365</c:v>
                </c:pt>
                <c:pt idx="112">
                  <c:v>5.8543000000000003</c:v>
                </c:pt>
                <c:pt idx="113">
                  <c:v>5.9100999999999999</c:v>
                </c:pt>
                <c:pt idx="114">
                  <c:v>5.8362999999999996</c:v>
                </c:pt>
                <c:pt idx="115">
                  <c:v>5.8845000000000001</c:v>
                </c:pt>
                <c:pt idx="116">
                  <c:v>5.9</c:v>
                </c:pt>
                <c:pt idx="117">
                  <c:v>5.8917999999999999</c:v>
                </c:pt>
                <c:pt idx="118">
                  <c:v>5.8655999999999997</c:v>
                </c:pt>
                <c:pt idx="119">
                  <c:v>5.83</c:v>
                </c:pt>
                <c:pt idx="120">
                  <c:v>5.8545999999999996</c:v>
                </c:pt>
                <c:pt idx="121">
                  <c:v>5.8369999999999997</c:v>
                </c:pt>
                <c:pt idx="122">
                  <c:v>5.8221999999999996</c:v>
                </c:pt>
                <c:pt idx="123">
                  <c:v>5.8293999999999997</c:v>
                </c:pt>
                <c:pt idx="124">
                  <c:v>5.8301999999999996</c:v>
                </c:pt>
                <c:pt idx="125">
                  <c:v>5.82</c:v>
                </c:pt>
                <c:pt idx="126">
                  <c:v>5.8746</c:v>
                </c:pt>
                <c:pt idx="127">
                  <c:v>5.8163999999999998</c:v>
                </c:pt>
                <c:pt idx="128">
                  <c:v>5.8456000000000001</c:v>
                </c:pt>
                <c:pt idx="129">
                  <c:v>5.8647</c:v>
                </c:pt>
                <c:pt idx="130">
                  <c:v>5.84</c:v>
                </c:pt>
                <c:pt idx="131">
                  <c:v>5.8512000000000004</c:v>
                </c:pt>
                <c:pt idx="132">
                  <c:v>5.8356000000000003</c:v>
                </c:pt>
                <c:pt idx="133">
                  <c:v>5.84</c:v>
                </c:pt>
                <c:pt idx="134">
                  <c:v>5.85</c:v>
                </c:pt>
                <c:pt idx="135">
                  <c:v>5.8471000000000002</c:v>
                </c:pt>
                <c:pt idx="136">
                  <c:v>5.8448000000000002</c:v>
                </c:pt>
                <c:pt idx="137">
                  <c:v>5.6417999999999999</c:v>
                </c:pt>
                <c:pt idx="138">
                  <c:v>5.6178999999999997</c:v>
                </c:pt>
                <c:pt idx="139">
                  <c:v>5.6574999999999998</c:v>
                </c:pt>
                <c:pt idx="140">
                  <c:v>5.6417000000000002</c:v>
                </c:pt>
                <c:pt idx="141">
                  <c:v>5.6257000000000001</c:v>
                </c:pt>
                <c:pt idx="142">
                  <c:v>5.5979000000000001</c:v>
                </c:pt>
                <c:pt idx="143">
                  <c:v>5.6109</c:v>
                </c:pt>
                <c:pt idx="144">
                  <c:v>5.6036999999999999</c:v>
                </c:pt>
                <c:pt idx="145">
                  <c:v>5.5660999999999996</c:v>
                </c:pt>
                <c:pt idx="146">
                  <c:v>5.58</c:v>
                </c:pt>
                <c:pt idx="147">
                  <c:v>5.5776000000000003</c:v>
                </c:pt>
                <c:pt idx="148">
                  <c:v>5.6077000000000004</c:v>
                </c:pt>
                <c:pt idx="149">
                  <c:v>5.6371000000000002</c:v>
                </c:pt>
                <c:pt idx="150">
                  <c:v>5.6555999999999997</c:v>
                </c:pt>
                <c:pt idx="151">
                  <c:v>5.6614000000000004</c:v>
                </c:pt>
                <c:pt idx="152">
                  <c:v>5.6547000000000001</c:v>
                </c:pt>
                <c:pt idx="153">
                  <c:v>5.6988000000000003</c:v>
                </c:pt>
                <c:pt idx="154">
                  <c:v>5.6435000000000004</c:v>
                </c:pt>
                <c:pt idx="155">
                  <c:v>5.6520000000000001</c:v>
                </c:pt>
                <c:pt idx="156">
                  <c:v>5.6627999999999998</c:v>
                </c:pt>
                <c:pt idx="157">
                  <c:v>5.6718000000000002</c:v>
                </c:pt>
                <c:pt idx="158">
                  <c:v>5.6215000000000002</c:v>
                </c:pt>
                <c:pt idx="159">
                  <c:v>5.6394000000000002</c:v>
                </c:pt>
                <c:pt idx="160">
                  <c:v>5.6044</c:v>
                </c:pt>
                <c:pt idx="161">
                  <c:v>5.6044</c:v>
                </c:pt>
                <c:pt idx="162">
                  <c:v>5.5686999999999998</c:v>
                </c:pt>
                <c:pt idx="163">
                  <c:v>5.5808999999999997</c:v>
                </c:pt>
                <c:pt idx="164">
                  <c:v>5.4010999999999996</c:v>
                </c:pt>
                <c:pt idx="165">
                  <c:v>5.42</c:v>
                </c:pt>
                <c:pt idx="166">
                  <c:v>5.4532999999999996</c:v>
                </c:pt>
                <c:pt idx="167">
                  <c:v>5.3922999999999996</c:v>
                </c:pt>
                <c:pt idx="168">
                  <c:v>5.4227999999999996</c:v>
                </c:pt>
                <c:pt idx="169">
                  <c:v>5.4207999999999998</c:v>
                </c:pt>
                <c:pt idx="170">
                  <c:v>5.18</c:v>
                </c:pt>
                <c:pt idx="171">
                  <c:v>5.1624999999999996</c:v>
                </c:pt>
                <c:pt idx="172">
                  <c:v>5.1741999999999999</c:v>
                </c:pt>
                <c:pt idx="173">
                  <c:v>5.2241</c:v>
                </c:pt>
                <c:pt idx="174">
                  <c:v>5.2241</c:v>
                </c:pt>
                <c:pt idx="175">
                  <c:v>5.1571999999999996</c:v>
                </c:pt>
                <c:pt idx="176">
                  <c:v>5.1391</c:v>
                </c:pt>
                <c:pt idx="177">
                  <c:v>4.6524000000000001</c:v>
                </c:pt>
                <c:pt idx="178">
                  <c:v>4.6763000000000003</c:v>
                </c:pt>
                <c:pt idx="179">
                  <c:v>4.6083999999999996</c:v>
                </c:pt>
                <c:pt idx="180">
                  <c:v>4.5579999999999998</c:v>
                </c:pt>
                <c:pt idx="181">
                  <c:v>4.6585999999999999</c:v>
                </c:pt>
                <c:pt idx="182">
                  <c:v>4.6186999999999996</c:v>
                </c:pt>
                <c:pt idx="183">
                  <c:v>4.5968</c:v>
                </c:pt>
                <c:pt idx="184">
                  <c:v>4.5843999999999996</c:v>
                </c:pt>
                <c:pt idx="185">
                  <c:v>4.6215999999999999</c:v>
                </c:pt>
                <c:pt idx="186">
                  <c:v>4.5945</c:v>
                </c:pt>
                <c:pt idx="187">
                  <c:v>4.5896999999999997</c:v>
                </c:pt>
                <c:pt idx="188">
                  <c:v>4.5949999999999998</c:v>
                </c:pt>
                <c:pt idx="189">
                  <c:v>4.5728999999999997</c:v>
                </c:pt>
                <c:pt idx="190">
                  <c:v>4.3284000000000002</c:v>
                </c:pt>
                <c:pt idx="191">
                  <c:v>4.3257000000000003</c:v>
                </c:pt>
                <c:pt idx="192">
                  <c:v>4.3662999999999998</c:v>
                </c:pt>
                <c:pt idx="193">
                  <c:v>4.3277000000000001</c:v>
                </c:pt>
                <c:pt idx="194">
                  <c:v>4.3193000000000001</c:v>
                </c:pt>
                <c:pt idx="195">
                  <c:v>4.3094999999999999</c:v>
                </c:pt>
                <c:pt idx="196">
                  <c:v>4.3129</c:v>
                </c:pt>
                <c:pt idx="197">
                  <c:v>4.3018000000000001</c:v>
                </c:pt>
                <c:pt idx="198">
                  <c:v>4.3018000000000001</c:v>
                </c:pt>
                <c:pt idx="199">
                  <c:v>4.3010000000000002</c:v>
                </c:pt>
                <c:pt idx="200">
                  <c:v>4.3207000000000004</c:v>
                </c:pt>
                <c:pt idx="201">
                  <c:v>4.2930000000000001</c:v>
                </c:pt>
                <c:pt idx="202">
                  <c:v>4.306</c:v>
                </c:pt>
                <c:pt idx="203">
                  <c:v>5.4139999999999997</c:v>
                </c:pt>
                <c:pt idx="204">
                  <c:v>5.4524999999999997</c:v>
                </c:pt>
                <c:pt idx="205">
                  <c:v>5.5835999999999997</c:v>
                </c:pt>
                <c:pt idx="206">
                  <c:v>5.4767000000000001</c:v>
                </c:pt>
                <c:pt idx="207">
                  <c:v>5.5444000000000004</c:v>
                </c:pt>
                <c:pt idx="208">
                  <c:v>5.4527999999999999</c:v>
                </c:pt>
                <c:pt idx="209">
                  <c:v>5.3888999999999996</c:v>
                </c:pt>
                <c:pt idx="210">
                  <c:v>5.6105999999999998</c:v>
                </c:pt>
                <c:pt idx="211">
                  <c:v>5.609</c:v>
                </c:pt>
                <c:pt idx="212">
                  <c:v>5.6058000000000003</c:v>
                </c:pt>
                <c:pt idx="213">
                  <c:v>5.6135000000000002</c:v>
                </c:pt>
                <c:pt idx="214">
                  <c:v>5.6035000000000004</c:v>
                </c:pt>
                <c:pt idx="215">
                  <c:v>5.6120999999999999</c:v>
                </c:pt>
                <c:pt idx="216">
                  <c:v>5.6254999999999997</c:v>
                </c:pt>
                <c:pt idx="217">
                  <c:v>5.5968999999999998</c:v>
                </c:pt>
                <c:pt idx="218">
                  <c:v>5.6435724770642199</c:v>
                </c:pt>
                <c:pt idx="219">
                  <c:v>5.6128999999999998</c:v>
                </c:pt>
                <c:pt idx="220">
                  <c:v>5.6363000000000003</c:v>
                </c:pt>
                <c:pt idx="221">
                  <c:v>5.8842891891891895</c:v>
                </c:pt>
                <c:pt idx="222">
                  <c:v>6.5331000000000001</c:v>
                </c:pt>
                <c:pt idx="223">
                  <c:v>6.6927274905422447</c:v>
                </c:pt>
                <c:pt idx="224">
                  <c:v>6.8192000000000004</c:v>
                </c:pt>
                <c:pt idx="225">
                  <c:v>6.7970032258064519</c:v>
                </c:pt>
                <c:pt idx="226">
                  <c:v>6.7149999999999999</c:v>
                </c:pt>
                <c:pt idx="227">
                  <c:v>6.5175999999999998</c:v>
                </c:pt>
                <c:pt idx="228">
                  <c:v>6.9901</c:v>
                </c:pt>
                <c:pt idx="229">
                  <c:v>6.8855000000000004</c:v>
                </c:pt>
                <c:pt idx="230">
                  <c:v>7.1645000000000003</c:v>
                </c:pt>
                <c:pt idx="231">
                  <c:v>6.9141000000000004</c:v>
                </c:pt>
                <c:pt idx="232">
                  <c:v>6.8966000000000003</c:v>
                </c:pt>
                <c:pt idx="233">
                  <c:v>6.9466000000000001</c:v>
                </c:pt>
                <c:pt idx="234">
                  <c:v>7.0122</c:v>
                </c:pt>
                <c:pt idx="235">
                  <c:v>7.3554000000000004</c:v>
                </c:pt>
                <c:pt idx="236">
                  <c:v>7.3535000000000004</c:v>
                </c:pt>
                <c:pt idx="237">
                  <c:v>7.28</c:v>
                </c:pt>
                <c:pt idx="238">
                  <c:v>7.3630000000000004</c:v>
                </c:pt>
                <c:pt idx="239">
                  <c:v>7.4103000000000003</c:v>
                </c:pt>
                <c:pt idx="240">
                  <c:v>7.2805</c:v>
                </c:pt>
                <c:pt idx="241">
                  <c:v>7.5259999999999998</c:v>
                </c:pt>
                <c:pt idx="242">
                  <c:v>7.5583</c:v>
                </c:pt>
                <c:pt idx="243">
                  <c:v>7.6387999999999998</c:v>
                </c:pt>
              </c:numCache>
            </c:numRef>
          </c:val>
          <c:smooth val="0"/>
          <c:extLst>
            <c:ext xmlns:c16="http://schemas.microsoft.com/office/drawing/2014/chart" uri="{C3380CC4-5D6E-409C-BE32-E72D297353CC}">
              <c16:uniqueId val="{00000000-E98B-4CE9-8F66-47B9E15BC872}"/>
            </c:ext>
          </c:extLst>
        </c:ser>
        <c:ser>
          <c:idx val="2"/>
          <c:order val="1"/>
          <c:tx>
            <c:strRef>
              <c:f>'Chart 37'!$C$1</c:f>
              <c:strCache>
                <c:ptCount val="1"/>
                <c:pt idx="0">
                  <c:v>Interbank repo</c:v>
                </c:pt>
              </c:strCache>
            </c:strRef>
          </c:tx>
          <c:spPr>
            <a:ln w="12700">
              <a:solidFill>
                <a:srgbClr val="00B050"/>
              </a:solidFill>
            </a:ln>
          </c:spPr>
          <c:marker>
            <c:symbol val="none"/>
          </c:marker>
          <c:cat>
            <c:numRef>
              <c:f>'Chart 37'!$A$2:$A$246</c:f>
              <c:numCache>
                <c:formatCode>[$-409]dd\-mmm\-yy;@</c:formatCode>
                <c:ptCount val="24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numCache>
            </c:numRef>
          </c:cat>
          <c:val>
            <c:numRef>
              <c:f>'Chart 37'!$C$2:$C$246</c:f>
              <c:numCache>
                <c:formatCode>_(* #,##0.0_);_(* \(#,##0.0\);_(* "-"??_);_(@_)</c:formatCode>
                <c:ptCount val="244"/>
                <c:pt idx="0">
                  <c:v>5.9596689160691687</c:v>
                </c:pt>
                <c:pt idx="1">
                  <c:v>5.9889129642749754</c:v>
                </c:pt>
                <c:pt idx="2">
                  <c:v>6.2032623493730519</c:v>
                </c:pt>
                <c:pt idx="3">
                  <c:v>6.2051500307809997</c:v>
                </c:pt>
                <c:pt idx="4">
                  <c:v>6.23</c:v>
                </c:pt>
                <c:pt idx="5">
                  <c:v>6.0102644753384808</c:v>
                </c:pt>
                <c:pt idx="6">
                  <c:v>6.0323513318576367</c:v>
                </c:pt>
                <c:pt idx="7">
                  <c:v>6.0374430500501646</c:v>
                </c:pt>
                <c:pt idx="8">
                  <c:v>6.0205572915955949</c:v>
                </c:pt>
                <c:pt idx="9">
                  <c:v>5.950039091712557</c:v>
                </c:pt>
                <c:pt idx="10">
                  <c:v>6.0578014215399145</c:v>
                </c:pt>
                <c:pt idx="11">
                  <c:v>6.0581107877178653</c:v>
                </c:pt>
                <c:pt idx="12">
                  <c:v>6.0791317020426385</c:v>
                </c:pt>
                <c:pt idx="13">
                  <c:v>6.05</c:v>
                </c:pt>
                <c:pt idx="14">
                  <c:v>6.0321002862215138</c:v>
                </c:pt>
                <c:pt idx="15">
                  <c:v>6.0066171310312324</c:v>
                </c:pt>
                <c:pt idx="16">
                  <c:v>5.9973996065825457</c:v>
                </c:pt>
                <c:pt idx="17">
                  <c:v>5.8215825058102686</c:v>
                </c:pt>
                <c:pt idx="18">
                  <c:v>5.921652791330164</c:v>
                </c:pt>
                <c:pt idx="19">
                  <c:v>5.9599285745974004</c:v>
                </c:pt>
                <c:pt idx="20">
                  <c:v>5.6825393610413464</c:v>
                </c:pt>
                <c:pt idx="21">
                  <c:v>5.5825809738900514</c:v>
                </c:pt>
                <c:pt idx="22">
                  <c:v>5.5893664874551972</c:v>
                </c:pt>
                <c:pt idx="23">
                  <c:v>5.648756308175396</c:v>
                </c:pt>
                <c:pt idx="24">
                  <c:v>5.7324251734390481</c:v>
                </c:pt>
                <c:pt idx="25">
                  <c:v>5.6591731711520943</c:v>
                </c:pt>
                <c:pt idx="26">
                  <c:v>5.7363224503409427</c:v>
                </c:pt>
                <c:pt idx="27">
                  <c:v>5.6222268338503207</c:v>
                </c:pt>
                <c:pt idx="28">
                  <c:v>5.4184975890733753</c:v>
                </c:pt>
                <c:pt idx="29">
                  <c:v>5.1593812313060816</c:v>
                </c:pt>
                <c:pt idx="30">
                  <c:v>5.1214706025979106</c:v>
                </c:pt>
                <c:pt idx="31">
                  <c:v>5.35</c:v>
                </c:pt>
                <c:pt idx="32">
                  <c:v>5.32</c:v>
                </c:pt>
                <c:pt idx="33">
                  <c:v>5.15</c:v>
                </c:pt>
                <c:pt idx="34">
                  <c:v>5.0138238524684935</c:v>
                </c:pt>
                <c:pt idx="35">
                  <c:v>5.1504264894280993</c:v>
                </c:pt>
                <c:pt idx="36">
                  <c:v>5.1483917927491119</c:v>
                </c:pt>
                <c:pt idx="37">
                  <c:v>5.3033478016209967</c:v>
                </c:pt>
                <c:pt idx="38">
                  <c:v>5.5327476295087159</c:v>
                </c:pt>
                <c:pt idx="39">
                  <c:v>5.6196299863289711</c:v>
                </c:pt>
                <c:pt idx="40">
                  <c:v>5.8051203582290327</c:v>
                </c:pt>
                <c:pt idx="41">
                  <c:v>5.8392499217170517</c:v>
                </c:pt>
                <c:pt idx="42">
                  <c:v>5.7981012605695126</c:v>
                </c:pt>
                <c:pt idx="43">
                  <c:v>5.7309841211589809</c:v>
                </c:pt>
                <c:pt idx="44">
                  <c:v>5.7680539294035764</c:v>
                </c:pt>
                <c:pt idx="45">
                  <c:v>5.9224645906709288</c:v>
                </c:pt>
                <c:pt idx="46">
                  <c:v>6.0148700927824228</c:v>
                </c:pt>
                <c:pt idx="47">
                  <c:v>6.0653071273234582</c:v>
                </c:pt>
                <c:pt idx="48">
                  <c:v>6.2127851509905749</c:v>
                </c:pt>
                <c:pt idx="49">
                  <c:v>6.2651924841720819</c:v>
                </c:pt>
                <c:pt idx="50">
                  <c:v>5.9856117145876686</c:v>
                </c:pt>
                <c:pt idx="51">
                  <c:v>6.0539318271516995</c:v>
                </c:pt>
                <c:pt idx="52">
                  <c:v>5.9768534270388853</c:v>
                </c:pt>
                <c:pt idx="53">
                  <c:v>5.9801343580372981</c:v>
                </c:pt>
                <c:pt idx="54">
                  <c:v>6.1</c:v>
                </c:pt>
                <c:pt idx="55">
                  <c:v>5.4880153899549891</c:v>
                </c:pt>
                <c:pt idx="56">
                  <c:v>5.9317163527745986</c:v>
                </c:pt>
                <c:pt idx="57">
                  <c:v>6.0052236806857753</c:v>
                </c:pt>
                <c:pt idx="58">
                  <c:v>5.9854191980558928</c:v>
                </c:pt>
                <c:pt idx="59">
                  <c:v>6</c:v>
                </c:pt>
                <c:pt idx="60">
                  <c:v>6</c:v>
                </c:pt>
                <c:pt idx="61">
                  <c:v>6</c:v>
                </c:pt>
                <c:pt idx="62">
                  <c:v>6</c:v>
                </c:pt>
                <c:pt idx="63">
                  <c:v>5.9931242274412853</c:v>
                </c:pt>
                <c:pt idx="64">
                  <c:v>5.7975766215253026</c:v>
                </c:pt>
                <c:pt idx="65">
                  <c:v>5.9846561584600364</c:v>
                </c:pt>
                <c:pt idx="66">
                  <c:v>5.97</c:v>
                </c:pt>
                <c:pt idx="67">
                  <c:v>6.22</c:v>
                </c:pt>
                <c:pt idx="68">
                  <c:v>6.3575452500803253</c:v>
                </c:pt>
                <c:pt idx="69">
                  <c:v>6.2369926199261991</c:v>
                </c:pt>
                <c:pt idx="70">
                  <c:v>6.1466738732745716</c:v>
                </c:pt>
                <c:pt idx="71">
                  <c:v>6.1141669406092483</c:v>
                </c:pt>
                <c:pt idx="72">
                  <c:v>6.0287004181979471</c:v>
                </c:pt>
                <c:pt idx="73">
                  <c:v>6.0660363946545353</c:v>
                </c:pt>
                <c:pt idx="74">
                  <c:v>6.1178801386825157</c:v>
                </c:pt>
                <c:pt idx="75">
                  <c:v>6.1842472118959106</c:v>
                </c:pt>
                <c:pt idx="76">
                  <c:v>6.1740266811870406</c:v>
                </c:pt>
                <c:pt idx="77">
                  <c:v>6.2080984409356565</c:v>
                </c:pt>
                <c:pt idx="78">
                  <c:v>6.2756697085663822</c:v>
                </c:pt>
                <c:pt idx="79">
                  <c:v>6.225542168674699</c:v>
                </c:pt>
                <c:pt idx="80">
                  <c:v>6.2175656984785617</c:v>
                </c:pt>
                <c:pt idx="81">
                  <c:v>6.1192982456140355</c:v>
                </c:pt>
                <c:pt idx="82">
                  <c:v>6.1504322003178764</c:v>
                </c:pt>
                <c:pt idx="83">
                  <c:v>6.1831895635915526</c:v>
                </c:pt>
                <c:pt idx="84">
                  <c:v>6.15</c:v>
                </c:pt>
                <c:pt idx="85">
                  <c:v>6.14</c:v>
                </c:pt>
                <c:pt idx="86">
                  <c:v>6.15</c:v>
                </c:pt>
                <c:pt idx="87">
                  <c:v>6.1407030284880024</c:v>
                </c:pt>
                <c:pt idx="88">
                  <c:v>6.1345191248229183</c:v>
                </c:pt>
                <c:pt idx="89">
                  <c:v>6.0758602711157454</c:v>
                </c:pt>
                <c:pt idx="90">
                  <c:v>6.0638725605454971</c:v>
                </c:pt>
                <c:pt idx="91">
                  <c:v>6.1192257855523158</c:v>
                </c:pt>
                <c:pt idx="92">
                  <c:v>6.13</c:v>
                </c:pt>
                <c:pt idx="93">
                  <c:v>6.1475630252100837</c:v>
                </c:pt>
                <c:pt idx="94">
                  <c:v>6.1538277511961725</c:v>
                </c:pt>
                <c:pt idx="95">
                  <c:v>6.1533333333333333</c:v>
                </c:pt>
                <c:pt idx="96">
                  <c:v>6.1698630136986301</c:v>
                </c:pt>
                <c:pt idx="97">
                  <c:v>6.2091416813639038</c:v>
                </c:pt>
                <c:pt idx="98">
                  <c:v>6.1951086956521735</c:v>
                </c:pt>
                <c:pt idx="99">
                  <c:v>6.233770992366412</c:v>
                </c:pt>
                <c:pt idx="100">
                  <c:v>6.2431917211328978</c:v>
                </c:pt>
                <c:pt idx="101">
                  <c:v>6.2190794096978212</c:v>
                </c:pt>
                <c:pt idx="102">
                  <c:v>6.18</c:v>
                </c:pt>
                <c:pt idx="103">
                  <c:v>6.1661837151388781</c:v>
                </c:pt>
                <c:pt idx="104">
                  <c:v>6.1546624389659828</c:v>
                </c:pt>
                <c:pt idx="105">
                  <c:v>6.05</c:v>
                </c:pt>
                <c:pt idx="106">
                  <c:v>5.8128192290592038</c:v>
                </c:pt>
                <c:pt idx="107">
                  <c:v>5.7245196060798778</c:v>
                </c:pt>
                <c:pt idx="108">
                  <c:v>5.8182928327098447</c:v>
                </c:pt>
                <c:pt idx="109">
                  <c:v>5.8258644487620828</c:v>
                </c:pt>
                <c:pt idx="110">
                  <c:v>5.7906085945487487</c:v>
                </c:pt>
                <c:pt idx="111">
                  <c:v>5.7622013095987645</c:v>
                </c:pt>
                <c:pt idx="112">
                  <c:v>5.84</c:v>
                </c:pt>
                <c:pt idx="113">
                  <c:v>5.9402980046405487</c:v>
                </c:pt>
                <c:pt idx="114">
                  <c:v>5.9202920516783912</c:v>
                </c:pt>
                <c:pt idx="115">
                  <c:v>5.8915724039079738</c:v>
                </c:pt>
                <c:pt idx="116">
                  <c:v>5.99</c:v>
                </c:pt>
                <c:pt idx="117">
                  <c:v>5.9893093531815866</c:v>
                </c:pt>
                <c:pt idx="118">
                  <c:v>5.8999571916138267</c:v>
                </c:pt>
                <c:pt idx="119">
                  <c:v>5.86</c:v>
                </c:pt>
                <c:pt idx="120">
                  <c:v>5.75</c:v>
                </c:pt>
                <c:pt idx="121">
                  <c:v>5.8449213239207376</c:v>
                </c:pt>
                <c:pt idx="122">
                  <c:v>5.8203349747512965</c:v>
                </c:pt>
                <c:pt idx="123">
                  <c:v>5.84</c:v>
                </c:pt>
                <c:pt idx="124">
                  <c:v>5.8146849424778315</c:v>
                </c:pt>
                <c:pt idx="125">
                  <c:v>5.807754884596033</c:v>
                </c:pt>
                <c:pt idx="126">
                  <c:v>5.9012247558221507</c:v>
                </c:pt>
                <c:pt idx="127">
                  <c:v>5.84</c:v>
                </c:pt>
                <c:pt idx="128">
                  <c:v>5.7454281083844663</c:v>
                </c:pt>
                <c:pt idx="129">
                  <c:v>5.8554104516965362</c:v>
                </c:pt>
                <c:pt idx="130">
                  <c:v>5.8201493911435902</c:v>
                </c:pt>
                <c:pt idx="131">
                  <c:v>5.8090873400077303</c:v>
                </c:pt>
                <c:pt idx="132">
                  <c:v>5.8227331556615054</c:v>
                </c:pt>
                <c:pt idx="133">
                  <c:v>5.82</c:v>
                </c:pt>
                <c:pt idx="134">
                  <c:v>5.83</c:v>
                </c:pt>
                <c:pt idx="135">
                  <c:v>5.8418996547308115</c:v>
                </c:pt>
                <c:pt idx="136">
                  <c:v>5.8407804821314304</c:v>
                </c:pt>
                <c:pt idx="137">
                  <c:v>5.6670726230894246</c:v>
                </c:pt>
                <c:pt idx="138">
                  <c:v>5.6117567330943636</c:v>
                </c:pt>
                <c:pt idx="139">
                  <c:v>5.6205719446555644</c:v>
                </c:pt>
                <c:pt idx="140">
                  <c:v>5.5941583899577267</c:v>
                </c:pt>
                <c:pt idx="141">
                  <c:v>5.5793678099980566</c:v>
                </c:pt>
                <c:pt idx="142">
                  <c:v>5.596229629404248</c:v>
                </c:pt>
                <c:pt idx="143">
                  <c:v>5.5950981689261852</c:v>
                </c:pt>
                <c:pt idx="144">
                  <c:v>5.5953969121890248</c:v>
                </c:pt>
                <c:pt idx="145">
                  <c:v>5.537875519210302</c:v>
                </c:pt>
                <c:pt idx="146">
                  <c:v>5.4195369096192447</c:v>
                </c:pt>
                <c:pt idx="147">
                  <c:v>5.5471635190014927</c:v>
                </c:pt>
                <c:pt idx="148">
                  <c:v>5.5571906945800453</c:v>
                </c:pt>
                <c:pt idx="149">
                  <c:v>5.5506721155914978</c:v>
                </c:pt>
                <c:pt idx="150">
                  <c:v>5.55</c:v>
                </c:pt>
                <c:pt idx="151">
                  <c:v>5.5962933720911927</c:v>
                </c:pt>
                <c:pt idx="152">
                  <c:v>5.57</c:v>
                </c:pt>
                <c:pt idx="153">
                  <c:v>5.5328100542664567</c:v>
                </c:pt>
                <c:pt idx="154">
                  <c:v>5.475380695768516</c:v>
                </c:pt>
                <c:pt idx="155">
                  <c:v>5.5751006793786813</c:v>
                </c:pt>
                <c:pt idx="156">
                  <c:v>5.5676166111481358</c:v>
                </c:pt>
                <c:pt idx="157">
                  <c:v>5.6065227271971851</c:v>
                </c:pt>
                <c:pt idx="158">
                  <c:v>5.577755403542179</c:v>
                </c:pt>
                <c:pt idx="159">
                  <c:v>5.4766489324738332</c:v>
                </c:pt>
                <c:pt idx="160">
                  <c:v>5.5722343346760672</c:v>
                </c:pt>
                <c:pt idx="161">
                  <c:v>5.56</c:v>
                </c:pt>
                <c:pt idx="162">
                  <c:v>5.5258448851085307</c:v>
                </c:pt>
                <c:pt idx="163">
                  <c:v>5.4546563657904565</c:v>
                </c:pt>
                <c:pt idx="164">
                  <c:v>5.25</c:v>
                </c:pt>
                <c:pt idx="165">
                  <c:v>5.3948897220931826</c:v>
                </c:pt>
                <c:pt idx="166">
                  <c:v>5.3144781144181197</c:v>
                </c:pt>
                <c:pt idx="167">
                  <c:v>5.2881424284647833</c:v>
                </c:pt>
                <c:pt idx="168">
                  <c:v>5.2678692632695965</c:v>
                </c:pt>
                <c:pt idx="169">
                  <c:v>5.3433022070178104</c:v>
                </c:pt>
                <c:pt idx="170">
                  <c:v>5.1371072181305157</c:v>
                </c:pt>
                <c:pt idx="171">
                  <c:v>5.08457449190856</c:v>
                </c:pt>
                <c:pt idx="172">
                  <c:v>5.0263901494140155</c:v>
                </c:pt>
                <c:pt idx="173">
                  <c:v>5.1752846097997471</c:v>
                </c:pt>
                <c:pt idx="174">
                  <c:v>5.1752846097997471</c:v>
                </c:pt>
                <c:pt idx="175">
                  <c:v>5.1486587382478968</c:v>
                </c:pt>
                <c:pt idx="176">
                  <c:v>5.09</c:v>
                </c:pt>
                <c:pt idx="177">
                  <c:v>4.6524903459415725</c:v>
                </c:pt>
                <c:pt idx="178">
                  <c:v>4.6218349115572446</c:v>
                </c:pt>
                <c:pt idx="179">
                  <c:v>4.6302491198938878</c:v>
                </c:pt>
                <c:pt idx="180">
                  <c:v>4.5136174886469149</c:v>
                </c:pt>
                <c:pt idx="181">
                  <c:v>4.403913758973399</c:v>
                </c:pt>
                <c:pt idx="182">
                  <c:v>4.6428864085541788</c:v>
                </c:pt>
                <c:pt idx="183">
                  <c:v>4.6185148060946712</c:v>
                </c:pt>
                <c:pt idx="184">
                  <c:v>4.5627335724088001</c:v>
                </c:pt>
                <c:pt idx="185">
                  <c:v>4.6003259326497306</c:v>
                </c:pt>
                <c:pt idx="186">
                  <c:v>4.6190329096674008</c:v>
                </c:pt>
                <c:pt idx="187">
                  <c:v>4.612938509941598</c:v>
                </c:pt>
                <c:pt idx="188">
                  <c:v>4.5688688602141587</c:v>
                </c:pt>
                <c:pt idx="189">
                  <c:v>4.5664460066339183</c:v>
                </c:pt>
                <c:pt idx="190">
                  <c:v>4.2097593573002516</c:v>
                </c:pt>
                <c:pt idx="191">
                  <c:v>4.3616011093810059</c:v>
                </c:pt>
                <c:pt idx="192">
                  <c:v>4.2911489061419577</c:v>
                </c:pt>
                <c:pt idx="193">
                  <c:v>4.3247328941561722</c:v>
                </c:pt>
                <c:pt idx="194">
                  <c:v>4.0809621390872879</c:v>
                </c:pt>
                <c:pt idx="195">
                  <c:v>4.3561106393289535</c:v>
                </c:pt>
                <c:pt idx="196">
                  <c:v>4.3346487573917605</c:v>
                </c:pt>
                <c:pt idx="197">
                  <c:v>4.3892896849110263</c:v>
                </c:pt>
                <c:pt idx="198">
                  <c:v>4.2164521830903956</c:v>
                </c:pt>
                <c:pt idx="199">
                  <c:v>4.326621475367463</c:v>
                </c:pt>
                <c:pt idx="200">
                  <c:v>4.3229679215176722</c:v>
                </c:pt>
                <c:pt idx="201">
                  <c:v>4.316035286591716</c:v>
                </c:pt>
                <c:pt idx="202">
                  <c:v>4.28</c:v>
                </c:pt>
                <c:pt idx="203">
                  <c:v>5.4410350043820106</c:v>
                </c:pt>
                <c:pt idx="204">
                  <c:v>5.4671620190968238</c:v>
                </c:pt>
                <c:pt idx="205">
                  <c:v>5.549497161661411</c:v>
                </c:pt>
                <c:pt idx="206">
                  <c:v>5.4168161801892802</c:v>
                </c:pt>
                <c:pt idx="207">
                  <c:v>5.5594589038551812</c:v>
                </c:pt>
                <c:pt idx="208">
                  <c:v>5.4916286861656474</c:v>
                </c:pt>
                <c:pt idx="209">
                  <c:v>5.368214101429845</c:v>
                </c:pt>
                <c:pt idx="210">
                  <c:v>5.6158036259752953</c:v>
                </c:pt>
                <c:pt idx="211">
                  <c:v>5.5132378866191143</c:v>
                </c:pt>
                <c:pt idx="212">
                  <c:v>5.6715907371046876</c:v>
                </c:pt>
                <c:pt idx="213">
                  <c:v>5.6136056903557252</c:v>
                </c:pt>
                <c:pt idx="214">
                  <c:v>5.6286686784298743</c:v>
                </c:pt>
                <c:pt idx="215">
                  <c:v>5.618704581948581</c:v>
                </c:pt>
                <c:pt idx="216">
                  <c:v>5.4232775375525293</c:v>
                </c:pt>
                <c:pt idx="217">
                  <c:v>5.6791322403481566</c:v>
                </c:pt>
                <c:pt idx="218">
                  <c:v>5.6726330602870814</c:v>
                </c:pt>
                <c:pt idx="219">
                  <c:v>5.2701892753044604</c:v>
                </c:pt>
                <c:pt idx="220">
                  <c:v>5.6</c:v>
                </c:pt>
                <c:pt idx="221">
                  <c:v>6.0817786190601542</c:v>
                </c:pt>
                <c:pt idx="222">
                  <c:v>6.5580160013073954</c:v>
                </c:pt>
                <c:pt idx="223">
                  <c:v>6.5845253072049292</c:v>
                </c:pt>
                <c:pt idx="224">
                  <c:v>6.8552832663412318</c:v>
                </c:pt>
                <c:pt idx="225">
                  <c:v>6.9915832132603315</c:v>
                </c:pt>
                <c:pt idx="226">
                  <c:v>7.0000000000000009</c:v>
                </c:pt>
                <c:pt idx="227">
                  <c:v>6.0393030242425993</c:v>
                </c:pt>
                <c:pt idx="230">
                  <c:v>6.7</c:v>
                </c:pt>
                <c:pt idx="231">
                  <c:v>6.5</c:v>
                </c:pt>
                <c:pt idx="232">
                  <c:v>6.9794642857142861</c:v>
                </c:pt>
                <c:pt idx="233">
                  <c:v>7.2499999999999991</c:v>
                </c:pt>
                <c:pt idx="234">
                  <c:v>7.1544543429844083</c:v>
                </c:pt>
                <c:pt idx="236">
                  <c:v>7.1047661870503598</c:v>
                </c:pt>
                <c:pt idx="238">
                  <c:v>7.2260841998478318</c:v>
                </c:pt>
                <c:pt idx="239">
                  <c:v>7.25</c:v>
                </c:pt>
                <c:pt idx="240">
                  <c:v>7.4</c:v>
                </c:pt>
                <c:pt idx="241">
                  <c:v>6.8835101978089268</c:v>
                </c:pt>
              </c:numCache>
            </c:numRef>
          </c:val>
          <c:smooth val="0"/>
          <c:extLst>
            <c:ext xmlns:c16="http://schemas.microsoft.com/office/drawing/2014/chart" uri="{C3380CC4-5D6E-409C-BE32-E72D297353CC}">
              <c16:uniqueId val="{00000001-E98B-4CE9-8F66-47B9E15BC872}"/>
            </c:ext>
          </c:extLst>
        </c:ser>
        <c:ser>
          <c:idx val="3"/>
          <c:order val="2"/>
          <c:tx>
            <c:strRef>
              <c:f>'Chart 37'!$D$1</c:f>
              <c:strCache>
                <c:ptCount val="1"/>
                <c:pt idx="0">
                  <c:v>Բորսայական վարկերի %</c:v>
                </c:pt>
              </c:strCache>
            </c:strRef>
          </c:tx>
          <c:marker>
            <c:symbol val="none"/>
          </c:marker>
          <c:cat>
            <c:numRef>
              <c:f>'Chart 37'!$A$2:$A$246</c:f>
              <c:numCache>
                <c:formatCode>[$-409]dd\-mmm\-yy;@</c:formatCode>
                <c:ptCount val="24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numCache>
            </c:numRef>
          </c:cat>
          <c:val>
            <c:numRef>
              <c:f>'Chart 37'!$D$2:$D$246</c:f>
            </c:numRef>
          </c:val>
          <c:smooth val="0"/>
          <c:extLst>
            <c:ext xmlns:c16="http://schemas.microsoft.com/office/drawing/2014/chart" uri="{C3380CC4-5D6E-409C-BE32-E72D297353CC}">
              <c16:uniqueId val="{00000002-E98B-4CE9-8F66-47B9E15BC872}"/>
            </c:ext>
          </c:extLst>
        </c:ser>
        <c:ser>
          <c:idx val="4"/>
          <c:order val="3"/>
          <c:tx>
            <c:strRef>
              <c:f>'Chart 37'!$E$1</c:f>
              <c:strCache>
                <c:ptCount val="1"/>
                <c:pt idx="0">
                  <c:v>CBA refinancing rate</c:v>
                </c:pt>
              </c:strCache>
            </c:strRef>
          </c:tx>
          <c:spPr>
            <a:ln w="12700">
              <a:prstDash val="solid"/>
            </a:ln>
          </c:spPr>
          <c:marker>
            <c:symbol val="none"/>
          </c:marker>
          <c:cat>
            <c:numRef>
              <c:f>'Chart 37'!$A$2:$A$246</c:f>
              <c:numCache>
                <c:formatCode>[$-409]dd\-mmm\-yy;@</c:formatCode>
                <c:ptCount val="24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numCache>
            </c:numRef>
          </c:cat>
          <c:val>
            <c:numRef>
              <c:f>'Chart 37'!$E$2:$E$246</c:f>
              <c:numCache>
                <c:formatCode>_(* #,##0.0_);_(* \(#,##0.0\);_(* "-"??_);_(@_)</c:formatCode>
                <c:ptCount val="244"/>
                <c:pt idx="0">
                  <c:v>6.25</c:v>
                </c:pt>
                <c:pt idx="1">
                  <c:v>6.25</c:v>
                </c:pt>
                <c:pt idx="2">
                  <c:v>6.25</c:v>
                </c:pt>
                <c:pt idx="3">
                  <c:v>6.25</c:v>
                </c:pt>
                <c:pt idx="4">
                  <c:v>6.25</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5.75</c:v>
                </c:pt>
                <c:pt idx="106">
                  <c:v>5.75</c:v>
                </c:pt>
                <c:pt idx="107">
                  <c:v>5.75</c:v>
                </c:pt>
                <c:pt idx="108">
                  <c:v>5.75</c:v>
                </c:pt>
                <c:pt idx="109">
                  <c:v>5.75</c:v>
                </c:pt>
                <c:pt idx="110">
                  <c:v>5.75</c:v>
                </c:pt>
                <c:pt idx="111">
                  <c:v>5.75</c:v>
                </c:pt>
                <c:pt idx="112">
                  <c:v>5.75</c:v>
                </c:pt>
                <c:pt idx="113">
                  <c:v>5.75</c:v>
                </c:pt>
                <c:pt idx="114">
                  <c:v>5.75</c:v>
                </c:pt>
                <c:pt idx="115">
                  <c:v>5.75</c:v>
                </c:pt>
                <c:pt idx="116">
                  <c:v>5.75</c:v>
                </c:pt>
                <c:pt idx="117">
                  <c:v>5.75</c:v>
                </c:pt>
                <c:pt idx="118">
                  <c:v>5.75</c:v>
                </c:pt>
                <c:pt idx="119">
                  <c:v>5.75</c:v>
                </c:pt>
                <c:pt idx="120">
                  <c:v>5.75</c:v>
                </c:pt>
                <c:pt idx="121">
                  <c:v>5.75</c:v>
                </c:pt>
                <c:pt idx="122">
                  <c:v>5.75</c:v>
                </c:pt>
                <c:pt idx="123">
                  <c:v>5.75</c:v>
                </c:pt>
                <c:pt idx="124">
                  <c:v>5.75</c:v>
                </c:pt>
                <c:pt idx="125">
                  <c:v>5.75</c:v>
                </c:pt>
                <c:pt idx="126">
                  <c:v>5.75</c:v>
                </c:pt>
                <c:pt idx="127">
                  <c:v>5.75</c:v>
                </c:pt>
                <c:pt idx="128">
                  <c:v>5.75</c:v>
                </c:pt>
                <c:pt idx="129">
                  <c:v>5.75</c:v>
                </c:pt>
                <c:pt idx="130">
                  <c:v>5.75</c:v>
                </c:pt>
                <c:pt idx="131">
                  <c:v>5.75</c:v>
                </c:pt>
                <c:pt idx="132">
                  <c:v>5.75</c:v>
                </c:pt>
                <c:pt idx="133">
                  <c:v>5.75</c:v>
                </c:pt>
                <c:pt idx="134">
                  <c:v>5.75</c:v>
                </c:pt>
                <c:pt idx="135">
                  <c:v>5.75</c:v>
                </c:pt>
                <c:pt idx="136">
                  <c:v>5.75</c:v>
                </c:pt>
                <c:pt idx="137">
                  <c:v>5.5</c:v>
                </c:pt>
                <c:pt idx="138">
                  <c:v>5.5</c:v>
                </c:pt>
                <c:pt idx="139">
                  <c:v>5.5</c:v>
                </c:pt>
                <c:pt idx="140">
                  <c:v>5.5</c:v>
                </c:pt>
                <c:pt idx="141">
                  <c:v>5.5</c:v>
                </c:pt>
                <c:pt idx="142">
                  <c:v>5.5</c:v>
                </c:pt>
                <c:pt idx="143">
                  <c:v>5.5</c:v>
                </c:pt>
                <c:pt idx="144">
                  <c:v>5.5</c:v>
                </c:pt>
                <c:pt idx="145">
                  <c:v>5.5</c:v>
                </c:pt>
                <c:pt idx="146">
                  <c:v>5.5</c:v>
                </c:pt>
                <c:pt idx="147">
                  <c:v>5.5</c:v>
                </c:pt>
                <c:pt idx="148">
                  <c:v>5.5</c:v>
                </c:pt>
                <c:pt idx="149">
                  <c:v>5.5</c:v>
                </c:pt>
                <c:pt idx="150">
                  <c:v>5.5</c:v>
                </c:pt>
                <c:pt idx="151">
                  <c:v>5.5</c:v>
                </c:pt>
                <c:pt idx="152">
                  <c:v>5.5</c:v>
                </c:pt>
                <c:pt idx="153">
                  <c:v>5.5</c:v>
                </c:pt>
                <c:pt idx="154">
                  <c:v>5.5</c:v>
                </c:pt>
                <c:pt idx="155">
                  <c:v>5.5</c:v>
                </c:pt>
                <c:pt idx="156">
                  <c:v>5.5</c:v>
                </c:pt>
                <c:pt idx="157">
                  <c:v>5.5</c:v>
                </c:pt>
                <c:pt idx="158">
                  <c:v>5.5</c:v>
                </c:pt>
                <c:pt idx="159">
                  <c:v>5.5</c:v>
                </c:pt>
                <c:pt idx="160">
                  <c:v>5.5</c:v>
                </c:pt>
                <c:pt idx="161">
                  <c:v>5.5</c:v>
                </c:pt>
                <c:pt idx="162">
                  <c:v>5.5</c:v>
                </c:pt>
                <c:pt idx="163">
                  <c:v>5.5</c:v>
                </c:pt>
                <c:pt idx="164">
                  <c:v>5.25</c:v>
                </c:pt>
                <c:pt idx="165">
                  <c:v>5.25</c:v>
                </c:pt>
                <c:pt idx="166">
                  <c:v>5.25</c:v>
                </c:pt>
                <c:pt idx="167">
                  <c:v>5.25</c:v>
                </c:pt>
                <c:pt idx="168">
                  <c:v>5.25</c:v>
                </c:pt>
                <c:pt idx="169">
                  <c:v>5.25</c:v>
                </c:pt>
                <c:pt idx="170">
                  <c:v>5</c:v>
                </c:pt>
                <c:pt idx="171">
                  <c:v>5</c:v>
                </c:pt>
                <c:pt idx="172">
                  <c:v>5</c:v>
                </c:pt>
                <c:pt idx="173">
                  <c:v>5</c:v>
                </c:pt>
                <c:pt idx="174">
                  <c:v>5</c:v>
                </c:pt>
                <c:pt idx="175">
                  <c:v>5</c:v>
                </c:pt>
                <c:pt idx="176">
                  <c:v>5</c:v>
                </c:pt>
                <c:pt idx="177">
                  <c:v>4.5</c:v>
                </c:pt>
                <c:pt idx="178">
                  <c:v>4.5</c:v>
                </c:pt>
                <c:pt idx="179">
                  <c:v>4.5</c:v>
                </c:pt>
                <c:pt idx="180">
                  <c:v>4.5</c:v>
                </c:pt>
                <c:pt idx="181">
                  <c:v>4.5</c:v>
                </c:pt>
                <c:pt idx="182">
                  <c:v>4.5</c:v>
                </c:pt>
                <c:pt idx="183">
                  <c:v>4.5</c:v>
                </c:pt>
                <c:pt idx="184">
                  <c:v>4.5</c:v>
                </c:pt>
                <c:pt idx="185">
                  <c:v>4.5</c:v>
                </c:pt>
                <c:pt idx="186">
                  <c:v>4.5</c:v>
                </c:pt>
                <c:pt idx="187">
                  <c:v>4.5</c:v>
                </c:pt>
                <c:pt idx="188">
                  <c:v>4.5</c:v>
                </c:pt>
                <c:pt idx="189">
                  <c:v>4.5</c:v>
                </c:pt>
                <c:pt idx="190">
                  <c:v>4.25</c:v>
                </c:pt>
                <c:pt idx="191">
                  <c:v>4.25</c:v>
                </c:pt>
                <c:pt idx="192">
                  <c:v>4.25</c:v>
                </c:pt>
                <c:pt idx="193">
                  <c:v>4.25</c:v>
                </c:pt>
                <c:pt idx="194">
                  <c:v>4.25</c:v>
                </c:pt>
                <c:pt idx="195">
                  <c:v>4.25</c:v>
                </c:pt>
                <c:pt idx="196">
                  <c:v>4.25</c:v>
                </c:pt>
                <c:pt idx="197">
                  <c:v>4.25</c:v>
                </c:pt>
                <c:pt idx="198">
                  <c:v>4.25</c:v>
                </c:pt>
                <c:pt idx="199">
                  <c:v>4.25</c:v>
                </c:pt>
                <c:pt idx="200">
                  <c:v>4.25</c:v>
                </c:pt>
                <c:pt idx="201">
                  <c:v>4.25</c:v>
                </c:pt>
                <c:pt idx="202">
                  <c:v>4.25</c:v>
                </c:pt>
                <c:pt idx="203">
                  <c:v>5.25</c:v>
                </c:pt>
                <c:pt idx="204">
                  <c:v>5.25</c:v>
                </c:pt>
                <c:pt idx="205">
                  <c:v>5.25</c:v>
                </c:pt>
                <c:pt idx="206">
                  <c:v>5.25</c:v>
                </c:pt>
                <c:pt idx="207">
                  <c:v>5.25</c:v>
                </c:pt>
                <c:pt idx="208">
                  <c:v>5.25</c:v>
                </c:pt>
                <c:pt idx="209">
                  <c:v>5.25</c:v>
                </c:pt>
                <c:pt idx="210">
                  <c:v>5.5</c:v>
                </c:pt>
                <c:pt idx="211">
                  <c:v>5.5</c:v>
                </c:pt>
                <c:pt idx="212">
                  <c:v>5.5</c:v>
                </c:pt>
                <c:pt idx="213">
                  <c:v>5.5</c:v>
                </c:pt>
                <c:pt idx="214">
                  <c:v>5.5</c:v>
                </c:pt>
                <c:pt idx="215">
                  <c:v>5.5</c:v>
                </c:pt>
                <c:pt idx="216">
                  <c:v>5.5</c:v>
                </c:pt>
                <c:pt idx="217">
                  <c:v>5.5</c:v>
                </c:pt>
                <c:pt idx="218">
                  <c:v>5.5</c:v>
                </c:pt>
                <c:pt idx="219">
                  <c:v>5.5</c:v>
                </c:pt>
                <c:pt idx="220">
                  <c:v>5.5</c:v>
                </c:pt>
                <c:pt idx="221">
                  <c:v>5.5</c:v>
                </c:pt>
                <c:pt idx="222">
                  <c:v>6</c:v>
                </c:pt>
                <c:pt idx="223">
                  <c:v>6</c:v>
                </c:pt>
                <c:pt idx="224">
                  <c:v>6</c:v>
                </c:pt>
                <c:pt idx="225">
                  <c:v>6</c:v>
                </c:pt>
                <c:pt idx="226">
                  <c:v>6</c:v>
                </c:pt>
                <c:pt idx="227">
                  <c:v>6</c:v>
                </c:pt>
                <c:pt idx="228">
                  <c:v>6.5</c:v>
                </c:pt>
                <c:pt idx="229">
                  <c:v>6.5</c:v>
                </c:pt>
                <c:pt idx="230">
                  <c:v>6.5</c:v>
                </c:pt>
                <c:pt idx="231">
                  <c:v>6.5</c:v>
                </c:pt>
                <c:pt idx="232">
                  <c:v>6.5</c:v>
                </c:pt>
                <c:pt idx="233">
                  <c:v>6.5</c:v>
                </c:pt>
                <c:pt idx="234">
                  <c:v>6.5</c:v>
                </c:pt>
                <c:pt idx="235">
                  <c:v>7</c:v>
                </c:pt>
                <c:pt idx="236">
                  <c:v>7</c:v>
                </c:pt>
                <c:pt idx="237">
                  <c:v>7</c:v>
                </c:pt>
                <c:pt idx="238">
                  <c:v>7</c:v>
                </c:pt>
                <c:pt idx="239">
                  <c:v>7</c:v>
                </c:pt>
                <c:pt idx="240">
                  <c:v>7</c:v>
                </c:pt>
                <c:pt idx="241">
                  <c:v>7.25</c:v>
                </c:pt>
                <c:pt idx="242">
                  <c:v>7.25</c:v>
                </c:pt>
                <c:pt idx="243">
                  <c:v>7.25</c:v>
                </c:pt>
              </c:numCache>
            </c:numRef>
          </c:val>
          <c:smooth val="0"/>
          <c:extLst>
            <c:ext xmlns:c16="http://schemas.microsoft.com/office/drawing/2014/chart" uri="{C3380CC4-5D6E-409C-BE32-E72D297353CC}">
              <c16:uniqueId val="{00000003-E98B-4CE9-8F66-47B9E15BC872}"/>
            </c:ext>
          </c:extLst>
        </c:ser>
        <c:ser>
          <c:idx val="5"/>
          <c:order val="4"/>
          <c:tx>
            <c:strRef>
              <c:f>'Chart 37'!$F$1</c:f>
              <c:strCache>
                <c:ptCount val="1"/>
                <c:pt idx="0">
                  <c:v>CBA deposits rate</c:v>
                </c:pt>
              </c:strCache>
            </c:strRef>
          </c:tx>
          <c:spPr>
            <a:ln w="12700">
              <a:solidFill>
                <a:srgbClr val="8064A2">
                  <a:lumMod val="50000"/>
                </a:srgbClr>
              </a:solidFill>
            </a:ln>
          </c:spPr>
          <c:marker>
            <c:symbol val="none"/>
          </c:marker>
          <c:cat>
            <c:numRef>
              <c:f>'Chart 37'!$A$2:$A$246</c:f>
              <c:numCache>
                <c:formatCode>[$-409]dd\-mmm\-yy;@</c:formatCode>
                <c:ptCount val="24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numCache>
            </c:numRef>
          </c:cat>
          <c:val>
            <c:numRef>
              <c:f>'Chart 37'!$F$2:$F$246</c:f>
              <c:numCache>
                <c:formatCode>_(* #,##0.0_);_(* \(#,##0.0\);_(* "-"??_);_(@_)</c:formatCode>
                <c:ptCount val="244"/>
                <c:pt idx="0">
                  <c:v>4.75</c:v>
                </c:pt>
                <c:pt idx="1">
                  <c:v>4.75</c:v>
                </c:pt>
                <c:pt idx="2">
                  <c:v>4.75</c:v>
                </c:pt>
                <c:pt idx="3">
                  <c:v>4.75</c:v>
                </c:pt>
                <c:pt idx="4">
                  <c:v>4.75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4.5</c:v>
                </c:pt>
                <c:pt idx="37">
                  <c:v>4.5</c:v>
                </c:pt>
                <c:pt idx="38">
                  <c:v>4.5</c:v>
                </c:pt>
                <c:pt idx="39">
                  <c:v>4.5</c:v>
                </c:pt>
                <c:pt idx="40">
                  <c:v>4.5</c:v>
                </c:pt>
                <c:pt idx="41">
                  <c:v>4.5</c:v>
                </c:pt>
                <c:pt idx="42">
                  <c:v>4.5</c:v>
                </c:pt>
                <c:pt idx="43">
                  <c:v>4.5</c:v>
                </c:pt>
                <c:pt idx="44">
                  <c:v>4.5</c:v>
                </c:pt>
                <c:pt idx="45">
                  <c:v>4.5</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4.25</c:v>
                </c:pt>
                <c:pt idx="106">
                  <c:v>4.25</c:v>
                </c:pt>
                <c:pt idx="107">
                  <c:v>4.25</c:v>
                </c:pt>
                <c:pt idx="108">
                  <c:v>4.25</c:v>
                </c:pt>
                <c:pt idx="109">
                  <c:v>4.25</c:v>
                </c:pt>
                <c:pt idx="110">
                  <c:v>4.25</c:v>
                </c:pt>
                <c:pt idx="111">
                  <c:v>4.25</c:v>
                </c:pt>
                <c:pt idx="112">
                  <c:v>4.25</c:v>
                </c:pt>
                <c:pt idx="113">
                  <c:v>4.25</c:v>
                </c:pt>
                <c:pt idx="114">
                  <c:v>4.25</c:v>
                </c:pt>
                <c:pt idx="115">
                  <c:v>4.25</c:v>
                </c:pt>
                <c:pt idx="116">
                  <c:v>4.25</c:v>
                </c:pt>
                <c:pt idx="117">
                  <c:v>4.25</c:v>
                </c:pt>
                <c:pt idx="118">
                  <c:v>4.25</c:v>
                </c:pt>
                <c:pt idx="119">
                  <c:v>4.25</c:v>
                </c:pt>
                <c:pt idx="120">
                  <c:v>4.25</c:v>
                </c:pt>
                <c:pt idx="121">
                  <c:v>4.25</c:v>
                </c:pt>
                <c:pt idx="122">
                  <c:v>4.25</c:v>
                </c:pt>
                <c:pt idx="123">
                  <c:v>4.25</c:v>
                </c:pt>
                <c:pt idx="124">
                  <c:v>4.25</c:v>
                </c:pt>
                <c:pt idx="125">
                  <c:v>4.25</c:v>
                </c:pt>
                <c:pt idx="126">
                  <c:v>4.25</c:v>
                </c:pt>
                <c:pt idx="127">
                  <c:v>4.25</c:v>
                </c:pt>
                <c:pt idx="128">
                  <c:v>4.25</c:v>
                </c:pt>
                <c:pt idx="129">
                  <c:v>4.25</c:v>
                </c:pt>
                <c:pt idx="130">
                  <c:v>4.25</c:v>
                </c:pt>
                <c:pt idx="131">
                  <c:v>4.25</c:v>
                </c:pt>
                <c:pt idx="132">
                  <c:v>4.25</c:v>
                </c:pt>
                <c:pt idx="133">
                  <c:v>4.25</c:v>
                </c:pt>
                <c:pt idx="134">
                  <c:v>4.25</c:v>
                </c:pt>
                <c:pt idx="135">
                  <c:v>4.25</c:v>
                </c:pt>
                <c:pt idx="136">
                  <c:v>4.25</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3.75</c:v>
                </c:pt>
                <c:pt idx="165">
                  <c:v>3.75</c:v>
                </c:pt>
                <c:pt idx="166">
                  <c:v>3.75</c:v>
                </c:pt>
                <c:pt idx="167">
                  <c:v>3.75</c:v>
                </c:pt>
                <c:pt idx="168">
                  <c:v>3.75</c:v>
                </c:pt>
                <c:pt idx="169">
                  <c:v>3.75</c:v>
                </c:pt>
                <c:pt idx="170">
                  <c:v>3.5</c:v>
                </c:pt>
                <c:pt idx="171">
                  <c:v>3.5</c:v>
                </c:pt>
                <c:pt idx="172">
                  <c:v>3.5</c:v>
                </c:pt>
                <c:pt idx="173">
                  <c:v>3.5</c:v>
                </c:pt>
                <c:pt idx="174">
                  <c:v>3.5</c:v>
                </c:pt>
                <c:pt idx="175">
                  <c:v>3.5</c:v>
                </c:pt>
                <c:pt idx="176">
                  <c:v>3.5</c:v>
                </c:pt>
                <c:pt idx="177">
                  <c:v>3</c:v>
                </c:pt>
                <c:pt idx="178">
                  <c:v>3</c:v>
                </c:pt>
                <c:pt idx="179">
                  <c:v>3</c:v>
                </c:pt>
                <c:pt idx="180">
                  <c:v>3</c:v>
                </c:pt>
                <c:pt idx="181">
                  <c:v>3</c:v>
                </c:pt>
                <c:pt idx="182">
                  <c:v>3</c:v>
                </c:pt>
                <c:pt idx="183">
                  <c:v>3</c:v>
                </c:pt>
                <c:pt idx="184">
                  <c:v>3</c:v>
                </c:pt>
                <c:pt idx="185">
                  <c:v>3</c:v>
                </c:pt>
                <c:pt idx="186">
                  <c:v>3</c:v>
                </c:pt>
                <c:pt idx="187">
                  <c:v>3</c:v>
                </c:pt>
                <c:pt idx="188">
                  <c:v>3</c:v>
                </c:pt>
                <c:pt idx="189">
                  <c:v>3</c:v>
                </c:pt>
                <c:pt idx="190">
                  <c:v>2.75</c:v>
                </c:pt>
                <c:pt idx="191">
                  <c:v>2.75</c:v>
                </c:pt>
                <c:pt idx="192">
                  <c:v>2.75</c:v>
                </c:pt>
                <c:pt idx="193">
                  <c:v>2.75</c:v>
                </c:pt>
                <c:pt idx="194">
                  <c:v>2.75</c:v>
                </c:pt>
                <c:pt idx="195">
                  <c:v>2.75</c:v>
                </c:pt>
                <c:pt idx="196">
                  <c:v>2.75</c:v>
                </c:pt>
                <c:pt idx="197">
                  <c:v>2.75</c:v>
                </c:pt>
                <c:pt idx="198">
                  <c:v>2.75</c:v>
                </c:pt>
                <c:pt idx="199">
                  <c:v>2.75</c:v>
                </c:pt>
                <c:pt idx="200">
                  <c:v>2.75</c:v>
                </c:pt>
                <c:pt idx="201">
                  <c:v>2.75</c:v>
                </c:pt>
                <c:pt idx="202">
                  <c:v>2.75</c:v>
                </c:pt>
                <c:pt idx="203">
                  <c:v>3.75</c:v>
                </c:pt>
                <c:pt idx="204">
                  <c:v>3.75</c:v>
                </c:pt>
                <c:pt idx="205">
                  <c:v>3.75</c:v>
                </c:pt>
                <c:pt idx="206">
                  <c:v>3.75</c:v>
                </c:pt>
                <c:pt idx="207">
                  <c:v>3.75</c:v>
                </c:pt>
                <c:pt idx="208">
                  <c:v>3.75</c:v>
                </c:pt>
                <c:pt idx="209">
                  <c:v>3.75</c:v>
                </c:pt>
                <c:pt idx="210">
                  <c:v>4</c:v>
                </c:pt>
                <c:pt idx="211">
                  <c:v>4</c:v>
                </c:pt>
                <c:pt idx="212">
                  <c:v>4</c:v>
                </c:pt>
                <c:pt idx="213">
                  <c:v>4</c:v>
                </c:pt>
                <c:pt idx="214">
                  <c:v>4</c:v>
                </c:pt>
                <c:pt idx="215">
                  <c:v>4</c:v>
                </c:pt>
                <c:pt idx="216">
                  <c:v>4</c:v>
                </c:pt>
                <c:pt idx="217">
                  <c:v>4</c:v>
                </c:pt>
                <c:pt idx="218">
                  <c:v>4</c:v>
                </c:pt>
                <c:pt idx="219">
                  <c:v>4</c:v>
                </c:pt>
                <c:pt idx="220">
                  <c:v>4</c:v>
                </c:pt>
                <c:pt idx="221">
                  <c:v>4</c:v>
                </c:pt>
                <c:pt idx="222">
                  <c:v>4.5</c:v>
                </c:pt>
                <c:pt idx="223">
                  <c:v>4.5</c:v>
                </c:pt>
                <c:pt idx="224">
                  <c:v>4.5</c:v>
                </c:pt>
                <c:pt idx="225">
                  <c:v>4.5</c:v>
                </c:pt>
                <c:pt idx="226">
                  <c:v>4.5</c:v>
                </c:pt>
                <c:pt idx="227">
                  <c:v>4.5</c:v>
                </c:pt>
                <c:pt idx="228">
                  <c:v>5</c:v>
                </c:pt>
                <c:pt idx="229">
                  <c:v>5</c:v>
                </c:pt>
                <c:pt idx="230">
                  <c:v>5</c:v>
                </c:pt>
                <c:pt idx="231">
                  <c:v>5</c:v>
                </c:pt>
                <c:pt idx="232">
                  <c:v>5</c:v>
                </c:pt>
                <c:pt idx="233">
                  <c:v>5</c:v>
                </c:pt>
                <c:pt idx="234">
                  <c:v>5</c:v>
                </c:pt>
                <c:pt idx="235">
                  <c:v>5.5</c:v>
                </c:pt>
                <c:pt idx="236">
                  <c:v>5.5</c:v>
                </c:pt>
                <c:pt idx="237">
                  <c:v>5.5</c:v>
                </c:pt>
                <c:pt idx="238">
                  <c:v>5.5</c:v>
                </c:pt>
                <c:pt idx="239">
                  <c:v>5.5</c:v>
                </c:pt>
                <c:pt idx="240">
                  <c:v>5.5</c:v>
                </c:pt>
                <c:pt idx="241">
                  <c:v>5.75</c:v>
                </c:pt>
                <c:pt idx="242">
                  <c:v>5.75</c:v>
                </c:pt>
                <c:pt idx="243">
                  <c:v>5.75</c:v>
                </c:pt>
              </c:numCache>
            </c:numRef>
          </c:val>
          <c:smooth val="0"/>
          <c:extLst>
            <c:ext xmlns:c16="http://schemas.microsoft.com/office/drawing/2014/chart" uri="{C3380CC4-5D6E-409C-BE32-E72D297353CC}">
              <c16:uniqueId val="{00000004-E98B-4CE9-8F66-47B9E15BC872}"/>
            </c:ext>
          </c:extLst>
        </c:ser>
        <c:ser>
          <c:idx val="0"/>
          <c:order val="5"/>
          <c:tx>
            <c:strRef>
              <c:f>'Chart 37'!$G$1</c:f>
              <c:strCache>
                <c:ptCount val="1"/>
                <c:pt idx="0">
                  <c:v>Lombard repos</c:v>
                </c:pt>
              </c:strCache>
            </c:strRef>
          </c:tx>
          <c:spPr>
            <a:ln w="12700">
              <a:solidFill>
                <a:srgbClr val="ED7D31">
                  <a:lumMod val="75000"/>
                </a:srgbClr>
              </a:solidFill>
            </a:ln>
          </c:spPr>
          <c:marker>
            <c:symbol val="none"/>
          </c:marker>
          <c:cat>
            <c:numRef>
              <c:f>'Chart 37'!$A$2:$A$246</c:f>
              <c:numCache>
                <c:formatCode>[$-409]dd\-mmm\-yy;@</c:formatCode>
                <c:ptCount val="244"/>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numCache>
            </c:numRef>
          </c:cat>
          <c:val>
            <c:numRef>
              <c:f>'Chart 37'!$G$2:$G$246</c:f>
              <c:numCache>
                <c:formatCode>_(* #,##0.0_);_(* \(#,##0.0\);_(* "-"??_);_(@_)</c:formatCode>
                <c:ptCount val="244"/>
                <c:pt idx="0">
                  <c:v>7.75</c:v>
                </c:pt>
                <c:pt idx="1">
                  <c:v>7.75</c:v>
                </c:pt>
                <c:pt idx="2">
                  <c:v>7.75</c:v>
                </c:pt>
                <c:pt idx="3">
                  <c:v>7.75</c:v>
                </c:pt>
                <c:pt idx="4">
                  <c:v>7.75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7.25</c:v>
                </c:pt>
                <c:pt idx="106">
                  <c:v>7.25</c:v>
                </c:pt>
                <c:pt idx="107">
                  <c:v>7.25</c:v>
                </c:pt>
                <c:pt idx="108">
                  <c:v>7.25</c:v>
                </c:pt>
                <c:pt idx="109">
                  <c:v>7.25</c:v>
                </c:pt>
                <c:pt idx="110">
                  <c:v>7.25</c:v>
                </c:pt>
                <c:pt idx="111">
                  <c:v>7.25</c:v>
                </c:pt>
                <c:pt idx="112">
                  <c:v>7.25</c:v>
                </c:pt>
                <c:pt idx="113">
                  <c:v>7.25</c:v>
                </c:pt>
                <c:pt idx="114">
                  <c:v>7.25</c:v>
                </c:pt>
                <c:pt idx="115">
                  <c:v>7.25</c:v>
                </c:pt>
                <c:pt idx="116">
                  <c:v>7.25</c:v>
                </c:pt>
                <c:pt idx="117">
                  <c:v>7.25</c:v>
                </c:pt>
                <c:pt idx="118">
                  <c:v>7.25</c:v>
                </c:pt>
                <c:pt idx="119">
                  <c:v>7.25</c:v>
                </c:pt>
                <c:pt idx="120">
                  <c:v>7.25</c:v>
                </c:pt>
                <c:pt idx="121">
                  <c:v>7.25</c:v>
                </c:pt>
                <c:pt idx="122">
                  <c:v>7.25</c:v>
                </c:pt>
                <c:pt idx="123">
                  <c:v>7.25</c:v>
                </c:pt>
                <c:pt idx="124">
                  <c:v>7.25</c:v>
                </c:pt>
                <c:pt idx="125">
                  <c:v>7.25</c:v>
                </c:pt>
                <c:pt idx="126">
                  <c:v>7.25</c:v>
                </c:pt>
                <c:pt idx="127">
                  <c:v>7.25</c:v>
                </c:pt>
                <c:pt idx="128">
                  <c:v>7.25</c:v>
                </c:pt>
                <c:pt idx="129">
                  <c:v>7.25</c:v>
                </c:pt>
                <c:pt idx="130">
                  <c:v>7.25</c:v>
                </c:pt>
                <c:pt idx="131">
                  <c:v>7.25</c:v>
                </c:pt>
                <c:pt idx="132">
                  <c:v>7.25</c:v>
                </c:pt>
                <c:pt idx="133">
                  <c:v>7.25</c:v>
                </c:pt>
                <c:pt idx="134">
                  <c:v>7.25</c:v>
                </c:pt>
                <c:pt idx="135">
                  <c:v>7.25</c:v>
                </c:pt>
                <c:pt idx="136">
                  <c:v>7.25</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6.75</c:v>
                </c:pt>
                <c:pt idx="165">
                  <c:v>6.75</c:v>
                </c:pt>
                <c:pt idx="166">
                  <c:v>6.75</c:v>
                </c:pt>
                <c:pt idx="167">
                  <c:v>6.75</c:v>
                </c:pt>
                <c:pt idx="168">
                  <c:v>6.75</c:v>
                </c:pt>
                <c:pt idx="169">
                  <c:v>6.75</c:v>
                </c:pt>
                <c:pt idx="170">
                  <c:v>6.5</c:v>
                </c:pt>
                <c:pt idx="171">
                  <c:v>6.5</c:v>
                </c:pt>
                <c:pt idx="172">
                  <c:v>6.5</c:v>
                </c:pt>
                <c:pt idx="173">
                  <c:v>6.5</c:v>
                </c:pt>
                <c:pt idx="174">
                  <c:v>6.5</c:v>
                </c:pt>
                <c:pt idx="175">
                  <c:v>6.5</c:v>
                </c:pt>
                <c:pt idx="176">
                  <c:v>6.5</c:v>
                </c:pt>
                <c:pt idx="177">
                  <c:v>6</c:v>
                </c:pt>
                <c:pt idx="178">
                  <c:v>6</c:v>
                </c:pt>
                <c:pt idx="179">
                  <c:v>6</c:v>
                </c:pt>
                <c:pt idx="180">
                  <c:v>6</c:v>
                </c:pt>
                <c:pt idx="181">
                  <c:v>6</c:v>
                </c:pt>
                <c:pt idx="182">
                  <c:v>6</c:v>
                </c:pt>
                <c:pt idx="183">
                  <c:v>6</c:v>
                </c:pt>
                <c:pt idx="184">
                  <c:v>6</c:v>
                </c:pt>
                <c:pt idx="185">
                  <c:v>6</c:v>
                </c:pt>
                <c:pt idx="186">
                  <c:v>6</c:v>
                </c:pt>
                <c:pt idx="187">
                  <c:v>6</c:v>
                </c:pt>
                <c:pt idx="188">
                  <c:v>6</c:v>
                </c:pt>
                <c:pt idx="189">
                  <c:v>6</c:v>
                </c:pt>
                <c:pt idx="190">
                  <c:v>5.75</c:v>
                </c:pt>
                <c:pt idx="191">
                  <c:v>5.75</c:v>
                </c:pt>
                <c:pt idx="192">
                  <c:v>5.75</c:v>
                </c:pt>
                <c:pt idx="193">
                  <c:v>5.75</c:v>
                </c:pt>
                <c:pt idx="194">
                  <c:v>5.75</c:v>
                </c:pt>
                <c:pt idx="195">
                  <c:v>5.75</c:v>
                </c:pt>
                <c:pt idx="196">
                  <c:v>5.75</c:v>
                </c:pt>
                <c:pt idx="197">
                  <c:v>5.75</c:v>
                </c:pt>
                <c:pt idx="198">
                  <c:v>5.75</c:v>
                </c:pt>
                <c:pt idx="199">
                  <c:v>5.75</c:v>
                </c:pt>
                <c:pt idx="200">
                  <c:v>5.75</c:v>
                </c:pt>
                <c:pt idx="201">
                  <c:v>5.75</c:v>
                </c:pt>
                <c:pt idx="202">
                  <c:v>5.75</c:v>
                </c:pt>
                <c:pt idx="203">
                  <c:v>6.75</c:v>
                </c:pt>
                <c:pt idx="204">
                  <c:v>6.75</c:v>
                </c:pt>
                <c:pt idx="205">
                  <c:v>6.75</c:v>
                </c:pt>
                <c:pt idx="206">
                  <c:v>6.75</c:v>
                </c:pt>
                <c:pt idx="207">
                  <c:v>6.75</c:v>
                </c:pt>
                <c:pt idx="208">
                  <c:v>6.75</c:v>
                </c:pt>
                <c:pt idx="209">
                  <c:v>6.75</c:v>
                </c:pt>
                <c:pt idx="210">
                  <c:v>7</c:v>
                </c:pt>
                <c:pt idx="211">
                  <c:v>7</c:v>
                </c:pt>
                <c:pt idx="212">
                  <c:v>7</c:v>
                </c:pt>
                <c:pt idx="213">
                  <c:v>7</c:v>
                </c:pt>
                <c:pt idx="214">
                  <c:v>7</c:v>
                </c:pt>
                <c:pt idx="215">
                  <c:v>7</c:v>
                </c:pt>
                <c:pt idx="216">
                  <c:v>7</c:v>
                </c:pt>
                <c:pt idx="217">
                  <c:v>7</c:v>
                </c:pt>
                <c:pt idx="218">
                  <c:v>7</c:v>
                </c:pt>
                <c:pt idx="219">
                  <c:v>7</c:v>
                </c:pt>
                <c:pt idx="220">
                  <c:v>7</c:v>
                </c:pt>
                <c:pt idx="221">
                  <c:v>7</c:v>
                </c:pt>
                <c:pt idx="222">
                  <c:v>7.5</c:v>
                </c:pt>
                <c:pt idx="223">
                  <c:v>7.5</c:v>
                </c:pt>
                <c:pt idx="224">
                  <c:v>7.5</c:v>
                </c:pt>
                <c:pt idx="225">
                  <c:v>7.5</c:v>
                </c:pt>
                <c:pt idx="226">
                  <c:v>7.5</c:v>
                </c:pt>
                <c:pt idx="227">
                  <c:v>7.5</c:v>
                </c:pt>
                <c:pt idx="228">
                  <c:v>8</c:v>
                </c:pt>
                <c:pt idx="229">
                  <c:v>8</c:v>
                </c:pt>
                <c:pt idx="230">
                  <c:v>8</c:v>
                </c:pt>
                <c:pt idx="231">
                  <c:v>8</c:v>
                </c:pt>
                <c:pt idx="232">
                  <c:v>8</c:v>
                </c:pt>
                <c:pt idx="233">
                  <c:v>8</c:v>
                </c:pt>
                <c:pt idx="234">
                  <c:v>8</c:v>
                </c:pt>
                <c:pt idx="235">
                  <c:v>8.5</c:v>
                </c:pt>
                <c:pt idx="236">
                  <c:v>8.5</c:v>
                </c:pt>
                <c:pt idx="237">
                  <c:v>8.5</c:v>
                </c:pt>
                <c:pt idx="238">
                  <c:v>8.5</c:v>
                </c:pt>
                <c:pt idx="239">
                  <c:v>8.5</c:v>
                </c:pt>
                <c:pt idx="240">
                  <c:v>8.5</c:v>
                </c:pt>
                <c:pt idx="241">
                  <c:v>8.75</c:v>
                </c:pt>
                <c:pt idx="242">
                  <c:v>8.75</c:v>
                </c:pt>
                <c:pt idx="243">
                  <c:v>8.75</c:v>
                </c:pt>
              </c:numCache>
            </c:numRef>
          </c:val>
          <c:smooth val="0"/>
          <c:extLst>
            <c:ext xmlns:c16="http://schemas.microsoft.com/office/drawing/2014/chart" uri="{C3380CC4-5D6E-409C-BE32-E72D297353CC}">
              <c16:uniqueId val="{00000005-E98B-4CE9-8F66-47B9E15BC872}"/>
            </c:ext>
          </c:extLst>
        </c:ser>
        <c:dLbls>
          <c:showLegendKey val="0"/>
          <c:showVal val="0"/>
          <c:showCatName val="0"/>
          <c:showSerName val="0"/>
          <c:showPercent val="0"/>
          <c:showBubbleSize val="0"/>
        </c:dLbls>
        <c:smooth val="0"/>
        <c:axId val="479308280"/>
        <c:axId val="479311808"/>
      </c:lineChart>
      <c:dateAx>
        <c:axId val="479308280"/>
        <c:scaling>
          <c:orientation val="minMax"/>
          <c:max val="44469"/>
          <c:min val="43739"/>
        </c:scaling>
        <c:delete val="0"/>
        <c:axPos val="b"/>
        <c:numFmt formatCode="dd/mm/yy;@" sourceLinked="0"/>
        <c:majorTickMark val="out"/>
        <c:minorTickMark val="none"/>
        <c:tickLblPos val="low"/>
        <c:spPr>
          <a:ln w="6350">
            <a:solidFill>
              <a:sysClr val="windowText" lastClr="000000"/>
            </a:solidFill>
          </a:ln>
        </c:spPr>
        <c:txPr>
          <a:bodyPr rot="-5400000" vert="horz"/>
          <a:lstStyle/>
          <a:p>
            <a:pPr>
              <a:defRPr sz="600" b="0" i="0" u="none" strike="noStrike" baseline="0">
                <a:solidFill>
                  <a:srgbClr val="000000"/>
                </a:solidFill>
                <a:latin typeface="GHEA Grapalat" pitchFamily="50" charset="0"/>
                <a:ea typeface="Calibri"/>
                <a:cs typeface="Calibri"/>
              </a:defRPr>
            </a:pPr>
            <a:endParaRPr lang="en-US"/>
          </a:p>
        </c:txPr>
        <c:crossAx val="479311808"/>
        <c:crosses val="autoZero"/>
        <c:auto val="1"/>
        <c:lblOffset val="100"/>
        <c:baseTimeUnit val="days"/>
        <c:majorUnit val="45"/>
        <c:majorTimeUnit val="days"/>
      </c:dateAx>
      <c:valAx>
        <c:axId val="479311808"/>
        <c:scaling>
          <c:orientation val="minMax"/>
          <c:max val="9"/>
          <c:min val="2"/>
        </c:scaling>
        <c:delete val="0"/>
        <c:axPos val="l"/>
        <c:numFmt formatCode="_(* #,##0_);_(* \(#,##0\);_(* &quot;-&quot;_);_(@_)" sourceLinked="0"/>
        <c:majorTickMark val="out"/>
        <c:minorTickMark val="none"/>
        <c:tickLblPos val="nextTo"/>
        <c:spPr>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Calibri"/>
                <a:cs typeface="Calibri"/>
              </a:defRPr>
            </a:pPr>
            <a:endParaRPr lang="en-US"/>
          </a:p>
        </c:txPr>
        <c:crossAx val="479308280"/>
        <c:crosses val="autoZero"/>
        <c:crossBetween val="between"/>
        <c:majorUnit val="1"/>
      </c:valAx>
    </c:plotArea>
    <c:legend>
      <c:legendPos val="r"/>
      <c:layout>
        <c:manualLayout>
          <c:xMode val="edge"/>
          <c:yMode val="edge"/>
          <c:x val="2.3796489451069765E-2"/>
          <c:y val="0.77058437547165948"/>
          <c:w val="0.96348015873015869"/>
          <c:h val="0.21654805032690388"/>
        </c:manualLayout>
      </c:layout>
      <c:overlay val="0"/>
      <c:txPr>
        <a:bodyPr/>
        <a:lstStyle/>
        <a:p>
          <a:pPr>
            <a:defRPr sz="900" b="0" i="1" u="none" strike="noStrike" baseline="-14000">
              <a:solidFill>
                <a:srgbClr val="000000"/>
              </a:solidFill>
              <a:latin typeface="GHEA Grapalat" pitchFamily="50" charset="0"/>
              <a:ea typeface="Calibri"/>
              <a:cs typeface="Calibri"/>
            </a:defRPr>
          </a:pPr>
          <a:endParaRPr lang="en-US"/>
        </a:p>
      </c:txPr>
    </c:legend>
    <c:plotVisOnly val="1"/>
    <c:dispBlanksAs val="gap"/>
    <c:showDLblsOverMax val="0"/>
  </c:chart>
  <c:spPr>
    <a:noFill/>
    <a:ln>
      <a:noFill/>
    </a:ln>
    <a:effectLst>
      <a:outerShdw sx="1000" sy="1000" algn="tl" rotWithShape="0">
        <a:prstClr val="black"/>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69791951240311301"/>
        </c:manualLayout>
      </c:layout>
      <c:lineChart>
        <c:grouping val="standard"/>
        <c:varyColors val="0"/>
        <c:ser>
          <c:idx val="0"/>
          <c:order val="0"/>
          <c:tx>
            <c:strRef>
              <c:f>'Chart 4'!$B$1</c:f>
              <c:strCache>
                <c:ptCount val="1"/>
                <c:pt idx="0">
                  <c:v>USA</c:v>
                </c:pt>
              </c:strCache>
            </c:strRef>
          </c:tx>
          <c:spPr>
            <a:ln w="19050" cap="rnd">
              <a:solidFill>
                <a:schemeClr val="accent6"/>
              </a:solidFill>
              <a:round/>
            </a:ln>
            <a:effectLst/>
          </c:spPr>
          <c:marker>
            <c:symbol val="none"/>
          </c:marker>
          <c:cat>
            <c:strRef>
              <c:f>'Chart 4'!$A$14:$A$44</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strCache>
            </c:strRef>
          </c:cat>
          <c:val>
            <c:numRef>
              <c:f>'Chart 4'!$B$14:$B$44</c:f>
              <c:numCache>
                <c:formatCode>0.0</c:formatCode>
                <c:ptCount val="31"/>
                <c:pt idx="0">
                  <c:v>2.48309778</c:v>
                </c:pt>
                <c:pt idx="1">
                  <c:v>1.89239987</c:v>
                </c:pt>
                <c:pt idx="2">
                  <c:v>1.9863426799999999</c:v>
                </c:pt>
                <c:pt idx="3">
                  <c:v>2.0770784</c:v>
                </c:pt>
                <c:pt idx="4">
                  <c:v>2.151789</c:v>
                </c:pt>
                <c:pt idx="5">
                  <c:v>2.6999249999999999</c:v>
                </c:pt>
                <c:pt idx="6">
                  <c:v>2.6321340000000002</c:v>
                </c:pt>
                <c:pt idx="7">
                  <c:v>2.165124</c:v>
                </c:pt>
                <c:pt idx="8">
                  <c:v>1.602125</c:v>
                </c:pt>
                <c:pt idx="9">
                  <c:v>1.817151</c:v>
                </c:pt>
                <c:pt idx="10">
                  <c:v>1.7507740000000001</c:v>
                </c:pt>
                <c:pt idx="11">
                  <c:v>2.0054080000000001</c:v>
                </c:pt>
                <c:pt idx="12">
                  <c:v>2.084076</c:v>
                </c:pt>
                <c:pt idx="13">
                  <c:v>0.38445000000000001</c:v>
                </c:pt>
                <c:pt idx="14">
                  <c:v>1.216958</c:v>
                </c:pt>
                <c:pt idx="15">
                  <c:v>1.219565</c:v>
                </c:pt>
                <c:pt idx="16">
                  <c:v>1.879262</c:v>
                </c:pt>
                <c:pt idx="17">
                  <c:v>4.7465570000000001</c:v>
                </c:pt>
                <c:pt idx="18">
                  <c:v>5.1884769999999998</c:v>
                </c:pt>
                <c:pt idx="19">
                  <c:v>5.6595519999999997</c:v>
                </c:pt>
                <c:pt idx="20">
                  <c:v>5.325933</c:v>
                </c:pt>
                <c:pt idx="21">
                  <c:v>3.9787400000000002</c:v>
                </c:pt>
                <c:pt idx="22">
                  <c:v>3.0096319999999999</c:v>
                </c:pt>
                <c:pt idx="23">
                  <c:v>2.533242</c:v>
                </c:pt>
                <c:pt idx="24">
                  <c:v>2.319639</c:v>
                </c:pt>
                <c:pt idx="25">
                  <c:v>2.2174209999999999</c:v>
                </c:pt>
                <c:pt idx="26">
                  <c:v>2.204399</c:v>
                </c:pt>
                <c:pt idx="27">
                  <c:v>2.2371509999999999</c:v>
                </c:pt>
                <c:pt idx="28">
                  <c:v>2.3016990000000002</c:v>
                </c:pt>
                <c:pt idx="29">
                  <c:v>2.3451710000000001</c:v>
                </c:pt>
                <c:pt idx="30">
                  <c:v>2.4292400000000001</c:v>
                </c:pt>
              </c:numCache>
            </c:numRef>
          </c:val>
          <c:smooth val="0"/>
          <c:extLst>
            <c:ext xmlns:c16="http://schemas.microsoft.com/office/drawing/2014/chart" uri="{C3380CC4-5D6E-409C-BE32-E72D297353CC}">
              <c16:uniqueId val="{00000000-3FC1-49A2-8013-B74E5EF372A9}"/>
            </c:ext>
          </c:extLst>
        </c:ser>
        <c:ser>
          <c:idx val="1"/>
          <c:order val="1"/>
          <c:tx>
            <c:strRef>
              <c:f>'Chart 4'!$C$1</c:f>
              <c:strCache>
                <c:ptCount val="1"/>
                <c:pt idx="0">
                  <c:v>Eurozone</c:v>
                </c:pt>
              </c:strCache>
            </c:strRef>
          </c:tx>
          <c:spPr>
            <a:ln w="19050" cap="rnd">
              <a:solidFill>
                <a:srgbClr val="002060"/>
              </a:solidFill>
              <a:round/>
            </a:ln>
            <a:effectLst/>
          </c:spPr>
          <c:marker>
            <c:symbol val="none"/>
          </c:marker>
          <c:cat>
            <c:strRef>
              <c:f>'Chart 4'!$A$14:$A$44</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strCache>
            </c:strRef>
          </c:cat>
          <c:val>
            <c:numRef>
              <c:f>'Chart 4'!$C$14:$C$44</c:f>
              <c:numCache>
                <c:formatCode>0.0</c:formatCode>
                <c:ptCount val="31"/>
                <c:pt idx="0">
                  <c:v>1.77781513</c:v>
                </c:pt>
                <c:pt idx="1">
                  <c:v>1.4960974</c:v>
                </c:pt>
                <c:pt idx="2">
                  <c:v>1.4203329</c:v>
                </c:pt>
                <c:pt idx="3">
                  <c:v>1.41551132</c:v>
                </c:pt>
                <c:pt idx="4">
                  <c:v>1.1099589999999999</c:v>
                </c:pt>
                <c:pt idx="5">
                  <c:v>1.7673730000000001</c:v>
                </c:pt>
                <c:pt idx="6">
                  <c:v>2.2375820000000002</c:v>
                </c:pt>
                <c:pt idx="7">
                  <c:v>1.815042</c:v>
                </c:pt>
                <c:pt idx="8">
                  <c:v>1.4284840000000001</c:v>
                </c:pt>
                <c:pt idx="9">
                  <c:v>1.3942490000000001</c:v>
                </c:pt>
                <c:pt idx="10">
                  <c:v>0.929728</c:v>
                </c:pt>
                <c:pt idx="11">
                  <c:v>1.0057430000000001</c:v>
                </c:pt>
                <c:pt idx="12">
                  <c:v>1.11351</c:v>
                </c:pt>
                <c:pt idx="13">
                  <c:v>0.21831700000000001</c:v>
                </c:pt>
                <c:pt idx="14">
                  <c:v>-3.9079999999999997E-2</c:v>
                </c:pt>
                <c:pt idx="15">
                  <c:v>-0.27143</c:v>
                </c:pt>
                <c:pt idx="16">
                  <c:v>1.055064</c:v>
                </c:pt>
                <c:pt idx="17">
                  <c:v>1.811677</c:v>
                </c:pt>
                <c:pt idx="18">
                  <c:v>2.786521</c:v>
                </c:pt>
                <c:pt idx="19">
                  <c:v>3.9572500000000002</c:v>
                </c:pt>
                <c:pt idx="20">
                  <c:v>3.012124</c:v>
                </c:pt>
                <c:pt idx="21">
                  <c:v>2.873583</c:v>
                </c:pt>
                <c:pt idx="22">
                  <c:v>2.3285019999999998</c:v>
                </c:pt>
                <c:pt idx="23">
                  <c:v>1.7146650000000001</c:v>
                </c:pt>
                <c:pt idx="24">
                  <c:v>1.7174100000000001</c:v>
                </c:pt>
                <c:pt idx="25">
                  <c:v>1.8116209999999999</c:v>
                </c:pt>
                <c:pt idx="26">
                  <c:v>1.7545040000000001</c:v>
                </c:pt>
                <c:pt idx="27">
                  <c:v>1.6524430000000001</c:v>
                </c:pt>
                <c:pt idx="28">
                  <c:v>1.6657599999999999</c:v>
                </c:pt>
                <c:pt idx="29">
                  <c:v>1.7390220000000001</c:v>
                </c:pt>
                <c:pt idx="30">
                  <c:v>1.8811089999999999</c:v>
                </c:pt>
              </c:numCache>
            </c:numRef>
          </c:val>
          <c:smooth val="0"/>
          <c:extLst>
            <c:ext xmlns:c16="http://schemas.microsoft.com/office/drawing/2014/chart" uri="{C3380CC4-5D6E-409C-BE32-E72D297353CC}">
              <c16:uniqueId val="{00000001-3FC1-49A2-8013-B74E5EF372A9}"/>
            </c:ext>
          </c:extLst>
        </c:ser>
        <c:ser>
          <c:idx val="2"/>
          <c:order val="2"/>
          <c:tx>
            <c:strRef>
              <c:f>'Chart 4'!$D$1</c:f>
              <c:strCache>
                <c:ptCount val="1"/>
                <c:pt idx="0">
                  <c:v>Russia</c:v>
                </c:pt>
              </c:strCache>
            </c:strRef>
          </c:tx>
          <c:spPr>
            <a:ln w="19050" cap="rnd">
              <a:solidFill>
                <a:srgbClr val="C00000"/>
              </a:solidFill>
              <a:round/>
            </a:ln>
            <a:effectLst/>
          </c:spPr>
          <c:marker>
            <c:symbol val="none"/>
          </c:marker>
          <c:cat>
            <c:strRef>
              <c:f>'Chart 4'!$A$14:$A$44</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strCache>
            </c:strRef>
          </c:cat>
          <c:val>
            <c:numRef>
              <c:f>'Chart 4'!$D$14:$D$44</c:f>
              <c:numCache>
                <c:formatCode>0.0</c:formatCode>
                <c:ptCount val="31"/>
                <c:pt idx="0">
                  <c:v>4.5910353800000001</c:v>
                </c:pt>
                <c:pt idx="1">
                  <c:v>4.1639892400000003</c:v>
                </c:pt>
                <c:pt idx="2">
                  <c:v>3.2367740999999999</c:v>
                </c:pt>
                <c:pt idx="3">
                  <c:v>2.4984850600000001</c:v>
                </c:pt>
                <c:pt idx="4">
                  <c:v>2.3358560000000002</c:v>
                </c:pt>
                <c:pt idx="5">
                  <c:v>2.3507359999999999</c:v>
                </c:pt>
                <c:pt idx="6">
                  <c:v>2.882441</c:v>
                </c:pt>
                <c:pt idx="7">
                  <c:v>3.8190919999999999</c:v>
                </c:pt>
                <c:pt idx="8">
                  <c:v>5.0869549999999997</c:v>
                </c:pt>
                <c:pt idx="9">
                  <c:v>4.8559210000000004</c:v>
                </c:pt>
                <c:pt idx="10">
                  <c:v>4.1809250000000002</c:v>
                </c:pt>
                <c:pt idx="11">
                  <c:v>3.407022</c:v>
                </c:pt>
                <c:pt idx="12">
                  <c:v>2.419699</c:v>
                </c:pt>
                <c:pt idx="13">
                  <c:v>3.0486309999999999</c:v>
                </c:pt>
                <c:pt idx="14">
                  <c:v>3.4725320000000002</c:v>
                </c:pt>
                <c:pt idx="15">
                  <c:v>4.350943</c:v>
                </c:pt>
                <c:pt idx="16">
                  <c:v>5.4310409999999996</c:v>
                </c:pt>
                <c:pt idx="17">
                  <c:v>5.8145920000000002</c:v>
                </c:pt>
                <c:pt idx="18">
                  <c:v>6.6297040000000003</c:v>
                </c:pt>
                <c:pt idx="19">
                  <c:v>7.7691379999999999</c:v>
                </c:pt>
                <c:pt idx="20">
                  <c:v>7.2002980000000001</c:v>
                </c:pt>
                <c:pt idx="21">
                  <c:v>6.703093</c:v>
                </c:pt>
                <c:pt idx="22">
                  <c:v>5.9544589999999999</c:v>
                </c:pt>
                <c:pt idx="23">
                  <c:v>4.4767039999999998</c:v>
                </c:pt>
                <c:pt idx="24">
                  <c:v>4.398809</c:v>
                </c:pt>
                <c:pt idx="25">
                  <c:v>4.1762589999999999</c:v>
                </c:pt>
                <c:pt idx="26">
                  <c:v>4.0792580000000003</c:v>
                </c:pt>
                <c:pt idx="27">
                  <c:v>4.0138490000000004</c:v>
                </c:pt>
                <c:pt idx="28">
                  <c:v>4.006621</c:v>
                </c:pt>
                <c:pt idx="29">
                  <c:v>4.036664</c:v>
                </c:pt>
                <c:pt idx="30">
                  <c:v>4.0689080000000004</c:v>
                </c:pt>
              </c:numCache>
            </c:numRef>
          </c:val>
          <c:smooth val="0"/>
          <c:extLst>
            <c:ext xmlns:c16="http://schemas.microsoft.com/office/drawing/2014/chart" uri="{C3380CC4-5D6E-409C-BE32-E72D297353CC}">
              <c16:uniqueId val="{00000002-3FC1-49A2-8013-B74E5EF372A9}"/>
            </c:ext>
          </c:extLst>
        </c:ser>
        <c:dLbls>
          <c:showLegendKey val="0"/>
          <c:showVal val="0"/>
          <c:showCatName val="0"/>
          <c:showSerName val="0"/>
          <c:showPercent val="0"/>
          <c:showBubbleSize val="0"/>
        </c:dLbls>
        <c:smooth val="0"/>
        <c:axId val="333670456"/>
        <c:axId val="422303088"/>
      </c:lineChart>
      <c:catAx>
        <c:axId val="33367045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2303088"/>
        <c:crosses val="autoZero"/>
        <c:auto val="1"/>
        <c:lblAlgn val="ctr"/>
        <c:lblOffset val="100"/>
        <c:noMultiLvlLbl val="0"/>
      </c:catAx>
      <c:valAx>
        <c:axId val="422303088"/>
        <c:scaling>
          <c:orientation val="minMax"/>
          <c:max val="8"/>
          <c:min val="-1"/>
        </c:scaling>
        <c:delete val="0"/>
        <c:axPos val="l"/>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333670456"/>
        <c:crosses val="autoZero"/>
        <c:crossBetween val="between"/>
      </c:valAx>
      <c:spPr>
        <a:noFill/>
        <a:ln>
          <a:noFill/>
        </a:ln>
        <a:effectLst/>
      </c:spPr>
    </c:plotArea>
    <c:legend>
      <c:legendPos val="b"/>
      <c:layout>
        <c:manualLayout>
          <c:xMode val="edge"/>
          <c:yMode val="edge"/>
          <c:x val="3.0114701024783696E-3"/>
          <c:y val="0.87424344084532035"/>
          <c:w val="0.80810039682539681"/>
          <c:h val="0.1122351521787079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blipFill dpi="0" rotWithShape="1">
      <a:blip xmlns:r="http://schemas.openxmlformats.org/officeDocument/2006/relationships" r:embed="rId1"/>
      <a:srcRect/>
      <a:stretch>
        <a:fillRect l="65000" r="3000"/>
      </a:stretch>
    </a:blip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3281746031746"/>
          <c:y val="6.9420529891824234E-2"/>
          <c:w val="0.86755277777777773"/>
          <c:h val="0.67027236004458413"/>
        </c:manualLayout>
      </c:layout>
      <c:lineChart>
        <c:grouping val="standard"/>
        <c:varyColors val="0"/>
        <c:ser>
          <c:idx val="0"/>
          <c:order val="0"/>
          <c:tx>
            <c:strRef>
              <c:f>'Chart 38'!$B$1</c:f>
              <c:strCache>
                <c:ptCount val="1"/>
                <c:pt idx="0">
                  <c:v>USD</c:v>
                </c:pt>
              </c:strCache>
            </c:strRef>
          </c:tx>
          <c:spPr>
            <a:ln w="19050" cap="rnd">
              <a:solidFill>
                <a:srgbClr val="002060"/>
              </a:solidFill>
              <a:round/>
            </a:ln>
            <a:effectLst/>
          </c:spPr>
          <c:marker>
            <c:symbol val="none"/>
          </c:marker>
          <c:cat>
            <c:numRef>
              <c:f>'Chart 38'!$A$188:$A$438</c:f>
              <c:numCache>
                <c:formatCode>m/d/yyyy</c:formatCode>
                <c:ptCount val="251"/>
                <c:pt idx="0">
                  <c:v>44105</c:v>
                </c:pt>
                <c:pt idx="1">
                  <c:v>44106</c:v>
                </c:pt>
                <c:pt idx="2">
                  <c:v>44109</c:v>
                </c:pt>
                <c:pt idx="3">
                  <c:v>44110</c:v>
                </c:pt>
                <c:pt idx="4">
                  <c:v>44111</c:v>
                </c:pt>
                <c:pt idx="5">
                  <c:v>44112</c:v>
                </c:pt>
                <c:pt idx="6">
                  <c:v>44113</c:v>
                </c:pt>
                <c:pt idx="7">
                  <c:v>44116</c:v>
                </c:pt>
                <c:pt idx="8">
                  <c:v>44117</c:v>
                </c:pt>
                <c:pt idx="9">
                  <c:v>44118</c:v>
                </c:pt>
                <c:pt idx="10">
                  <c:v>44119</c:v>
                </c:pt>
                <c:pt idx="11">
                  <c:v>44120</c:v>
                </c:pt>
                <c:pt idx="12">
                  <c:v>44123</c:v>
                </c:pt>
                <c:pt idx="13">
                  <c:v>44124</c:v>
                </c:pt>
                <c:pt idx="14">
                  <c:v>44125</c:v>
                </c:pt>
                <c:pt idx="15">
                  <c:v>44126</c:v>
                </c:pt>
                <c:pt idx="16">
                  <c:v>44127</c:v>
                </c:pt>
                <c:pt idx="17">
                  <c:v>44130</c:v>
                </c:pt>
                <c:pt idx="18">
                  <c:v>44131</c:v>
                </c:pt>
                <c:pt idx="19">
                  <c:v>44132</c:v>
                </c:pt>
                <c:pt idx="20">
                  <c:v>44133</c:v>
                </c:pt>
                <c:pt idx="21">
                  <c:v>44134</c:v>
                </c:pt>
                <c:pt idx="22">
                  <c:v>44137</c:v>
                </c:pt>
                <c:pt idx="23">
                  <c:v>44138</c:v>
                </c:pt>
                <c:pt idx="24">
                  <c:v>44139</c:v>
                </c:pt>
                <c:pt idx="25">
                  <c:v>44140</c:v>
                </c:pt>
                <c:pt idx="26">
                  <c:v>44141</c:v>
                </c:pt>
                <c:pt idx="27">
                  <c:v>44144</c:v>
                </c:pt>
                <c:pt idx="28">
                  <c:v>44145</c:v>
                </c:pt>
                <c:pt idx="29">
                  <c:v>44146</c:v>
                </c:pt>
                <c:pt idx="30">
                  <c:v>44147</c:v>
                </c:pt>
                <c:pt idx="31">
                  <c:v>44148</c:v>
                </c:pt>
                <c:pt idx="32">
                  <c:v>44151</c:v>
                </c:pt>
                <c:pt idx="33">
                  <c:v>44152</c:v>
                </c:pt>
                <c:pt idx="34">
                  <c:v>44153</c:v>
                </c:pt>
                <c:pt idx="35">
                  <c:v>44154</c:v>
                </c:pt>
                <c:pt idx="36">
                  <c:v>44155</c:v>
                </c:pt>
                <c:pt idx="37">
                  <c:v>44158</c:v>
                </c:pt>
                <c:pt idx="38">
                  <c:v>44159</c:v>
                </c:pt>
                <c:pt idx="39">
                  <c:v>44160</c:v>
                </c:pt>
                <c:pt idx="40">
                  <c:v>44161</c:v>
                </c:pt>
                <c:pt idx="41">
                  <c:v>44162</c:v>
                </c:pt>
                <c:pt idx="42">
                  <c:v>44165</c:v>
                </c:pt>
                <c:pt idx="43">
                  <c:v>44166</c:v>
                </c:pt>
                <c:pt idx="44">
                  <c:v>44167</c:v>
                </c:pt>
                <c:pt idx="45">
                  <c:v>44168</c:v>
                </c:pt>
                <c:pt idx="46">
                  <c:v>44169</c:v>
                </c:pt>
                <c:pt idx="47">
                  <c:v>44172</c:v>
                </c:pt>
                <c:pt idx="48">
                  <c:v>44173</c:v>
                </c:pt>
                <c:pt idx="49">
                  <c:v>44174</c:v>
                </c:pt>
                <c:pt idx="50">
                  <c:v>44175</c:v>
                </c:pt>
                <c:pt idx="51">
                  <c:v>44176</c:v>
                </c:pt>
                <c:pt idx="52">
                  <c:v>44179</c:v>
                </c:pt>
                <c:pt idx="53">
                  <c:v>44180</c:v>
                </c:pt>
                <c:pt idx="54">
                  <c:v>44181</c:v>
                </c:pt>
                <c:pt idx="55">
                  <c:v>44182</c:v>
                </c:pt>
                <c:pt idx="56">
                  <c:v>44183</c:v>
                </c:pt>
                <c:pt idx="57">
                  <c:v>44186</c:v>
                </c:pt>
                <c:pt idx="58">
                  <c:v>44187</c:v>
                </c:pt>
                <c:pt idx="59">
                  <c:v>44188</c:v>
                </c:pt>
                <c:pt idx="60">
                  <c:v>44189</c:v>
                </c:pt>
                <c:pt idx="61">
                  <c:v>44190</c:v>
                </c:pt>
                <c:pt idx="62">
                  <c:v>44193</c:v>
                </c:pt>
                <c:pt idx="63">
                  <c:v>44194</c:v>
                </c:pt>
                <c:pt idx="64">
                  <c:v>44195</c:v>
                </c:pt>
                <c:pt idx="65">
                  <c:v>44204</c:v>
                </c:pt>
                <c:pt idx="66">
                  <c:v>44207</c:v>
                </c:pt>
                <c:pt idx="67">
                  <c:v>44208</c:v>
                </c:pt>
                <c:pt idx="68">
                  <c:v>44209</c:v>
                </c:pt>
                <c:pt idx="69">
                  <c:v>44210</c:v>
                </c:pt>
                <c:pt idx="70">
                  <c:v>44211</c:v>
                </c:pt>
                <c:pt idx="71">
                  <c:v>44214</c:v>
                </c:pt>
                <c:pt idx="72">
                  <c:v>44215</c:v>
                </c:pt>
                <c:pt idx="73">
                  <c:v>44216</c:v>
                </c:pt>
                <c:pt idx="74">
                  <c:v>44217</c:v>
                </c:pt>
                <c:pt idx="75">
                  <c:v>44218</c:v>
                </c:pt>
                <c:pt idx="76">
                  <c:v>44221</c:v>
                </c:pt>
                <c:pt idx="77">
                  <c:v>44222</c:v>
                </c:pt>
                <c:pt idx="78">
                  <c:v>44223</c:v>
                </c:pt>
                <c:pt idx="79">
                  <c:v>44225</c:v>
                </c:pt>
                <c:pt idx="80">
                  <c:v>44228</c:v>
                </c:pt>
                <c:pt idx="81">
                  <c:v>44229</c:v>
                </c:pt>
                <c:pt idx="82">
                  <c:v>44230</c:v>
                </c:pt>
                <c:pt idx="83">
                  <c:v>44231</c:v>
                </c:pt>
                <c:pt idx="84">
                  <c:v>44232</c:v>
                </c:pt>
                <c:pt idx="85">
                  <c:v>44235</c:v>
                </c:pt>
                <c:pt idx="86">
                  <c:v>44236</c:v>
                </c:pt>
                <c:pt idx="87">
                  <c:v>44237</c:v>
                </c:pt>
                <c:pt idx="88">
                  <c:v>44238</c:v>
                </c:pt>
                <c:pt idx="89">
                  <c:v>44239</c:v>
                </c:pt>
                <c:pt idx="90">
                  <c:v>44242</c:v>
                </c:pt>
                <c:pt idx="91">
                  <c:v>44243</c:v>
                </c:pt>
                <c:pt idx="92">
                  <c:v>44244</c:v>
                </c:pt>
                <c:pt idx="93">
                  <c:v>44245</c:v>
                </c:pt>
                <c:pt idx="94">
                  <c:v>44246</c:v>
                </c:pt>
                <c:pt idx="95">
                  <c:v>44249</c:v>
                </c:pt>
                <c:pt idx="96">
                  <c:v>44250</c:v>
                </c:pt>
                <c:pt idx="97">
                  <c:v>44251</c:v>
                </c:pt>
                <c:pt idx="98">
                  <c:v>44252</c:v>
                </c:pt>
                <c:pt idx="99">
                  <c:v>44253</c:v>
                </c:pt>
                <c:pt idx="100">
                  <c:v>44256</c:v>
                </c:pt>
                <c:pt idx="101">
                  <c:v>44257</c:v>
                </c:pt>
                <c:pt idx="102">
                  <c:v>44258</c:v>
                </c:pt>
                <c:pt idx="103">
                  <c:v>44259</c:v>
                </c:pt>
                <c:pt idx="104">
                  <c:v>44260</c:v>
                </c:pt>
                <c:pt idx="105">
                  <c:v>44264</c:v>
                </c:pt>
                <c:pt idx="106">
                  <c:v>44265</c:v>
                </c:pt>
                <c:pt idx="107">
                  <c:v>44266</c:v>
                </c:pt>
                <c:pt idx="108">
                  <c:v>44267</c:v>
                </c:pt>
                <c:pt idx="109">
                  <c:v>44270</c:v>
                </c:pt>
                <c:pt idx="110">
                  <c:v>44271</c:v>
                </c:pt>
                <c:pt idx="111">
                  <c:v>44272</c:v>
                </c:pt>
                <c:pt idx="112">
                  <c:v>44273</c:v>
                </c:pt>
                <c:pt idx="113">
                  <c:v>44274</c:v>
                </c:pt>
                <c:pt idx="114">
                  <c:v>44277</c:v>
                </c:pt>
                <c:pt idx="115">
                  <c:v>44278</c:v>
                </c:pt>
                <c:pt idx="116">
                  <c:v>44279</c:v>
                </c:pt>
                <c:pt idx="117">
                  <c:v>44280</c:v>
                </c:pt>
                <c:pt idx="118">
                  <c:v>44281</c:v>
                </c:pt>
                <c:pt idx="119">
                  <c:v>44284</c:v>
                </c:pt>
                <c:pt idx="120">
                  <c:v>44285</c:v>
                </c:pt>
                <c:pt idx="121">
                  <c:v>44286</c:v>
                </c:pt>
                <c:pt idx="122">
                  <c:v>44287</c:v>
                </c:pt>
                <c:pt idx="123">
                  <c:v>44288</c:v>
                </c:pt>
                <c:pt idx="124">
                  <c:v>44291</c:v>
                </c:pt>
                <c:pt idx="125">
                  <c:v>44292</c:v>
                </c:pt>
                <c:pt idx="126">
                  <c:v>44293</c:v>
                </c:pt>
                <c:pt idx="127">
                  <c:v>44294</c:v>
                </c:pt>
                <c:pt idx="128">
                  <c:v>44295</c:v>
                </c:pt>
                <c:pt idx="129">
                  <c:v>44298</c:v>
                </c:pt>
                <c:pt idx="130">
                  <c:v>44299</c:v>
                </c:pt>
                <c:pt idx="131">
                  <c:v>44300</c:v>
                </c:pt>
                <c:pt idx="132">
                  <c:v>44301</c:v>
                </c:pt>
                <c:pt idx="133">
                  <c:v>44302</c:v>
                </c:pt>
                <c:pt idx="134">
                  <c:v>44305</c:v>
                </c:pt>
                <c:pt idx="135">
                  <c:v>44306</c:v>
                </c:pt>
                <c:pt idx="136">
                  <c:v>44307</c:v>
                </c:pt>
                <c:pt idx="137">
                  <c:v>44308</c:v>
                </c:pt>
                <c:pt idx="138">
                  <c:v>44309</c:v>
                </c:pt>
                <c:pt idx="139">
                  <c:v>44312</c:v>
                </c:pt>
                <c:pt idx="140">
                  <c:v>44313</c:v>
                </c:pt>
                <c:pt idx="141">
                  <c:v>44314</c:v>
                </c:pt>
                <c:pt idx="142">
                  <c:v>44315</c:v>
                </c:pt>
                <c:pt idx="143">
                  <c:v>44316</c:v>
                </c:pt>
                <c:pt idx="144">
                  <c:v>44319</c:v>
                </c:pt>
                <c:pt idx="145">
                  <c:v>44320</c:v>
                </c:pt>
                <c:pt idx="146">
                  <c:v>44321</c:v>
                </c:pt>
                <c:pt idx="147">
                  <c:v>44322</c:v>
                </c:pt>
                <c:pt idx="148">
                  <c:v>44323</c:v>
                </c:pt>
                <c:pt idx="149">
                  <c:v>44326</c:v>
                </c:pt>
                <c:pt idx="150">
                  <c:v>44327</c:v>
                </c:pt>
                <c:pt idx="151">
                  <c:v>44328</c:v>
                </c:pt>
                <c:pt idx="152">
                  <c:v>44329</c:v>
                </c:pt>
                <c:pt idx="153">
                  <c:v>44330</c:v>
                </c:pt>
                <c:pt idx="154">
                  <c:v>44333</c:v>
                </c:pt>
                <c:pt idx="155">
                  <c:v>44334</c:v>
                </c:pt>
                <c:pt idx="156">
                  <c:v>44335</c:v>
                </c:pt>
                <c:pt idx="157">
                  <c:v>44336</c:v>
                </c:pt>
                <c:pt idx="158">
                  <c:v>44337</c:v>
                </c:pt>
                <c:pt idx="159">
                  <c:v>44340</c:v>
                </c:pt>
                <c:pt idx="160">
                  <c:v>44341</c:v>
                </c:pt>
                <c:pt idx="161">
                  <c:v>44342</c:v>
                </c:pt>
                <c:pt idx="162">
                  <c:v>44708</c:v>
                </c:pt>
                <c:pt idx="163">
                  <c:v>44343</c:v>
                </c:pt>
                <c:pt idx="164">
                  <c:v>44347</c:v>
                </c:pt>
                <c:pt idx="165">
                  <c:v>44348</c:v>
                </c:pt>
                <c:pt idx="166">
                  <c:v>44349</c:v>
                </c:pt>
                <c:pt idx="167">
                  <c:v>44350</c:v>
                </c:pt>
                <c:pt idx="168">
                  <c:v>44351</c:v>
                </c:pt>
                <c:pt idx="169">
                  <c:v>44354</c:v>
                </c:pt>
                <c:pt idx="170">
                  <c:v>44355</c:v>
                </c:pt>
                <c:pt idx="171">
                  <c:v>44356</c:v>
                </c:pt>
                <c:pt idx="172">
                  <c:v>44357</c:v>
                </c:pt>
                <c:pt idx="173">
                  <c:v>44358</c:v>
                </c:pt>
                <c:pt idx="174">
                  <c:v>44361</c:v>
                </c:pt>
                <c:pt idx="175">
                  <c:v>44362</c:v>
                </c:pt>
                <c:pt idx="176">
                  <c:v>44363</c:v>
                </c:pt>
                <c:pt idx="177">
                  <c:v>44364</c:v>
                </c:pt>
                <c:pt idx="178">
                  <c:v>44365</c:v>
                </c:pt>
                <c:pt idx="179">
                  <c:v>44368</c:v>
                </c:pt>
                <c:pt idx="180">
                  <c:v>44369</c:v>
                </c:pt>
                <c:pt idx="181">
                  <c:v>44370</c:v>
                </c:pt>
                <c:pt idx="182">
                  <c:v>44371</c:v>
                </c:pt>
                <c:pt idx="183">
                  <c:v>44372</c:v>
                </c:pt>
                <c:pt idx="184">
                  <c:v>44375</c:v>
                </c:pt>
                <c:pt idx="185">
                  <c:v>44376</c:v>
                </c:pt>
                <c:pt idx="186">
                  <c:v>44377</c:v>
                </c:pt>
                <c:pt idx="187">
                  <c:v>44378</c:v>
                </c:pt>
                <c:pt idx="188">
                  <c:v>44379</c:v>
                </c:pt>
                <c:pt idx="189">
                  <c:v>44383</c:v>
                </c:pt>
                <c:pt idx="190">
                  <c:v>44384</c:v>
                </c:pt>
                <c:pt idx="191">
                  <c:v>44385</c:v>
                </c:pt>
                <c:pt idx="192">
                  <c:v>44386</c:v>
                </c:pt>
                <c:pt idx="193">
                  <c:v>44389</c:v>
                </c:pt>
                <c:pt idx="194">
                  <c:v>44390</c:v>
                </c:pt>
                <c:pt idx="195">
                  <c:v>44391</c:v>
                </c:pt>
                <c:pt idx="196">
                  <c:v>44392</c:v>
                </c:pt>
                <c:pt idx="197">
                  <c:v>44393</c:v>
                </c:pt>
                <c:pt idx="198">
                  <c:v>44396</c:v>
                </c:pt>
                <c:pt idx="199">
                  <c:v>44397</c:v>
                </c:pt>
                <c:pt idx="200">
                  <c:v>44398</c:v>
                </c:pt>
                <c:pt idx="201">
                  <c:v>44399</c:v>
                </c:pt>
                <c:pt idx="202">
                  <c:v>44400</c:v>
                </c:pt>
                <c:pt idx="203">
                  <c:v>44403</c:v>
                </c:pt>
                <c:pt idx="204">
                  <c:v>44404</c:v>
                </c:pt>
                <c:pt idx="205">
                  <c:v>44405</c:v>
                </c:pt>
                <c:pt idx="206">
                  <c:v>44406</c:v>
                </c:pt>
                <c:pt idx="207">
                  <c:v>44407</c:v>
                </c:pt>
                <c:pt idx="208">
                  <c:v>44410</c:v>
                </c:pt>
                <c:pt idx="209">
                  <c:v>44411</c:v>
                </c:pt>
                <c:pt idx="210">
                  <c:v>44412</c:v>
                </c:pt>
                <c:pt idx="211">
                  <c:v>44413</c:v>
                </c:pt>
                <c:pt idx="212">
                  <c:v>44414</c:v>
                </c:pt>
                <c:pt idx="213">
                  <c:v>44417</c:v>
                </c:pt>
                <c:pt idx="214">
                  <c:v>44418</c:v>
                </c:pt>
                <c:pt idx="215">
                  <c:v>44419</c:v>
                </c:pt>
                <c:pt idx="216">
                  <c:v>44420</c:v>
                </c:pt>
                <c:pt idx="217">
                  <c:v>44421</c:v>
                </c:pt>
                <c:pt idx="218">
                  <c:v>44424</c:v>
                </c:pt>
                <c:pt idx="219">
                  <c:v>44425</c:v>
                </c:pt>
                <c:pt idx="220">
                  <c:v>44426</c:v>
                </c:pt>
                <c:pt idx="221">
                  <c:v>44427</c:v>
                </c:pt>
                <c:pt idx="222">
                  <c:v>44428</c:v>
                </c:pt>
                <c:pt idx="223">
                  <c:v>44431</c:v>
                </c:pt>
                <c:pt idx="224">
                  <c:v>44432</c:v>
                </c:pt>
                <c:pt idx="225">
                  <c:v>44433</c:v>
                </c:pt>
                <c:pt idx="226">
                  <c:v>44434</c:v>
                </c:pt>
                <c:pt idx="227">
                  <c:v>44435</c:v>
                </c:pt>
                <c:pt idx="228">
                  <c:v>44438</c:v>
                </c:pt>
                <c:pt idx="229">
                  <c:v>44439</c:v>
                </c:pt>
                <c:pt idx="230">
                  <c:v>44440</c:v>
                </c:pt>
                <c:pt idx="231">
                  <c:v>44441</c:v>
                </c:pt>
                <c:pt idx="232">
                  <c:v>44442</c:v>
                </c:pt>
                <c:pt idx="233">
                  <c:v>44445</c:v>
                </c:pt>
                <c:pt idx="234">
                  <c:v>44446</c:v>
                </c:pt>
                <c:pt idx="235">
                  <c:v>44447</c:v>
                </c:pt>
                <c:pt idx="236">
                  <c:v>44448</c:v>
                </c:pt>
                <c:pt idx="237">
                  <c:v>44449</c:v>
                </c:pt>
                <c:pt idx="238">
                  <c:v>44452</c:v>
                </c:pt>
                <c:pt idx="239">
                  <c:v>44453</c:v>
                </c:pt>
                <c:pt idx="240">
                  <c:v>44454</c:v>
                </c:pt>
                <c:pt idx="241">
                  <c:v>44455</c:v>
                </c:pt>
                <c:pt idx="242">
                  <c:v>44456</c:v>
                </c:pt>
                <c:pt idx="243">
                  <c:v>44461</c:v>
                </c:pt>
                <c:pt idx="244">
                  <c:v>44462</c:v>
                </c:pt>
                <c:pt idx="245">
                  <c:v>44463</c:v>
                </c:pt>
                <c:pt idx="246">
                  <c:v>44464</c:v>
                </c:pt>
                <c:pt idx="247">
                  <c:v>44466</c:v>
                </c:pt>
                <c:pt idx="248">
                  <c:v>44467</c:v>
                </c:pt>
                <c:pt idx="249">
                  <c:v>44468</c:v>
                </c:pt>
                <c:pt idx="250">
                  <c:v>44469</c:v>
                </c:pt>
              </c:numCache>
            </c:numRef>
          </c:cat>
          <c:val>
            <c:numRef>
              <c:f>'Chart 38'!$B$188:$B$438</c:f>
              <c:numCache>
                <c:formatCode>0.0</c:formatCode>
                <c:ptCount val="251"/>
                <c:pt idx="0">
                  <c:v>488.58</c:v>
                </c:pt>
                <c:pt idx="1">
                  <c:v>488.6</c:v>
                </c:pt>
                <c:pt idx="2">
                  <c:v>488.59</c:v>
                </c:pt>
                <c:pt idx="3">
                  <c:v>490.14</c:v>
                </c:pt>
                <c:pt idx="4">
                  <c:v>490.17</c:v>
                </c:pt>
                <c:pt idx="5">
                  <c:v>491.15</c:v>
                </c:pt>
                <c:pt idx="6">
                  <c:v>490.95</c:v>
                </c:pt>
                <c:pt idx="7">
                  <c:v>489.65</c:v>
                </c:pt>
                <c:pt idx="8">
                  <c:v>490.99</c:v>
                </c:pt>
                <c:pt idx="9">
                  <c:v>491.34</c:v>
                </c:pt>
                <c:pt idx="10">
                  <c:v>491.68</c:v>
                </c:pt>
                <c:pt idx="11">
                  <c:v>492.15</c:v>
                </c:pt>
                <c:pt idx="12">
                  <c:v>492.4</c:v>
                </c:pt>
                <c:pt idx="13">
                  <c:v>493.33</c:v>
                </c:pt>
                <c:pt idx="14">
                  <c:v>494.37</c:v>
                </c:pt>
                <c:pt idx="15">
                  <c:v>494.31</c:v>
                </c:pt>
                <c:pt idx="16">
                  <c:v>494.01</c:v>
                </c:pt>
                <c:pt idx="17">
                  <c:v>493.24</c:v>
                </c:pt>
                <c:pt idx="18">
                  <c:v>493.18</c:v>
                </c:pt>
                <c:pt idx="19">
                  <c:v>492.71</c:v>
                </c:pt>
                <c:pt idx="20">
                  <c:v>493.15</c:v>
                </c:pt>
                <c:pt idx="21">
                  <c:v>493.6</c:v>
                </c:pt>
                <c:pt idx="22">
                  <c:v>493.76</c:v>
                </c:pt>
                <c:pt idx="23">
                  <c:v>493.66</c:v>
                </c:pt>
                <c:pt idx="24">
                  <c:v>493.5</c:v>
                </c:pt>
                <c:pt idx="25">
                  <c:v>493.87</c:v>
                </c:pt>
                <c:pt idx="26">
                  <c:v>493.74</c:v>
                </c:pt>
                <c:pt idx="27">
                  <c:v>493.75</c:v>
                </c:pt>
                <c:pt idx="28">
                  <c:v>494.13</c:v>
                </c:pt>
                <c:pt idx="29">
                  <c:v>494.76</c:v>
                </c:pt>
                <c:pt idx="30">
                  <c:v>495.58</c:v>
                </c:pt>
                <c:pt idx="31">
                  <c:v>495.94</c:v>
                </c:pt>
                <c:pt idx="32">
                  <c:v>497.14</c:v>
                </c:pt>
                <c:pt idx="33">
                  <c:v>497.38</c:v>
                </c:pt>
                <c:pt idx="34">
                  <c:v>498.8</c:v>
                </c:pt>
                <c:pt idx="35">
                  <c:v>500.82</c:v>
                </c:pt>
                <c:pt idx="36">
                  <c:v>503.22</c:v>
                </c:pt>
                <c:pt idx="37">
                  <c:v>505.32</c:v>
                </c:pt>
                <c:pt idx="38">
                  <c:v>512.30999999999995</c:v>
                </c:pt>
                <c:pt idx="39">
                  <c:v>511.69</c:v>
                </c:pt>
                <c:pt idx="40">
                  <c:v>508.12</c:v>
                </c:pt>
                <c:pt idx="41">
                  <c:v>508.21</c:v>
                </c:pt>
                <c:pt idx="42">
                  <c:v>506.4</c:v>
                </c:pt>
                <c:pt idx="43">
                  <c:v>506.98</c:v>
                </c:pt>
                <c:pt idx="44">
                  <c:v>509.14</c:v>
                </c:pt>
                <c:pt idx="45">
                  <c:v>510</c:v>
                </c:pt>
                <c:pt idx="46">
                  <c:v>511.25</c:v>
                </c:pt>
                <c:pt idx="47">
                  <c:v>512.54</c:v>
                </c:pt>
                <c:pt idx="48">
                  <c:v>514.13</c:v>
                </c:pt>
                <c:pt idx="49">
                  <c:v>515.48</c:v>
                </c:pt>
                <c:pt idx="50">
                  <c:v>518.77</c:v>
                </c:pt>
                <c:pt idx="51">
                  <c:v>520.62</c:v>
                </c:pt>
                <c:pt idx="52">
                  <c:v>522.46</c:v>
                </c:pt>
                <c:pt idx="53">
                  <c:v>525.09</c:v>
                </c:pt>
                <c:pt idx="54">
                  <c:v>524.9</c:v>
                </c:pt>
                <c:pt idx="55">
                  <c:v>523.41999999999996</c:v>
                </c:pt>
                <c:pt idx="56">
                  <c:v>522.23</c:v>
                </c:pt>
                <c:pt idx="57">
                  <c:v>521.66</c:v>
                </c:pt>
                <c:pt idx="58">
                  <c:v>521.97</c:v>
                </c:pt>
                <c:pt idx="59">
                  <c:v>522.21</c:v>
                </c:pt>
                <c:pt idx="60">
                  <c:v>522.48</c:v>
                </c:pt>
                <c:pt idx="61">
                  <c:v>522.57000000000005</c:v>
                </c:pt>
                <c:pt idx="62">
                  <c:v>523.25</c:v>
                </c:pt>
                <c:pt idx="63">
                  <c:v>522.29999999999995</c:v>
                </c:pt>
                <c:pt idx="64">
                  <c:v>522.59</c:v>
                </c:pt>
                <c:pt idx="65">
                  <c:v>522.79</c:v>
                </c:pt>
                <c:pt idx="66">
                  <c:v>523.76</c:v>
                </c:pt>
                <c:pt idx="67">
                  <c:v>525.44000000000005</c:v>
                </c:pt>
                <c:pt idx="68">
                  <c:v>526.89</c:v>
                </c:pt>
                <c:pt idx="69">
                  <c:v>525.45000000000005</c:v>
                </c:pt>
                <c:pt idx="70">
                  <c:v>522.53</c:v>
                </c:pt>
                <c:pt idx="71">
                  <c:v>522.19000000000005</c:v>
                </c:pt>
                <c:pt idx="72">
                  <c:v>519.30999999999995</c:v>
                </c:pt>
                <c:pt idx="73">
                  <c:v>519.19000000000005</c:v>
                </c:pt>
                <c:pt idx="74">
                  <c:v>518.89</c:v>
                </c:pt>
                <c:pt idx="75">
                  <c:v>518.44000000000005</c:v>
                </c:pt>
                <c:pt idx="76">
                  <c:v>518.36</c:v>
                </c:pt>
                <c:pt idx="77">
                  <c:v>518.26</c:v>
                </c:pt>
                <c:pt idx="78">
                  <c:v>518.16</c:v>
                </c:pt>
                <c:pt idx="79">
                  <c:v>518.27</c:v>
                </c:pt>
                <c:pt idx="80">
                  <c:v>518.88</c:v>
                </c:pt>
                <c:pt idx="81">
                  <c:v>519.20000000000005</c:v>
                </c:pt>
                <c:pt idx="82">
                  <c:v>520.15</c:v>
                </c:pt>
                <c:pt idx="83">
                  <c:v>520.6</c:v>
                </c:pt>
                <c:pt idx="84">
                  <c:v>521.13</c:v>
                </c:pt>
                <c:pt idx="85">
                  <c:v>521.79999999999995</c:v>
                </c:pt>
                <c:pt idx="86">
                  <c:v>522.6</c:v>
                </c:pt>
                <c:pt idx="87">
                  <c:v>523.13</c:v>
                </c:pt>
                <c:pt idx="88">
                  <c:v>524.07000000000005</c:v>
                </c:pt>
                <c:pt idx="89">
                  <c:v>524.28</c:v>
                </c:pt>
                <c:pt idx="90">
                  <c:v>524.6</c:v>
                </c:pt>
                <c:pt idx="91">
                  <c:v>524.91999999999996</c:v>
                </c:pt>
                <c:pt idx="92">
                  <c:v>524.33000000000004</c:v>
                </c:pt>
                <c:pt idx="93">
                  <c:v>524.34</c:v>
                </c:pt>
                <c:pt idx="94">
                  <c:v>524.48</c:v>
                </c:pt>
                <c:pt idx="95">
                  <c:v>525.1</c:v>
                </c:pt>
                <c:pt idx="96">
                  <c:v>525.76</c:v>
                </c:pt>
                <c:pt idx="97">
                  <c:v>526.45000000000005</c:v>
                </c:pt>
                <c:pt idx="98">
                  <c:v>526.97</c:v>
                </c:pt>
                <c:pt idx="99">
                  <c:v>527.96</c:v>
                </c:pt>
                <c:pt idx="100">
                  <c:v>528.37</c:v>
                </c:pt>
                <c:pt idx="101">
                  <c:v>527.36</c:v>
                </c:pt>
                <c:pt idx="102">
                  <c:v>525.99</c:v>
                </c:pt>
                <c:pt idx="103">
                  <c:v>524.98</c:v>
                </c:pt>
                <c:pt idx="104">
                  <c:v>525.46</c:v>
                </c:pt>
                <c:pt idx="105">
                  <c:v>525.29</c:v>
                </c:pt>
                <c:pt idx="106">
                  <c:v>525.92999999999995</c:v>
                </c:pt>
                <c:pt idx="107">
                  <c:v>526.38</c:v>
                </c:pt>
                <c:pt idx="108">
                  <c:v>526.88</c:v>
                </c:pt>
                <c:pt idx="109">
                  <c:v>527.04999999999995</c:v>
                </c:pt>
                <c:pt idx="110">
                  <c:v>527.69000000000005</c:v>
                </c:pt>
                <c:pt idx="111">
                  <c:v>527.69000000000005</c:v>
                </c:pt>
                <c:pt idx="112">
                  <c:v>527.41999999999996</c:v>
                </c:pt>
                <c:pt idx="113">
                  <c:v>527.87</c:v>
                </c:pt>
                <c:pt idx="114">
                  <c:v>527.76</c:v>
                </c:pt>
                <c:pt idx="115">
                  <c:v>528.12</c:v>
                </c:pt>
                <c:pt idx="116">
                  <c:v>528.32000000000005</c:v>
                </c:pt>
                <c:pt idx="117">
                  <c:v>528.67999999999995</c:v>
                </c:pt>
                <c:pt idx="118">
                  <c:v>529.49</c:v>
                </c:pt>
                <c:pt idx="119">
                  <c:v>530.08000000000004</c:v>
                </c:pt>
                <c:pt idx="120">
                  <c:v>530.70000000000005</c:v>
                </c:pt>
                <c:pt idx="121">
                  <c:v>531.16999999999996</c:v>
                </c:pt>
                <c:pt idx="122">
                  <c:v>532.14</c:v>
                </c:pt>
                <c:pt idx="123">
                  <c:v>533.16999999999996</c:v>
                </c:pt>
                <c:pt idx="124">
                  <c:v>533.84</c:v>
                </c:pt>
                <c:pt idx="125">
                  <c:v>535.11</c:v>
                </c:pt>
                <c:pt idx="126">
                  <c:v>536.58000000000004</c:v>
                </c:pt>
                <c:pt idx="127">
                  <c:v>537.36</c:v>
                </c:pt>
                <c:pt idx="128">
                  <c:v>532.78</c:v>
                </c:pt>
                <c:pt idx="129">
                  <c:v>528.1</c:v>
                </c:pt>
                <c:pt idx="130">
                  <c:v>519.42999999999995</c:v>
                </c:pt>
                <c:pt idx="131">
                  <c:v>519.34</c:v>
                </c:pt>
                <c:pt idx="132">
                  <c:v>521.20000000000005</c:v>
                </c:pt>
                <c:pt idx="133">
                  <c:v>522.20000000000005</c:v>
                </c:pt>
                <c:pt idx="134">
                  <c:v>522.21</c:v>
                </c:pt>
                <c:pt idx="135">
                  <c:v>521.89</c:v>
                </c:pt>
                <c:pt idx="136">
                  <c:v>522.23</c:v>
                </c:pt>
                <c:pt idx="137">
                  <c:v>522.24</c:v>
                </c:pt>
                <c:pt idx="138">
                  <c:v>521.89</c:v>
                </c:pt>
                <c:pt idx="139">
                  <c:v>520.46</c:v>
                </c:pt>
                <c:pt idx="140">
                  <c:v>520.29</c:v>
                </c:pt>
                <c:pt idx="141">
                  <c:v>519.80999999999995</c:v>
                </c:pt>
                <c:pt idx="142">
                  <c:v>520.63</c:v>
                </c:pt>
                <c:pt idx="143">
                  <c:v>520.69000000000005</c:v>
                </c:pt>
                <c:pt idx="144">
                  <c:v>520.63</c:v>
                </c:pt>
                <c:pt idx="145">
                  <c:v>520.88</c:v>
                </c:pt>
                <c:pt idx="146">
                  <c:v>521.04</c:v>
                </c:pt>
                <c:pt idx="147">
                  <c:v>521.45000000000005</c:v>
                </c:pt>
                <c:pt idx="148">
                  <c:v>522.09</c:v>
                </c:pt>
                <c:pt idx="149">
                  <c:v>522.37</c:v>
                </c:pt>
                <c:pt idx="150">
                  <c:v>522.1</c:v>
                </c:pt>
                <c:pt idx="151">
                  <c:v>522.27</c:v>
                </c:pt>
                <c:pt idx="152">
                  <c:v>523.1</c:v>
                </c:pt>
                <c:pt idx="153">
                  <c:v>522.48</c:v>
                </c:pt>
                <c:pt idx="154">
                  <c:v>521.91</c:v>
                </c:pt>
                <c:pt idx="155">
                  <c:v>521.54999999999995</c:v>
                </c:pt>
                <c:pt idx="156">
                  <c:v>520.72</c:v>
                </c:pt>
                <c:pt idx="157">
                  <c:v>520.74</c:v>
                </c:pt>
                <c:pt idx="158">
                  <c:v>520.54</c:v>
                </c:pt>
                <c:pt idx="159">
                  <c:v>520.58000000000004</c:v>
                </c:pt>
                <c:pt idx="160">
                  <c:v>520.57000000000005</c:v>
                </c:pt>
                <c:pt idx="161">
                  <c:v>520.67999999999995</c:v>
                </c:pt>
                <c:pt idx="162">
                  <c:v>520.78</c:v>
                </c:pt>
                <c:pt idx="163">
                  <c:v>520.78</c:v>
                </c:pt>
                <c:pt idx="164">
                  <c:v>520.61</c:v>
                </c:pt>
                <c:pt idx="165">
                  <c:v>520.66999999999996</c:v>
                </c:pt>
                <c:pt idx="166">
                  <c:v>520.66999999999996</c:v>
                </c:pt>
                <c:pt idx="167">
                  <c:v>520.22</c:v>
                </c:pt>
                <c:pt idx="168">
                  <c:v>520.04</c:v>
                </c:pt>
                <c:pt idx="169">
                  <c:v>520.03</c:v>
                </c:pt>
                <c:pt idx="170">
                  <c:v>519.83000000000004</c:v>
                </c:pt>
                <c:pt idx="171">
                  <c:v>519.57000000000005</c:v>
                </c:pt>
                <c:pt idx="172">
                  <c:v>519.28</c:v>
                </c:pt>
                <c:pt idx="173">
                  <c:v>518.61</c:v>
                </c:pt>
                <c:pt idx="174">
                  <c:v>516.99</c:v>
                </c:pt>
                <c:pt idx="175">
                  <c:v>515.67999999999995</c:v>
                </c:pt>
                <c:pt idx="176">
                  <c:v>514.87</c:v>
                </c:pt>
                <c:pt idx="177">
                  <c:v>514.11</c:v>
                </c:pt>
                <c:pt idx="178">
                  <c:v>513.73</c:v>
                </c:pt>
                <c:pt idx="179">
                  <c:v>513.29</c:v>
                </c:pt>
                <c:pt idx="180">
                  <c:v>513.07000000000005</c:v>
                </c:pt>
                <c:pt idx="181">
                  <c:v>512.01</c:v>
                </c:pt>
                <c:pt idx="182">
                  <c:v>507.9</c:v>
                </c:pt>
                <c:pt idx="183">
                  <c:v>499.38</c:v>
                </c:pt>
                <c:pt idx="184">
                  <c:v>496.83</c:v>
                </c:pt>
                <c:pt idx="185">
                  <c:v>495.37</c:v>
                </c:pt>
                <c:pt idx="186">
                  <c:v>495.86</c:v>
                </c:pt>
                <c:pt idx="187">
                  <c:v>495.84</c:v>
                </c:pt>
                <c:pt idx="188">
                  <c:v>495.49</c:v>
                </c:pt>
                <c:pt idx="189">
                  <c:v>495.59</c:v>
                </c:pt>
                <c:pt idx="190">
                  <c:v>495.21</c:v>
                </c:pt>
                <c:pt idx="191">
                  <c:v>495.38</c:v>
                </c:pt>
                <c:pt idx="192">
                  <c:v>495.77</c:v>
                </c:pt>
                <c:pt idx="193">
                  <c:v>495.88</c:v>
                </c:pt>
                <c:pt idx="194">
                  <c:v>496.16</c:v>
                </c:pt>
                <c:pt idx="195">
                  <c:v>495.61</c:v>
                </c:pt>
                <c:pt idx="196">
                  <c:v>495.44</c:v>
                </c:pt>
                <c:pt idx="197">
                  <c:v>494.78</c:v>
                </c:pt>
                <c:pt idx="198">
                  <c:v>492.91</c:v>
                </c:pt>
                <c:pt idx="199">
                  <c:v>491.15</c:v>
                </c:pt>
                <c:pt idx="200">
                  <c:v>487.57</c:v>
                </c:pt>
                <c:pt idx="201">
                  <c:v>484.42</c:v>
                </c:pt>
                <c:pt idx="202">
                  <c:v>483.42</c:v>
                </c:pt>
                <c:pt idx="203">
                  <c:v>482.52</c:v>
                </c:pt>
                <c:pt idx="204">
                  <c:v>482.28</c:v>
                </c:pt>
                <c:pt idx="205">
                  <c:v>482.32</c:v>
                </c:pt>
                <c:pt idx="206">
                  <c:v>484.36</c:v>
                </c:pt>
                <c:pt idx="207">
                  <c:v>486.24</c:v>
                </c:pt>
                <c:pt idx="208">
                  <c:v>488.19</c:v>
                </c:pt>
                <c:pt idx="209">
                  <c:v>490.93</c:v>
                </c:pt>
                <c:pt idx="210">
                  <c:v>492.3</c:v>
                </c:pt>
                <c:pt idx="211">
                  <c:v>493.35</c:v>
                </c:pt>
                <c:pt idx="212">
                  <c:v>492.62</c:v>
                </c:pt>
                <c:pt idx="213">
                  <c:v>491.29</c:v>
                </c:pt>
                <c:pt idx="214">
                  <c:v>490.64</c:v>
                </c:pt>
                <c:pt idx="215">
                  <c:v>491.07</c:v>
                </c:pt>
                <c:pt idx="216">
                  <c:v>491.75</c:v>
                </c:pt>
                <c:pt idx="217">
                  <c:v>492.26</c:v>
                </c:pt>
                <c:pt idx="218">
                  <c:v>492.52</c:v>
                </c:pt>
                <c:pt idx="219">
                  <c:v>492.14</c:v>
                </c:pt>
                <c:pt idx="220">
                  <c:v>491.08</c:v>
                </c:pt>
                <c:pt idx="221">
                  <c:v>490.69</c:v>
                </c:pt>
                <c:pt idx="222">
                  <c:v>490.11</c:v>
                </c:pt>
                <c:pt idx="223">
                  <c:v>490.56</c:v>
                </c:pt>
                <c:pt idx="224">
                  <c:v>490.98</c:v>
                </c:pt>
                <c:pt idx="225">
                  <c:v>492.28</c:v>
                </c:pt>
                <c:pt idx="226">
                  <c:v>493.06</c:v>
                </c:pt>
                <c:pt idx="227">
                  <c:v>493.71</c:v>
                </c:pt>
                <c:pt idx="228">
                  <c:v>493.49</c:v>
                </c:pt>
                <c:pt idx="229">
                  <c:v>493.12</c:v>
                </c:pt>
                <c:pt idx="230">
                  <c:v>493.6</c:v>
                </c:pt>
                <c:pt idx="231">
                  <c:v>493.54</c:v>
                </c:pt>
                <c:pt idx="232">
                  <c:v>493.65</c:v>
                </c:pt>
                <c:pt idx="233">
                  <c:v>493.48</c:v>
                </c:pt>
                <c:pt idx="234">
                  <c:v>493.65</c:v>
                </c:pt>
                <c:pt idx="235">
                  <c:v>493.66</c:v>
                </c:pt>
                <c:pt idx="236">
                  <c:v>493.17</c:v>
                </c:pt>
                <c:pt idx="237">
                  <c:v>492.85</c:v>
                </c:pt>
                <c:pt idx="238">
                  <c:v>491.88</c:v>
                </c:pt>
                <c:pt idx="239">
                  <c:v>490.19</c:v>
                </c:pt>
                <c:pt idx="240">
                  <c:v>487</c:v>
                </c:pt>
                <c:pt idx="241">
                  <c:v>486.37</c:v>
                </c:pt>
                <c:pt idx="242">
                  <c:v>484.93</c:v>
                </c:pt>
                <c:pt idx="243">
                  <c:v>484.23</c:v>
                </c:pt>
                <c:pt idx="244">
                  <c:v>483.75</c:v>
                </c:pt>
                <c:pt idx="245">
                  <c:v>482.24</c:v>
                </c:pt>
                <c:pt idx="246">
                  <c:v>480.82</c:v>
                </c:pt>
                <c:pt idx="247">
                  <c:v>481.29</c:v>
                </c:pt>
                <c:pt idx="248">
                  <c:v>482.61</c:v>
                </c:pt>
                <c:pt idx="249">
                  <c:v>483.49</c:v>
                </c:pt>
                <c:pt idx="250">
                  <c:v>484.2</c:v>
                </c:pt>
              </c:numCache>
            </c:numRef>
          </c:val>
          <c:smooth val="0"/>
          <c:extLst>
            <c:ext xmlns:c16="http://schemas.microsoft.com/office/drawing/2014/chart" uri="{C3380CC4-5D6E-409C-BE32-E72D297353CC}">
              <c16:uniqueId val="{00000000-044E-4B92-8DF7-FB56DE8407D3}"/>
            </c:ext>
          </c:extLst>
        </c:ser>
        <c:dLbls>
          <c:showLegendKey val="0"/>
          <c:showVal val="0"/>
          <c:showCatName val="0"/>
          <c:showSerName val="0"/>
          <c:showPercent val="0"/>
          <c:showBubbleSize val="0"/>
        </c:dLbls>
        <c:smooth val="0"/>
        <c:axId val="479217352"/>
        <c:axId val="478970736"/>
      </c:lineChart>
      <c:dateAx>
        <c:axId val="479217352"/>
        <c:scaling>
          <c:orientation val="minMax"/>
          <c:max val="44469"/>
          <c:min val="44105"/>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970736"/>
        <c:crosses val="autoZero"/>
        <c:auto val="1"/>
        <c:lblOffset val="100"/>
        <c:baseTimeUnit val="days"/>
        <c:majorUnit val="15"/>
        <c:majorTimeUnit val="days"/>
        <c:minorUnit val="15"/>
        <c:minorTimeUnit val="days"/>
      </c:dateAx>
      <c:valAx>
        <c:axId val="478970736"/>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92173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334146302429"/>
          <c:y val="5.5436507936507937E-2"/>
          <c:w val="0.84865877358611941"/>
          <c:h val="0.50655872021805615"/>
        </c:manualLayout>
      </c:layout>
      <c:areaChart>
        <c:grouping val="standard"/>
        <c:varyColors val="0"/>
        <c:ser>
          <c:idx val="0"/>
          <c:order val="0"/>
          <c:tx>
            <c:strRef>
              <c:f>'Chart 39'!$B$1</c:f>
              <c:strCache>
                <c:ptCount val="1"/>
                <c:pt idx="0">
                  <c:v>Deposit</c:v>
                </c:pt>
              </c:strCache>
            </c:strRef>
          </c:tx>
          <c:spPr>
            <a:solidFill>
              <a:schemeClr val="accent4">
                <a:lumMod val="60000"/>
                <a:lumOff val="40000"/>
              </a:schemeClr>
            </a:solidFill>
            <a:ln>
              <a:noFill/>
            </a:ln>
            <a:effectLst/>
          </c:spPr>
          <c:cat>
            <c:strRef>
              <c:f>'Chart 39'!$A$2:$A$118</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pt idx="27">
                  <c:v>A</c:v>
                </c:pt>
                <c:pt idx="28">
                  <c:v>M</c:v>
                </c:pt>
                <c:pt idx="29">
                  <c:v>J</c:v>
                </c:pt>
                <c:pt idx="30">
                  <c:v>J</c:v>
                </c:pt>
                <c:pt idx="31">
                  <c:v>A</c:v>
                </c:pt>
                <c:pt idx="32">
                  <c:v>S</c:v>
                </c:pt>
              </c:strCache>
            </c:strRef>
          </c:cat>
          <c:val>
            <c:numRef>
              <c:f>'Chart 39'!$B$2:$B$118</c:f>
              <c:numCache>
                <c:formatCode>_(* #,##0_);_(* \(#,##0\);_(* "-"??_);_(@_)</c:formatCode>
                <c:ptCount val="33"/>
                <c:pt idx="0">
                  <c:v>-12600.484023068422</c:v>
                </c:pt>
                <c:pt idx="1">
                  <c:v>-5615.6538013600002</c:v>
                </c:pt>
                <c:pt idx="2">
                  <c:v>-3465.4034589050002</c:v>
                </c:pt>
                <c:pt idx="3">
                  <c:v>-4660.0663568095242</c:v>
                </c:pt>
                <c:pt idx="4">
                  <c:v>-6623.2711130099997</c:v>
                </c:pt>
                <c:pt idx="5">
                  <c:v>-7223.3991951999997</c:v>
                </c:pt>
                <c:pt idx="6">
                  <c:v>-5932.5088729909094</c:v>
                </c:pt>
                <c:pt idx="7">
                  <c:v>-6712.1450965045451</c:v>
                </c:pt>
                <c:pt idx="8">
                  <c:v>-3424.2055773047623</c:v>
                </c:pt>
                <c:pt idx="9">
                  <c:v>-4000.4383561999998</c:v>
                </c:pt>
                <c:pt idx="10">
                  <c:v>-11279.836138295239</c:v>
                </c:pt>
                <c:pt idx="11">
                  <c:v>-7343.862752776191</c:v>
                </c:pt>
                <c:pt idx="12">
                  <c:v>-27212</c:v>
                </c:pt>
                <c:pt idx="13">
                  <c:v>-6938.8649492571421</c:v>
                </c:pt>
                <c:pt idx="14">
                  <c:v>-20249.852257304545</c:v>
                </c:pt>
                <c:pt idx="15">
                  <c:v>-27600.6577631</c:v>
                </c:pt>
                <c:pt idx="16">
                  <c:v>-10751.024455229999</c:v>
                </c:pt>
                <c:pt idx="17">
                  <c:v>-10474.399690036364</c:v>
                </c:pt>
                <c:pt idx="18">
                  <c:v>-10553.03884532174</c:v>
                </c:pt>
                <c:pt idx="19">
                  <c:v>-6929.1393442666667</c:v>
                </c:pt>
                <c:pt idx="20">
                  <c:v>-4500.3688524619047</c:v>
                </c:pt>
                <c:pt idx="21">
                  <c:v>-36693.866588827266</c:v>
                </c:pt>
                <c:pt idx="22">
                  <c:v>-59332.337346938089</c:v>
                </c:pt>
                <c:pt idx="23">
                  <c:v>-31600.814706863639</c:v>
                </c:pt>
                <c:pt idx="24">
                  <c:v>-17419.71403438889</c:v>
                </c:pt>
                <c:pt idx="25">
                  <c:v>-18426.82605624737</c:v>
                </c:pt>
                <c:pt idx="26">
                  <c:v>-14569.645242372728</c:v>
                </c:pt>
                <c:pt idx="27">
                  <c:v>-12851.853431785714</c:v>
                </c:pt>
                <c:pt idx="28">
                  <c:v>-6838.5960389649999</c:v>
                </c:pt>
                <c:pt idx="29">
                  <c:v>-5729.4399375739131</c:v>
                </c:pt>
                <c:pt idx="30">
                  <c:v>-8210.6484018238098</c:v>
                </c:pt>
                <c:pt idx="31">
                  <c:v>-3959.687484440909</c:v>
                </c:pt>
                <c:pt idx="32">
                  <c:v>-7027.2492172238099</c:v>
                </c:pt>
              </c:numCache>
            </c:numRef>
          </c:val>
          <c:extLst>
            <c:ext xmlns:c16="http://schemas.microsoft.com/office/drawing/2014/chart" uri="{C3380CC4-5D6E-409C-BE32-E72D297353CC}">
              <c16:uniqueId val="{00000000-6889-4163-883C-765AB4926750}"/>
            </c:ext>
          </c:extLst>
        </c:ser>
        <c:ser>
          <c:idx val="1"/>
          <c:order val="1"/>
          <c:tx>
            <c:strRef>
              <c:f>'Chart 39'!$C$1</c:f>
              <c:strCache>
                <c:ptCount val="1"/>
                <c:pt idx="0">
                  <c:v>Deposit auction</c:v>
                </c:pt>
              </c:strCache>
            </c:strRef>
          </c:tx>
          <c:spPr>
            <a:solidFill>
              <a:schemeClr val="accent2">
                <a:lumMod val="40000"/>
                <a:lumOff val="60000"/>
              </a:schemeClr>
            </a:solidFill>
            <a:ln>
              <a:noFill/>
            </a:ln>
            <a:effectLst/>
          </c:spPr>
          <c:cat>
            <c:strRef>
              <c:f>'Chart 39'!$A$2:$A$118</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pt idx="27">
                  <c:v>A</c:v>
                </c:pt>
                <c:pt idx="28">
                  <c:v>M</c:v>
                </c:pt>
                <c:pt idx="29">
                  <c:v>J</c:v>
                </c:pt>
                <c:pt idx="30">
                  <c:v>J</c:v>
                </c:pt>
                <c:pt idx="31">
                  <c:v>A</c:v>
                </c:pt>
                <c:pt idx="32">
                  <c:v>S</c:v>
                </c:pt>
              </c:strCache>
            </c:strRef>
          </c:cat>
          <c:val>
            <c:numRef>
              <c:f>'Chart 39'!$C$2:$C$118</c:f>
              <c:numCache>
                <c:formatCode>_(* #,##0_);_(* \(#,##0\);_(* "-"??_);_(@_)</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numCache>
            </c:numRef>
          </c:val>
          <c:extLst>
            <c:ext xmlns:c16="http://schemas.microsoft.com/office/drawing/2014/chart" uri="{C3380CC4-5D6E-409C-BE32-E72D297353CC}">
              <c16:uniqueId val="{00000001-6889-4163-883C-765AB4926750}"/>
            </c:ext>
          </c:extLst>
        </c:ser>
        <c:ser>
          <c:idx val="2"/>
          <c:order val="2"/>
          <c:tx>
            <c:strRef>
              <c:f>'Chart 39'!$D$1</c:f>
              <c:strCache>
                <c:ptCount val="1"/>
                <c:pt idx="0">
                  <c:v>Reverse repo</c:v>
                </c:pt>
              </c:strCache>
            </c:strRef>
          </c:tx>
          <c:spPr>
            <a:solidFill>
              <a:schemeClr val="accent3"/>
            </a:solidFill>
            <a:ln>
              <a:noFill/>
            </a:ln>
            <a:effectLst/>
          </c:spPr>
          <c:cat>
            <c:strRef>
              <c:f>'Chart 39'!$A$2:$A$118</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pt idx="27">
                  <c:v>A</c:v>
                </c:pt>
                <c:pt idx="28">
                  <c:v>M</c:v>
                </c:pt>
                <c:pt idx="29">
                  <c:v>J</c:v>
                </c:pt>
                <c:pt idx="30">
                  <c:v>J</c:v>
                </c:pt>
                <c:pt idx="31">
                  <c:v>A</c:v>
                </c:pt>
                <c:pt idx="32">
                  <c:v>S</c:v>
                </c:pt>
              </c:strCache>
            </c:strRef>
          </c:cat>
          <c:val>
            <c:numRef>
              <c:f>'Chart 39'!$D$2:$D$118</c:f>
              <c:numCache>
                <c:formatCode>_(* #,##0_);_(* \(#,##0\);_(* "-"??_);_(@_)</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numCache>
            </c:numRef>
          </c:val>
          <c:extLst>
            <c:ext xmlns:c16="http://schemas.microsoft.com/office/drawing/2014/chart" uri="{C3380CC4-5D6E-409C-BE32-E72D297353CC}">
              <c16:uniqueId val="{00000002-6889-4163-883C-765AB4926750}"/>
            </c:ext>
          </c:extLst>
        </c:ser>
        <c:ser>
          <c:idx val="3"/>
          <c:order val="3"/>
          <c:tx>
            <c:strRef>
              <c:f>'Chart 39'!$E$1</c:f>
              <c:strCache>
                <c:ptCount val="1"/>
                <c:pt idx="0">
                  <c:v>FEX attraction swap</c:v>
                </c:pt>
              </c:strCache>
            </c:strRef>
          </c:tx>
          <c:spPr>
            <a:solidFill>
              <a:srgbClr val="FF0000"/>
            </a:solidFill>
            <a:ln>
              <a:noFill/>
            </a:ln>
            <a:effectLst/>
          </c:spPr>
          <c:cat>
            <c:strRef>
              <c:f>'Chart 39'!$A$2:$A$118</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pt idx="27">
                  <c:v>A</c:v>
                </c:pt>
                <c:pt idx="28">
                  <c:v>M</c:v>
                </c:pt>
                <c:pt idx="29">
                  <c:v>J</c:v>
                </c:pt>
                <c:pt idx="30">
                  <c:v>J</c:v>
                </c:pt>
                <c:pt idx="31">
                  <c:v>A</c:v>
                </c:pt>
                <c:pt idx="32">
                  <c:v>S</c:v>
                </c:pt>
              </c:strCache>
            </c:strRef>
          </c:cat>
          <c:val>
            <c:numRef>
              <c:f>'Chart 39'!$E$2:$E$118</c:f>
              <c:numCache>
                <c:formatCode>_(* #,##0_);_(* \(#,##0\);_(* "-"??_);_(@_)</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numCache>
            </c:numRef>
          </c:val>
          <c:extLst>
            <c:ext xmlns:c16="http://schemas.microsoft.com/office/drawing/2014/chart" uri="{C3380CC4-5D6E-409C-BE32-E72D297353CC}">
              <c16:uniqueId val="{00000003-6889-4163-883C-765AB4926750}"/>
            </c:ext>
          </c:extLst>
        </c:ser>
        <c:ser>
          <c:idx val="4"/>
          <c:order val="4"/>
          <c:tx>
            <c:strRef>
              <c:f>'Chart 39'!$F$1</c:f>
              <c:strCache>
                <c:ptCount val="1"/>
                <c:pt idx="0">
                  <c:v>Repo (up to 7 days)</c:v>
                </c:pt>
              </c:strCache>
            </c:strRef>
          </c:tx>
          <c:spPr>
            <a:solidFill>
              <a:schemeClr val="accent5">
                <a:lumMod val="40000"/>
                <a:lumOff val="60000"/>
              </a:schemeClr>
            </a:solidFill>
            <a:ln>
              <a:noFill/>
            </a:ln>
            <a:effectLst/>
          </c:spPr>
          <c:cat>
            <c:strRef>
              <c:f>'Chart 39'!$A$2:$A$118</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pt idx="27">
                  <c:v>A</c:v>
                </c:pt>
                <c:pt idx="28">
                  <c:v>M</c:v>
                </c:pt>
                <c:pt idx="29">
                  <c:v>J</c:v>
                </c:pt>
                <c:pt idx="30">
                  <c:v>J</c:v>
                </c:pt>
                <c:pt idx="31">
                  <c:v>A</c:v>
                </c:pt>
                <c:pt idx="32">
                  <c:v>S</c:v>
                </c:pt>
              </c:strCache>
            </c:strRef>
          </c:cat>
          <c:val>
            <c:numRef>
              <c:f>'Chart 39'!$F$2:$F$118</c:f>
              <c:numCache>
                <c:formatCode>_(* #,##0_);_(* \(#,##0\);_(* "-"??_);_(@_)</c:formatCode>
                <c:ptCount val="33"/>
                <c:pt idx="0">
                  <c:v>182985.74685497896</c:v>
                </c:pt>
                <c:pt idx="1">
                  <c:v>163689.43833940884</c:v>
                </c:pt>
                <c:pt idx="2">
                  <c:v>188102.7029269</c:v>
                </c:pt>
                <c:pt idx="3">
                  <c:v>235436.16015652381</c:v>
                </c:pt>
                <c:pt idx="4">
                  <c:v>204193.76919004996</c:v>
                </c:pt>
                <c:pt idx="5">
                  <c:v>176754.43913434999</c:v>
                </c:pt>
                <c:pt idx="6">
                  <c:v>191040.36448695452</c:v>
                </c:pt>
                <c:pt idx="7">
                  <c:v>163236.56805622726</c:v>
                </c:pt>
                <c:pt idx="8">
                  <c:v>145426.91985814285</c:v>
                </c:pt>
                <c:pt idx="9">
                  <c:v>108677.600792</c:v>
                </c:pt>
                <c:pt idx="10">
                  <c:v>71366.087153238099</c:v>
                </c:pt>
                <c:pt idx="11">
                  <c:v>80186.295092952379</c:v>
                </c:pt>
                <c:pt idx="12">
                  <c:v>78510</c:v>
                </c:pt>
                <c:pt idx="13">
                  <c:v>82371.931012285713</c:v>
                </c:pt>
                <c:pt idx="14">
                  <c:v>80865.822938454527</c:v>
                </c:pt>
                <c:pt idx="15">
                  <c:v>162340.00692166665</c:v>
                </c:pt>
                <c:pt idx="16">
                  <c:v>154492.2913055</c:v>
                </c:pt>
                <c:pt idx="17">
                  <c:v>154223.61185190908</c:v>
                </c:pt>
                <c:pt idx="18">
                  <c:v>146821.8785950435</c:v>
                </c:pt>
                <c:pt idx="19">
                  <c:v>171973.14317304766</c:v>
                </c:pt>
                <c:pt idx="20">
                  <c:v>141737.30538828572</c:v>
                </c:pt>
                <c:pt idx="21">
                  <c:v>231249.96661209091</c:v>
                </c:pt>
                <c:pt idx="22">
                  <c:v>306518.38919533335</c:v>
                </c:pt>
                <c:pt idx="23">
                  <c:v>297666.25441868184</c:v>
                </c:pt>
                <c:pt idx="24">
                  <c:v>325061.11440594448</c:v>
                </c:pt>
                <c:pt idx="25">
                  <c:v>309030.52280157892</c:v>
                </c:pt>
                <c:pt idx="26">
                  <c:v>267087.46179977275</c:v>
                </c:pt>
                <c:pt idx="27">
                  <c:v>301385.19931971421</c:v>
                </c:pt>
                <c:pt idx="28">
                  <c:v>402263.26006959996</c:v>
                </c:pt>
                <c:pt idx="29">
                  <c:v>454878.85207017395</c:v>
                </c:pt>
                <c:pt idx="30">
                  <c:v>463652.40015195246</c:v>
                </c:pt>
                <c:pt idx="31">
                  <c:v>469454.35032290913</c:v>
                </c:pt>
                <c:pt idx="32">
                  <c:v>455655.92919671431</c:v>
                </c:pt>
              </c:numCache>
            </c:numRef>
          </c:val>
          <c:extLst>
            <c:ext xmlns:c16="http://schemas.microsoft.com/office/drawing/2014/chart" uri="{C3380CC4-5D6E-409C-BE32-E72D297353CC}">
              <c16:uniqueId val="{00000004-6889-4163-883C-765AB4926750}"/>
            </c:ext>
          </c:extLst>
        </c:ser>
        <c:ser>
          <c:idx val="5"/>
          <c:order val="5"/>
          <c:tx>
            <c:strRef>
              <c:f>'Chart 39'!$G$1</c:f>
              <c:strCache>
                <c:ptCount val="1"/>
                <c:pt idx="0">
                  <c:v>Lombard repo</c:v>
                </c:pt>
              </c:strCache>
            </c:strRef>
          </c:tx>
          <c:spPr>
            <a:solidFill>
              <a:schemeClr val="accent6"/>
            </a:solidFill>
            <a:ln>
              <a:noFill/>
            </a:ln>
            <a:effectLst/>
          </c:spPr>
          <c:cat>
            <c:strRef>
              <c:f>'Chart 39'!$A$2:$A$118</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pt idx="27">
                  <c:v>A</c:v>
                </c:pt>
                <c:pt idx="28">
                  <c:v>M</c:v>
                </c:pt>
                <c:pt idx="29">
                  <c:v>J</c:v>
                </c:pt>
                <c:pt idx="30">
                  <c:v>J</c:v>
                </c:pt>
                <c:pt idx="31">
                  <c:v>A</c:v>
                </c:pt>
                <c:pt idx="32">
                  <c:v>S</c:v>
                </c:pt>
              </c:strCache>
            </c:strRef>
          </c:cat>
          <c:val>
            <c:numRef>
              <c:f>'Chart 39'!$G$2:$G$118</c:f>
              <c:numCache>
                <c:formatCode>_(* #,##0_);_(* \(#,##0\);_(* "-"??_);_(@_)</c:formatCode>
                <c:ptCount val="33"/>
                <c:pt idx="0">
                  <c:v>1127.3813015578946</c:v>
                </c:pt>
                <c:pt idx="1">
                  <c:v>12018.167919308824</c:v>
                </c:pt>
                <c:pt idx="2">
                  <c:v>32621.305098749999</c:v>
                </c:pt>
                <c:pt idx="3">
                  <c:v>54913.348227380964</c:v>
                </c:pt>
                <c:pt idx="4">
                  <c:v>70562.003462800029</c:v>
                </c:pt>
                <c:pt idx="5">
                  <c:v>70655.081598149991</c:v>
                </c:pt>
                <c:pt idx="6">
                  <c:v>70235.636142318181</c:v>
                </c:pt>
                <c:pt idx="7">
                  <c:v>60463.88427436362</c:v>
                </c:pt>
                <c:pt idx="8">
                  <c:v>60400.084164095235</c:v>
                </c:pt>
                <c:pt idx="9">
                  <c:v>40367.114948000002</c:v>
                </c:pt>
                <c:pt idx="10">
                  <c:v>27898.989490047617</c:v>
                </c:pt>
                <c:pt idx="11">
                  <c:v>6746.4732850476184</c:v>
                </c:pt>
                <c:pt idx="12">
                  <c:v>0</c:v>
                </c:pt>
                <c:pt idx="13">
                  <c:v>0</c:v>
                </c:pt>
                <c:pt idx="14">
                  <c:v>45.454545454545453</c:v>
                </c:pt>
                <c:pt idx="15">
                  <c:v>16.051187142857142</c:v>
                </c:pt>
                <c:pt idx="16">
                  <c:v>250</c:v>
                </c:pt>
                <c:pt idx="17">
                  <c:v>0</c:v>
                </c:pt>
                <c:pt idx="18">
                  <c:v>252.17391304347825</c:v>
                </c:pt>
                <c:pt idx="19">
                  <c:v>0</c:v>
                </c:pt>
                <c:pt idx="20">
                  <c:v>9.5238095238095237</c:v>
                </c:pt>
                <c:pt idx="21">
                  <c:v>0</c:v>
                </c:pt>
                <c:pt idx="22">
                  <c:v>0</c:v>
                </c:pt>
                <c:pt idx="23">
                  <c:v>841.5454545454545</c:v>
                </c:pt>
                <c:pt idx="24">
                  <c:v>1394.4444444444443</c:v>
                </c:pt>
                <c:pt idx="25">
                  <c:v>0</c:v>
                </c:pt>
                <c:pt idx="26">
                  <c:v>222.72727272727272</c:v>
                </c:pt>
                <c:pt idx="27">
                  <c:v>4654.1664230952374</c:v>
                </c:pt>
                <c:pt idx="28">
                  <c:v>23742.16578155</c:v>
                </c:pt>
                <c:pt idx="29">
                  <c:v>32582.608695652172</c:v>
                </c:pt>
                <c:pt idx="30">
                  <c:v>20671.531898238096</c:v>
                </c:pt>
                <c:pt idx="31">
                  <c:v>28731.922272727275</c:v>
                </c:pt>
                <c:pt idx="32">
                  <c:v>10638.095238095239</c:v>
                </c:pt>
              </c:numCache>
            </c:numRef>
          </c:val>
          <c:extLst>
            <c:ext xmlns:c16="http://schemas.microsoft.com/office/drawing/2014/chart" uri="{C3380CC4-5D6E-409C-BE32-E72D297353CC}">
              <c16:uniqueId val="{00000005-6889-4163-883C-765AB4926750}"/>
            </c:ext>
          </c:extLst>
        </c:ser>
        <c:ser>
          <c:idx val="6"/>
          <c:order val="6"/>
          <c:tx>
            <c:strRef>
              <c:f>'Chart 39'!$H$1</c:f>
              <c:strCache>
                <c:ptCount val="1"/>
                <c:pt idx="0">
                  <c:v>Structural repo (91 days)</c:v>
                </c:pt>
              </c:strCache>
            </c:strRef>
          </c:tx>
          <c:spPr>
            <a:solidFill>
              <a:schemeClr val="accent1">
                <a:lumMod val="60000"/>
              </a:schemeClr>
            </a:solidFill>
            <a:ln>
              <a:noFill/>
            </a:ln>
            <a:effectLst/>
          </c:spPr>
          <c:cat>
            <c:strRef>
              <c:f>'Chart 39'!$A$2:$A$118</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pt idx="27">
                  <c:v>A</c:v>
                </c:pt>
                <c:pt idx="28">
                  <c:v>M</c:v>
                </c:pt>
                <c:pt idx="29">
                  <c:v>J</c:v>
                </c:pt>
                <c:pt idx="30">
                  <c:v>J</c:v>
                </c:pt>
                <c:pt idx="31">
                  <c:v>A</c:v>
                </c:pt>
                <c:pt idx="32">
                  <c:v>S</c:v>
                </c:pt>
              </c:strCache>
            </c:strRef>
          </c:cat>
          <c:val>
            <c:numRef>
              <c:f>'Chart 39'!$H$2:$H$118</c:f>
              <c:numCache>
                <c:formatCode>_(* #,##0_);_(* \(#,##0\);_(* "-"??_);_(@_)</c:formatCode>
                <c:ptCount val="33"/>
                <c:pt idx="0">
                  <c:v>1127.3813015578946</c:v>
                </c:pt>
                <c:pt idx="1">
                  <c:v>12017.568886250001</c:v>
                </c:pt>
                <c:pt idx="2">
                  <c:v>32621.305098749999</c:v>
                </c:pt>
                <c:pt idx="3">
                  <c:v>53657.058561714301</c:v>
                </c:pt>
                <c:pt idx="4">
                  <c:v>70485.478494150026</c:v>
                </c:pt>
                <c:pt idx="5">
                  <c:v>70505.081598149991</c:v>
                </c:pt>
                <c:pt idx="6">
                  <c:v>70071.816505954543</c:v>
                </c:pt>
                <c:pt idx="7">
                  <c:v>60395.702456181803</c:v>
                </c:pt>
                <c:pt idx="8">
                  <c:v>60400.084164095235</c:v>
                </c:pt>
                <c:pt idx="9">
                  <c:v>40367.114948000002</c:v>
                </c:pt>
                <c:pt idx="10">
                  <c:v>27898.989490047617</c:v>
                </c:pt>
                <c:pt idx="11">
                  <c:v>6746.4732850476184</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6-6889-4163-883C-765AB4926750}"/>
            </c:ext>
          </c:extLst>
        </c:ser>
        <c:ser>
          <c:idx val="7"/>
          <c:order val="7"/>
          <c:tx>
            <c:strRef>
              <c:f>'Chart 39'!$I$1</c:f>
              <c:strCache>
                <c:ptCount val="1"/>
                <c:pt idx="0">
                  <c:v>FEX provision swap</c:v>
                </c:pt>
              </c:strCache>
            </c:strRef>
          </c:tx>
          <c:spPr>
            <a:solidFill>
              <a:schemeClr val="accent2">
                <a:lumMod val="60000"/>
              </a:schemeClr>
            </a:solidFill>
            <a:ln>
              <a:noFill/>
            </a:ln>
            <a:effectLst/>
          </c:spPr>
          <c:cat>
            <c:strRef>
              <c:f>'Chart 39'!$A$2:$A$118</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pt idx="27">
                  <c:v>A</c:v>
                </c:pt>
                <c:pt idx="28">
                  <c:v>M</c:v>
                </c:pt>
                <c:pt idx="29">
                  <c:v>J</c:v>
                </c:pt>
                <c:pt idx="30">
                  <c:v>J</c:v>
                </c:pt>
                <c:pt idx="31">
                  <c:v>A</c:v>
                </c:pt>
                <c:pt idx="32">
                  <c:v>S</c:v>
                </c:pt>
              </c:strCache>
            </c:strRef>
          </c:cat>
          <c:val>
            <c:numRef>
              <c:f>'Chart 39'!$I$2:$I$118</c:f>
              <c:numCache>
                <c:formatCode>_(* #,##0_);_(* \(#,##0\);_(* "-"??_);_(@_)</c:formatCode>
                <c:ptCount val="33"/>
                <c:pt idx="0">
                  <c:v>1127.3813015578946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7-6889-4163-883C-765AB4926750}"/>
            </c:ext>
          </c:extLst>
        </c:ser>
        <c:dLbls>
          <c:showLegendKey val="0"/>
          <c:showVal val="0"/>
          <c:showCatName val="0"/>
          <c:showSerName val="0"/>
          <c:showPercent val="0"/>
          <c:showBubbleSize val="0"/>
        </c:dLbls>
        <c:axId val="478969168"/>
        <c:axId val="478966032"/>
      </c:areaChart>
      <c:lineChart>
        <c:grouping val="standard"/>
        <c:varyColors val="0"/>
        <c:ser>
          <c:idx val="8"/>
          <c:order val="8"/>
          <c:tx>
            <c:strRef>
              <c:f>'Chart 39'!$J$1</c:f>
              <c:strCache>
                <c:ptCount val="1"/>
                <c:pt idx="0">
                  <c:v>Net liquidity</c:v>
                </c:pt>
              </c:strCache>
            </c:strRef>
          </c:tx>
          <c:spPr>
            <a:ln w="9525" cap="rnd">
              <a:solidFill>
                <a:srgbClr val="FF0000"/>
              </a:solidFill>
              <a:prstDash val="dash"/>
              <a:round/>
            </a:ln>
            <a:effectLst/>
          </c:spPr>
          <c:marker>
            <c:symbol val="none"/>
          </c:marker>
          <c:cat>
            <c:strRef>
              <c:f>'Chart 39'!$A$2:$A$118</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21</c:v>
                </c:pt>
                <c:pt idx="25">
                  <c:v>F</c:v>
                </c:pt>
                <c:pt idx="26">
                  <c:v>M</c:v>
                </c:pt>
                <c:pt idx="27">
                  <c:v>A</c:v>
                </c:pt>
                <c:pt idx="28">
                  <c:v>M</c:v>
                </c:pt>
                <c:pt idx="29">
                  <c:v>J</c:v>
                </c:pt>
                <c:pt idx="30">
                  <c:v>J</c:v>
                </c:pt>
                <c:pt idx="31">
                  <c:v>A</c:v>
                </c:pt>
                <c:pt idx="32">
                  <c:v>S</c:v>
                </c:pt>
              </c:strCache>
            </c:strRef>
          </c:cat>
          <c:val>
            <c:numRef>
              <c:f>'Chart 39'!$J$2:$J$118</c:f>
              <c:numCache>
                <c:formatCode>_(* #,##0_);_(* \(#,##0\);_(* "-"??_);_(@_)</c:formatCode>
                <c:ptCount val="33"/>
                <c:pt idx="0">
                  <c:v>170385.26283191054</c:v>
                </c:pt>
                <c:pt idx="1">
                  <c:v>158073.78453804884</c:v>
                </c:pt>
                <c:pt idx="2">
                  <c:v>184637.29946799501</c:v>
                </c:pt>
                <c:pt idx="3">
                  <c:v>230776.09379971429</c:v>
                </c:pt>
                <c:pt idx="4">
                  <c:v>197570.49807703996</c:v>
                </c:pt>
                <c:pt idx="5">
                  <c:v>169531.03993914998</c:v>
                </c:pt>
                <c:pt idx="6">
                  <c:v>185107.85561396362</c:v>
                </c:pt>
                <c:pt idx="7">
                  <c:v>156524.42295972272</c:v>
                </c:pt>
                <c:pt idx="8">
                  <c:v>142002.71428083809</c:v>
                </c:pt>
                <c:pt idx="9">
                  <c:v>104677.1624358</c:v>
                </c:pt>
                <c:pt idx="10">
                  <c:v>60086.251014942856</c:v>
                </c:pt>
                <c:pt idx="11">
                  <c:v>72842.432340176194</c:v>
                </c:pt>
                <c:pt idx="12">
                  <c:v>51298</c:v>
                </c:pt>
                <c:pt idx="13">
                  <c:v>75433.066063028571</c:v>
                </c:pt>
                <c:pt idx="14">
                  <c:v>60615.970681149978</c:v>
                </c:pt>
                <c:pt idx="15">
                  <c:v>134739.34915856665</c:v>
                </c:pt>
                <c:pt idx="16">
                  <c:v>143741.26685026998</c:v>
                </c:pt>
                <c:pt idx="17">
                  <c:v>143749.21216187271</c:v>
                </c:pt>
                <c:pt idx="18">
                  <c:v>136268.83974972175</c:v>
                </c:pt>
                <c:pt idx="19">
                  <c:v>165044.00382878099</c:v>
                </c:pt>
                <c:pt idx="20">
                  <c:v>137236.93653582383</c:v>
                </c:pt>
                <c:pt idx="21">
                  <c:v>194556.10002326366</c:v>
                </c:pt>
                <c:pt idx="22">
                  <c:v>247186.05184839526</c:v>
                </c:pt>
                <c:pt idx="23">
                  <c:v>266065.43971181818</c:v>
                </c:pt>
                <c:pt idx="24">
                  <c:v>307641.40037155559</c:v>
                </c:pt>
                <c:pt idx="25">
                  <c:v>290603.69674533157</c:v>
                </c:pt>
                <c:pt idx="26">
                  <c:v>252517.81655740002</c:v>
                </c:pt>
                <c:pt idx="27">
                  <c:v>288533.3458879285</c:v>
                </c:pt>
                <c:pt idx="28">
                  <c:v>395424.66403063497</c:v>
                </c:pt>
                <c:pt idx="29">
                  <c:v>449149.41213260003</c:v>
                </c:pt>
                <c:pt idx="30">
                  <c:v>455441.75175012863</c:v>
                </c:pt>
                <c:pt idx="31">
                  <c:v>465494.66283846821</c:v>
                </c:pt>
                <c:pt idx="32">
                  <c:v>448628.67997949052</c:v>
                </c:pt>
              </c:numCache>
            </c:numRef>
          </c:val>
          <c:smooth val="0"/>
          <c:extLst>
            <c:ext xmlns:c16="http://schemas.microsoft.com/office/drawing/2014/chart" uri="{C3380CC4-5D6E-409C-BE32-E72D297353CC}">
              <c16:uniqueId val="{00000008-6889-4163-883C-765AB4926750}"/>
            </c:ext>
          </c:extLst>
        </c:ser>
        <c:dLbls>
          <c:showLegendKey val="0"/>
          <c:showVal val="0"/>
          <c:showCatName val="0"/>
          <c:showSerName val="0"/>
          <c:showPercent val="0"/>
          <c:showBubbleSize val="0"/>
        </c:dLbls>
        <c:marker val="1"/>
        <c:smooth val="0"/>
        <c:axId val="478969168"/>
        <c:axId val="478966032"/>
      </c:lineChart>
      <c:catAx>
        <c:axId val="478969168"/>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966032"/>
        <c:crosses val="autoZero"/>
        <c:auto val="1"/>
        <c:lblAlgn val="ctr"/>
        <c:lblOffset val="100"/>
        <c:noMultiLvlLbl val="0"/>
      </c:catAx>
      <c:valAx>
        <c:axId val="478966032"/>
        <c:scaling>
          <c:orientation val="minMax"/>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969168"/>
        <c:crosses val="autoZero"/>
        <c:crossBetween val="between"/>
        <c:majorUnit val="100000"/>
      </c:valAx>
      <c:spPr>
        <a:noFill/>
        <a:ln>
          <a:noFill/>
        </a:ln>
        <a:effectLst/>
      </c:spPr>
    </c:plotArea>
    <c:legend>
      <c:legendPos val="b"/>
      <c:layout>
        <c:manualLayout>
          <c:xMode val="edge"/>
          <c:yMode val="edge"/>
          <c:x val="2.1428571428571434E-3"/>
          <c:y val="0.67408004915292685"/>
          <c:w val="0.9676190476190476"/>
          <c:h val="0.3220017543531695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418002049872035E-2"/>
          <c:y val="0.18532333333333334"/>
          <c:w val="0.85037890411631489"/>
          <c:h val="0.48549112930809951"/>
        </c:manualLayout>
      </c:layout>
      <c:scatterChart>
        <c:scatterStyle val="smoothMarker"/>
        <c:varyColors val="0"/>
        <c:ser>
          <c:idx val="0"/>
          <c:order val="0"/>
          <c:tx>
            <c:strRef>
              <c:f>'Chart 40'!$B$1</c:f>
              <c:strCache>
                <c:ptCount val="1"/>
                <c:pt idx="0">
                  <c:v>Dec-20</c:v>
                </c:pt>
              </c:strCache>
            </c:strRef>
          </c:tx>
          <c:spPr>
            <a:ln w="19050">
              <a:solidFill>
                <a:srgbClr val="70AD47"/>
              </a:solidFill>
              <a:prstDash val="lgDash"/>
            </a:ln>
          </c:spPr>
          <c:marker>
            <c:symbol val="none"/>
          </c:marker>
          <c:xVal>
            <c:numRef>
              <c:f>'Chart 40'!$A$2:$A$16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40'!$B$2:$B$16</c:f>
              <c:numCache>
                <c:formatCode>0.0</c:formatCode>
                <c:ptCount val="15"/>
                <c:pt idx="0">
                  <c:v>6.0334000000000003</c:v>
                </c:pt>
                <c:pt idx="1">
                  <c:v>6.0349000000000004</c:v>
                </c:pt>
                <c:pt idx="2">
                  <c:v>6.0378999999999996</c:v>
                </c:pt>
                <c:pt idx="3">
                  <c:v>6.1356000000000002</c:v>
                </c:pt>
                <c:pt idx="4">
                  <c:v>6.3277999999999999</c:v>
                </c:pt>
                <c:pt idx="5">
                  <c:v>6.4890999999999996</c:v>
                </c:pt>
                <c:pt idx="6">
                  <c:v>7.2263000000000002</c:v>
                </c:pt>
                <c:pt idx="7">
                  <c:v>7.7316000000000003</c:v>
                </c:pt>
                <c:pt idx="8">
                  <c:v>8.1206999999999994</c:v>
                </c:pt>
                <c:pt idx="9">
                  <c:v>8.3436000000000003</c:v>
                </c:pt>
                <c:pt idx="10">
                  <c:v>8.6272000000000002</c:v>
                </c:pt>
                <c:pt idx="11">
                  <c:v>8.8371999999999993</c:v>
                </c:pt>
                <c:pt idx="12">
                  <c:v>8.9748000000000001</c:v>
                </c:pt>
                <c:pt idx="13">
                  <c:v>9.0411000000000001</c:v>
                </c:pt>
                <c:pt idx="14">
                  <c:v>9.1420999999999992</c:v>
                </c:pt>
              </c:numCache>
            </c:numRef>
          </c:yVal>
          <c:smooth val="1"/>
          <c:extLst>
            <c:ext xmlns:c16="http://schemas.microsoft.com/office/drawing/2014/chart" uri="{C3380CC4-5D6E-409C-BE32-E72D297353CC}">
              <c16:uniqueId val="{00000000-C0E0-4E9B-9794-A717AAA57681}"/>
            </c:ext>
          </c:extLst>
        </c:ser>
        <c:ser>
          <c:idx val="1"/>
          <c:order val="1"/>
          <c:tx>
            <c:strRef>
              <c:f>'Chart 40'!$C$1</c:f>
              <c:strCache>
                <c:ptCount val="1"/>
                <c:pt idx="0">
                  <c:v>Jun-21</c:v>
                </c:pt>
              </c:strCache>
            </c:strRef>
          </c:tx>
          <c:spPr>
            <a:ln w="19050"/>
          </c:spPr>
          <c:marker>
            <c:symbol val="none"/>
          </c:marker>
          <c:xVal>
            <c:numRef>
              <c:f>'Chart 40'!$A$2:$A$16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40'!$C$2:$C$16</c:f>
              <c:numCache>
                <c:formatCode>0.0</c:formatCode>
                <c:ptCount val="15"/>
                <c:pt idx="0">
                  <c:v>6.9779999999999998</c:v>
                </c:pt>
                <c:pt idx="1">
                  <c:v>7.0309999999999997</c:v>
                </c:pt>
                <c:pt idx="2">
                  <c:v>7.1405000000000003</c:v>
                </c:pt>
                <c:pt idx="3">
                  <c:v>7.2901999999999996</c:v>
                </c:pt>
                <c:pt idx="4">
                  <c:v>7.4874999999999998</c:v>
                </c:pt>
                <c:pt idx="5">
                  <c:v>7.6097000000000001</c:v>
                </c:pt>
                <c:pt idx="6">
                  <c:v>8.0655000000000001</c:v>
                </c:pt>
                <c:pt idx="7">
                  <c:v>8.3367000000000004</c:v>
                </c:pt>
                <c:pt idx="8">
                  <c:v>8.5680999999999994</c:v>
                </c:pt>
                <c:pt idx="9">
                  <c:v>8.6913</c:v>
                </c:pt>
                <c:pt idx="10">
                  <c:v>8.9377999999999993</c:v>
                </c:pt>
                <c:pt idx="11">
                  <c:v>9.1567000000000007</c:v>
                </c:pt>
                <c:pt idx="12">
                  <c:v>9.3204999999999991</c:v>
                </c:pt>
                <c:pt idx="13">
                  <c:v>9.3919999999999995</c:v>
                </c:pt>
                <c:pt idx="14">
                  <c:v>9.4925999999999995</c:v>
                </c:pt>
              </c:numCache>
            </c:numRef>
          </c:yVal>
          <c:smooth val="1"/>
          <c:extLst>
            <c:ext xmlns:c16="http://schemas.microsoft.com/office/drawing/2014/chart" uri="{C3380CC4-5D6E-409C-BE32-E72D297353CC}">
              <c16:uniqueId val="{00000001-C0E0-4E9B-9794-A717AAA57681}"/>
            </c:ext>
          </c:extLst>
        </c:ser>
        <c:ser>
          <c:idx val="2"/>
          <c:order val="2"/>
          <c:tx>
            <c:strRef>
              <c:f>'Chart 40'!$D$1</c:f>
              <c:strCache>
                <c:ptCount val="1"/>
                <c:pt idx="0">
                  <c:v>Sep-21</c:v>
                </c:pt>
              </c:strCache>
            </c:strRef>
          </c:tx>
          <c:spPr>
            <a:ln w="19050">
              <a:solidFill>
                <a:srgbClr val="5B9BD5">
                  <a:lumMod val="60000"/>
                  <a:lumOff val="40000"/>
                </a:srgbClr>
              </a:solidFill>
            </a:ln>
          </c:spPr>
          <c:marker>
            <c:symbol val="none"/>
          </c:marker>
          <c:xVal>
            <c:numRef>
              <c:f>'Chart 40'!$A$2:$A$16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40'!$D$2:$D$16</c:f>
              <c:numCache>
                <c:formatCode>0.0</c:formatCode>
                <c:ptCount val="15"/>
                <c:pt idx="0">
                  <c:v>7.6223000000000001</c:v>
                </c:pt>
                <c:pt idx="1">
                  <c:v>7.7045000000000003</c:v>
                </c:pt>
                <c:pt idx="2">
                  <c:v>7.8742999999999999</c:v>
                </c:pt>
                <c:pt idx="3">
                  <c:v>8.0949000000000009</c:v>
                </c:pt>
                <c:pt idx="4">
                  <c:v>8.3948</c:v>
                </c:pt>
                <c:pt idx="5">
                  <c:v>8.5460999999999991</c:v>
                </c:pt>
                <c:pt idx="6">
                  <c:v>9.0269999999999992</c:v>
                </c:pt>
                <c:pt idx="7">
                  <c:v>9.3167000000000009</c:v>
                </c:pt>
                <c:pt idx="8">
                  <c:v>9.5021000000000004</c:v>
                </c:pt>
                <c:pt idx="9">
                  <c:v>9.5966000000000005</c:v>
                </c:pt>
                <c:pt idx="10">
                  <c:v>9.7856000000000005</c:v>
                </c:pt>
                <c:pt idx="11">
                  <c:v>9.9647000000000006</c:v>
                </c:pt>
                <c:pt idx="12">
                  <c:v>10.0221</c:v>
                </c:pt>
                <c:pt idx="13">
                  <c:v>10.054399999999999</c:v>
                </c:pt>
                <c:pt idx="14">
                  <c:v>10.1174</c:v>
                </c:pt>
              </c:numCache>
            </c:numRef>
          </c:yVal>
          <c:smooth val="1"/>
          <c:extLst>
            <c:ext xmlns:c16="http://schemas.microsoft.com/office/drawing/2014/chart" uri="{C3380CC4-5D6E-409C-BE32-E72D297353CC}">
              <c16:uniqueId val="{00000000-72AE-4710-B633-A40DE1FA122E}"/>
            </c:ext>
          </c:extLst>
        </c:ser>
        <c:dLbls>
          <c:showLegendKey val="0"/>
          <c:showVal val="0"/>
          <c:showCatName val="0"/>
          <c:showSerName val="0"/>
          <c:showPercent val="0"/>
          <c:showBubbleSize val="0"/>
        </c:dLbls>
        <c:axId val="478962112"/>
        <c:axId val="478971128"/>
      </c:scatterChart>
      <c:valAx>
        <c:axId val="478962112"/>
        <c:scaling>
          <c:orientation val="minMax"/>
          <c:max val="30"/>
        </c:scaling>
        <c:delete val="0"/>
        <c:axPos val="b"/>
        <c:title>
          <c:tx>
            <c:rich>
              <a:bodyPr rot="0" spcFirstLastPara="1" vertOverflow="ellipsis" vert="horz" wrap="square" anchor="ctr" anchorCtr="1"/>
              <a:lstStyle/>
              <a:p>
                <a:pPr>
                  <a:defRPr sz="600" b="0" i="1" u="none" strike="noStrike" kern="1200" baseline="0">
                    <a:solidFill>
                      <a:sysClr val="windowText" lastClr="000000"/>
                    </a:solidFill>
                    <a:latin typeface="GHEA Grapalat" pitchFamily="50" charset="0"/>
                    <a:ea typeface="+mn-ea"/>
                    <a:cs typeface="+mn-cs"/>
                  </a:defRPr>
                </a:pPr>
                <a:r>
                  <a:rPr lang="en-US" sz="600" b="0" i="1">
                    <a:solidFill>
                      <a:sysClr val="windowText" lastClr="000000"/>
                    </a:solidFill>
                    <a:latin typeface="GHEA Grapalat" pitchFamily="50" charset="0"/>
                  </a:rPr>
                  <a:t>(maturity,</a:t>
                </a:r>
                <a:r>
                  <a:rPr lang="en-US" sz="600" b="0" i="1" baseline="0">
                    <a:solidFill>
                      <a:sysClr val="windowText" lastClr="000000"/>
                    </a:solidFill>
                    <a:latin typeface="GHEA Grapalat" pitchFamily="50" charset="0"/>
                  </a:rPr>
                  <a:t> year)</a:t>
                </a:r>
                <a:endParaRPr lang="en-US" sz="600" b="0" i="1">
                  <a:solidFill>
                    <a:sysClr val="windowText" lastClr="000000"/>
                  </a:solidFill>
                  <a:latin typeface="GHEA Grapalat" pitchFamily="50" charset="0"/>
                </a:endParaRPr>
              </a:p>
            </c:rich>
          </c:tx>
          <c:layout>
            <c:manualLayout>
              <c:xMode val="edge"/>
              <c:yMode val="edge"/>
              <c:x val="0.73783195345440256"/>
              <c:y val="0.75742889601396002"/>
            </c:manualLayout>
          </c:layout>
          <c:overlay val="0"/>
          <c:spPr>
            <a:noFill/>
            <a:ln>
              <a:noFill/>
            </a:ln>
            <a:effectLst/>
          </c:spPr>
        </c:title>
        <c:numFmt formatCode="General"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78971128"/>
        <c:crosses val="autoZero"/>
        <c:crossBetween val="midCat"/>
      </c:valAx>
      <c:valAx>
        <c:axId val="478971128"/>
        <c:scaling>
          <c:orientation val="minMax"/>
          <c:max val="11"/>
          <c:min val="5"/>
        </c:scaling>
        <c:delete val="0"/>
        <c:axPos val="l"/>
        <c:numFmt formatCode="0"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78962112"/>
        <c:crosses val="autoZero"/>
        <c:crossBetween val="midCat"/>
        <c:majorUnit val="1"/>
      </c:valAx>
      <c:spPr>
        <a:noFill/>
        <a:ln>
          <a:noFill/>
        </a:ln>
        <a:effectLst/>
      </c:spPr>
    </c:plotArea>
    <c:legend>
      <c:legendPos val="r"/>
      <c:layout>
        <c:manualLayout>
          <c:xMode val="edge"/>
          <c:yMode val="edge"/>
          <c:x val="0"/>
          <c:y val="0.83675386342857905"/>
          <c:w val="1"/>
          <c:h val="0.14896422646645965"/>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73809523809518E-2"/>
          <c:y val="6.3500000000000001E-2"/>
          <c:w val="0.88022777777777761"/>
          <c:h val="0.4688761111111111"/>
        </c:manualLayout>
      </c:layout>
      <c:lineChart>
        <c:grouping val="standard"/>
        <c:varyColors val="0"/>
        <c:ser>
          <c:idx val="0"/>
          <c:order val="0"/>
          <c:tx>
            <c:strRef>
              <c:f>'Chart 41'!$B$1</c:f>
              <c:strCache>
                <c:ptCount val="1"/>
                <c:pt idx="0">
                  <c:v>CBA refinancing %</c:v>
                </c:pt>
              </c:strCache>
            </c:strRef>
          </c:tx>
          <c:spPr>
            <a:ln w="19050" cap="rnd">
              <a:solidFill>
                <a:srgbClr val="FF0000"/>
              </a:solidFill>
              <a:round/>
            </a:ln>
            <a:effectLst/>
          </c:spPr>
          <c:marker>
            <c:symbol val="none"/>
          </c:marker>
          <c:cat>
            <c:numRef>
              <c:f>'Chart 41'!$A$2:$A$204</c:f>
              <c:numCache>
                <c:formatCode>m/d/yyyy</c:formatCode>
                <c:ptCount val="203"/>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44204</c:v>
                </c:pt>
                <c:pt idx="165">
                  <c:v>44211</c:v>
                </c:pt>
                <c:pt idx="166">
                  <c:v>44218</c:v>
                </c:pt>
                <c:pt idx="167">
                  <c:v>44225</c:v>
                </c:pt>
                <c:pt idx="168">
                  <c:v>44232</c:v>
                </c:pt>
                <c:pt idx="169">
                  <c:v>44239</c:v>
                </c:pt>
                <c:pt idx="170">
                  <c:v>44246</c:v>
                </c:pt>
                <c:pt idx="171">
                  <c:v>44253</c:v>
                </c:pt>
                <c:pt idx="172">
                  <c:v>44260</c:v>
                </c:pt>
                <c:pt idx="173">
                  <c:v>44267</c:v>
                </c:pt>
                <c:pt idx="174">
                  <c:v>44274</c:v>
                </c:pt>
                <c:pt idx="175">
                  <c:v>44281</c:v>
                </c:pt>
                <c:pt idx="176">
                  <c:v>44288</c:v>
                </c:pt>
                <c:pt idx="177">
                  <c:v>44295</c:v>
                </c:pt>
                <c:pt idx="178">
                  <c:v>44302</c:v>
                </c:pt>
                <c:pt idx="179">
                  <c:v>44309</c:v>
                </c:pt>
                <c:pt idx="180">
                  <c:v>44316</c:v>
                </c:pt>
                <c:pt idx="181">
                  <c:v>44323</c:v>
                </c:pt>
                <c:pt idx="182">
                  <c:v>44330</c:v>
                </c:pt>
                <c:pt idx="183">
                  <c:v>44337</c:v>
                </c:pt>
                <c:pt idx="184">
                  <c:v>44347</c:v>
                </c:pt>
                <c:pt idx="185">
                  <c:v>44351</c:v>
                </c:pt>
                <c:pt idx="186">
                  <c:v>44358</c:v>
                </c:pt>
                <c:pt idx="187">
                  <c:v>44365</c:v>
                </c:pt>
                <c:pt idx="188">
                  <c:v>44372</c:v>
                </c:pt>
                <c:pt idx="189">
                  <c:v>44379</c:v>
                </c:pt>
                <c:pt idx="190">
                  <c:v>44386</c:v>
                </c:pt>
                <c:pt idx="191">
                  <c:v>44393</c:v>
                </c:pt>
                <c:pt idx="192">
                  <c:v>44400</c:v>
                </c:pt>
                <c:pt idx="193">
                  <c:v>44407</c:v>
                </c:pt>
                <c:pt idx="194">
                  <c:v>44414</c:v>
                </c:pt>
                <c:pt idx="195">
                  <c:v>44421</c:v>
                </c:pt>
                <c:pt idx="196">
                  <c:v>44428</c:v>
                </c:pt>
                <c:pt idx="197">
                  <c:v>44434</c:v>
                </c:pt>
                <c:pt idx="198">
                  <c:v>44442</c:v>
                </c:pt>
                <c:pt idx="199">
                  <c:v>44449</c:v>
                </c:pt>
                <c:pt idx="200">
                  <c:v>44456</c:v>
                </c:pt>
                <c:pt idx="201">
                  <c:v>44463</c:v>
                </c:pt>
                <c:pt idx="202">
                  <c:v>44470</c:v>
                </c:pt>
              </c:numCache>
            </c:numRef>
          </c:cat>
          <c:val>
            <c:numRef>
              <c:f>'Chart 41'!$B$2:$B$204</c:f>
              <c:numCache>
                <c:formatCode>0.0</c:formatCode>
                <c:ptCount val="203"/>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5.75</c:v>
                </c:pt>
                <c:pt idx="58">
                  <c:v>5.75</c:v>
                </c:pt>
                <c:pt idx="59">
                  <c:v>5.75</c:v>
                </c:pt>
                <c:pt idx="60">
                  <c:v>5.75</c:v>
                </c:pt>
                <c:pt idx="61">
                  <c:v>5.75</c:v>
                </c:pt>
                <c:pt idx="62">
                  <c:v>5.75</c:v>
                </c:pt>
                <c:pt idx="63">
                  <c:v>5.75</c:v>
                </c:pt>
                <c:pt idx="64">
                  <c:v>5.75</c:v>
                </c:pt>
                <c:pt idx="65">
                  <c:v>5.75</c:v>
                </c:pt>
                <c:pt idx="66">
                  <c:v>5.75</c:v>
                </c:pt>
                <c:pt idx="67">
                  <c:v>5.75</c:v>
                </c:pt>
                <c:pt idx="68">
                  <c:v>5.75</c:v>
                </c:pt>
                <c:pt idx="69">
                  <c:v>5.75</c:v>
                </c:pt>
                <c:pt idx="70">
                  <c:v>5.75</c:v>
                </c:pt>
                <c:pt idx="71">
                  <c:v>5.75</c:v>
                </c:pt>
                <c:pt idx="72">
                  <c:v>5.75</c:v>
                </c:pt>
                <c:pt idx="73">
                  <c:v>5.75</c:v>
                </c:pt>
                <c:pt idx="74">
                  <c:v>5.75</c:v>
                </c:pt>
                <c:pt idx="75">
                  <c:v>5.75</c:v>
                </c:pt>
                <c:pt idx="76">
                  <c:v>5.75</c:v>
                </c:pt>
                <c:pt idx="77">
                  <c:v>5.75</c:v>
                </c:pt>
                <c:pt idx="78">
                  <c:v>5.75</c:v>
                </c:pt>
                <c:pt idx="79">
                  <c:v>5.75</c:v>
                </c:pt>
                <c:pt idx="80">
                  <c:v>5.75</c:v>
                </c:pt>
                <c:pt idx="81">
                  <c:v>5.75</c:v>
                </c:pt>
                <c:pt idx="82">
                  <c:v>5.75</c:v>
                </c:pt>
                <c:pt idx="83">
                  <c:v>5.75</c:v>
                </c:pt>
                <c:pt idx="84">
                  <c:v>5.75</c:v>
                </c:pt>
                <c:pt idx="85">
                  <c:v>5.75</c:v>
                </c:pt>
                <c:pt idx="86">
                  <c:v>5.75</c:v>
                </c:pt>
                <c:pt idx="87">
                  <c:v>5.75</c:v>
                </c:pt>
                <c:pt idx="88">
                  <c:v>5.75</c:v>
                </c:pt>
                <c:pt idx="89">
                  <c:v>5.75</c:v>
                </c:pt>
                <c:pt idx="90">
                  <c:v>5.5</c:v>
                </c:pt>
                <c:pt idx="91">
                  <c:v>5.5</c:v>
                </c:pt>
                <c:pt idx="92">
                  <c:v>5.5</c:v>
                </c:pt>
                <c:pt idx="93">
                  <c:v>5.5</c:v>
                </c:pt>
                <c:pt idx="94">
                  <c:v>5.5</c:v>
                </c:pt>
                <c:pt idx="95">
                  <c:v>5.5</c:v>
                </c:pt>
                <c:pt idx="96">
                  <c:v>5.5</c:v>
                </c:pt>
                <c:pt idx="97">
                  <c:v>5.5</c:v>
                </c:pt>
                <c:pt idx="98">
                  <c:v>5.5</c:v>
                </c:pt>
                <c:pt idx="99">
                  <c:v>5.5</c:v>
                </c:pt>
                <c:pt idx="100">
                  <c:v>5.5</c:v>
                </c:pt>
                <c:pt idx="101">
                  <c:v>5.5</c:v>
                </c:pt>
                <c:pt idx="102">
                  <c:v>5.5</c:v>
                </c:pt>
                <c:pt idx="103">
                  <c:v>5.5</c:v>
                </c:pt>
                <c:pt idx="104">
                  <c:v>5.5</c:v>
                </c:pt>
                <c:pt idx="105">
                  <c:v>5.5</c:v>
                </c:pt>
                <c:pt idx="106">
                  <c:v>5.5</c:v>
                </c:pt>
                <c:pt idx="107">
                  <c:v>5.5</c:v>
                </c:pt>
                <c:pt idx="108">
                  <c:v>5.5</c:v>
                </c:pt>
                <c:pt idx="109">
                  <c:v>5.5</c:v>
                </c:pt>
                <c:pt idx="110">
                  <c:v>5.5</c:v>
                </c:pt>
                <c:pt idx="111">
                  <c:v>5.5</c:v>
                </c:pt>
                <c:pt idx="112">
                  <c:v>5.5</c:v>
                </c:pt>
                <c:pt idx="113">
                  <c:v>5.5</c:v>
                </c:pt>
                <c:pt idx="114">
                  <c:v>5.5</c:v>
                </c:pt>
                <c:pt idx="115">
                  <c:v>5.5</c:v>
                </c:pt>
                <c:pt idx="116">
                  <c:v>5.5</c:v>
                </c:pt>
                <c:pt idx="117">
                  <c:v>5.5</c:v>
                </c:pt>
                <c:pt idx="118">
                  <c:v>5.25</c:v>
                </c:pt>
                <c:pt idx="119">
                  <c:v>5.25</c:v>
                </c:pt>
                <c:pt idx="120">
                  <c:v>5.25</c:v>
                </c:pt>
                <c:pt idx="121">
                  <c:v>5.25</c:v>
                </c:pt>
                <c:pt idx="122">
                  <c:v>5.25</c:v>
                </c:pt>
                <c:pt idx="123">
                  <c:v>5.25</c:v>
                </c:pt>
                <c:pt idx="124">
                  <c:v>5.25</c:v>
                </c:pt>
                <c:pt idx="125">
                  <c:v>5</c:v>
                </c:pt>
                <c:pt idx="126">
                  <c:v>5</c:v>
                </c:pt>
                <c:pt idx="127">
                  <c:v>5</c:v>
                </c:pt>
                <c:pt idx="128">
                  <c:v>5</c:v>
                </c:pt>
                <c:pt idx="129">
                  <c:v>5</c:v>
                </c:pt>
                <c:pt idx="130">
                  <c:v>5</c:v>
                </c:pt>
                <c:pt idx="131">
                  <c:v>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4.25</c:v>
                </c:pt>
                <c:pt idx="148">
                  <c:v>4.25</c:v>
                </c:pt>
                <c:pt idx="149">
                  <c:v>4.25</c:v>
                </c:pt>
                <c:pt idx="150">
                  <c:v>4.25</c:v>
                </c:pt>
                <c:pt idx="151">
                  <c:v>4.25</c:v>
                </c:pt>
                <c:pt idx="152">
                  <c:v>4.25</c:v>
                </c:pt>
                <c:pt idx="153">
                  <c:v>4.25</c:v>
                </c:pt>
                <c:pt idx="154">
                  <c:v>4.25</c:v>
                </c:pt>
                <c:pt idx="155">
                  <c:v>4.25</c:v>
                </c:pt>
                <c:pt idx="156">
                  <c:v>4.25</c:v>
                </c:pt>
                <c:pt idx="157">
                  <c:v>4.25</c:v>
                </c:pt>
                <c:pt idx="158">
                  <c:v>4.25</c:v>
                </c:pt>
                <c:pt idx="159">
                  <c:v>4.25</c:v>
                </c:pt>
                <c:pt idx="160">
                  <c:v>4.25</c:v>
                </c:pt>
                <c:pt idx="161">
                  <c:v>5.25</c:v>
                </c:pt>
                <c:pt idx="162">
                  <c:v>5.25</c:v>
                </c:pt>
                <c:pt idx="163">
                  <c:v>5.25</c:v>
                </c:pt>
                <c:pt idx="164">
                  <c:v>5.25</c:v>
                </c:pt>
                <c:pt idx="165">
                  <c:v>5.25</c:v>
                </c:pt>
                <c:pt idx="166">
                  <c:v>5.25</c:v>
                </c:pt>
                <c:pt idx="167">
                  <c:v>5.25</c:v>
                </c:pt>
                <c:pt idx="168">
                  <c:v>5.5</c:v>
                </c:pt>
                <c:pt idx="169">
                  <c:v>5.5</c:v>
                </c:pt>
                <c:pt idx="170">
                  <c:v>5.5</c:v>
                </c:pt>
                <c:pt idx="171">
                  <c:v>5.5</c:v>
                </c:pt>
                <c:pt idx="172">
                  <c:v>5.5</c:v>
                </c:pt>
                <c:pt idx="173">
                  <c:v>5.5</c:v>
                </c:pt>
                <c:pt idx="174">
                  <c:v>5.5</c:v>
                </c:pt>
                <c:pt idx="175">
                  <c:v>5.5</c:v>
                </c:pt>
                <c:pt idx="176">
                  <c:v>5.5</c:v>
                </c:pt>
                <c:pt idx="177">
                  <c:v>5.5</c:v>
                </c:pt>
                <c:pt idx="178">
                  <c:v>5.5</c:v>
                </c:pt>
                <c:pt idx="179">
                  <c:v>5.5</c:v>
                </c:pt>
                <c:pt idx="180">
                  <c:v>5.5</c:v>
                </c:pt>
                <c:pt idx="181">
                  <c:v>6</c:v>
                </c:pt>
                <c:pt idx="182">
                  <c:v>6</c:v>
                </c:pt>
                <c:pt idx="183">
                  <c:v>6</c:v>
                </c:pt>
                <c:pt idx="184">
                  <c:v>6</c:v>
                </c:pt>
                <c:pt idx="185">
                  <c:v>6</c:v>
                </c:pt>
                <c:pt idx="186">
                  <c:v>6.5</c:v>
                </c:pt>
                <c:pt idx="187">
                  <c:v>6.5</c:v>
                </c:pt>
                <c:pt idx="188">
                  <c:v>6.5</c:v>
                </c:pt>
                <c:pt idx="189">
                  <c:v>6.5</c:v>
                </c:pt>
                <c:pt idx="190">
                  <c:v>6.5</c:v>
                </c:pt>
                <c:pt idx="191">
                  <c:v>6.5</c:v>
                </c:pt>
                <c:pt idx="192">
                  <c:v>6.5</c:v>
                </c:pt>
                <c:pt idx="193">
                  <c:v>6.5</c:v>
                </c:pt>
                <c:pt idx="194">
                  <c:v>7</c:v>
                </c:pt>
                <c:pt idx="195">
                  <c:v>7</c:v>
                </c:pt>
                <c:pt idx="196">
                  <c:v>7</c:v>
                </c:pt>
                <c:pt idx="197">
                  <c:v>7</c:v>
                </c:pt>
                <c:pt idx="198">
                  <c:v>7</c:v>
                </c:pt>
                <c:pt idx="199">
                  <c:v>7</c:v>
                </c:pt>
                <c:pt idx="200">
                  <c:v>7.25</c:v>
                </c:pt>
                <c:pt idx="201">
                  <c:v>7.25</c:v>
                </c:pt>
                <c:pt idx="202">
                  <c:v>7.25</c:v>
                </c:pt>
              </c:numCache>
            </c:numRef>
          </c:val>
          <c:smooth val="0"/>
          <c:extLst>
            <c:ext xmlns:c16="http://schemas.microsoft.com/office/drawing/2014/chart" uri="{C3380CC4-5D6E-409C-BE32-E72D297353CC}">
              <c16:uniqueId val="{00000000-F121-4AA2-933A-12014E68FA9C}"/>
            </c:ext>
          </c:extLst>
        </c:ser>
        <c:ser>
          <c:idx val="1"/>
          <c:order val="1"/>
          <c:tx>
            <c:strRef>
              <c:f>'Chart 41'!$C$1</c:f>
              <c:strCache>
                <c:ptCount val="1"/>
                <c:pt idx="0">
                  <c:v>1-year % (YTM)</c:v>
                </c:pt>
              </c:strCache>
            </c:strRef>
          </c:tx>
          <c:spPr>
            <a:ln w="19050" cap="rnd">
              <a:solidFill>
                <a:schemeClr val="accent5">
                  <a:lumMod val="60000"/>
                  <a:lumOff val="40000"/>
                </a:schemeClr>
              </a:solidFill>
              <a:round/>
            </a:ln>
            <a:effectLst/>
          </c:spPr>
          <c:marker>
            <c:symbol val="none"/>
          </c:marker>
          <c:cat>
            <c:numRef>
              <c:f>'Chart 41'!$A$2:$A$204</c:f>
              <c:numCache>
                <c:formatCode>m/d/yyyy</c:formatCode>
                <c:ptCount val="203"/>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44204</c:v>
                </c:pt>
                <c:pt idx="165">
                  <c:v>44211</c:v>
                </c:pt>
                <c:pt idx="166">
                  <c:v>44218</c:v>
                </c:pt>
                <c:pt idx="167">
                  <c:v>44225</c:v>
                </c:pt>
                <c:pt idx="168">
                  <c:v>44232</c:v>
                </c:pt>
                <c:pt idx="169">
                  <c:v>44239</c:v>
                </c:pt>
                <c:pt idx="170">
                  <c:v>44246</c:v>
                </c:pt>
                <c:pt idx="171">
                  <c:v>44253</c:v>
                </c:pt>
                <c:pt idx="172">
                  <c:v>44260</c:v>
                </c:pt>
                <c:pt idx="173">
                  <c:v>44267</c:v>
                </c:pt>
                <c:pt idx="174">
                  <c:v>44274</c:v>
                </c:pt>
                <c:pt idx="175">
                  <c:v>44281</c:v>
                </c:pt>
                <c:pt idx="176">
                  <c:v>44288</c:v>
                </c:pt>
                <c:pt idx="177">
                  <c:v>44295</c:v>
                </c:pt>
                <c:pt idx="178">
                  <c:v>44302</c:v>
                </c:pt>
                <c:pt idx="179">
                  <c:v>44309</c:v>
                </c:pt>
                <c:pt idx="180">
                  <c:v>44316</c:v>
                </c:pt>
                <c:pt idx="181">
                  <c:v>44323</c:v>
                </c:pt>
                <c:pt idx="182">
                  <c:v>44330</c:v>
                </c:pt>
                <c:pt idx="183">
                  <c:v>44337</c:v>
                </c:pt>
                <c:pt idx="184">
                  <c:v>44347</c:v>
                </c:pt>
                <c:pt idx="185">
                  <c:v>44351</c:v>
                </c:pt>
                <c:pt idx="186">
                  <c:v>44358</c:v>
                </c:pt>
                <c:pt idx="187">
                  <c:v>44365</c:v>
                </c:pt>
                <c:pt idx="188">
                  <c:v>44372</c:v>
                </c:pt>
                <c:pt idx="189">
                  <c:v>44379</c:v>
                </c:pt>
                <c:pt idx="190">
                  <c:v>44386</c:v>
                </c:pt>
                <c:pt idx="191">
                  <c:v>44393</c:v>
                </c:pt>
                <c:pt idx="192">
                  <c:v>44400</c:v>
                </c:pt>
                <c:pt idx="193">
                  <c:v>44407</c:v>
                </c:pt>
                <c:pt idx="194">
                  <c:v>44414</c:v>
                </c:pt>
                <c:pt idx="195">
                  <c:v>44421</c:v>
                </c:pt>
                <c:pt idx="196">
                  <c:v>44428</c:v>
                </c:pt>
                <c:pt idx="197">
                  <c:v>44434</c:v>
                </c:pt>
                <c:pt idx="198">
                  <c:v>44442</c:v>
                </c:pt>
                <c:pt idx="199">
                  <c:v>44449</c:v>
                </c:pt>
                <c:pt idx="200">
                  <c:v>44456</c:v>
                </c:pt>
                <c:pt idx="201">
                  <c:v>44463</c:v>
                </c:pt>
                <c:pt idx="202">
                  <c:v>44470</c:v>
                </c:pt>
              </c:numCache>
            </c:numRef>
          </c:cat>
          <c:val>
            <c:numRef>
              <c:f>'Chart 41'!$C$2:$C$204</c:f>
              <c:numCache>
                <c:formatCode>0.0</c:formatCode>
                <c:ptCount val="203"/>
                <c:pt idx="0">
                  <c:v>6.2927</c:v>
                </c:pt>
                <c:pt idx="1">
                  <c:v>6.3440000000000003</c:v>
                </c:pt>
                <c:pt idx="2">
                  <c:v>6.3087999999999997</c:v>
                </c:pt>
                <c:pt idx="3">
                  <c:v>6.3090999999999999</c:v>
                </c:pt>
                <c:pt idx="4">
                  <c:v>6.3009000000000004</c:v>
                </c:pt>
                <c:pt idx="5">
                  <c:v>6.3045</c:v>
                </c:pt>
                <c:pt idx="6">
                  <c:v>6.2095000000000002</c:v>
                </c:pt>
                <c:pt idx="7">
                  <c:v>6.2232000000000003</c:v>
                </c:pt>
                <c:pt idx="8">
                  <c:v>6.1993999999999998</c:v>
                </c:pt>
                <c:pt idx="9">
                  <c:v>6.3094000000000001</c:v>
                </c:pt>
                <c:pt idx="10">
                  <c:v>6.3022999999999998</c:v>
                </c:pt>
                <c:pt idx="11">
                  <c:v>6.3673999999999999</c:v>
                </c:pt>
                <c:pt idx="12">
                  <c:v>6.4707999999999997</c:v>
                </c:pt>
                <c:pt idx="13">
                  <c:v>6.4718</c:v>
                </c:pt>
                <c:pt idx="14">
                  <c:v>6.4652000000000003</c:v>
                </c:pt>
                <c:pt idx="15">
                  <c:v>6.4715999999999996</c:v>
                </c:pt>
                <c:pt idx="16">
                  <c:v>6.4782000000000002</c:v>
                </c:pt>
                <c:pt idx="17">
                  <c:v>6.4939</c:v>
                </c:pt>
                <c:pt idx="18">
                  <c:v>6.5266999999999999</c:v>
                </c:pt>
                <c:pt idx="19">
                  <c:v>6.5084999999999997</c:v>
                </c:pt>
                <c:pt idx="20">
                  <c:v>6.5137</c:v>
                </c:pt>
                <c:pt idx="21">
                  <c:v>6.5214999999999996</c:v>
                </c:pt>
                <c:pt idx="22">
                  <c:v>6.5328999999999997</c:v>
                </c:pt>
                <c:pt idx="23">
                  <c:v>6.5453999999999999</c:v>
                </c:pt>
                <c:pt idx="24">
                  <c:v>6.5069999999999997</c:v>
                </c:pt>
                <c:pt idx="25">
                  <c:v>6.5461999999999998</c:v>
                </c:pt>
                <c:pt idx="26">
                  <c:v>6.5286999999999997</c:v>
                </c:pt>
                <c:pt idx="27">
                  <c:v>6.5667999999999997</c:v>
                </c:pt>
                <c:pt idx="28">
                  <c:v>6.5552000000000001</c:v>
                </c:pt>
                <c:pt idx="29">
                  <c:v>6.569</c:v>
                </c:pt>
                <c:pt idx="30">
                  <c:v>6.5869</c:v>
                </c:pt>
                <c:pt idx="31">
                  <c:v>6.5838999999999999</c:v>
                </c:pt>
                <c:pt idx="32">
                  <c:v>6.5896999999999997</c:v>
                </c:pt>
                <c:pt idx="33">
                  <c:v>6.5686999999999998</c:v>
                </c:pt>
                <c:pt idx="34">
                  <c:v>6.6017999999999999</c:v>
                </c:pt>
                <c:pt idx="35">
                  <c:v>6.6052</c:v>
                </c:pt>
                <c:pt idx="36">
                  <c:v>6.6338999999999997</c:v>
                </c:pt>
                <c:pt idx="37">
                  <c:v>6.7365000000000004</c:v>
                </c:pt>
                <c:pt idx="38">
                  <c:v>6.7201000000000004</c:v>
                </c:pt>
                <c:pt idx="39">
                  <c:v>6.6970000000000001</c:v>
                </c:pt>
                <c:pt idx="40">
                  <c:v>6.7030000000000003</c:v>
                </c:pt>
                <c:pt idx="41">
                  <c:v>6.6680000000000001</c:v>
                </c:pt>
                <c:pt idx="42">
                  <c:v>6.6372</c:v>
                </c:pt>
                <c:pt idx="43">
                  <c:v>6.633</c:v>
                </c:pt>
                <c:pt idx="44">
                  <c:v>6.5991999999999997</c:v>
                </c:pt>
                <c:pt idx="45">
                  <c:v>6.6326999999999998</c:v>
                </c:pt>
                <c:pt idx="46">
                  <c:v>6.6580000000000004</c:v>
                </c:pt>
                <c:pt idx="47">
                  <c:v>6.6501999999999999</c:v>
                </c:pt>
                <c:pt idx="48">
                  <c:v>6.6280000000000001</c:v>
                </c:pt>
                <c:pt idx="49">
                  <c:v>6.6306000000000003</c:v>
                </c:pt>
                <c:pt idx="50">
                  <c:v>6.6092000000000004</c:v>
                </c:pt>
                <c:pt idx="51">
                  <c:v>6.6215000000000002</c:v>
                </c:pt>
                <c:pt idx="52">
                  <c:v>6.6265999999999998</c:v>
                </c:pt>
                <c:pt idx="53">
                  <c:v>6.6265999999999998</c:v>
                </c:pt>
                <c:pt idx="54">
                  <c:v>6.6177000000000001</c:v>
                </c:pt>
                <c:pt idx="55">
                  <c:v>6.6374000000000004</c:v>
                </c:pt>
                <c:pt idx="56">
                  <c:v>6.6683000000000003</c:v>
                </c:pt>
                <c:pt idx="57">
                  <c:v>6.6569000000000003</c:v>
                </c:pt>
                <c:pt idx="58">
                  <c:v>6.5372000000000003</c:v>
                </c:pt>
                <c:pt idx="59">
                  <c:v>6.4823000000000004</c:v>
                </c:pt>
                <c:pt idx="60">
                  <c:v>6.5456000000000003</c:v>
                </c:pt>
                <c:pt idx="61">
                  <c:v>6.5744999999999996</c:v>
                </c:pt>
                <c:pt idx="62">
                  <c:v>6.5579000000000001</c:v>
                </c:pt>
                <c:pt idx="63">
                  <c:v>6.5605000000000002</c:v>
                </c:pt>
                <c:pt idx="64">
                  <c:v>6.5174000000000003</c:v>
                </c:pt>
                <c:pt idx="65">
                  <c:v>6.5629</c:v>
                </c:pt>
                <c:pt idx="66">
                  <c:v>6.5742000000000003</c:v>
                </c:pt>
                <c:pt idx="67">
                  <c:v>6.5147000000000004</c:v>
                </c:pt>
                <c:pt idx="68">
                  <c:v>6.4101999999999997</c:v>
                </c:pt>
                <c:pt idx="69">
                  <c:v>6.5004</c:v>
                </c:pt>
                <c:pt idx="70">
                  <c:v>6.5033000000000003</c:v>
                </c:pt>
                <c:pt idx="71">
                  <c:v>6.3587999999999996</c:v>
                </c:pt>
                <c:pt idx="72">
                  <c:v>6.3415999999999997</c:v>
                </c:pt>
                <c:pt idx="73">
                  <c:v>6.2393000000000001</c:v>
                </c:pt>
                <c:pt idx="74">
                  <c:v>6.2239000000000004</c:v>
                </c:pt>
                <c:pt idx="75">
                  <c:v>6.2576000000000001</c:v>
                </c:pt>
                <c:pt idx="76">
                  <c:v>6.2306999999999997</c:v>
                </c:pt>
                <c:pt idx="77">
                  <c:v>6.2252999999999998</c:v>
                </c:pt>
                <c:pt idx="78">
                  <c:v>6.2371999999999996</c:v>
                </c:pt>
                <c:pt idx="79">
                  <c:v>6.2453000000000003</c:v>
                </c:pt>
                <c:pt idx="80">
                  <c:v>6.2683</c:v>
                </c:pt>
                <c:pt idx="81">
                  <c:v>6.2892000000000001</c:v>
                </c:pt>
                <c:pt idx="82">
                  <c:v>6.2823000000000002</c:v>
                </c:pt>
                <c:pt idx="83">
                  <c:v>6.2606000000000002</c:v>
                </c:pt>
                <c:pt idx="84">
                  <c:v>6.2888999999999999</c:v>
                </c:pt>
                <c:pt idx="85">
                  <c:v>6.2713000000000001</c:v>
                </c:pt>
                <c:pt idx="86">
                  <c:v>6.2881</c:v>
                </c:pt>
                <c:pt idx="87">
                  <c:v>6.2752999999999997</c:v>
                </c:pt>
                <c:pt idx="88">
                  <c:v>6.2568000000000001</c:v>
                </c:pt>
                <c:pt idx="89">
                  <c:v>6.2633000000000001</c:v>
                </c:pt>
                <c:pt idx="90">
                  <c:v>6.2321999999999997</c:v>
                </c:pt>
                <c:pt idx="91">
                  <c:v>6.2153</c:v>
                </c:pt>
                <c:pt idx="92">
                  <c:v>6.1787000000000001</c:v>
                </c:pt>
                <c:pt idx="93">
                  <c:v>6.1269999999999998</c:v>
                </c:pt>
                <c:pt idx="94">
                  <c:v>5.9832999999999998</c:v>
                </c:pt>
                <c:pt idx="95">
                  <c:v>6.0881999999999996</c:v>
                </c:pt>
                <c:pt idx="96">
                  <c:v>6.0496999999999996</c:v>
                </c:pt>
                <c:pt idx="97">
                  <c:v>6.0438999999999998</c:v>
                </c:pt>
                <c:pt idx="98">
                  <c:v>5.9924999999999997</c:v>
                </c:pt>
                <c:pt idx="99">
                  <c:v>5.9276</c:v>
                </c:pt>
                <c:pt idx="100">
                  <c:v>5.9744000000000002</c:v>
                </c:pt>
                <c:pt idx="101">
                  <c:v>5.9903000000000004</c:v>
                </c:pt>
                <c:pt idx="102">
                  <c:v>5.9810999999999996</c:v>
                </c:pt>
                <c:pt idx="103">
                  <c:v>5.8669000000000002</c:v>
                </c:pt>
                <c:pt idx="104">
                  <c:v>5.9177999999999997</c:v>
                </c:pt>
                <c:pt idx="105">
                  <c:v>5.9793000000000003</c:v>
                </c:pt>
                <c:pt idx="106">
                  <c:v>5.9264000000000001</c:v>
                </c:pt>
                <c:pt idx="107">
                  <c:v>5.9554</c:v>
                </c:pt>
                <c:pt idx="108">
                  <c:v>5.9118000000000004</c:v>
                </c:pt>
                <c:pt idx="109">
                  <c:v>5.8463000000000003</c:v>
                </c:pt>
                <c:pt idx="110">
                  <c:v>5.8849999999999998</c:v>
                </c:pt>
                <c:pt idx="111">
                  <c:v>5.8367000000000004</c:v>
                </c:pt>
                <c:pt idx="112">
                  <c:v>5.7744999999999997</c:v>
                </c:pt>
                <c:pt idx="113">
                  <c:v>5.7842000000000002</c:v>
                </c:pt>
                <c:pt idx="114">
                  <c:v>5.7759</c:v>
                </c:pt>
                <c:pt idx="115">
                  <c:v>5.7944000000000004</c:v>
                </c:pt>
                <c:pt idx="116">
                  <c:v>5.8220000000000001</c:v>
                </c:pt>
                <c:pt idx="117">
                  <c:v>5.7446999999999999</c:v>
                </c:pt>
                <c:pt idx="118">
                  <c:v>5.7836999999999996</c:v>
                </c:pt>
                <c:pt idx="119">
                  <c:v>5.7565</c:v>
                </c:pt>
                <c:pt idx="120">
                  <c:v>5.7742000000000004</c:v>
                </c:pt>
                <c:pt idx="121">
                  <c:v>5.7340999999999998</c:v>
                </c:pt>
                <c:pt idx="122">
                  <c:v>5.8398000000000003</c:v>
                </c:pt>
                <c:pt idx="123">
                  <c:v>5.8212000000000002</c:v>
                </c:pt>
                <c:pt idx="124">
                  <c:v>5.8022</c:v>
                </c:pt>
                <c:pt idx="125">
                  <c:v>5.8630000000000004</c:v>
                </c:pt>
                <c:pt idx="126">
                  <c:v>5.7973999999999997</c:v>
                </c:pt>
                <c:pt idx="127">
                  <c:v>5.8102999999999998</c:v>
                </c:pt>
                <c:pt idx="128">
                  <c:v>5.8215000000000003</c:v>
                </c:pt>
                <c:pt idx="129">
                  <c:v>5.8615000000000004</c:v>
                </c:pt>
                <c:pt idx="130">
                  <c:v>5.8491</c:v>
                </c:pt>
                <c:pt idx="131">
                  <c:v>5.8808999999999996</c:v>
                </c:pt>
                <c:pt idx="132">
                  <c:v>5.6919000000000004</c:v>
                </c:pt>
                <c:pt idx="133">
                  <c:v>5.6696999999999997</c:v>
                </c:pt>
                <c:pt idx="134">
                  <c:v>5.5404999999999998</c:v>
                </c:pt>
                <c:pt idx="135">
                  <c:v>5.5434000000000001</c:v>
                </c:pt>
                <c:pt idx="136">
                  <c:v>5.5332999999999997</c:v>
                </c:pt>
                <c:pt idx="137">
                  <c:v>5.5110999999999999</c:v>
                </c:pt>
                <c:pt idx="138">
                  <c:v>5.4935</c:v>
                </c:pt>
                <c:pt idx="139">
                  <c:v>5.5426000000000002</c:v>
                </c:pt>
                <c:pt idx="140">
                  <c:v>5.5384000000000002</c:v>
                </c:pt>
                <c:pt idx="141">
                  <c:v>5.5909000000000004</c:v>
                </c:pt>
                <c:pt idx="142">
                  <c:v>5.6694000000000004</c:v>
                </c:pt>
                <c:pt idx="143">
                  <c:v>5.6304999999999996</c:v>
                </c:pt>
                <c:pt idx="144">
                  <c:v>5.6147999999999998</c:v>
                </c:pt>
                <c:pt idx="145">
                  <c:v>5.6764999999999999</c:v>
                </c:pt>
                <c:pt idx="146">
                  <c:v>5.6597</c:v>
                </c:pt>
                <c:pt idx="147">
                  <c:v>5.6184000000000003</c:v>
                </c:pt>
                <c:pt idx="148">
                  <c:v>5.5568999999999997</c:v>
                </c:pt>
                <c:pt idx="149">
                  <c:v>5.5647000000000002</c:v>
                </c:pt>
                <c:pt idx="150">
                  <c:v>5.5744999999999996</c:v>
                </c:pt>
                <c:pt idx="151">
                  <c:v>5.5647000000000002</c:v>
                </c:pt>
                <c:pt idx="152">
                  <c:v>5.6094999999999997</c:v>
                </c:pt>
                <c:pt idx="153">
                  <c:v>5.6551</c:v>
                </c:pt>
                <c:pt idx="154">
                  <c:v>5.7388000000000003</c:v>
                </c:pt>
                <c:pt idx="155">
                  <c:v>5.7908999999999997</c:v>
                </c:pt>
                <c:pt idx="156">
                  <c:v>5.7988999999999997</c:v>
                </c:pt>
                <c:pt idx="157">
                  <c:v>5.8685</c:v>
                </c:pt>
                <c:pt idx="158">
                  <c:v>5.9996999999999998</c:v>
                </c:pt>
                <c:pt idx="159">
                  <c:v>6.0812999999999997</c:v>
                </c:pt>
                <c:pt idx="160">
                  <c:v>6.0956000000000001</c:v>
                </c:pt>
                <c:pt idx="161">
                  <c:v>6.3285999999999998</c:v>
                </c:pt>
                <c:pt idx="162">
                  <c:v>6.4923000000000002</c:v>
                </c:pt>
                <c:pt idx="163">
                  <c:v>6.4890999999999996</c:v>
                </c:pt>
                <c:pt idx="164">
                  <c:v>6.5411000000000001</c:v>
                </c:pt>
                <c:pt idx="165">
                  <c:v>6.6665999999999999</c:v>
                </c:pt>
                <c:pt idx="166">
                  <c:v>6.7603999999999997</c:v>
                </c:pt>
                <c:pt idx="167">
                  <c:v>6.7755999999999998</c:v>
                </c:pt>
                <c:pt idx="168">
                  <c:v>6.7704000000000004</c:v>
                </c:pt>
                <c:pt idx="169">
                  <c:v>6.8227000000000002</c:v>
                </c:pt>
                <c:pt idx="170">
                  <c:v>6.8617999999999997</c:v>
                </c:pt>
                <c:pt idx="171">
                  <c:v>6.8063000000000002</c:v>
                </c:pt>
                <c:pt idx="172">
                  <c:v>6.8342999999999998</c:v>
                </c:pt>
                <c:pt idx="173">
                  <c:v>6.8727</c:v>
                </c:pt>
                <c:pt idx="174">
                  <c:v>6.8121999999999998</c:v>
                </c:pt>
                <c:pt idx="175">
                  <c:v>6.8411999999999997</c:v>
                </c:pt>
                <c:pt idx="176">
                  <c:v>6.7515000000000001</c:v>
                </c:pt>
                <c:pt idx="177">
                  <c:v>6.8334000000000001</c:v>
                </c:pt>
                <c:pt idx="178">
                  <c:v>6.7831000000000001</c:v>
                </c:pt>
                <c:pt idx="179">
                  <c:v>6.7675999999999998</c:v>
                </c:pt>
                <c:pt idx="180">
                  <c:v>6.8388</c:v>
                </c:pt>
                <c:pt idx="181">
                  <c:v>6.9820000000000002</c:v>
                </c:pt>
                <c:pt idx="182">
                  <c:v>6.9898999999999996</c:v>
                </c:pt>
                <c:pt idx="183">
                  <c:v>7.0895000000000001</c:v>
                </c:pt>
                <c:pt idx="184">
                  <c:v>7.1877000000000004</c:v>
                </c:pt>
                <c:pt idx="185">
                  <c:v>7.2606000000000002</c:v>
                </c:pt>
                <c:pt idx="186">
                  <c:v>7.3975</c:v>
                </c:pt>
                <c:pt idx="187">
                  <c:v>7.4847000000000001</c:v>
                </c:pt>
                <c:pt idx="188">
                  <c:v>7.5045000000000002</c:v>
                </c:pt>
                <c:pt idx="189">
                  <c:v>7.5816999999999997</c:v>
                </c:pt>
                <c:pt idx="190">
                  <c:v>7.5060000000000002</c:v>
                </c:pt>
                <c:pt idx="191">
                  <c:v>7.6458000000000004</c:v>
                </c:pt>
                <c:pt idx="192">
                  <c:v>7.6040999999999999</c:v>
                </c:pt>
                <c:pt idx="193">
                  <c:v>7.8296000000000001</c:v>
                </c:pt>
                <c:pt idx="194">
                  <c:v>7.9137000000000004</c:v>
                </c:pt>
                <c:pt idx="195">
                  <c:v>8.1818000000000008</c:v>
                </c:pt>
                <c:pt idx="196">
                  <c:v>8.2096</c:v>
                </c:pt>
                <c:pt idx="197">
                  <c:v>8.2100000000000009</c:v>
                </c:pt>
                <c:pt idx="198">
                  <c:v>8.2935999999999996</c:v>
                </c:pt>
                <c:pt idx="199">
                  <c:v>8.2874999999999996</c:v>
                </c:pt>
                <c:pt idx="200">
                  <c:v>8.4699000000000009</c:v>
                </c:pt>
                <c:pt idx="201">
                  <c:v>8.5203000000000007</c:v>
                </c:pt>
                <c:pt idx="202">
                  <c:v>8.5345999999999993</c:v>
                </c:pt>
              </c:numCache>
            </c:numRef>
          </c:val>
          <c:smooth val="0"/>
          <c:extLst>
            <c:ext xmlns:c16="http://schemas.microsoft.com/office/drawing/2014/chart" uri="{C3380CC4-5D6E-409C-BE32-E72D297353CC}">
              <c16:uniqueId val="{00000001-F121-4AA2-933A-12014E68FA9C}"/>
            </c:ext>
          </c:extLst>
        </c:ser>
        <c:ser>
          <c:idx val="2"/>
          <c:order val="2"/>
          <c:tx>
            <c:strRef>
              <c:f>'Chart 41'!$D$1</c:f>
              <c:strCache>
                <c:ptCount val="1"/>
                <c:pt idx="0">
                  <c:v>1-day % (YTM)</c:v>
                </c:pt>
              </c:strCache>
            </c:strRef>
          </c:tx>
          <c:spPr>
            <a:ln w="12700" cap="rnd">
              <a:solidFill>
                <a:srgbClr val="00B050"/>
              </a:solidFill>
              <a:round/>
            </a:ln>
            <a:effectLst/>
          </c:spPr>
          <c:marker>
            <c:symbol val="none"/>
          </c:marker>
          <c:cat>
            <c:numRef>
              <c:f>'Chart 41'!$A$2:$A$204</c:f>
              <c:numCache>
                <c:formatCode>m/d/yyyy</c:formatCode>
                <c:ptCount val="203"/>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44204</c:v>
                </c:pt>
                <c:pt idx="165">
                  <c:v>44211</c:v>
                </c:pt>
                <c:pt idx="166">
                  <c:v>44218</c:v>
                </c:pt>
                <c:pt idx="167">
                  <c:v>44225</c:v>
                </c:pt>
                <c:pt idx="168">
                  <c:v>44232</c:v>
                </c:pt>
                <c:pt idx="169">
                  <c:v>44239</c:v>
                </c:pt>
                <c:pt idx="170">
                  <c:v>44246</c:v>
                </c:pt>
                <c:pt idx="171">
                  <c:v>44253</c:v>
                </c:pt>
                <c:pt idx="172">
                  <c:v>44260</c:v>
                </c:pt>
                <c:pt idx="173">
                  <c:v>44267</c:v>
                </c:pt>
                <c:pt idx="174">
                  <c:v>44274</c:v>
                </c:pt>
                <c:pt idx="175">
                  <c:v>44281</c:v>
                </c:pt>
                <c:pt idx="176">
                  <c:v>44288</c:v>
                </c:pt>
                <c:pt idx="177">
                  <c:v>44295</c:v>
                </c:pt>
                <c:pt idx="178">
                  <c:v>44302</c:v>
                </c:pt>
                <c:pt idx="179">
                  <c:v>44309</c:v>
                </c:pt>
                <c:pt idx="180">
                  <c:v>44316</c:v>
                </c:pt>
                <c:pt idx="181">
                  <c:v>44323</c:v>
                </c:pt>
                <c:pt idx="182">
                  <c:v>44330</c:v>
                </c:pt>
                <c:pt idx="183">
                  <c:v>44337</c:v>
                </c:pt>
                <c:pt idx="184">
                  <c:v>44347</c:v>
                </c:pt>
                <c:pt idx="185">
                  <c:v>44351</c:v>
                </c:pt>
                <c:pt idx="186">
                  <c:v>44358</c:v>
                </c:pt>
                <c:pt idx="187">
                  <c:v>44365</c:v>
                </c:pt>
                <c:pt idx="188">
                  <c:v>44372</c:v>
                </c:pt>
                <c:pt idx="189">
                  <c:v>44379</c:v>
                </c:pt>
                <c:pt idx="190">
                  <c:v>44386</c:v>
                </c:pt>
                <c:pt idx="191">
                  <c:v>44393</c:v>
                </c:pt>
                <c:pt idx="192">
                  <c:v>44400</c:v>
                </c:pt>
                <c:pt idx="193">
                  <c:v>44407</c:v>
                </c:pt>
                <c:pt idx="194">
                  <c:v>44414</c:v>
                </c:pt>
                <c:pt idx="195">
                  <c:v>44421</c:v>
                </c:pt>
                <c:pt idx="196">
                  <c:v>44428</c:v>
                </c:pt>
                <c:pt idx="197">
                  <c:v>44434</c:v>
                </c:pt>
                <c:pt idx="198">
                  <c:v>44442</c:v>
                </c:pt>
                <c:pt idx="199">
                  <c:v>44449</c:v>
                </c:pt>
                <c:pt idx="200">
                  <c:v>44456</c:v>
                </c:pt>
                <c:pt idx="201">
                  <c:v>44463</c:v>
                </c:pt>
                <c:pt idx="202">
                  <c:v>44470</c:v>
                </c:pt>
              </c:numCache>
            </c:numRef>
          </c:cat>
          <c:val>
            <c:numRef>
              <c:f>'Chart 41'!$D$2:$D$204</c:f>
              <c:numCache>
                <c:formatCode>0.0</c:formatCode>
                <c:ptCount val="203"/>
                <c:pt idx="0">
                  <c:v>5.7061000000000002</c:v>
                </c:pt>
                <c:pt idx="1">
                  <c:v>5.7682000000000002</c:v>
                </c:pt>
                <c:pt idx="2">
                  <c:v>5.7393000000000001</c:v>
                </c:pt>
                <c:pt idx="3">
                  <c:v>5.7346000000000004</c:v>
                </c:pt>
                <c:pt idx="4">
                  <c:v>5.6938000000000004</c:v>
                </c:pt>
                <c:pt idx="5">
                  <c:v>5.7222999999999997</c:v>
                </c:pt>
                <c:pt idx="6">
                  <c:v>5.6032000000000002</c:v>
                </c:pt>
                <c:pt idx="7">
                  <c:v>5.6580000000000004</c:v>
                </c:pt>
                <c:pt idx="8">
                  <c:v>5.5610999999999997</c:v>
                </c:pt>
                <c:pt idx="9">
                  <c:v>5.7454000000000001</c:v>
                </c:pt>
                <c:pt idx="10">
                  <c:v>5.7582000000000004</c:v>
                </c:pt>
                <c:pt idx="11">
                  <c:v>5.8071000000000002</c:v>
                </c:pt>
                <c:pt idx="12">
                  <c:v>5.8601000000000001</c:v>
                </c:pt>
                <c:pt idx="13">
                  <c:v>5.8555000000000001</c:v>
                </c:pt>
                <c:pt idx="14">
                  <c:v>5.9047999999999998</c:v>
                </c:pt>
                <c:pt idx="15">
                  <c:v>5.9268000000000001</c:v>
                </c:pt>
                <c:pt idx="16">
                  <c:v>5.9824999999999999</c:v>
                </c:pt>
                <c:pt idx="17">
                  <c:v>5.9291999999999998</c:v>
                </c:pt>
                <c:pt idx="18">
                  <c:v>5.9702999999999999</c:v>
                </c:pt>
                <c:pt idx="19">
                  <c:v>5.9846000000000004</c:v>
                </c:pt>
                <c:pt idx="20">
                  <c:v>5.9809000000000001</c:v>
                </c:pt>
                <c:pt idx="21">
                  <c:v>5.9885999999999999</c:v>
                </c:pt>
                <c:pt idx="22">
                  <c:v>5.9279000000000002</c:v>
                </c:pt>
                <c:pt idx="23">
                  <c:v>5.9474</c:v>
                </c:pt>
                <c:pt idx="24">
                  <c:v>5.8802000000000003</c:v>
                </c:pt>
                <c:pt idx="25">
                  <c:v>5.9324000000000003</c:v>
                </c:pt>
                <c:pt idx="26">
                  <c:v>5.9053000000000004</c:v>
                </c:pt>
                <c:pt idx="27">
                  <c:v>5.8963000000000001</c:v>
                </c:pt>
                <c:pt idx="28">
                  <c:v>5.9272</c:v>
                </c:pt>
                <c:pt idx="29">
                  <c:v>5.9066999999999998</c:v>
                </c:pt>
                <c:pt idx="30">
                  <c:v>5.9179000000000004</c:v>
                </c:pt>
                <c:pt idx="31">
                  <c:v>5.8764000000000003</c:v>
                </c:pt>
                <c:pt idx="32">
                  <c:v>5.8700999999999999</c:v>
                </c:pt>
                <c:pt idx="33">
                  <c:v>5.9138999999999999</c:v>
                </c:pt>
                <c:pt idx="34">
                  <c:v>5.8856000000000002</c:v>
                </c:pt>
                <c:pt idx="35">
                  <c:v>5.8341000000000003</c:v>
                </c:pt>
                <c:pt idx="36">
                  <c:v>5.8068999999999997</c:v>
                </c:pt>
                <c:pt idx="37">
                  <c:v>5.7808999999999999</c:v>
                </c:pt>
                <c:pt idx="38">
                  <c:v>5.7862</c:v>
                </c:pt>
                <c:pt idx="39">
                  <c:v>5.8005000000000004</c:v>
                </c:pt>
                <c:pt idx="40">
                  <c:v>5.8468999999999998</c:v>
                </c:pt>
                <c:pt idx="41">
                  <c:v>5.8949999999999996</c:v>
                </c:pt>
                <c:pt idx="42">
                  <c:v>5.9756</c:v>
                </c:pt>
                <c:pt idx="43">
                  <c:v>5.9776999999999996</c:v>
                </c:pt>
                <c:pt idx="44">
                  <c:v>5.9248000000000003</c:v>
                </c:pt>
                <c:pt idx="45">
                  <c:v>5.9306000000000001</c:v>
                </c:pt>
                <c:pt idx="46">
                  <c:v>5.9363999999999999</c:v>
                </c:pt>
                <c:pt idx="47">
                  <c:v>5.968</c:v>
                </c:pt>
                <c:pt idx="48">
                  <c:v>5.8996000000000004</c:v>
                </c:pt>
                <c:pt idx="49">
                  <c:v>5.8834</c:v>
                </c:pt>
                <c:pt idx="50">
                  <c:v>5.8985000000000003</c:v>
                </c:pt>
                <c:pt idx="51">
                  <c:v>5.9145000000000003</c:v>
                </c:pt>
                <c:pt idx="52">
                  <c:v>5.8975999999999997</c:v>
                </c:pt>
                <c:pt idx="53">
                  <c:v>5.8975999999999997</c:v>
                </c:pt>
                <c:pt idx="54">
                  <c:v>5.907</c:v>
                </c:pt>
                <c:pt idx="55">
                  <c:v>5.8826999999999998</c:v>
                </c:pt>
                <c:pt idx="56">
                  <c:v>5.8994999999999997</c:v>
                </c:pt>
                <c:pt idx="57">
                  <c:v>5.8947000000000003</c:v>
                </c:pt>
                <c:pt idx="58">
                  <c:v>5.9748000000000001</c:v>
                </c:pt>
                <c:pt idx="59">
                  <c:v>6.0143000000000004</c:v>
                </c:pt>
                <c:pt idx="60">
                  <c:v>5.6981000000000002</c:v>
                </c:pt>
                <c:pt idx="61">
                  <c:v>5.7965999999999998</c:v>
                </c:pt>
                <c:pt idx="62">
                  <c:v>5.65</c:v>
                </c:pt>
                <c:pt idx="63">
                  <c:v>5.6726999999999999</c:v>
                </c:pt>
                <c:pt idx="64">
                  <c:v>5.7290000000000001</c:v>
                </c:pt>
                <c:pt idx="65">
                  <c:v>5.8082000000000003</c:v>
                </c:pt>
                <c:pt idx="66">
                  <c:v>5.7286000000000001</c:v>
                </c:pt>
                <c:pt idx="67">
                  <c:v>5.6589999999999998</c:v>
                </c:pt>
                <c:pt idx="68">
                  <c:v>5.47</c:v>
                </c:pt>
                <c:pt idx="69">
                  <c:v>5.7222999999999997</c:v>
                </c:pt>
                <c:pt idx="70">
                  <c:v>5.7102000000000004</c:v>
                </c:pt>
                <c:pt idx="71">
                  <c:v>5.5373999999999999</c:v>
                </c:pt>
                <c:pt idx="72">
                  <c:v>5.5678999999999998</c:v>
                </c:pt>
                <c:pt idx="73">
                  <c:v>5.6283000000000003</c:v>
                </c:pt>
                <c:pt idx="74">
                  <c:v>5.6096000000000004</c:v>
                </c:pt>
                <c:pt idx="75">
                  <c:v>5.7591999999999999</c:v>
                </c:pt>
                <c:pt idx="76">
                  <c:v>5.8330000000000002</c:v>
                </c:pt>
                <c:pt idx="77">
                  <c:v>5.7686000000000002</c:v>
                </c:pt>
                <c:pt idx="78">
                  <c:v>5.7009999999999996</c:v>
                </c:pt>
                <c:pt idx="79">
                  <c:v>5.6985999999999999</c:v>
                </c:pt>
                <c:pt idx="80">
                  <c:v>5.7206999999999999</c:v>
                </c:pt>
                <c:pt idx="81">
                  <c:v>5.6936</c:v>
                </c:pt>
                <c:pt idx="82">
                  <c:v>5.7161999999999997</c:v>
                </c:pt>
                <c:pt idx="83">
                  <c:v>5.7146999999999997</c:v>
                </c:pt>
                <c:pt idx="84">
                  <c:v>5.6806000000000001</c:v>
                </c:pt>
                <c:pt idx="85">
                  <c:v>5.6745000000000001</c:v>
                </c:pt>
                <c:pt idx="86">
                  <c:v>5.6981999999999999</c:v>
                </c:pt>
                <c:pt idx="87">
                  <c:v>5.6970000000000001</c:v>
                </c:pt>
                <c:pt idx="88">
                  <c:v>5.7066999999999997</c:v>
                </c:pt>
                <c:pt idx="89">
                  <c:v>5.6791999999999998</c:v>
                </c:pt>
                <c:pt idx="90">
                  <c:v>5.6432000000000002</c:v>
                </c:pt>
                <c:pt idx="91">
                  <c:v>5.6378000000000004</c:v>
                </c:pt>
                <c:pt idx="92">
                  <c:v>5.6292</c:v>
                </c:pt>
                <c:pt idx="93">
                  <c:v>5.6166</c:v>
                </c:pt>
                <c:pt idx="94">
                  <c:v>5.4875999999999996</c:v>
                </c:pt>
                <c:pt idx="95">
                  <c:v>5.6055999999999999</c:v>
                </c:pt>
                <c:pt idx="96">
                  <c:v>5.6051000000000002</c:v>
                </c:pt>
                <c:pt idx="97">
                  <c:v>5.6360000000000001</c:v>
                </c:pt>
                <c:pt idx="98">
                  <c:v>5.4531000000000001</c:v>
                </c:pt>
                <c:pt idx="99">
                  <c:v>5.4753999999999996</c:v>
                </c:pt>
                <c:pt idx="100">
                  <c:v>5.5305</c:v>
                </c:pt>
                <c:pt idx="101">
                  <c:v>5.5781000000000001</c:v>
                </c:pt>
                <c:pt idx="102">
                  <c:v>5.5408999999999997</c:v>
                </c:pt>
                <c:pt idx="103">
                  <c:v>5.4077999999999999</c:v>
                </c:pt>
                <c:pt idx="104">
                  <c:v>5.5411999999999999</c:v>
                </c:pt>
                <c:pt idx="105">
                  <c:v>5.5948000000000002</c:v>
                </c:pt>
                <c:pt idx="106">
                  <c:v>5.5754000000000001</c:v>
                </c:pt>
                <c:pt idx="107">
                  <c:v>5.5846</c:v>
                </c:pt>
                <c:pt idx="108">
                  <c:v>5.5366</c:v>
                </c:pt>
                <c:pt idx="109">
                  <c:v>5.4744999999999999</c:v>
                </c:pt>
                <c:pt idx="110">
                  <c:v>5.5374999999999996</c:v>
                </c:pt>
                <c:pt idx="111">
                  <c:v>5.4970999999999997</c:v>
                </c:pt>
                <c:pt idx="112">
                  <c:v>5.5109000000000004</c:v>
                </c:pt>
                <c:pt idx="113">
                  <c:v>5.5799000000000003</c:v>
                </c:pt>
                <c:pt idx="114">
                  <c:v>5.5258000000000003</c:v>
                </c:pt>
                <c:pt idx="115">
                  <c:v>5.4981</c:v>
                </c:pt>
                <c:pt idx="116">
                  <c:v>5.6108000000000002</c:v>
                </c:pt>
                <c:pt idx="117">
                  <c:v>5.5728999999999997</c:v>
                </c:pt>
                <c:pt idx="118">
                  <c:v>5.5410000000000004</c:v>
                </c:pt>
                <c:pt idx="119">
                  <c:v>5.4372999999999996</c:v>
                </c:pt>
                <c:pt idx="120">
                  <c:v>5.4279999999999999</c:v>
                </c:pt>
                <c:pt idx="121">
                  <c:v>5.4448999999999996</c:v>
                </c:pt>
                <c:pt idx="122">
                  <c:v>5.4179000000000004</c:v>
                </c:pt>
                <c:pt idx="123">
                  <c:v>5.4489000000000001</c:v>
                </c:pt>
                <c:pt idx="124">
                  <c:v>5.4550000000000001</c:v>
                </c:pt>
                <c:pt idx="125">
                  <c:v>5.4090999999999996</c:v>
                </c:pt>
                <c:pt idx="126">
                  <c:v>5.2816000000000001</c:v>
                </c:pt>
                <c:pt idx="127">
                  <c:v>5.2911000000000001</c:v>
                </c:pt>
                <c:pt idx="128">
                  <c:v>5.3441999999999998</c:v>
                </c:pt>
                <c:pt idx="129">
                  <c:v>5.3769999999999998</c:v>
                </c:pt>
                <c:pt idx="130">
                  <c:v>5.3882000000000003</c:v>
                </c:pt>
                <c:pt idx="131">
                  <c:v>5.3829000000000002</c:v>
                </c:pt>
                <c:pt idx="132">
                  <c:v>5.2670000000000003</c:v>
                </c:pt>
                <c:pt idx="133">
                  <c:v>5.2516999999999996</c:v>
                </c:pt>
                <c:pt idx="134">
                  <c:v>5.0072999999999999</c:v>
                </c:pt>
                <c:pt idx="135">
                  <c:v>4.9935</c:v>
                </c:pt>
                <c:pt idx="136">
                  <c:v>4.9142000000000001</c:v>
                </c:pt>
                <c:pt idx="137">
                  <c:v>4.8079000000000001</c:v>
                </c:pt>
                <c:pt idx="138">
                  <c:v>4.8490000000000002</c:v>
                </c:pt>
                <c:pt idx="139">
                  <c:v>4.9481999999999999</c:v>
                </c:pt>
                <c:pt idx="140">
                  <c:v>4.96</c:v>
                </c:pt>
                <c:pt idx="141">
                  <c:v>4.9645000000000001</c:v>
                </c:pt>
                <c:pt idx="142">
                  <c:v>5.0514000000000001</c:v>
                </c:pt>
                <c:pt idx="143">
                  <c:v>5.0753000000000004</c:v>
                </c:pt>
                <c:pt idx="144">
                  <c:v>5.1111000000000004</c:v>
                </c:pt>
                <c:pt idx="145">
                  <c:v>5.1828000000000003</c:v>
                </c:pt>
                <c:pt idx="146">
                  <c:v>5.1683000000000003</c:v>
                </c:pt>
                <c:pt idx="147">
                  <c:v>5.1828000000000003</c:v>
                </c:pt>
                <c:pt idx="148">
                  <c:v>5.0023</c:v>
                </c:pt>
                <c:pt idx="149">
                  <c:v>5.1199000000000003</c:v>
                </c:pt>
                <c:pt idx="150">
                  <c:v>5.0117000000000003</c:v>
                </c:pt>
                <c:pt idx="151">
                  <c:v>4.9480000000000004</c:v>
                </c:pt>
                <c:pt idx="152">
                  <c:v>5.1054000000000004</c:v>
                </c:pt>
                <c:pt idx="153">
                  <c:v>5.1661000000000001</c:v>
                </c:pt>
                <c:pt idx="154">
                  <c:v>5.109</c:v>
                </c:pt>
                <c:pt idx="155">
                  <c:v>5.3044000000000002</c:v>
                </c:pt>
                <c:pt idx="156">
                  <c:v>5.2920999999999996</c:v>
                </c:pt>
                <c:pt idx="157">
                  <c:v>5.1917999999999997</c:v>
                </c:pt>
                <c:pt idx="158">
                  <c:v>5.4450000000000003</c:v>
                </c:pt>
                <c:pt idx="159">
                  <c:v>5.7736000000000001</c:v>
                </c:pt>
                <c:pt idx="160">
                  <c:v>6.1101000000000001</c:v>
                </c:pt>
                <c:pt idx="161">
                  <c:v>5.8936000000000002</c:v>
                </c:pt>
                <c:pt idx="162">
                  <c:v>5.7523</c:v>
                </c:pt>
                <c:pt idx="163">
                  <c:v>6.0334000000000003</c:v>
                </c:pt>
                <c:pt idx="164">
                  <c:v>5.9648000000000003</c:v>
                </c:pt>
                <c:pt idx="165">
                  <c:v>5.9393000000000002</c:v>
                </c:pt>
                <c:pt idx="166">
                  <c:v>6.1108000000000002</c:v>
                </c:pt>
                <c:pt idx="167">
                  <c:v>6.1844000000000001</c:v>
                </c:pt>
                <c:pt idx="168">
                  <c:v>6.1618000000000004</c:v>
                </c:pt>
                <c:pt idx="169">
                  <c:v>6.1307</c:v>
                </c:pt>
                <c:pt idx="170">
                  <c:v>6.1738</c:v>
                </c:pt>
                <c:pt idx="171">
                  <c:v>6.0495999999999999</c:v>
                </c:pt>
                <c:pt idx="172">
                  <c:v>6.0061999999999998</c:v>
                </c:pt>
                <c:pt idx="173">
                  <c:v>5.952</c:v>
                </c:pt>
                <c:pt idx="174">
                  <c:v>5.9295</c:v>
                </c:pt>
                <c:pt idx="175">
                  <c:v>5.9684999999999997</c:v>
                </c:pt>
                <c:pt idx="176">
                  <c:v>6.0321999999999996</c:v>
                </c:pt>
                <c:pt idx="177">
                  <c:v>6.0678999999999998</c:v>
                </c:pt>
                <c:pt idx="178">
                  <c:v>6.0570000000000004</c:v>
                </c:pt>
                <c:pt idx="179">
                  <c:v>6.1186999999999996</c:v>
                </c:pt>
                <c:pt idx="180">
                  <c:v>6.2446999999999999</c:v>
                </c:pt>
                <c:pt idx="181">
                  <c:v>6.3198999999999996</c:v>
                </c:pt>
                <c:pt idx="182">
                  <c:v>6.4073000000000002</c:v>
                </c:pt>
                <c:pt idx="183">
                  <c:v>6.5235000000000003</c:v>
                </c:pt>
                <c:pt idx="184">
                  <c:v>6.7135999999999996</c:v>
                </c:pt>
                <c:pt idx="185">
                  <c:v>6.8826000000000001</c:v>
                </c:pt>
                <c:pt idx="186">
                  <c:v>6.82</c:v>
                </c:pt>
                <c:pt idx="187">
                  <c:v>6.7411000000000003</c:v>
                </c:pt>
                <c:pt idx="188">
                  <c:v>6.7371999999999996</c:v>
                </c:pt>
                <c:pt idx="189">
                  <c:v>6.8970000000000002</c:v>
                </c:pt>
                <c:pt idx="190">
                  <c:v>7.0481999999999996</c:v>
                </c:pt>
                <c:pt idx="191">
                  <c:v>7.0842000000000001</c:v>
                </c:pt>
                <c:pt idx="192">
                  <c:v>7.1295000000000002</c:v>
                </c:pt>
                <c:pt idx="193">
                  <c:v>7.2618999999999998</c:v>
                </c:pt>
                <c:pt idx="194">
                  <c:v>7.1448</c:v>
                </c:pt>
                <c:pt idx="195">
                  <c:v>7.3329000000000004</c:v>
                </c:pt>
                <c:pt idx="196">
                  <c:v>7.4019000000000004</c:v>
                </c:pt>
                <c:pt idx="197">
                  <c:v>7.4264999999999999</c:v>
                </c:pt>
                <c:pt idx="198">
                  <c:v>7.4462999999999999</c:v>
                </c:pt>
                <c:pt idx="199">
                  <c:v>7.4545000000000003</c:v>
                </c:pt>
                <c:pt idx="200">
                  <c:v>7.3353000000000002</c:v>
                </c:pt>
                <c:pt idx="201">
                  <c:v>7.3799000000000001</c:v>
                </c:pt>
                <c:pt idx="202">
                  <c:v>7.6173999999999999</c:v>
                </c:pt>
              </c:numCache>
            </c:numRef>
          </c:val>
          <c:smooth val="0"/>
          <c:extLst>
            <c:ext xmlns:c16="http://schemas.microsoft.com/office/drawing/2014/chart" uri="{C3380CC4-5D6E-409C-BE32-E72D297353CC}">
              <c16:uniqueId val="{00000002-F121-4AA2-933A-12014E68FA9C}"/>
            </c:ext>
          </c:extLst>
        </c:ser>
        <c:ser>
          <c:idx val="3"/>
          <c:order val="3"/>
          <c:tx>
            <c:strRef>
              <c:f>'Chart 41'!$E$1</c:f>
              <c:strCache>
                <c:ptCount val="1"/>
                <c:pt idx="0">
                  <c:v>10-year % (YTM)</c:v>
                </c:pt>
              </c:strCache>
            </c:strRef>
          </c:tx>
          <c:spPr>
            <a:ln w="19050" cap="rnd">
              <a:solidFill>
                <a:schemeClr val="accent4"/>
              </a:solidFill>
              <a:round/>
            </a:ln>
            <a:effectLst/>
          </c:spPr>
          <c:marker>
            <c:symbol val="none"/>
          </c:marker>
          <c:cat>
            <c:numRef>
              <c:f>'Chart 41'!$A$2:$A$204</c:f>
              <c:numCache>
                <c:formatCode>m/d/yyyy</c:formatCode>
                <c:ptCount val="203"/>
                <c:pt idx="0">
                  <c:v>43111</c:v>
                </c:pt>
                <c:pt idx="1">
                  <c:v>43118</c:v>
                </c:pt>
                <c:pt idx="2">
                  <c:v>43125</c:v>
                </c:pt>
                <c:pt idx="3">
                  <c:v>43132</c:v>
                </c:pt>
                <c:pt idx="4">
                  <c:v>43139</c:v>
                </c:pt>
                <c:pt idx="5">
                  <c:v>43146</c:v>
                </c:pt>
                <c:pt idx="6">
                  <c:v>43153</c:v>
                </c:pt>
                <c:pt idx="7">
                  <c:v>43160</c:v>
                </c:pt>
                <c:pt idx="8">
                  <c:v>43166</c:v>
                </c:pt>
                <c:pt idx="9">
                  <c:v>43174</c:v>
                </c:pt>
                <c:pt idx="10">
                  <c:v>43181</c:v>
                </c:pt>
                <c:pt idx="11">
                  <c:v>43189</c:v>
                </c:pt>
                <c:pt idx="12">
                  <c:v>43195</c:v>
                </c:pt>
                <c:pt idx="13">
                  <c:v>43202</c:v>
                </c:pt>
                <c:pt idx="14">
                  <c:v>43209</c:v>
                </c:pt>
                <c:pt idx="15">
                  <c:v>43216</c:v>
                </c:pt>
                <c:pt idx="16">
                  <c:v>43217</c:v>
                </c:pt>
                <c:pt idx="17">
                  <c:v>43223</c:v>
                </c:pt>
                <c:pt idx="18">
                  <c:v>43230</c:v>
                </c:pt>
                <c:pt idx="19">
                  <c:v>43237</c:v>
                </c:pt>
                <c:pt idx="20">
                  <c:v>43244</c:v>
                </c:pt>
                <c:pt idx="21">
                  <c:v>43251</c:v>
                </c:pt>
                <c:pt idx="22">
                  <c:v>43258</c:v>
                </c:pt>
                <c:pt idx="23">
                  <c:v>43265</c:v>
                </c:pt>
                <c:pt idx="24">
                  <c:v>43272</c:v>
                </c:pt>
                <c:pt idx="25">
                  <c:v>43280</c:v>
                </c:pt>
                <c:pt idx="26">
                  <c:v>43285</c:v>
                </c:pt>
                <c:pt idx="27">
                  <c:v>43293</c:v>
                </c:pt>
                <c:pt idx="28">
                  <c:v>43300</c:v>
                </c:pt>
                <c:pt idx="29">
                  <c:v>43307</c:v>
                </c:pt>
                <c:pt idx="30">
                  <c:v>43314</c:v>
                </c:pt>
                <c:pt idx="31">
                  <c:v>43312</c:v>
                </c:pt>
                <c:pt idx="32">
                  <c:v>43321</c:v>
                </c:pt>
                <c:pt idx="33">
                  <c:v>43328</c:v>
                </c:pt>
                <c:pt idx="34">
                  <c:v>43335</c:v>
                </c:pt>
                <c:pt idx="35">
                  <c:v>43342</c:v>
                </c:pt>
                <c:pt idx="36">
                  <c:v>43349</c:v>
                </c:pt>
                <c:pt idx="37">
                  <c:v>43356</c:v>
                </c:pt>
                <c:pt idx="38">
                  <c:v>43370</c:v>
                </c:pt>
                <c:pt idx="39">
                  <c:v>43371</c:v>
                </c:pt>
                <c:pt idx="40">
                  <c:v>43377</c:v>
                </c:pt>
                <c:pt idx="41">
                  <c:v>43391</c:v>
                </c:pt>
                <c:pt idx="42">
                  <c:v>43398</c:v>
                </c:pt>
                <c:pt idx="43">
                  <c:v>43405</c:v>
                </c:pt>
                <c:pt idx="44">
                  <c:v>43412</c:v>
                </c:pt>
                <c:pt idx="45">
                  <c:v>43419</c:v>
                </c:pt>
                <c:pt idx="46">
                  <c:v>43426</c:v>
                </c:pt>
                <c:pt idx="47">
                  <c:v>43433</c:v>
                </c:pt>
                <c:pt idx="48">
                  <c:v>43440</c:v>
                </c:pt>
                <c:pt idx="49">
                  <c:v>43447</c:v>
                </c:pt>
                <c:pt idx="50">
                  <c:v>43454</c:v>
                </c:pt>
                <c:pt idx="51">
                  <c:v>43461</c:v>
                </c:pt>
                <c:pt idx="52">
                  <c:v>43462</c:v>
                </c:pt>
                <c:pt idx="53">
                  <c:v>43466</c:v>
                </c:pt>
                <c:pt idx="54">
                  <c:v>43475</c:v>
                </c:pt>
                <c:pt idx="55">
                  <c:v>43482</c:v>
                </c:pt>
                <c:pt idx="56">
                  <c:v>43489</c:v>
                </c:pt>
                <c:pt idx="57">
                  <c:v>43496</c:v>
                </c:pt>
                <c:pt idx="58">
                  <c:v>43503</c:v>
                </c:pt>
                <c:pt idx="59">
                  <c:v>43510</c:v>
                </c:pt>
                <c:pt idx="60">
                  <c:v>43517</c:v>
                </c:pt>
                <c:pt idx="61">
                  <c:v>43524</c:v>
                </c:pt>
                <c:pt idx="62">
                  <c:v>43531</c:v>
                </c:pt>
                <c:pt idx="63">
                  <c:v>43538</c:v>
                </c:pt>
                <c:pt idx="64">
                  <c:v>43545</c:v>
                </c:pt>
                <c:pt idx="65">
                  <c:v>43553</c:v>
                </c:pt>
                <c:pt idx="66">
                  <c:v>43559</c:v>
                </c:pt>
                <c:pt idx="67">
                  <c:v>43566</c:v>
                </c:pt>
                <c:pt idx="68">
                  <c:v>43573</c:v>
                </c:pt>
                <c:pt idx="69">
                  <c:v>43580</c:v>
                </c:pt>
                <c:pt idx="70">
                  <c:v>43587</c:v>
                </c:pt>
                <c:pt idx="71">
                  <c:v>43593</c:v>
                </c:pt>
                <c:pt idx="72">
                  <c:v>43601</c:v>
                </c:pt>
                <c:pt idx="73">
                  <c:v>43608</c:v>
                </c:pt>
                <c:pt idx="74">
                  <c:v>43615</c:v>
                </c:pt>
                <c:pt idx="75">
                  <c:v>43622</c:v>
                </c:pt>
                <c:pt idx="76">
                  <c:v>43629</c:v>
                </c:pt>
                <c:pt idx="77">
                  <c:v>43636</c:v>
                </c:pt>
                <c:pt idx="78">
                  <c:v>43643</c:v>
                </c:pt>
                <c:pt idx="79">
                  <c:v>43644</c:v>
                </c:pt>
                <c:pt idx="80">
                  <c:v>43657</c:v>
                </c:pt>
                <c:pt idx="81">
                  <c:v>43664</c:v>
                </c:pt>
                <c:pt idx="82">
                  <c:v>43671</c:v>
                </c:pt>
                <c:pt idx="83">
                  <c:v>43677</c:v>
                </c:pt>
                <c:pt idx="84">
                  <c:v>43678</c:v>
                </c:pt>
                <c:pt idx="85">
                  <c:v>43685</c:v>
                </c:pt>
                <c:pt idx="86">
                  <c:v>43692</c:v>
                </c:pt>
                <c:pt idx="87">
                  <c:v>43699</c:v>
                </c:pt>
                <c:pt idx="88">
                  <c:v>43706</c:v>
                </c:pt>
                <c:pt idx="89">
                  <c:v>43713</c:v>
                </c:pt>
                <c:pt idx="90">
                  <c:v>43720</c:v>
                </c:pt>
                <c:pt idx="91">
                  <c:v>43727</c:v>
                </c:pt>
                <c:pt idx="92">
                  <c:v>43734</c:v>
                </c:pt>
                <c:pt idx="93">
                  <c:v>43741</c:v>
                </c:pt>
                <c:pt idx="94">
                  <c:v>43748</c:v>
                </c:pt>
                <c:pt idx="95">
                  <c:v>43755</c:v>
                </c:pt>
                <c:pt idx="96">
                  <c:v>43762</c:v>
                </c:pt>
                <c:pt idx="97">
                  <c:v>43769</c:v>
                </c:pt>
                <c:pt idx="98">
                  <c:v>43776</c:v>
                </c:pt>
                <c:pt idx="99">
                  <c:v>43783</c:v>
                </c:pt>
                <c:pt idx="100">
                  <c:v>43790</c:v>
                </c:pt>
                <c:pt idx="101">
                  <c:v>43797</c:v>
                </c:pt>
                <c:pt idx="102">
                  <c:v>43804</c:v>
                </c:pt>
                <c:pt idx="103">
                  <c:v>43811</c:v>
                </c:pt>
                <c:pt idx="104">
                  <c:v>43818</c:v>
                </c:pt>
                <c:pt idx="105">
                  <c:v>43825</c:v>
                </c:pt>
                <c:pt idx="106">
                  <c:v>43829</c:v>
                </c:pt>
                <c:pt idx="107">
                  <c:v>43839</c:v>
                </c:pt>
                <c:pt idx="108">
                  <c:v>43846</c:v>
                </c:pt>
                <c:pt idx="109">
                  <c:v>43853</c:v>
                </c:pt>
                <c:pt idx="110">
                  <c:v>43860</c:v>
                </c:pt>
                <c:pt idx="111">
                  <c:v>43867</c:v>
                </c:pt>
                <c:pt idx="112">
                  <c:v>43874</c:v>
                </c:pt>
                <c:pt idx="113">
                  <c:v>43881</c:v>
                </c:pt>
                <c:pt idx="114">
                  <c:v>43888</c:v>
                </c:pt>
                <c:pt idx="115">
                  <c:v>43895</c:v>
                </c:pt>
                <c:pt idx="116">
                  <c:v>43902</c:v>
                </c:pt>
                <c:pt idx="117">
                  <c:v>43907</c:v>
                </c:pt>
                <c:pt idx="118">
                  <c:v>43909</c:v>
                </c:pt>
                <c:pt idx="119">
                  <c:v>43916</c:v>
                </c:pt>
                <c:pt idx="120">
                  <c:v>43921</c:v>
                </c:pt>
                <c:pt idx="121">
                  <c:v>43923</c:v>
                </c:pt>
                <c:pt idx="122">
                  <c:v>43930</c:v>
                </c:pt>
                <c:pt idx="123">
                  <c:v>43937</c:v>
                </c:pt>
                <c:pt idx="124">
                  <c:v>43944</c:v>
                </c:pt>
                <c:pt idx="125">
                  <c:v>43951</c:v>
                </c:pt>
                <c:pt idx="126">
                  <c:v>43958</c:v>
                </c:pt>
                <c:pt idx="127">
                  <c:v>43965</c:v>
                </c:pt>
                <c:pt idx="128">
                  <c:v>43972</c:v>
                </c:pt>
                <c:pt idx="129">
                  <c:v>43978</c:v>
                </c:pt>
                <c:pt idx="130">
                  <c:v>43986</c:v>
                </c:pt>
                <c:pt idx="131">
                  <c:v>43993</c:v>
                </c:pt>
                <c:pt idx="132">
                  <c:v>44000</c:v>
                </c:pt>
                <c:pt idx="133">
                  <c:v>44007</c:v>
                </c:pt>
                <c:pt idx="134">
                  <c:v>44012</c:v>
                </c:pt>
                <c:pt idx="135">
                  <c:v>44014</c:v>
                </c:pt>
                <c:pt idx="136">
                  <c:v>44021</c:v>
                </c:pt>
                <c:pt idx="137">
                  <c:v>44028</c:v>
                </c:pt>
                <c:pt idx="138">
                  <c:v>44035</c:v>
                </c:pt>
                <c:pt idx="139">
                  <c:v>44042</c:v>
                </c:pt>
                <c:pt idx="140">
                  <c:v>44043</c:v>
                </c:pt>
                <c:pt idx="141">
                  <c:v>44049</c:v>
                </c:pt>
                <c:pt idx="142">
                  <c:v>44056</c:v>
                </c:pt>
                <c:pt idx="143">
                  <c:v>44063</c:v>
                </c:pt>
                <c:pt idx="144">
                  <c:v>44070</c:v>
                </c:pt>
                <c:pt idx="145">
                  <c:v>44077</c:v>
                </c:pt>
                <c:pt idx="146">
                  <c:v>44084</c:v>
                </c:pt>
                <c:pt idx="147">
                  <c:v>44091</c:v>
                </c:pt>
                <c:pt idx="148">
                  <c:v>44098</c:v>
                </c:pt>
                <c:pt idx="149">
                  <c:v>44104</c:v>
                </c:pt>
                <c:pt idx="150">
                  <c:v>44105</c:v>
                </c:pt>
                <c:pt idx="151">
                  <c:v>44112</c:v>
                </c:pt>
                <c:pt idx="152">
                  <c:v>44119</c:v>
                </c:pt>
                <c:pt idx="153">
                  <c:v>44126</c:v>
                </c:pt>
                <c:pt idx="154">
                  <c:v>44134</c:v>
                </c:pt>
                <c:pt idx="155">
                  <c:v>44140</c:v>
                </c:pt>
                <c:pt idx="156">
                  <c:v>44147</c:v>
                </c:pt>
                <c:pt idx="157">
                  <c:v>44154</c:v>
                </c:pt>
                <c:pt idx="158">
                  <c:v>44162</c:v>
                </c:pt>
                <c:pt idx="159">
                  <c:v>44168</c:v>
                </c:pt>
                <c:pt idx="160">
                  <c:v>44175</c:v>
                </c:pt>
                <c:pt idx="161">
                  <c:v>44182</c:v>
                </c:pt>
                <c:pt idx="162">
                  <c:v>44189</c:v>
                </c:pt>
                <c:pt idx="163">
                  <c:v>44195</c:v>
                </c:pt>
                <c:pt idx="164">
                  <c:v>44204</c:v>
                </c:pt>
                <c:pt idx="165">
                  <c:v>44211</c:v>
                </c:pt>
                <c:pt idx="166">
                  <c:v>44218</c:v>
                </c:pt>
                <c:pt idx="167">
                  <c:v>44225</c:v>
                </c:pt>
                <c:pt idx="168">
                  <c:v>44232</c:v>
                </c:pt>
                <c:pt idx="169">
                  <c:v>44239</c:v>
                </c:pt>
                <c:pt idx="170">
                  <c:v>44246</c:v>
                </c:pt>
                <c:pt idx="171">
                  <c:v>44253</c:v>
                </c:pt>
                <c:pt idx="172">
                  <c:v>44260</c:v>
                </c:pt>
                <c:pt idx="173">
                  <c:v>44267</c:v>
                </c:pt>
                <c:pt idx="174">
                  <c:v>44274</c:v>
                </c:pt>
                <c:pt idx="175">
                  <c:v>44281</c:v>
                </c:pt>
                <c:pt idx="176">
                  <c:v>44288</c:v>
                </c:pt>
                <c:pt idx="177">
                  <c:v>44295</c:v>
                </c:pt>
                <c:pt idx="178">
                  <c:v>44302</c:v>
                </c:pt>
                <c:pt idx="179">
                  <c:v>44309</c:v>
                </c:pt>
                <c:pt idx="180">
                  <c:v>44316</c:v>
                </c:pt>
                <c:pt idx="181">
                  <c:v>44323</c:v>
                </c:pt>
                <c:pt idx="182">
                  <c:v>44330</c:v>
                </c:pt>
                <c:pt idx="183">
                  <c:v>44337</c:v>
                </c:pt>
                <c:pt idx="184">
                  <c:v>44347</c:v>
                </c:pt>
                <c:pt idx="185">
                  <c:v>44351</c:v>
                </c:pt>
                <c:pt idx="186">
                  <c:v>44358</c:v>
                </c:pt>
                <c:pt idx="187">
                  <c:v>44365</c:v>
                </c:pt>
                <c:pt idx="188">
                  <c:v>44372</c:v>
                </c:pt>
                <c:pt idx="189">
                  <c:v>44379</c:v>
                </c:pt>
                <c:pt idx="190">
                  <c:v>44386</c:v>
                </c:pt>
                <c:pt idx="191">
                  <c:v>44393</c:v>
                </c:pt>
                <c:pt idx="192">
                  <c:v>44400</c:v>
                </c:pt>
                <c:pt idx="193">
                  <c:v>44407</c:v>
                </c:pt>
                <c:pt idx="194">
                  <c:v>44414</c:v>
                </c:pt>
                <c:pt idx="195">
                  <c:v>44421</c:v>
                </c:pt>
                <c:pt idx="196">
                  <c:v>44428</c:v>
                </c:pt>
                <c:pt idx="197">
                  <c:v>44434</c:v>
                </c:pt>
                <c:pt idx="198">
                  <c:v>44442</c:v>
                </c:pt>
                <c:pt idx="199">
                  <c:v>44449</c:v>
                </c:pt>
                <c:pt idx="200">
                  <c:v>44456</c:v>
                </c:pt>
                <c:pt idx="201">
                  <c:v>44463</c:v>
                </c:pt>
                <c:pt idx="202">
                  <c:v>44470</c:v>
                </c:pt>
              </c:numCache>
            </c:numRef>
          </c:cat>
          <c:val>
            <c:numRef>
              <c:f>'Chart 41'!$E$2:$E$204</c:f>
              <c:numCache>
                <c:formatCode>0.0</c:formatCode>
                <c:ptCount val="203"/>
                <c:pt idx="0">
                  <c:v>10.100300000000001</c:v>
                </c:pt>
                <c:pt idx="1">
                  <c:v>10.0626</c:v>
                </c:pt>
                <c:pt idx="2">
                  <c:v>9.9914000000000005</c:v>
                </c:pt>
                <c:pt idx="3">
                  <c:v>9.9655000000000005</c:v>
                </c:pt>
                <c:pt idx="4">
                  <c:v>9.8500999999999994</c:v>
                </c:pt>
                <c:pt idx="5">
                  <c:v>9.7047000000000008</c:v>
                </c:pt>
                <c:pt idx="6">
                  <c:v>9.7199000000000009</c:v>
                </c:pt>
                <c:pt idx="7">
                  <c:v>9.6815999999999995</c:v>
                </c:pt>
                <c:pt idx="8">
                  <c:v>9.7349999999999994</c:v>
                </c:pt>
                <c:pt idx="9">
                  <c:v>9.6927000000000003</c:v>
                </c:pt>
                <c:pt idx="10">
                  <c:v>9.6372999999999998</c:v>
                </c:pt>
                <c:pt idx="11">
                  <c:v>9.6997</c:v>
                </c:pt>
                <c:pt idx="12">
                  <c:v>9.7288999999999994</c:v>
                </c:pt>
                <c:pt idx="13">
                  <c:v>9.6959999999999997</c:v>
                </c:pt>
                <c:pt idx="14">
                  <c:v>9.7010000000000005</c:v>
                </c:pt>
                <c:pt idx="15">
                  <c:v>9.7304999999999993</c:v>
                </c:pt>
                <c:pt idx="16">
                  <c:v>9.6991999999999994</c:v>
                </c:pt>
                <c:pt idx="17">
                  <c:v>9.8404000000000007</c:v>
                </c:pt>
                <c:pt idx="18">
                  <c:v>9.7392000000000003</c:v>
                </c:pt>
                <c:pt idx="19">
                  <c:v>9.7302999999999997</c:v>
                </c:pt>
                <c:pt idx="20">
                  <c:v>9.7334999999999994</c:v>
                </c:pt>
                <c:pt idx="21">
                  <c:v>9.7155000000000005</c:v>
                </c:pt>
                <c:pt idx="22">
                  <c:v>9.74</c:v>
                </c:pt>
                <c:pt idx="23">
                  <c:v>9.7644000000000002</c:v>
                </c:pt>
                <c:pt idx="24">
                  <c:v>9.8348999999999993</c:v>
                </c:pt>
                <c:pt idx="25">
                  <c:v>9.8259000000000007</c:v>
                </c:pt>
                <c:pt idx="26">
                  <c:v>9.8465000000000007</c:v>
                </c:pt>
                <c:pt idx="27">
                  <c:v>9.8452999999999999</c:v>
                </c:pt>
                <c:pt idx="28">
                  <c:v>9.7139000000000006</c:v>
                </c:pt>
                <c:pt idx="29">
                  <c:v>9.5937000000000001</c:v>
                </c:pt>
                <c:pt idx="30">
                  <c:v>9.5975999999999999</c:v>
                </c:pt>
                <c:pt idx="31">
                  <c:v>9.5802999999999994</c:v>
                </c:pt>
                <c:pt idx="32">
                  <c:v>9.5602</c:v>
                </c:pt>
                <c:pt idx="33">
                  <c:v>9.5120000000000005</c:v>
                </c:pt>
                <c:pt idx="34">
                  <c:v>9.4917999999999996</c:v>
                </c:pt>
                <c:pt idx="35">
                  <c:v>9.5874000000000006</c:v>
                </c:pt>
                <c:pt idx="36">
                  <c:v>9.6931999999999992</c:v>
                </c:pt>
                <c:pt idx="37">
                  <c:v>9.7882999999999996</c:v>
                </c:pt>
                <c:pt idx="38">
                  <c:v>9.7851999999999997</c:v>
                </c:pt>
                <c:pt idx="39">
                  <c:v>9.7525999999999993</c:v>
                </c:pt>
                <c:pt idx="40">
                  <c:v>9.7251999999999992</c:v>
                </c:pt>
                <c:pt idx="41">
                  <c:v>9.6308000000000007</c:v>
                </c:pt>
                <c:pt idx="42">
                  <c:v>9.5565999999999995</c:v>
                </c:pt>
                <c:pt idx="43">
                  <c:v>9.5821000000000005</c:v>
                </c:pt>
                <c:pt idx="44">
                  <c:v>9.5775000000000006</c:v>
                </c:pt>
                <c:pt idx="45">
                  <c:v>9.6088000000000005</c:v>
                </c:pt>
                <c:pt idx="46">
                  <c:v>9.6470000000000002</c:v>
                </c:pt>
                <c:pt idx="47">
                  <c:v>9.6229999999999993</c:v>
                </c:pt>
                <c:pt idx="48">
                  <c:v>9.6248000000000005</c:v>
                </c:pt>
                <c:pt idx="49">
                  <c:v>9.6493000000000002</c:v>
                </c:pt>
                <c:pt idx="50">
                  <c:v>9.5785999999999998</c:v>
                </c:pt>
                <c:pt idx="51">
                  <c:v>9.6</c:v>
                </c:pt>
                <c:pt idx="52">
                  <c:v>9.6089000000000002</c:v>
                </c:pt>
                <c:pt idx="53">
                  <c:v>9.6089000000000002</c:v>
                </c:pt>
                <c:pt idx="54">
                  <c:v>9.5893999999999995</c:v>
                </c:pt>
                <c:pt idx="55">
                  <c:v>9.8604000000000003</c:v>
                </c:pt>
                <c:pt idx="56">
                  <c:v>10.0578</c:v>
                </c:pt>
                <c:pt idx="57">
                  <c:v>9.9893000000000001</c:v>
                </c:pt>
                <c:pt idx="58">
                  <c:v>10.0992</c:v>
                </c:pt>
                <c:pt idx="59">
                  <c:v>10.1653</c:v>
                </c:pt>
                <c:pt idx="60">
                  <c:v>9.9489000000000001</c:v>
                </c:pt>
                <c:pt idx="61">
                  <c:v>9.8832000000000004</c:v>
                </c:pt>
                <c:pt idx="62">
                  <c:v>9.9031000000000002</c:v>
                </c:pt>
                <c:pt idx="63">
                  <c:v>9.9273000000000007</c:v>
                </c:pt>
                <c:pt idx="64">
                  <c:v>9.8569999999999993</c:v>
                </c:pt>
                <c:pt idx="65">
                  <c:v>9.8978999999999999</c:v>
                </c:pt>
                <c:pt idx="66">
                  <c:v>9.9413999999999998</c:v>
                </c:pt>
                <c:pt idx="67">
                  <c:v>10.0997</c:v>
                </c:pt>
                <c:pt idx="68">
                  <c:v>9.9664999999999999</c:v>
                </c:pt>
                <c:pt idx="69">
                  <c:v>9.9085999999999999</c:v>
                </c:pt>
                <c:pt idx="70">
                  <c:v>9.8429000000000002</c:v>
                </c:pt>
                <c:pt idx="71">
                  <c:v>9.7584</c:v>
                </c:pt>
                <c:pt idx="72">
                  <c:v>9.7582000000000004</c:v>
                </c:pt>
                <c:pt idx="73">
                  <c:v>9.7584</c:v>
                </c:pt>
                <c:pt idx="74">
                  <c:v>9.5215999999999994</c:v>
                </c:pt>
                <c:pt idx="75">
                  <c:v>9.7515000000000001</c:v>
                </c:pt>
                <c:pt idx="76">
                  <c:v>9.4689999999999994</c:v>
                </c:pt>
                <c:pt idx="77">
                  <c:v>9.7243999999999993</c:v>
                </c:pt>
                <c:pt idx="78">
                  <c:v>9.7352000000000007</c:v>
                </c:pt>
                <c:pt idx="79">
                  <c:v>9.7317999999999998</c:v>
                </c:pt>
                <c:pt idx="80">
                  <c:v>9.7702000000000009</c:v>
                </c:pt>
                <c:pt idx="81">
                  <c:v>9.5997000000000003</c:v>
                </c:pt>
                <c:pt idx="82">
                  <c:v>9.5030000000000001</c:v>
                </c:pt>
                <c:pt idx="83">
                  <c:v>9.6309000000000005</c:v>
                </c:pt>
                <c:pt idx="84">
                  <c:v>9.5111000000000008</c:v>
                </c:pt>
                <c:pt idx="85">
                  <c:v>9.5769000000000002</c:v>
                </c:pt>
                <c:pt idx="86">
                  <c:v>9.3946000000000005</c:v>
                </c:pt>
                <c:pt idx="87">
                  <c:v>9.5218000000000007</c:v>
                </c:pt>
                <c:pt idx="88">
                  <c:v>9.3323</c:v>
                </c:pt>
                <c:pt idx="89">
                  <c:v>9.4756999999999998</c:v>
                </c:pt>
                <c:pt idx="90">
                  <c:v>9.4054000000000002</c:v>
                </c:pt>
                <c:pt idx="91">
                  <c:v>9.2285000000000004</c:v>
                </c:pt>
                <c:pt idx="92">
                  <c:v>9.2060999999999993</c:v>
                </c:pt>
                <c:pt idx="93">
                  <c:v>9.1917000000000009</c:v>
                </c:pt>
                <c:pt idx="94">
                  <c:v>9.0739999999999998</c:v>
                </c:pt>
                <c:pt idx="95">
                  <c:v>8.9793000000000003</c:v>
                </c:pt>
                <c:pt idx="96">
                  <c:v>8.9590999999999994</c:v>
                </c:pt>
                <c:pt idx="97">
                  <c:v>8.7872000000000003</c:v>
                </c:pt>
                <c:pt idx="98">
                  <c:v>8.9864999999999995</c:v>
                </c:pt>
                <c:pt idx="99">
                  <c:v>8.7227999999999994</c:v>
                </c:pt>
                <c:pt idx="100">
                  <c:v>8.7019000000000002</c:v>
                </c:pt>
                <c:pt idx="101">
                  <c:v>8.5267999999999997</c:v>
                </c:pt>
                <c:pt idx="102">
                  <c:v>8.4596</c:v>
                </c:pt>
                <c:pt idx="103">
                  <c:v>8.4505999999999997</c:v>
                </c:pt>
                <c:pt idx="104">
                  <c:v>8.4359000000000002</c:v>
                </c:pt>
                <c:pt idx="105">
                  <c:v>8.4611999999999998</c:v>
                </c:pt>
                <c:pt idx="106">
                  <c:v>8.3613999999999997</c:v>
                </c:pt>
                <c:pt idx="107">
                  <c:v>8.2890999999999995</c:v>
                </c:pt>
                <c:pt idx="108">
                  <c:v>8.2766999999999999</c:v>
                </c:pt>
                <c:pt idx="109">
                  <c:v>8.2317999999999998</c:v>
                </c:pt>
                <c:pt idx="110">
                  <c:v>8.1251999999999995</c:v>
                </c:pt>
                <c:pt idx="111">
                  <c:v>8.0073000000000008</c:v>
                </c:pt>
                <c:pt idx="112">
                  <c:v>7.7267000000000001</c:v>
                </c:pt>
                <c:pt idx="113">
                  <c:v>7.6191000000000004</c:v>
                </c:pt>
                <c:pt idx="114">
                  <c:v>7.7401999999999997</c:v>
                </c:pt>
                <c:pt idx="115">
                  <c:v>7.7488999999999999</c:v>
                </c:pt>
                <c:pt idx="116">
                  <c:v>7.9802999999999997</c:v>
                </c:pt>
                <c:pt idx="117">
                  <c:v>9.0792999999999999</c:v>
                </c:pt>
                <c:pt idx="118">
                  <c:v>8.5578000000000003</c:v>
                </c:pt>
                <c:pt idx="119">
                  <c:v>8.34</c:v>
                </c:pt>
                <c:pt idx="120">
                  <c:v>8.2558000000000007</c:v>
                </c:pt>
                <c:pt idx="121">
                  <c:v>8.3195999999999994</c:v>
                </c:pt>
                <c:pt idx="122">
                  <c:v>8.3703000000000003</c:v>
                </c:pt>
                <c:pt idx="123">
                  <c:v>8.2492000000000001</c:v>
                </c:pt>
                <c:pt idx="124">
                  <c:v>7.8769999999999998</c:v>
                </c:pt>
                <c:pt idx="125">
                  <c:v>8.0143000000000004</c:v>
                </c:pt>
                <c:pt idx="126">
                  <c:v>7.9089999999999998</c:v>
                </c:pt>
                <c:pt idx="127">
                  <c:v>7.8829000000000002</c:v>
                </c:pt>
                <c:pt idx="128">
                  <c:v>7.8197999999999999</c:v>
                </c:pt>
                <c:pt idx="129">
                  <c:v>7.8764000000000003</c:v>
                </c:pt>
                <c:pt idx="130">
                  <c:v>7.8874000000000004</c:v>
                </c:pt>
                <c:pt idx="131">
                  <c:v>7.9214000000000002</c:v>
                </c:pt>
                <c:pt idx="132">
                  <c:v>7.7131999999999996</c:v>
                </c:pt>
                <c:pt idx="133">
                  <c:v>7.6734999999999998</c:v>
                </c:pt>
                <c:pt idx="134">
                  <c:v>7.7636000000000003</c:v>
                </c:pt>
                <c:pt idx="135">
                  <c:v>7.7633999999999999</c:v>
                </c:pt>
                <c:pt idx="136">
                  <c:v>7.7572000000000001</c:v>
                </c:pt>
                <c:pt idx="137">
                  <c:v>7.8194999999999997</c:v>
                </c:pt>
                <c:pt idx="138">
                  <c:v>7.7824</c:v>
                </c:pt>
                <c:pt idx="139">
                  <c:v>7.7599</c:v>
                </c:pt>
                <c:pt idx="140">
                  <c:v>7.7877999999999998</c:v>
                </c:pt>
                <c:pt idx="141">
                  <c:v>7.7789999999999999</c:v>
                </c:pt>
                <c:pt idx="142">
                  <c:v>7.7892000000000001</c:v>
                </c:pt>
                <c:pt idx="143">
                  <c:v>7.7491000000000003</c:v>
                </c:pt>
                <c:pt idx="144">
                  <c:v>7.7378</c:v>
                </c:pt>
                <c:pt idx="145">
                  <c:v>7.7257999999999996</c:v>
                </c:pt>
                <c:pt idx="146">
                  <c:v>7.7561</c:v>
                </c:pt>
                <c:pt idx="147">
                  <c:v>7.6062000000000003</c:v>
                </c:pt>
                <c:pt idx="148">
                  <c:v>7.6607000000000003</c:v>
                </c:pt>
                <c:pt idx="149">
                  <c:v>7.6761999999999997</c:v>
                </c:pt>
                <c:pt idx="150">
                  <c:v>7.7378</c:v>
                </c:pt>
                <c:pt idx="151">
                  <c:v>7.8194999999999997</c:v>
                </c:pt>
                <c:pt idx="152">
                  <c:v>7.9417999999999997</c:v>
                </c:pt>
                <c:pt idx="153">
                  <c:v>7.9321999999999999</c:v>
                </c:pt>
                <c:pt idx="154">
                  <c:v>8.1753</c:v>
                </c:pt>
                <c:pt idx="155">
                  <c:v>8.0688999999999993</c:v>
                </c:pt>
                <c:pt idx="156">
                  <c:v>8.0983999999999998</c:v>
                </c:pt>
                <c:pt idx="157">
                  <c:v>8.2013999999999996</c:v>
                </c:pt>
                <c:pt idx="158">
                  <c:v>8.1646000000000001</c:v>
                </c:pt>
                <c:pt idx="159">
                  <c:v>8.2843999999999998</c:v>
                </c:pt>
                <c:pt idx="160">
                  <c:v>8.5548000000000002</c:v>
                </c:pt>
                <c:pt idx="161">
                  <c:v>8.6318000000000001</c:v>
                </c:pt>
                <c:pt idx="162">
                  <c:v>8.7146000000000008</c:v>
                </c:pt>
                <c:pt idx="163">
                  <c:v>8.8371999999999993</c:v>
                </c:pt>
                <c:pt idx="164">
                  <c:v>8.7918000000000003</c:v>
                </c:pt>
                <c:pt idx="165">
                  <c:v>9.3557000000000006</c:v>
                </c:pt>
                <c:pt idx="166">
                  <c:v>9.0970999999999993</c:v>
                </c:pt>
                <c:pt idx="167">
                  <c:v>8.9946000000000002</c:v>
                </c:pt>
                <c:pt idx="168">
                  <c:v>8.8072999999999997</c:v>
                </c:pt>
                <c:pt idx="169">
                  <c:v>8.7437000000000005</c:v>
                </c:pt>
                <c:pt idx="170">
                  <c:v>8.6723999999999997</c:v>
                </c:pt>
                <c:pt idx="171">
                  <c:v>8.8364999999999991</c:v>
                </c:pt>
                <c:pt idx="172">
                  <c:v>8.7941000000000003</c:v>
                </c:pt>
                <c:pt idx="173">
                  <c:v>8.7882999999999996</c:v>
                </c:pt>
                <c:pt idx="174">
                  <c:v>8.8161000000000005</c:v>
                </c:pt>
                <c:pt idx="175">
                  <c:v>8.8321000000000005</c:v>
                </c:pt>
                <c:pt idx="176">
                  <c:v>8.8788999999999998</c:v>
                </c:pt>
                <c:pt idx="177">
                  <c:v>8.9315999999999995</c:v>
                </c:pt>
                <c:pt idx="178">
                  <c:v>8.7649000000000008</c:v>
                </c:pt>
                <c:pt idx="179">
                  <c:v>8.9154</c:v>
                </c:pt>
                <c:pt idx="180">
                  <c:v>9.0510000000000002</c:v>
                </c:pt>
                <c:pt idx="181">
                  <c:v>9.1008999999999993</c:v>
                </c:pt>
                <c:pt idx="182">
                  <c:v>8.9872999999999994</c:v>
                </c:pt>
                <c:pt idx="183">
                  <c:v>8.9602000000000004</c:v>
                </c:pt>
                <c:pt idx="184">
                  <c:v>8.8408999999999995</c:v>
                </c:pt>
                <c:pt idx="185">
                  <c:v>8.8179999999999996</c:v>
                </c:pt>
                <c:pt idx="186">
                  <c:v>8.9161999999999999</c:v>
                </c:pt>
                <c:pt idx="187">
                  <c:v>9.1791999999999998</c:v>
                </c:pt>
                <c:pt idx="188">
                  <c:v>9.1548999999999996</c:v>
                </c:pt>
                <c:pt idx="189">
                  <c:v>9.1783999999999999</c:v>
                </c:pt>
                <c:pt idx="190">
                  <c:v>9.2027000000000001</c:v>
                </c:pt>
                <c:pt idx="191">
                  <c:v>9.3869000000000007</c:v>
                </c:pt>
                <c:pt idx="192">
                  <c:v>9.4076000000000004</c:v>
                </c:pt>
                <c:pt idx="193">
                  <c:v>9.2250999999999994</c:v>
                </c:pt>
                <c:pt idx="194">
                  <c:v>9.5295000000000005</c:v>
                </c:pt>
                <c:pt idx="195">
                  <c:v>9.5898000000000003</c:v>
                </c:pt>
                <c:pt idx="196">
                  <c:v>9.6489999999999991</c:v>
                </c:pt>
                <c:pt idx="197">
                  <c:v>9.8228000000000009</c:v>
                </c:pt>
                <c:pt idx="198">
                  <c:v>10.074999999999999</c:v>
                </c:pt>
                <c:pt idx="199">
                  <c:v>10.1448</c:v>
                </c:pt>
                <c:pt idx="200">
                  <c:v>9.9445999999999994</c:v>
                </c:pt>
                <c:pt idx="201">
                  <c:v>9.9337</c:v>
                </c:pt>
                <c:pt idx="202">
                  <c:v>9.9145000000000003</c:v>
                </c:pt>
              </c:numCache>
            </c:numRef>
          </c:val>
          <c:smooth val="0"/>
          <c:extLst>
            <c:ext xmlns:c16="http://schemas.microsoft.com/office/drawing/2014/chart" uri="{C3380CC4-5D6E-409C-BE32-E72D297353CC}">
              <c16:uniqueId val="{00000003-F121-4AA2-933A-12014E68FA9C}"/>
            </c:ext>
          </c:extLst>
        </c:ser>
        <c:dLbls>
          <c:showLegendKey val="0"/>
          <c:showVal val="0"/>
          <c:showCatName val="0"/>
          <c:showSerName val="0"/>
          <c:showPercent val="0"/>
          <c:showBubbleSize val="0"/>
        </c:dLbls>
        <c:smooth val="0"/>
        <c:axId val="478966424"/>
        <c:axId val="478961720"/>
      </c:lineChart>
      <c:dateAx>
        <c:axId val="478966424"/>
        <c:scaling>
          <c:orientation val="minMax"/>
          <c:min val="43466"/>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961720"/>
        <c:crosses val="autoZero"/>
        <c:auto val="1"/>
        <c:lblOffset val="100"/>
        <c:baseTimeUnit val="days"/>
        <c:majorUnit val="2"/>
        <c:majorTimeUnit val="months"/>
      </c:dateAx>
      <c:valAx>
        <c:axId val="478961720"/>
        <c:scaling>
          <c:orientation val="minMax"/>
          <c:min val="4"/>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966424"/>
        <c:crosses val="autoZero"/>
        <c:crossBetween val="between"/>
      </c:valAx>
      <c:spPr>
        <a:noFill/>
        <a:ln>
          <a:noFill/>
        </a:ln>
        <a:effectLst/>
      </c:spPr>
    </c:plotArea>
    <c:legend>
      <c:legendPos val="b"/>
      <c:layout>
        <c:manualLayout>
          <c:xMode val="edge"/>
          <c:yMode val="edge"/>
          <c:x val="1.3809126984126984E-2"/>
          <c:y val="0.82353666666666669"/>
          <c:w val="0.76071507936507932"/>
          <c:h val="0.17646333333333333"/>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941936844379028E-2"/>
          <c:y val="4.4328240740740738E-2"/>
          <c:w val="0.92325227096936058"/>
          <c:h val="0.65874493624327024"/>
        </c:manualLayout>
      </c:layout>
      <c:lineChart>
        <c:grouping val="standard"/>
        <c:varyColors val="0"/>
        <c:ser>
          <c:idx val="0"/>
          <c:order val="0"/>
          <c:tx>
            <c:strRef>
              <c:f>'Chart 42'!$B$1</c:f>
              <c:strCache>
                <c:ptCount val="1"/>
                <c:pt idx="0">
                  <c:v>Legal persons, up to 1 year</c:v>
                </c:pt>
              </c:strCache>
            </c:strRef>
          </c:tx>
          <c:marker>
            <c:symbol val="none"/>
          </c:marker>
          <c:cat>
            <c:strRef>
              <c:f>'Chart 42'!$A$2:$A$16</c:f>
              <c:strCache>
                <c:ptCount val="15"/>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strCache>
            </c:strRef>
          </c:cat>
          <c:val>
            <c:numRef>
              <c:f>'Chart 42'!$B$2:$B$16</c:f>
              <c:numCache>
                <c:formatCode>0.0</c:formatCode>
                <c:ptCount val="15"/>
                <c:pt idx="0">
                  <c:v>8.6144223813416279</c:v>
                </c:pt>
                <c:pt idx="1">
                  <c:v>9.612279340906154</c:v>
                </c:pt>
                <c:pt idx="2">
                  <c:v>9.7716688424780909</c:v>
                </c:pt>
                <c:pt idx="3">
                  <c:v>9.1144169863757476</c:v>
                </c:pt>
                <c:pt idx="4">
                  <c:v>10.081484691298275</c:v>
                </c:pt>
                <c:pt idx="5">
                  <c:v>7.8039558544198213</c:v>
                </c:pt>
                <c:pt idx="6">
                  <c:v>6.3852337750775181</c:v>
                </c:pt>
                <c:pt idx="7">
                  <c:v>8.9416097779056329</c:v>
                </c:pt>
                <c:pt idx="8">
                  <c:v>6.7504491533756834</c:v>
                </c:pt>
                <c:pt idx="9">
                  <c:v>7.6635212285898033</c:v>
                </c:pt>
                <c:pt idx="10">
                  <c:v>9.3165687741546606</c:v>
                </c:pt>
                <c:pt idx="11">
                  <c:v>6.7597934194903662</c:v>
                </c:pt>
                <c:pt idx="12">
                  <c:v>7.3986803293544696</c:v>
                </c:pt>
                <c:pt idx="13">
                  <c:v>7.1573445185972888</c:v>
                </c:pt>
                <c:pt idx="14">
                  <c:v>7.7932757683400995</c:v>
                </c:pt>
              </c:numCache>
            </c:numRef>
          </c:val>
          <c:smooth val="0"/>
          <c:extLst>
            <c:ext xmlns:c16="http://schemas.microsoft.com/office/drawing/2014/chart" uri="{C3380CC4-5D6E-409C-BE32-E72D297353CC}">
              <c16:uniqueId val="{00000000-E326-4FAF-B146-1152F70D5064}"/>
            </c:ext>
          </c:extLst>
        </c:ser>
        <c:ser>
          <c:idx val="1"/>
          <c:order val="1"/>
          <c:tx>
            <c:strRef>
              <c:f>'Chart 42'!$C$1</c:f>
              <c:strCache>
                <c:ptCount val="1"/>
                <c:pt idx="0">
                  <c:v>Individuals, up to 1 year</c:v>
                </c:pt>
              </c:strCache>
            </c:strRef>
          </c:tx>
          <c:marker>
            <c:symbol val="none"/>
          </c:marker>
          <c:cat>
            <c:strRef>
              <c:f>'Chart 42'!$A$2:$A$16</c:f>
              <c:strCache>
                <c:ptCount val="15"/>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strCache>
            </c:strRef>
          </c:cat>
          <c:val>
            <c:numRef>
              <c:f>'Chart 42'!$C$2:$C$16</c:f>
              <c:numCache>
                <c:formatCode>0.0</c:formatCode>
                <c:ptCount val="15"/>
                <c:pt idx="0">
                  <c:v>8.255950936004723</c:v>
                </c:pt>
                <c:pt idx="1">
                  <c:v>8.1555574138706977</c:v>
                </c:pt>
                <c:pt idx="2">
                  <c:v>7.9858093201764699</c:v>
                </c:pt>
                <c:pt idx="3">
                  <c:v>8.1607271469213511</c:v>
                </c:pt>
                <c:pt idx="4">
                  <c:v>8.3054185778223246</c:v>
                </c:pt>
                <c:pt idx="5">
                  <c:v>8.466169669792853</c:v>
                </c:pt>
                <c:pt idx="6">
                  <c:v>8.129952269311314</c:v>
                </c:pt>
                <c:pt idx="7">
                  <c:v>8.1308795637164373</c:v>
                </c:pt>
                <c:pt idx="8">
                  <c:v>7.7054070089875992</c:v>
                </c:pt>
                <c:pt idx="9">
                  <c:v>8.0436473393987349</c:v>
                </c:pt>
                <c:pt idx="10">
                  <c:v>7.8396958159789198</c:v>
                </c:pt>
                <c:pt idx="11">
                  <c:v>7.8661967311611356</c:v>
                </c:pt>
                <c:pt idx="12">
                  <c:v>7.8980095795958656</c:v>
                </c:pt>
                <c:pt idx="13">
                  <c:v>8.2953715240725181</c:v>
                </c:pt>
                <c:pt idx="14">
                  <c:v>8.5468632429308453</c:v>
                </c:pt>
              </c:numCache>
            </c:numRef>
          </c:val>
          <c:smooth val="0"/>
          <c:extLst>
            <c:ext xmlns:c16="http://schemas.microsoft.com/office/drawing/2014/chart" uri="{C3380CC4-5D6E-409C-BE32-E72D297353CC}">
              <c16:uniqueId val="{00000001-E326-4FAF-B146-1152F70D5064}"/>
            </c:ext>
          </c:extLst>
        </c:ser>
        <c:dLbls>
          <c:showLegendKey val="0"/>
          <c:showVal val="0"/>
          <c:showCatName val="0"/>
          <c:showSerName val="0"/>
          <c:showPercent val="0"/>
          <c:showBubbleSize val="0"/>
        </c:dLbls>
        <c:smooth val="0"/>
        <c:axId val="478962504"/>
        <c:axId val="478966816"/>
      </c:lineChart>
      <c:catAx>
        <c:axId val="478962504"/>
        <c:scaling>
          <c:orientation val="minMax"/>
        </c:scaling>
        <c:delete val="0"/>
        <c:axPos val="b"/>
        <c:numFmt formatCode="General" sourceLinked="1"/>
        <c:majorTickMark val="out"/>
        <c:minorTickMark val="none"/>
        <c:tickLblPos val="nextTo"/>
        <c:txPr>
          <a:bodyPr/>
          <a:lstStyle/>
          <a:p>
            <a:pPr>
              <a:defRPr sz="600">
                <a:latin typeface="GHEA Grapalat" panose="02000506050000020003" pitchFamily="50" charset="0"/>
              </a:defRPr>
            </a:pPr>
            <a:endParaRPr lang="en-US"/>
          </a:p>
        </c:txPr>
        <c:crossAx val="478966816"/>
        <c:crosses val="autoZero"/>
        <c:auto val="1"/>
        <c:lblAlgn val="ctr"/>
        <c:lblOffset val="100"/>
        <c:tickLblSkip val="2"/>
        <c:noMultiLvlLbl val="1"/>
      </c:catAx>
      <c:valAx>
        <c:axId val="478966816"/>
        <c:scaling>
          <c:orientation val="minMax"/>
          <c:max val="11"/>
          <c:min val="5"/>
        </c:scaling>
        <c:delete val="0"/>
        <c:axPos val="l"/>
        <c:numFmt formatCode="0" sourceLinked="0"/>
        <c:majorTickMark val="out"/>
        <c:minorTickMark val="none"/>
        <c:tickLblPos val="nextTo"/>
        <c:txPr>
          <a:bodyPr/>
          <a:lstStyle/>
          <a:p>
            <a:pPr>
              <a:defRPr sz="600">
                <a:latin typeface="GHEA Grapalat" panose="02000506050000020003" pitchFamily="50" charset="0"/>
              </a:defRPr>
            </a:pPr>
            <a:endParaRPr lang="en-US"/>
          </a:p>
        </c:txPr>
        <c:crossAx val="478962504"/>
        <c:crosses val="autoZero"/>
        <c:crossBetween val="between"/>
        <c:majorUnit val="2"/>
      </c:valAx>
      <c:spPr>
        <a:noFill/>
      </c:spPr>
    </c:plotArea>
    <c:legend>
      <c:legendPos val="r"/>
      <c:layout>
        <c:manualLayout>
          <c:xMode val="edge"/>
          <c:yMode val="edge"/>
          <c:x val="0"/>
          <c:y val="0.81955165450472023"/>
          <c:w val="0.52527435429266989"/>
          <c:h val="0.16475669967527212"/>
        </c:manualLayout>
      </c:layout>
      <c:overlay val="0"/>
      <c:txPr>
        <a:bodyPr/>
        <a:lstStyle/>
        <a:p>
          <a:pPr>
            <a:defRPr sz="800" b="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941936844379028E-2"/>
          <c:y val="4.4328240740740738E-2"/>
          <c:w val="0.92325227096936058"/>
          <c:h val="0.49366018518518529"/>
        </c:manualLayout>
      </c:layout>
      <c:lineChart>
        <c:grouping val="standard"/>
        <c:varyColors val="0"/>
        <c:ser>
          <c:idx val="0"/>
          <c:order val="0"/>
          <c:tx>
            <c:strRef>
              <c:f>'Chart 43'!$B$1</c:f>
              <c:strCache>
                <c:ptCount val="1"/>
                <c:pt idx="0">
                  <c:v>Consumer loans</c:v>
                </c:pt>
              </c:strCache>
            </c:strRef>
          </c:tx>
          <c:marker>
            <c:symbol val="none"/>
          </c:marker>
          <c:cat>
            <c:strRef>
              <c:f>'Chart 43'!$A$2:$A$24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43'!$B$2:$B$24</c:f>
              <c:numCache>
                <c:formatCode>0.0</c:formatCode>
                <c:ptCount val="23"/>
                <c:pt idx="0">
                  <c:v>20.010790939501074</c:v>
                </c:pt>
                <c:pt idx="1">
                  <c:v>19.70945345614798</c:v>
                </c:pt>
                <c:pt idx="2">
                  <c:v>19.448329234939099</c:v>
                </c:pt>
                <c:pt idx="3">
                  <c:v>18.103132292980547</c:v>
                </c:pt>
                <c:pt idx="4">
                  <c:v>18.207205193465256</c:v>
                </c:pt>
                <c:pt idx="5">
                  <c:v>17.076736916480993</c:v>
                </c:pt>
                <c:pt idx="6">
                  <c:v>16.367642717970693</c:v>
                </c:pt>
                <c:pt idx="7">
                  <c:v>14.919594500554242</c:v>
                </c:pt>
                <c:pt idx="8">
                  <c:v>13.92651345548151</c:v>
                </c:pt>
                <c:pt idx="9">
                  <c:v>13.649409324102253</c:v>
                </c:pt>
                <c:pt idx="10">
                  <c:v>13.098387666233945</c:v>
                </c:pt>
                <c:pt idx="11">
                  <c:v>12.172744298537321</c:v>
                </c:pt>
                <c:pt idx="12">
                  <c:v>13.417447907644348</c:v>
                </c:pt>
                <c:pt idx="13">
                  <c:v>13.557791267422298</c:v>
                </c:pt>
                <c:pt idx="14">
                  <c:v>13.870095674794861</c:v>
                </c:pt>
                <c:pt idx="15">
                  <c:v>13.641169081161328</c:v>
                </c:pt>
                <c:pt idx="16">
                  <c:v>13.959483646596437</c:v>
                </c:pt>
                <c:pt idx="17">
                  <c:v>13.694736063598572</c:v>
                </c:pt>
                <c:pt idx="18">
                  <c:v>13.835559623221881</c:v>
                </c:pt>
                <c:pt idx="19">
                  <c:v>13.612636014004826</c:v>
                </c:pt>
                <c:pt idx="20">
                  <c:v>13.99717312710442</c:v>
                </c:pt>
                <c:pt idx="21">
                  <c:v>14.159533124356482</c:v>
                </c:pt>
                <c:pt idx="22">
                  <c:v>14.416561774419321</c:v>
                </c:pt>
              </c:numCache>
            </c:numRef>
          </c:val>
          <c:smooth val="0"/>
          <c:extLst>
            <c:ext xmlns:c16="http://schemas.microsoft.com/office/drawing/2014/chart" uri="{C3380CC4-5D6E-409C-BE32-E72D297353CC}">
              <c16:uniqueId val="{00000000-F428-4F9D-8348-20CC5A96B864}"/>
            </c:ext>
          </c:extLst>
        </c:ser>
        <c:ser>
          <c:idx val="1"/>
          <c:order val="1"/>
          <c:tx>
            <c:strRef>
              <c:f>'Chart 43'!$C$1</c:f>
              <c:strCache>
                <c:ptCount val="1"/>
                <c:pt idx="0">
                  <c:v>Mortgage loans</c:v>
                </c:pt>
              </c:strCache>
            </c:strRef>
          </c:tx>
          <c:marker>
            <c:symbol val="none"/>
          </c:marker>
          <c:cat>
            <c:strRef>
              <c:f>'Chart 43'!$A$2:$A$24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43'!$C$2:$C$24</c:f>
              <c:numCache>
                <c:formatCode>0.0</c:formatCode>
                <c:ptCount val="23"/>
                <c:pt idx="0">
                  <c:v>12.699150696785194</c:v>
                </c:pt>
                <c:pt idx="1">
                  <c:v>12.772044111879234</c:v>
                </c:pt>
                <c:pt idx="2">
                  <c:v>11.615358357344627</c:v>
                </c:pt>
                <c:pt idx="3">
                  <c:v>12.939117393753376</c:v>
                </c:pt>
                <c:pt idx="4">
                  <c:v>12.453423484050484</c:v>
                </c:pt>
                <c:pt idx="5">
                  <c:v>11.578139736924673</c:v>
                </c:pt>
                <c:pt idx="6">
                  <c:v>11.795329870782258</c:v>
                </c:pt>
                <c:pt idx="7">
                  <c:v>11.212999673928655</c:v>
                </c:pt>
                <c:pt idx="8">
                  <c:v>11.142171123005989</c:v>
                </c:pt>
                <c:pt idx="9">
                  <c:v>11.322704922510853</c:v>
                </c:pt>
                <c:pt idx="10">
                  <c:v>10.989362916753818</c:v>
                </c:pt>
                <c:pt idx="11">
                  <c:v>10.54892998245619</c:v>
                </c:pt>
                <c:pt idx="12">
                  <c:v>10.986820843974625</c:v>
                </c:pt>
                <c:pt idx="13">
                  <c:v>10.854729344903163</c:v>
                </c:pt>
                <c:pt idx="14">
                  <c:v>10.797183163126004</c:v>
                </c:pt>
                <c:pt idx="15">
                  <c:v>10.772542647451155</c:v>
                </c:pt>
                <c:pt idx="16">
                  <c:v>10.642161662658447</c:v>
                </c:pt>
                <c:pt idx="17">
                  <c:v>10.897560978117115</c:v>
                </c:pt>
                <c:pt idx="18">
                  <c:v>10.762728912977643</c:v>
                </c:pt>
                <c:pt idx="19">
                  <c:v>10.404996693999061</c:v>
                </c:pt>
                <c:pt idx="20">
                  <c:v>10.652170212677158</c:v>
                </c:pt>
                <c:pt idx="21">
                  <c:v>10.69380471099316</c:v>
                </c:pt>
                <c:pt idx="22">
                  <c:v>10.731023828360119</c:v>
                </c:pt>
              </c:numCache>
            </c:numRef>
          </c:val>
          <c:smooth val="0"/>
          <c:extLst>
            <c:ext xmlns:c16="http://schemas.microsoft.com/office/drawing/2014/chart" uri="{C3380CC4-5D6E-409C-BE32-E72D297353CC}">
              <c16:uniqueId val="{00000001-F428-4F9D-8348-20CC5A96B864}"/>
            </c:ext>
          </c:extLst>
        </c:ser>
        <c:ser>
          <c:idx val="2"/>
          <c:order val="2"/>
          <c:tx>
            <c:strRef>
              <c:f>'Chart 43'!$D$1</c:f>
              <c:strCache>
                <c:ptCount val="1"/>
                <c:pt idx="0">
                  <c:v>Loans to individuals up to 1 year</c:v>
                </c:pt>
              </c:strCache>
            </c:strRef>
          </c:tx>
          <c:spPr>
            <a:ln>
              <a:solidFill>
                <a:srgbClr val="FFC000"/>
              </a:solidFill>
              <a:prstDash val="dash"/>
            </a:ln>
          </c:spPr>
          <c:marker>
            <c:symbol val="none"/>
          </c:marker>
          <c:cat>
            <c:strRef>
              <c:f>'Chart 43'!$A$2:$A$24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43'!$D$2:$D$24</c:f>
              <c:numCache>
                <c:formatCode>0.0</c:formatCode>
                <c:ptCount val="23"/>
                <c:pt idx="0">
                  <c:v>21.139138069528791</c:v>
                </c:pt>
                <c:pt idx="1">
                  <c:v>20.989917692868548</c:v>
                </c:pt>
                <c:pt idx="2">
                  <c:v>21.225946811490971</c:v>
                </c:pt>
                <c:pt idx="3">
                  <c:v>19.430742726357138</c:v>
                </c:pt>
                <c:pt idx="4">
                  <c:v>19.152149575633423</c:v>
                </c:pt>
                <c:pt idx="5">
                  <c:v>18.023866245139661</c:v>
                </c:pt>
                <c:pt idx="6">
                  <c:v>17.065438906267833</c:v>
                </c:pt>
                <c:pt idx="7">
                  <c:v>16.048939290094403</c:v>
                </c:pt>
                <c:pt idx="8">
                  <c:v>15.716025593304598</c:v>
                </c:pt>
                <c:pt idx="9">
                  <c:v>15.18908855805295</c:v>
                </c:pt>
                <c:pt idx="10">
                  <c:v>14.400940391015304</c:v>
                </c:pt>
                <c:pt idx="11">
                  <c:v>14.047728948281371</c:v>
                </c:pt>
                <c:pt idx="12">
                  <c:v>14.28490935105985</c:v>
                </c:pt>
                <c:pt idx="13">
                  <c:v>14.179614966207392</c:v>
                </c:pt>
                <c:pt idx="14">
                  <c:v>14.077676365075071</c:v>
                </c:pt>
                <c:pt idx="15">
                  <c:v>14.166216952867257</c:v>
                </c:pt>
                <c:pt idx="16">
                  <c:v>14.074775222058268</c:v>
                </c:pt>
                <c:pt idx="17">
                  <c:v>14.013552675558012</c:v>
                </c:pt>
                <c:pt idx="18">
                  <c:v>14.199279356061483</c:v>
                </c:pt>
                <c:pt idx="19">
                  <c:v>14.114884128513626</c:v>
                </c:pt>
                <c:pt idx="20">
                  <c:v>14.02743654385189</c:v>
                </c:pt>
                <c:pt idx="21">
                  <c:v>14.16168182506938</c:v>
                </c:pt>
                <c:pt idx="22">
                  <c:v>14.323160797750944</c:v>
                </c:pt>
              </c:numCache>
            </c:numRef>
          </c:val>
          <c:smooth val="0"/>
          <c:extLst>
            <c:ext xmlns:c16="http://schemas.microsoft.com/office/drawing/2014/chart" uri="{C3380CC4-5D6E-409C-BE32-E72D297353CC}">
              <c16:uniqueId val="{00000002-F428-4F9D-8348-20CC5A96B864}"/>
            </c:ext>
          </c:extLst>
        </c:ser>
        <c:ser>
          <c:idx val="4"/>
          <c:order val="3"/>
          <c:tx>
            <c:strRef>
              <c:f>'Chart 43'!$F$1</c:f>
              <c:strCache>
                <c:ptCount val="1"/>
                <c:pt idx="0">
                  <c:v>Loans to legal persons up to 1 year</c:v>
                </c:pt>
              </c:strCache>
            </c:strRef>
          </c:tx>
          <c:spPr>
            <a:ln w="15875">
              <a:solidFill>
                <a:schemeClr val="accent6">
                  <a:lumMod val="75000"/>
                </a:schemeClr>
              </a:solidFill>
              <a:prstDash val="dash"/>
            </a:ln>
          </c:spPr>
          <c:marker>
            <c:symbol val="none"/>
          </c:marker>
          <c:cat>
            <c:strRef>
              <c:f>'Chart 43'!$A$2:$A$24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43'!$F$2:$F$24</c:f>
              <c:numCache>
                <c:formatCode>0.0</c:formatCode>
                <c:ptCount val="23"/>
                <c:pt idx="0">
                  <c:v>14.983123387806041</c:v>
                </c:pt>
                <c:pt idx="1">
                  <c:v>13.245613425632087</c:v>
                </c:pt>
                <c:pt idx="2">
                  <c:v>14.232280181130683</c:v>
                </c:pt>
                <c:pt idx="3">
                  <c:v>12.298132962242089</c:v>
                </c:pt>
                <c:pt idx="4">
                  <c:v>14.221528408592174</c:v>
                </c:pt>
                <c:pt idx="5">
                  <c:v>10.960345365737254</c:v>
                </c:pt>
                <c:pt idx="6">
                  <c:v>9.8078318637371638</c:v>
                </c:pt>
                <c:pt idx="7">
                  <c:v>11.069447988923162</c:v>
                </c:pt>
                <c:pt idx="8">
                  <c:v>11.400969538989559</c:v>
                </c:pt>
                <c:pt idx="9">
                  <c:v>11.062201055660054</c:v>
                </c:pt>
                <c:pt idx="10">
                  <c:v>11.536808470795991</c:v>
                </c:pt>
                <c:pt idx="11">
                  <c:v>10.486933379193554</c:v>
                </c:pt>
                <c:pt idx="12">
                  <c:v>11.321533789078094</c:v>
                </c:pt>
                <c:pt idx="13">
                  <c:v>11.029167906310994</c:v>
                </c:pt>
                <c:pt idx="14">
                  <c:v>10.903694313108764</c:v>
                </c:pt>
                <c:pt idx="15">
                  <c:v>10.502227019705362</c:v>
                </c:pt>
                <c:pt idx="16">
                  <c:v>10.697230213082571</c:v>
                </c:pt>
                <c:pt idx="17">
                  <c:v>10.484133954867682</c:v>
                </c:pt>
                <c:pt idx="18">
                  <c:v>10.643993845896812</c:v>
                </c:pt>
                <c:pt idx="19">
                  <c:v>10.261034990541852</c:v>
                </c:pt>
                <c:pt idx="20">
                  <c:v>10.687680331896377</c:v>
                </c:pt>
                <c:pt idx="21">
                  <c:v>8.8828018939071001</c:v>
                </c:pt>
                <c:pt idx="22">
                  <c:v>11.012675765111588</c:v>
                </c:pt>
              </c:numCache>
            </c:numRef>
          </c:val>
          <c:smooth val="0"/>
          <c:extLst>
            <c:ext xmlns:c16="http://schemas.microsoft.com/office/drawing/2014/chart" uri="{C3380CC4-5D6E-409C-BE32-E72D297353CC}">
              <c16:uniqueId val="{00000004-F428-4F9D-8348-20CC5A96B864}"/>
            </c:ext>
          </c:extLst>
        </c:ser>
        <c:ser>
          <c:idx val="3"/>
          <c:order val="4"/>
          <c:tx>
            <c:strRef>
              <c:f>'Chart 43'!$E$1</c:f>
              <c:strCache>
                <c:ptCount val="1"/>
                <c:pt idx="0">
                  <c:v>Loans to individuals more than 1 year</c:v>
                </c:pt>
              </c:strCache>
            </c:strRef>
          </c:tx>
          <c:marker>
            <c:symbol val="none"/>
          </c:marker>
          <c:cat>
            <c:strRef>
              <c:f>'Chart 43'!$A$2:$A$24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43'!$E$2:$E$24</c:f>
              <c:numCache>
                <c:formatCode>0.0</c:formatCode>
                <c:ptCount val="23"/>
                <c:pt idx="0">
                  <c:v>19.019178045034973</c:v>
                </c:pt>
                <c:pt idx="1">
                  <c:v>18.648871912507659</c:v>
                </c:pt>
                <c:pt idx="2">
                  <c:v>17.929963177206087</c:v>
                </c:pt>
                <c:pt idx="3">
                  <c:v>17.313154573451669</c:v>
                </c:pt>
                <c:pt idx="4">
                  <c:v>17.49069250252985</c:v>
                </c:pt>
                <c:pt idx="5">
                  <c:v>16.366255182848462</c:v>
                </c:pt>
                <c:pt idx="6">
                  <c:v>15.788015120178258</c:v>
                </c:pt>
                <c:pt idx="7">
                  <c:v>14.151706844937282</c:v>
                </c:pt>
                <c:pt idx="8">
                  <c:v>13.273415964525919</c:v>
                </c:pt>
                <c:pt idx="9">
                  <c:v>13.170272780206348</c:v>
                </c:pt>
                <c:pt idx="10">
                  <c:v>12.681882041007052</c:v>
                </c:pt>
                <c:pt idx="11">
                  <c:v>11.736864397431738</c:v>
                </c:pt>
                <c:pt idx="12">
                  <c:v>13.058241203869166</c:v>
                </c:pt>
                <c:pt idx="13">
                  <c:v>13.187580885519194</c:v>
                </c:pt>
                <c:pt idx="14">
                  <c:v>13.521569174222931</c:v>
                </c:pt>
                <c:pt idx="15">
                  <c:v>13.283562388796085</c:v>
                </c:pt>
                <c:pt idx="16">
                  <c:v>13.544360135476678</c:v>
                </c:pt>
                <c:pt idx="17">
                  <c:v>13.282698112037529</c:v>
                </c:pt>
                <c:pt idx="18">
                  <c:v>13.262240477805827</c:v>
                </c:pt>
                <c:pt idx="19">
                  <c:v>12.890183969001653</c:v>
                </c:pt>
                <c:pt idx="20">
                  <c:v>13.389858539181496</c:v>
                </c:pt>
                <c:pt idx="21">
                  <c:v>13.507721619585775</c:v>
                </c:pt>
                <c:pt idx="22">
                  <c:v>13.671377183667509</c:v>
                </c:pt>
              </c:numCache>
            </c:numRef>
          </c:val>
          <c:smooth val="0"/>
          <c:extLst>
            <c:ext xmlns:c16="http://schemas.microsoft.com/office/drawing/2014/chart" uri="{C3380CC4-5D6E-409C-BE32-E72D297353CC}">
              <c16:uniqueId val="{00000000-371F-4B8D-887D-38687FC2E377}"/>
            </c:ext>
          </c:extLst>
        </c:ser>
        <c:ser>
          <c:idx val="5"/>
          <c:order val="5"/>
          <c:tx>
            <c:strRef>
              <c:f>'Chart 43'!$G$1</c:f>
              <c:strCache>
                <c:ptCount val="1"/>
                <c:pt idx="0">
                  <c:v>Loans to legal persons over 1 year</c:v>
                </c:pt>
              </c:strCache>
            </c:strRef>
          </c:tx>
          <c:marker>
            <c:symbol val="none"/>
          </c:marker>
          <c:cat>
            <c:strRef>
              <c:f>'Chart 43'!$A$2:$A$24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43'!$G$2:$G$24</c:f>
              <c:numCache>
                <c:formatCode>0.0</c:formatCode>
                <c:ptCount val="23"/>
                <c:pt idx="0">
                  <c:v>15.155874628646375</c:v>
                </c:pt>
                <c:pt idx="1">
                  <c:v>12.983295381112271</c:v>
                </c:pt>
                <c:pt idx="2">
                  <c:v>14.265612291010099</c:v>
                </c:pt>
                <c:pt idx="3">
                  <c:v>12.871243719805019</c:v>
                </c:pt>
                <c:pt idx="4">
                  <c:v>12.641246511583949</c:v>
                </c:pt>
                <c:pt idx="5">
                  <c:v>12.812550588982454</c:v>
                </c:pt>
                <c:pt idx="6">
                  <c:v>12.472256486726865</c:v>
                </c:pt>
                <c:pt idx="7">
                  <c:v>10.171450196794011</c:v>
                </c:pt>
                <c:pt idx="8">
                  <c:v>11.44837013148326</c:v>
                </c:pt>
                <c:pt idx="9">
                  <c:v>10.993454032262679</c:v>
                </c:pt>
                <c:pt idx="10">
                  <c:v>11.384288550116086</c:v>
                </c:pt>
                <c:pt idx="11">
                  <c:v>11.232644292964101</c:v>
                </c:pt>
                <c:pt idx="12">
                  <c:v>11.098506891675136</c:v>
                </c:pt>
                <c:pt idx="13">
                  <c:v>10.872399898609975</c:v>
                </c:pt>
                <c:pt idx="14">
                  <c:v>12.107394907233161</c:v>
                </c:pt>
                <c:pt idx="15">
                  <c:v>10.471673777280284</c:v>
                </c:pt>
                <c:pt idx="16">
                  <c:v>11.711769301453263</c:v>
                </c:pt>
                <c:pt idx="17">
                  <c:v>10.623184580756813</c:v>
                </c:pt>
                <c:pt idx="18">
                  <c:v>11.827745162923888</c:v>
                </c:pt>
                <c:pt idx="19">
                  <c:v>10.513505648105001</c:v>
                </c:pt>
                <c:pt idx="20">
                  <c:v>11.195709710587739</c:v>
                </c:pt>
                <c:pt idx="21">
                  <c:v>10.631112875119765</c:v>
                </c:pt>
                <c:pt idx="22">
                  <c:v>10.818773522434961</c:v>
                </c:pt>
              </c:numCache>
            </c:numRef>
          </c:val>
          <c:smooth val="0"/>
          <c:extLst>
            <c:ext xmlns:c16="http://schemas.microsoft.com/office/drawing/2014/chart" uri="{C3380CC4-5D6E-409C-BE32-E72D297353CC}">
              <c16:uniqueId val="{00000001-371F-4B8D-887D-38687FC2E377}"/>
            </c:ext>
          </c:extLst>
        </c:ser>
        <c:ser>
          <c:idx val="6"/>
          <c:order val="6"/>
          <c:tx>
            <c:strRef>
              <c:f>'Chart 43'!$H$1</c:f>
              <c:strCache>
                <c:ptCount val="1"/>
                <c:pt idx="0">
                  <c:v>Ն1(2) </c:v>
                </c:pt>
              </c:strCache>
            </c:strRef>
          </c:tx>
          <c:marker>
            <c:symbol val="none"/>
          </c:marker>
          <c:cat>
            <c:strRef>
              <c:f>'Chart 43'!$A$2:$A$24</c:f>
              <c:strCache>
                <c:ptCount val="23"/>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strCache>
            </c:strRef>
          </c:cat>
          <c:val>
            <c:numRef>
              <c:f>'Chart 43'!$H$2:$H$18</c:f>
            </c:numRef>
          </c:val>
          <c:smooth val="0"/>
          <c:extLst>
            <c:ext xmlns:c16="http://schemas.microsoft.com/office/drawing/2014/chart" uri="{C3380CC4-5D6E-409C-BE32-E72D297353CC}">
              <c16:uniqueId val="{00000002-371F-4B8D-887D-38687FC2E377}"/>
            </c:ext>
          </c:extLst>
        </c:ser>
        <c:dLbls>
          <c:showLegendKey val="0"/>
          <c:showVal val="0"/>
          <c:showCatName val="0"/>
          <c:showSerName val="0"/>
          <c:showPercent val="0"/>
          <c:showBubbleSize val="0"/>
        </c:dLbls>
        <c:smooth val="0"/>
        <c:axId val="478971912"/>
        <c:axId val="478967600"/>
      </c:lineChart>
      <c:catAx>
        <c:axId val="478971912"/>
        <c:scaling>
          <c:orientation val="minMax"/>
        </c:scaling>
        <c:delete val="0"/>
        <c:axPos val="b"/>
        <c:numFmt formatCode="General" sourceLinked="1"/>
        <c:majorTickMark val="out"/>
        <c:minorTickMark val="none"/>
        <c:tickLblPos val="nextTo"/>
        <c:txPr>
          <a:bodyPr/>
          <a:lstStyle/>
          <a:p>
            <a:pPr>
              <a:defRPr sz="600">
                <a:latin typeface="GHEA Grapalat" panose="02000506050000020003" pitchFamily="50" charset="0"/>
              </a:defRPr>
            </a:pPr>
            <a:endParaRPr lang="en-US"/>
          </a:p>
        </c:txPr>
        <c:crossAx val="478967600"/>
        <c:crosses val="autoZero"/>
        <c:auto val="1"/>
        <c:lblAlgn val="ctr"/>
        <c:lblOffset val="100"/>
        <c:tickLblSkip val="2"/>
        <c:noMultiLvlLbl val="1"/>
      </c:catAx>
      <c:valAx>
        <c:axId val="478967600"/>
        <c:scaling>
          <c:orientation val="minMax"/>
          <c:min val="5"/>
        </c:scaling>
        <c:delete val="0"/>
        <c:axPos val="l"/>
        <c:numFmt formatCode="0" sourceLinked="0"/>
        <c:majorTickMark val="out"/>
        <c:minorTickMark val="none"/>
        <c:tickLblPos val="nextTo"/>
        <c:txPr>
          <a:bodyPr/>
          <a:lstStyle/>
          <a:p>
            <a:pPr>
              <a:defRPr sz="600">
                <a:latin typeface="GHEA Grapalat" panose="02000506050000020003" pitchFamily="50" charset="0"/>
              </a:defRPr>
            </a:pPr>
            <a:endParaRPr lang="en-US"/>
          </a:p>
        </c:txPr>
        <c:crossAx val="478971912"/>
        <c:crosses val="autoZero"/>
        <c:crossBetween val="between"/>
        <c:majorUnit val="5"/>
      </c:valAx>
      <c:spPr>
        <a:noFill/>
      </c:spPr>
    </c:plotArea>
    <c:legend>
      <c:legendPos val="r"/>
      <c:layout>
        <c:manualLayout>
          <c:xMode val="edge"/>
          <c:yMode val="edge"/>
          <c:x val="0"/>
          <c:y val="0.64671574074074067"/>
          <c:w val="0.66674801587301591"/>
          <c:h val="0.35328425925925927"/>
        </c:manualLayout>
      </c:layout>
      <c:overlay val="0"/>
      <c:txPr>
        <a:bodyPr/>
        <a:lstStyle/>
        <a:p>
          <a:pPr>
            <a:defRPr sz="800" b="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33452380952381"/>
          <c:y val="5.7346400598260322E-2"/>
          <c:w val="0.84338769841269845"/>
          <c:h val="0.61220625513930504"/>
        </c:manualLayout>
      </c:layout>
      <c:lineChart>
        <c:grouping val="standard"/>
        <c:varyColors val="0"/>
        <c:ser>
          <c:idx val="0"/>
          <c:order val="0"/>
          <c:tx>
            <c:strRef>
              <c:f>'Chart 44'!$B$1</c:f>
              <c:strCache>
                <c:ptCount val="1"/>
                <c:pt idx="0">
                  <c:v>Total lending</c:v>
                </c:pt>
              </c:strCache>
            </c:strRef>
          </c:tx>
          <c:spPr>
            <a:ln w="19050" cap="rnd">
              <a:solidFill>
                <a:srgbClr val="FFC000"/>
              </a:solidFill>
              <a:round/>
            </a:ln>
            <a:effectLst/>
          </c:spPr>
          <c:marker>
            <c:symbol val="none"/>
          </c:marker>
          <c:cat>
            <c:strRef>
              <c:f>'Chart 44'!$A$2:$A$34</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22</c:v>
                </c:pt>
                <c:pt idx="25">
                  <c:v>F</c:v>
                </c:pt>
                <c:pt idx="26">
                  <c:v>M</c:v>
                </c:pt>
                <c:pt idx="27">
                  <c:v>A</c:v>
                </c:pt>
                <c:pt idx="28">
                  <c:v>M</c:v>
                </c:pt>
                <c:pt idx="29">
                  <c:v>J</c:v>
                </c:pt>
                <c:pt idx="30">
                  <c:v>J</c:v>
                </c:pt>
                <c:pt idx="31">
                  <c:v>A</c:v>
                </c:pt>
                <c:pt idx="32">
                  <c:v>S</c:v>
                </c:pt>
              </c:strCache>
            </c:strRef>
          </c:cat>
          <c:val>
            <c:numRef>
              <c:f>'Chart 44'!$B$2:$B$34</c:f>
              <c:numCache>
                <c:formatCode>0.0%</c:formatCode>
                <c:ptCount val="33"/>
                <c:pt idx="0">
                  <c:v>0.17631109401217926</c:v>
                </c:pt>
                <c:pt idx="1">
                  <c:v>0.18551582763697355</c:v>
                </c:pt>
                <c:pt idx="2">
                  <c:v>0.15216211512489181</c:v>
                </c:pt>
                <c:pt idx="3">
                  <c:v>0.14763264185720332</c:v>
                </c:pt>
                <c:pt idx="4">
                  <c:v>0.13626750447010891</c:v>
                </c:pt>
                <c:pt idx="5">
                  <c:v>0.12992243281391794</c:v>
                </c:pt>
                <c:pt idx="6">
                  <c:v>0.12047712782124137</c:v>
                </c:pt>
                <c:pt idx="7">
                  <c:v>0.13384529891527477</c:v>
                </c:pt>
                <c:pt idx="8">
                  <c:v>0.14643905018796416</c:v>
                </c:pt>
                <c:pt idx="9">
                  <c:v>0.14924512508112911</c:v>
                </c:pt>
                <c:pt idx="10">
                  <c:v>0.14421940195011332</c:v>
                </c:pt>
                <c:pt idx="11">
                  <c:v>0.16725402730479927</c:v>
                </c:pt>
                <c:pt idx="12">
                  <c:v>0.15920548571956231</c:v>
                </c:pt>
                <c:pt idx="13">
                  <c:v>0.15668868279310885</c:v>
                </c:pt>
                <c:pt idx="14">
                  <c:v>0.20143997391377283</c:v>
                </c:pt>
                <c:pt idx="15">
                  <c:v>0.1642895774477256</c:v>
                </c:pt>
                <c:pt idx="16">
                  <c:v>0.16870212493745057</c:v>
                </c:pt>
                <c:pt idx="17">
                  <c:v>0.17750269265622023</c:v>
                </c:pt>
                <c:pt idx="18">
                  <c:v>0.19661263593476222</c:v>
                </c:pt>
                <c:pt idx="19">
                  <c:v>0.18946255672270801</c:v>
                </c:pt>
                <c:pt idx="20">
                  <c:v>0.18333466071861701</c:v>
                </c:pt>
                <c:pt idx="21">
                  <c:v>0.17704572530604501</c:v>
                </c:pt>
                <c:pt idx="22">
                  <c:v>0.16441573303977</c:v>
                </c:pt>
                <c:pt idx="23">
                  <c:v>0.14988665296729001</c:v>
                </c:pt>
                <c:pt idx="24">
                  <c:v>0.12712917030841681</c:v>
                </c:pt>
                <c:pt idx="25">
                  <c:v>0.11024518895792951</c:v>
                </c:pt>
                <c:pt idx="26">
                  <c:v>8.1580350429958773E-2</c:v>
                </c:pt>
                <c:pt idx="27">
                  <c:v>0.10069265316889869</c:v>
                </c:pt>
                <c:pt idx="28">
                  <c:v>6.4436206671168603E-2</c:v>
                </c:pt>
                <c:pt idx="29">
                  <c:v>2.1278531236733299E-2</c:v>
                </c:pt>
                <c:pt idx="30">
                  <c:v>-1.37231516235569E-2</c:v>
                </c:pt>
                <c:pt idx="31">
                  <c:v>-1.7647580919890399E-2</c:v>
                </c:pt>
                <c:pt idx="32">
                  <c:v>-3.2509562679674003E-2</c:v>
                </c:pt>
              </c:numCache>
            </c:numRef>
          </c:val>
          <c:smooth val="0"/>
          <c:extLst>
            <c:ext xmlns:c16="http://schemas.microsoft.com/office/drawing/2014/chart" uri="{C3380CC4-5D6E-409C-BE32-E72D297353CC}">
              <c16:uniqueId val="{00000000-560C-4823-A8CF-B2339A0BBBCD}"/>
            </c:ext>
          </c:extLst>
        </c:ser>
        <c:ser>
          <c:idx val="1"/>
          <c:order val="1"/>
          <c:tx>
            <c:strRef>
              <c:f>'Chart 44'!$C$1</c:f>
              <c:strCache>
                <c:ptCount val="1"/>
                <c:pt idx="0">
                  <c:v>Lending economy</c:v>
                </c:pt>
              </c:strCache>
            </c:strRef>
          </c:tx>
          <c:spPr>
            <a:ln w="19050" cap="rnd">
              <a:solidFill>
                <a:srgbClr val="C00000"/>
              </a:solidFill>
              <a:prstDash val="solid"/>
              <a:round/>
            </a:ln>
            <a:effectLst/>
          </c:spPr>
          <c:marker>
            <c:symbol val="none"/>
          </c:marker>
          <c:cat>
            <c:strRef>
              <c:f>'Chart 44'!$A$2:$A$34</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22</c:v>
                </c:pt>
                <c:pt idx="25">
                  <c:v>F</c:v>
                </c:pt>
                <c:pt idx="26">
                  <c:v>M</c:v>
                </c:pt>
                <c:pt idx="27">
                  <c:v>A</c:v>
                </c:pt>
                <c:pt idx="28">
                  <c:v>M</c:v>
                </c:pt>
                <c:pt idx="29">
                  <c:v>J</c:v>
                </c:pt>
                <c:pt idx="30">
                  <c:v>J</c:v>
                </c:pt>
                <c:pt idx="31">
                  <c:v>A</c:v>
                </c:pt>
                <c:pt idx="32">
                  <c:v>S</c:v>
                </c:pt>
              </c:strCache>
            </c:strRef>
          </c:cat>
          <c:val>
            <c:numRef>
              <c:f>'Chart 44'!$C$2:$C$34</c:f>
              <c:numCache>
                <c:formatCode>0.0%</c:formatCode>
                <c:ptCount val="33"/>
                <c:pt idx="0">
                  <c:v>0.25638063164424096</c:v>
                </c:pt>
                <c:pt idx="1">
                  <c:v>0.26873757263275233</c:v>
                </c:pt>
                <c:pt idx="2">
                  <c:v>0.26894390993438844</c:v>
                </c:pt>
                <c:pt idx="3">
                  <c:v>0.29045841784402437</c:v>
                </c:pt>
                <c:pt idx="4">
                  <c:v>0.28207571911614515</c:v>
                </c:pt>
                <c:pt idx="5">
                  <c:v>0.29084312372459897</c:v>
                </c:pt>
                <c:pt idx="6">
                  <c:v>0.26431420126429184</c:v>
                </c:pt>
                <c:pt idx="7">
                  <c:v>0.27969192426912737</c:v>
                </c:pt>
                <c:pt idx="8">
                  <c:v>0.29378525911602127</c:v>
                </c:pt>
                <c:pt idx="9">
                  <c:v>0.29882138311057149</c:v>
                </c:pt>
                <c:pt idx="10">
                  <c:v>0.27573532922152966</c:v>
                </c:pt>
                <c:pt idx="11">
                  <c:v>0.27728777223220669</c:v>
                </c:pt>
                <c:pt idx="12">
                  <c:v>0.28487051768373695</c:v>
                </c:pt>
                <c:pt idx="13">
                  <c:v>0.27932238158944322</c:v>
                </c:pt>
                <c:pt idx="14">
                  <c:v>0.29621671098635916</c:v>
                </c:pt>
                <c:pt idx="15">
                  <c:v>0.24780084772962074</c:v>
                </c:pt>
                <c:pt idx="16">
                  <c:v>0.24282040176265762</c:v>
                </c:pt>
                <c:pt idx="17">
                  <c:v>0.22817109471053953</c:v>
                </c:pt>
                <c:pt idx="18">
                  <c:v>0.21606012670666619</c:v>
                </c:pt>
                <c:pt idx="19">
                  <c:v>0.20487076648682212</c:v>
                </c:pt>
                <c:pt idx="20">
                  <c:v>0.18417434927360765</c:v>
                </c:pt>
                <c:pt idx="21">
                  <c:v>0.14200497027474279</c:v>
                </c:pt>
                <c:pt idx="22">
                  <c:v>0.10566147062027453</c:v>
                </c:pt>
                <c:pt idx="23">
                  <c:v>8.353396555148751E-2</c:v>
                </c:pt>
                <c:pt idx="24">
                  <c:v>4.0855875687571874E-2</c:v>
                </c:pt>
                <c:pt idx="25">
                  <c:v>2.7499172081748124E-2</c:v>
                </c:pt>
                <c:pt idx="26">
                  <c:v>4.5988254779840698E-3</c:v>
                </c:pt>
                <c:pt idx="27">
                  <c:v>7.5671881665866358E-3</c:v>
                </c:pt>
                <c:pt idx="28">
                  <c:v>-1.3223695764764343E-2</c:v>
                </c:pt>
                <c:pt idx="29">
                  <c:v>-3.5032789040166823E-2</c:v>
                </c:pt>
                <c:pt idx="30">
                  <c:v>-5.3495896820790478E-2</c:v>
                </c:pt>
                <c:pt idx="31">
                  <c:v>-5.805116978686764E-2</c:v>
                </c:pt>
                <c:pt idx="32">
                  <c:v>-5.7641770688276694E-2</c:v>
                </c:pt>
              </c:numCache>
            </c:numRef>
          </c:val>
          <c:smooth val="0"/>
          <c:extLst>
            <c:ext xmlns:c16="http://schemas.microsoft.com/office/drawing/2014/chart" uri="{C3380CC4-5D6E-409C-BE32-E72D297353CC}">
              <c16:uniqueId val="{00000001-560C-4823-A8CF-B2339A0BBBCD}"/>
            </c:ext>
          </c:extLst>
        </c:ser>
        <c:ser>
          <c:idx val="2"/>
          <c:order val="2"/>
          <c:tx>
            <c:strRef>
              <c:f>'Chart 44'!$D$1</c:f>
              <c:strCache>
                <c:ptCount val="1"/>
                <c:pt idx="0">
                  <c:v>Lending business</c:v>
                </c:pt>
              </c:strCache>
            </c:strRef>
          </c:tx>
          <c:spPr>
            <a:ln w="19050" cap="rnd" cmpd="sng">
              <a:solidFill>
                <a:schemeClr val="accent1">
                  <a:lumMod val="75000"/>
                </a:schemeClr>
              </a:solidFill>
              <a:prstDash val="solid"/>
              <a:round/>
            </a:ln>
            <a:effectLst/>
          </c:spPr>
          <c:marker>
            <c:symbol val="none"/>
          </c:marker>
          <c:cat>
            <c:strRef>
              <c:f>'Chart 44'!$A$2:$A$34</c:f>
              <c:strCache>
                <c:ptCount val="33"/>
                <c:pt idx="0">
                  <c:v>J  19</c:v>
                </c:pt>
                <c:pt idx="1">
                  <c:v>F</c:v>
                </c:pt>
                <c:pt idx="2">
                  <c:v>M</c:v>
                </c:pt>
                <c:pt idx="3">
                  <c:v>A</c:v>
                </c:pt>
                <c:pt idx="4">
                  <c:v>M</c:v>
                </c:pt>
                <c:pt idx="5">
                  <c:v>J</c:v>
                </c:pt>
                <c:pt idx="6">
                  <c:v>J</c:v>
                </c:pt>
                <c:pt idx="7">
                  <c:v>A</c:v>
                </c:pt>
                <c:pt idx="8">
                  <c:v>S</c:v>
                </c:pt>
                <c:pt idx="9">
                  <c:v>O</c:v>
                </c:pt>
                <c:pt idx="10">
                  <c:v>N</c:v>
                </c:pt>
                <c:pt idx="11">
                  <c:v>D</c:v>
                </c:pt>
                <c:pt idx="12">
                  <c:v>J 20</c:v>
                </c:pt>
                <c:pt idx="13">
                  <c:v>F</c:v>
                </c:pt>
                <c:pt idx="14">
                  <c:v>M</c:v>
                </c:pt>
                <c:pt idx="15">
                  <c:v>A</c:v>
                </c:pt>
                <c:pt idx="16">
                  <c:v>M</c:v>
                </c:pt>
                <c:pt idx="17">
                  <c:v>J</c:v>
                </c:pt>
                <c:pt idx="18">
                  <c:v>J</c:v>
                </c:pt>
                <c:pt idx="19">
                  <c:v>A</c:v>
                </c:pt>
                <c:pt idx="20">
                  <c:v>S</c:v>
                </c:pt>
                <c:pt idx="21">
                  <c:v>O</c:v>
                </c:pt>
                <c:pt idx="22">
                  <c:v>N</c:v>
                </c:pt>
                <c:pt idx="23">
                  <c:v>D</c:v>
                </c:pt>
                <c:pt idx="24">
                  <c:v>J 22</c:v>
                </c:pt>
                <c:pt idx="25">
                  <c:v>F</c:v>
                </c:pt>
                <c:pt idx="26">
                  <c:v>M</c:v>
                </c:pt>
                <c:pt idx="27">
                  <c:v>A</c:v>
                </c:pt>
                <c:pt idx="28">
                  <c:v>M</c:v>
                </c:pt>
                <c:pt idx="29">
                  <c:v>J</c:v>
                </c:pt>
                <c:pt idx="30">
                  <c:v>J</c:v>
                </c:pt>
                <c:pt idx="31">
                  <c:v>A</c:v>
                </c:pt>
                <c:pt idx="32">
                  <c:v>S</c:v>
                </c:pt>
              </c:strCache>
            </c:strRef>
          </c:cat>
          <c:val>
            <c:numRef>
              <c:f>'Chart 44'!$D$2:$D$34</c:f>
              <c:numCache>
                <c:formatCode>0.0%</c:formatCode>
                <c:ptCount val="33"/>
                <c:pt idx="0">
                  <c:v>0.12297336852889829</c:v>
                </c:pt>
                <c:pt idx="1">
                  <c:v>0.13055734200502567</c:v>
                </c:pt>
                <c:pt idx="2">
                  <c:v>7.6339410729550528E-2</c:v>
                </c:pt>
                <c:pt idx="3">
                  <c:v>5.5155596746417679E-2</c:v>
                </c:pt>
                <c:pt idx="4">
                  <c:v>4.2170919328460954E-2</c:v>
                </c:pt>
                <c:pt idx="5">
                  <c:v>2.562982381529233E-2</c:v>
                </c:pt>
                <c:pt idx="6">
                  <c:v>2.3042411070256508E-2</c:v>
                </c:pt>
                <c:pt idx="7">
                  <c:v>3.497278146260463E-2</c:v>
                </c:pt>
                <c:pt idx="8">
                  <c:v>4.5760369409439283E-2</c:v>
                </c:pt>
                <c:pt idx="9">
                  <c:v>4.5089366619339266E-2</c:v>
                </c:pt>
                <c:pt idx="10">
                  <c:v>5.0510887931999093E-2</c:v>
                </c:pt>
                <c:pt idx="11">
                  <c:v>8.5335998413488712E-2</c:v>
                </c:pt>
                <c:pt idx="12">
                  <c:v>6.5549962834713149E-2</c:v>
                </c:pt>
                <c:pt idx="13">
                  <c:v>6.5804778961594312E-2</c:v>
                </c:pt>
                <c:pt idx="14">
                  <c:v>0.12889304020776371</c:v>
                </c:pt>
                <c:pt idx="15">
                  <c:v>9.8159360122692441E-2</c:v>
                </c:pt>
                <c:pt idx="16">
                  <c:v>0.10985951747677314</c:v>
                </c:pt>
                <c:pt idx="17">
                  <c:v>0.13617304754841286</c:v>
                </c:pt>
                <c:pt idx="18">
                  <c:v>0.18033213210172327</c:v>
                </c:pt>
                <c:pt idx="19">
                  <c:v>0.1765471558543259</c:v>
                </c:pt>
                <c:pt idx="20">
                  <c:v>0.18262484305460158</c:v>
                </c:pt>
                <c:pt idx="21">
                  <c:v>0.20736997597926687</c:v>
                </c:pt>
                <c:pt idx="22">
                  <c:v>0.21525509636629425</c:v>
                </c:pt>
                <c:pt idx="23">
                  <c:v>0.20802151734675989</c:v>
                </c:pt>
                <c:pt idx="24">
                  <c:v>0.20466115045535838</c:v>
                </c:pt>
                <c:pt idx="25">
                  <c:v>0.18385345344304449</c:v>
                </c:pt>
                <c:pt idx="26">
                  <c:v>0.14923982778157652</c:v>
                </c:pt>
                <c:pt idx="27">
                  <c:v>0.18448478179680006</c:v>
                </c:pt>
                <c:pt idx="28">
                  <c:v>0.13347668619627973</c:v>
                </c:pt>
                <c:pt idx="29">
                  <c:v>7.093028206477614E-2</c:v>
                </c:pt>
                <c:pt idx="30">
                  <c:v>2.0580523710523657E-2</c:v>
                </c:pt>
                <c:pt idx="31">
                  <c:v>1.7034630422381847E-2</c:v>
                </c:pt>
                <c:pt idx="32">
                  <c:v>-1.1236605491697471E-2</c:v>
                </c:pt>
              </c:numCache>
            </c:numRef>
          </c:val>
          <c:smooth val="0"/>
          <c:extLst>
            <c:ext xmlns:c16="http://schemas.microsoft.com/office/drawing/2014/chart" uri="{C3380CC4-5D6E-409C-BE32-E72D297353CC}">
              <c16:uniqueId val="{00000002-560C-4823-A8CF-B2339A0BBBCD}"/>
            </c:ext>
          </c:extLst>
        </c:ser>
        <c:dLbls>
          <c:showLegendKey val="0"/>
          <c:showVal val="0"/>
          <c:showCatName val="0"/>
          <c:showSerName val="0"/>
          <c:showPercent val="0"/>
          <c:showBubbleSize val="0"/>
        </c:dLbls>
        <c:smooth val="0"/>
        <c:axId val="478967992"/>
        <c:axId val="478963288"/>
      </c:lineChart>
      <c:catAx>
        <c:axId val="478967992"/>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963288"/>
        <c:crosses val="autoZero"/>
        <c:auto val="1"/>
        <c:lblAlgn val="ctr"/>
        <c:lblOffset val="100"/>
        <c:noMultiLvlLbl val="1"/>
      </c:catAx>
      <c:valAx>
        <c:axId val="478963288"/>
        <c:scaling>
          <c:orientation val="minMax"/>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78967992"/>
        <c:crosses val="autoZero"/>
        <c:crossBetween val="between"/>
      </c:valAx>
      <c:spPr>
        <a:noFill/>
        <a:ln>
          <a:noFill/>
        </a:ln>
        <a:effectLst/>
      </c:spPr>
    </c:plotArea>
    <c:legend>
      <c:legendPos val="b"/>
      <c:layout>
        <c:manualLayout>
          <c:xMode val="edge"/>
          <c:yMode val="edge"/>
          <c:x val="0"/>
          <c:y val="0.82411980431649778"/>
          <c:w val="0.76552777777777792"/>
          <c:h val="0.16055111111111114"/>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3259144018288"/>
          <c:y val="5.9701492537313432E-2"/>
          <c:w val="0.74749650749301499"/>
          <c:h val="0.61777145698197422"/>
        </c:manualLayout>
      </c:layout>
      <c:lineChart>
        <c:grouping val="standard"/>
        <c:varyColors val="0"/>
        <c:ser>
          <c:idx val="0"/>
          <c:order val="0"/>
          <c:tx>
            <c:strRef>
              <c:f>'Chart 5'!$B$1</c:f>
              <c:strCache>
                <c:ptCount val="1"/>
                <c:pt idx="0">
                  <c:v>International oil prices (USD/barrel, left axis) </c:v>
                </c:pt>
              </c:strCache>
            </c:strRef>
          </c:tx>
          <c:spPr>
            <a:ln w="12700" cap="rnd">
              <a:solidFill>
                <a:schemeClr val="tx2"/>
              </a:solidFill>
              <a:round/>
            </a:ln>
            <a:effectLst/>
          </c:spPr>
          <c:marker>
            <c:symbol val="none"/>
          </c:marker>
          <c:cat>
            <c:strRef>
              <c:f>'Chart 5'!$A$14:$A$44</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strCache>
            </c:strRef>
          </c:cat>
          <c:val>
            <c:numRef>
              <c:f>'Chart 5'!$B$14:$B$44</c:f>
              <c:numCache>
                <c:formatCode>0.0</c:formatCode>
                <c:ptCount val="31"/>
                <c:pt idx="0">
                  <c:v>54.0945556</c:v>
                </c:pt>
                <c:pt idx="1">
                  <c:v>50.211200900000001</c:v>
                </c:pt>
                <c:pt idx="2">
                  <c:v>51.675845899999999</c:v>
                </c:pt>
                <c:pt idx="3">
                  <c:v>61.4017421</c:v>
                </c:pt>
                <c:pt idx="4">
                  <c:v>66.936639999999997</c:v>
                </c:pt>
                <c:pt idx="5">
                  <c:v>74.459890000000001</c:v>
                </c:pt>
                <c:pt idx="6">
                  <c:v>75.43732</c:v>
                </c:pt>
                <c:pt idx="7">
                  <c:v>66.651129999999995</c:v>
                </c:pt>
                <c:pt idx="8">
                  <c:v>63.198950000000004</c:v>
                </c:pt>
                <c:pt idx="9">
                  <c:v>68.24736</c:v>
                </c:pt>
                <c:pt idx="10">
                  <c:v>61.828470000000003</c:v>
                </c:pt>
                <c:pt idx="11">
                  <c:v>62.597329999999999</c:v>
                </c:pt>
                <c:pt idx="12">
                  <c:v>49.206789999999998</c:v>
                </c:pt>
                <c:pt idx="13">
                  <c:v>32.770989999999998</c:v>
                </c:pt>
                <c:pt idx="14">
                  <c:v>42.92689</c:v>
                </c:pt>
                <c:pt idx="15">
                  <c:v>44.940719999999999</c:v>
                </c:pt>
                <c:pt idx="16">
                  <c:v>60.934910000000002</c:v>
                </c:pt>
                <c:pt idx="17">
                  <c:v>68.92</c:v>
                </c:pt>
                <c:pt idx="18">
                  <c:v>73.161529999999999</c:v>
                </c:pt>
                <c:pt idx="19">
                  <c:v>81.064319999999995</c:v>
                </c:pt>
                <c:pt idx="20">
                  <c:v>79.086320000000001</c:v>
                </c:pt>
                <c:pt idx="21">
                  <c:v>79.775139999999993</c:v>
                </c:pt>
                <c:pt idx="22">
                  <c:v>80.313069999999996</c:v>
                </c:pt>
                <c:pt idx="23">
                  <c:v>81.122780000000006</c:v>
                </c:pt>
                <c:pt idx="24">
                  <c:v>81.996949999999998</c:v>
                </c:pt>
                <c:pt idx="25">
                  <c:v>82.85436</c:v>
                </c:pt>
                <c:pt idx="26">
                  <c:v>83.599249999999998</c:v>
                </c:pt>
                <c:pt idx="27">
                  <c:v>84.25197</c:v>
                </c:pt>
                <c:pt idx="28">
                  <c:v>84.845839999999995</c:v>
                </c:pt>
                <c:pt idx="29">
                  <c:v>85.397880000000001</c:v>
                </c:pt>
                <c:pt idx="30">
                  <c:v>85.990290000000002</c:v>
                </c:pt>
              </c:numCache>
            </c:numRef>
          </c:val>
          <c:smooth val="0"/>
          <c:extLst>
            <c:ext xmlns:c16="http://schemas.microsoft.com/office/drawing/2014/chart" uri="{C3380CC4-5D6E-409C-BE32-E72D297353CC}">
              <c16:uniqueId val="{00000000-E4F0-41D9-BB7F-0C2C7567B067}"/>
            </c:ext>
          </c:extLst>
        </c:ser>
        <c:ser>
          <c:idx val="2"/>
          <c:order val="2"/>
          <c:tx>
            <c:strRef>
              <c:f>'Chart 5'!$D$1</c:f>
              <c:strCache>
                <c:ptCount val="1"/>
                <c:pt idx="0">
                  <c:v>Food Price Index (FAO index, left axis)</c:v>
                </c:pt>
              </c:strCache>
            </c:strRef>
          </c:tx>
          <c:spPr>
            <a:ln w="12700" cap="rnd">
              <a:solidFill>
                <a:schemeClr val="accent6">
                  <a:lumMod val="75000"/>
                </a:schemeClr>
              </a:solidFill>
              <a:round/>
            </a:ln>
            <a:effectLst/>
          </c:spPr>
          <c:marker>
            <c:symbol val="none"/>
          </c:marker>
          <c:cat>
            <c:strRef>
              <c:f>'Chart 5'!$A$14:$A$44</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strCache>
            </c:strRef>
          </c:cat>
          <c:val>
            <c:numRef>
              <c:f>'Chart 5'!$D$14:$D$44</c:f>
              <c:numCache>
                <c:formatCode>0.0</c:formatCode>
                <c:ptCount val="31"/>
                <c:pt idx="0">
                  <c:v>97.329890000000006</c:v>
                </c:pt>
                <c:pt idx="1">
                  <c:v>96.825230000000005</c:v>
                </c:pt>
                <c:pt idx="2">
                  <c:v>99.799300000000002</c:v>
                </c:pt>
                <c:pt idx="3">
                  <c:v>98.059539999999998</c:v>
                </c:pt>
                <c:pt idx="4">
                  <c:v>97.828829999999996</c:v>
                </c:pt>
                <c:pt idx="5">
                  <c:v>97.996889999999993</c:v>
                </c:pt>
                <c:pt idx="6">
                  <c:v>95.030799999999999</c:v>
                </c:pt>
                <c:pt idx="7">
                  <c:v>92.565219999999997</c:v>
                </c:pt>
                <c:pt idx="8">
                  <c:v>93.432469999999995</c:v>
                </c:pt>
                <c:pt idx="9">
                  <c:v>94.364050000000006</c:v>
                </c:pt>
                <c:pt idx="10">
                  <c:v>94.130420000000001</c:v>
                </c:pt>
                <c:pt idx="11">
                  <c:v>98.237750000000005</c:v>
                </c:pt>
                <c:pt idx="12">
                  <c:v>98.953289999999996</c:v>
                </c:pt>
                <c:pt idx="13">
                  <c:v>92.162520000000001</c:v>
                </c:pt>
                <c:pt idx="14">
                  <c:v>95.886769999999999</c:v>
                </c:pt>
                <c:pt idx="15">
                  <c:v>105.0228</c:v>
                </c:pt>
                <c:pt idx="16">
                  <c:v>116.17740000000001</c:v>
                </c:pt>
                <c:pt idx="17">
                  <c:v>121.351</c:v>
                </c:pt>
                <c:pt idx="18">
                  <c:v>127.2517</c:v>
                </c:pt>
                <c:pt idx="19">
                  <c:v>133.85759999999999</c:v>
                </c:pt>
                <c:pt idx="20">
                  <c:v>135.6224</c:v>
                </c:pt>
                <c:pt idx="21">
                  <c:v>136.25559999999999</c:v>
                </c:pt>
                <c:pt idx="22">
                  <c:v>136.64850000000001</c:v>
                </c:pt>
                <c:pt idx="23">
                  <c:v>137.02680000000001</c:v>
                </c:pt>
                <c:pt idx="24">
                  <c:v>137.48580000000001</c:v>
                </c:pt>
                <c:pt idx="25">
                  <c:v>138.12129999999999</c:v>
                </c:pt>
                <c:pt idx="26">
                  <c:v>138.80449999999999</c:v>
                </c:pt>
                <c:pt idx="27">
                  <c:v>139.50700000000001</c:v>
                </c:pt>
                <c:pt idx="28">
                  <c:v>140.2236</c:v>
                </c:pt>
                <c:pt idx="29">
                  <c:v>140.93029999999999</c:v>
                </c:pt>
                <c:pt idx="30">
                  <c:v>141.7362</c:v>
                </c:pt>
              </c:numCache>
            </c:numRef>
          </c:val>
          <c:smooth val="0"/>
          <c:extLst>
            <c:ext xmlns:c16="http://schemas.microsoft.com/office/drawing/2014/chart" uri="{C3380CC4-5D6E-409C-BE32-E72D297353CC}">
              <c16:uniqueId val="{00000001-E4F0-41D9-BB7F-0C2C7567B067}"/>
            </c:ext>
          </c:extLst>
        </c:ser>
        <c:dLbls>
          <c:showLegendKey val="0"/>
          <c:showVal val="0"/>
          <c:showCatName val="0"/>
          <c:showSerName val="0"/>
          <c:showPercent val="0"/>
          <c:showBubbleSize val="0"/>
        </c:dLbls>
        <c:marker val="1"/>
        <c:smooth val="0"/>
        <c:axId val="333670064"/>
        <c:axId val="127323304"/>
      </c:lineChart>
      <c:lineChart>
        <c:grouping val="standard"/>
        <c:varyColors val="0"/>
        <c:ser>
          <c:idx val="1"/>
          <c:order val="1"/>
          <c:tx>
            <c:strRef>
              <c:f>'Chart 5'!$C$1</c:f>
              <c:strCache>
                <c:ptCount val="1"/>
                <c:pt idx="0">
                  <c:v>International copper prices (USD/ton, right axis)</c:v>
                </c:pt>
              </c:strCache>
            </c:strRef>
          </c:tx>
          <c:spPr>
            <a:ln w="12700" cap="rnd">
              <a:solidFill>
                <a:srgbClr val="C00000"/>
              </a:solidFill>
              <a:round/>
            </a:ln>
            <a:effectLst/>
          </c:spPr>
          <c:marker>
            <c:symbol val="none"/>
          </c:marker>
          <c:cat>
            <c:strRef>
              <c:f>'Chart 5'!$A$14:$A$44</c:f>
              <c:strCache>
                <c:ptCount val="31"/>
                <c:pt idx="0">
                  <c:v>I 17</c:v>
                </c:pt>
                <c:pt idx="1">
                  <c:v>II</c:v>
                </c:pt>
                <c:pt idx="2">
                  <c:v>III</c:v>
                </c:pt>
                <c:pt idx="3">
                  <c:v>IV</c:v>
                </c:pt>
                <c:pt idx="4">
                  <c:v>I 18</c:v>
                </c:pt>
                <c:pt idx="5">
                  <c:v>II</c:v>
                </c:pt>
                <c:pt idx="6">
                  <c:v>III</c:v>
                </c:pt>
                <c:pt idx="7">
                  <c:v>IV</c:v>
                </c:pt>
                <c:pt idx="8">
                  <c:v>I 19</c:v>
                </c:pt>
                <c:pt idx="9">
                  <c:v>II</c:v>
                </c:pt>
                <c:pt idx="10">
                  <c:v>III</c:v>
                </c:pt>
                <c:pt idx="11">
                  <c:v>IV</c:v>
                </c:pt>
                <c:pt idx="12">
                  <c:v>I 20</c:v>
                </c:pt>
                <c:pt idx="13">
                  <c:v>II</c:v>
                </c:pt>
                <c:pt idx="14">
                  <c:v>III</c:v>
                </c:pt>
                <c:pt idx="15">
                  <c:v>IV</c:v>
                </c:pt>
                <c:pt idx="16">
                  <c:v>I 21</c:v>
                </c:pt>
                <c:pt idx="17">
                  <c:v>II</c:v>
                </c:pt>
                <c:pt idx="18">
                  <c:v>III</c:v>
                </c:pt>
                <c:pt idx="19">
                  <c:v>IV</c:v>
                </c:pt>
                <c:pt idx="20">
                  <c:v>I 22</c:v>
                </c:pt>
                <c:pt idx="21">
                  <c:v>II</c:v>
                </c:pt>
                <c:pt idx="22">
                  <c:v>III</c:v>
                </c:pt>
                <c:pt idx="23">
                  <c:v>IV</c:v>
                </c:pt>
                <c:pt idx="24">
                  <c:v>I 23</c:v>
                </c:pt>
                <c:pt idx="25">
                  <c:v>II</c:v>
                </c:pt>
                <c:pt idx="26">
                  <c:v>III</c:v>
                </c:pt>
                <c:pt idx="27">
                  <c:v>IV</c:v>
                </c:pt>
                <c:pt idx="28">
                  <c:v>I 24</c:v>
                </c:pt>
                <c:pt idx="29">
                  <c:v>II</c:v>
                </c:pt>
                <c:pt idx="30">
                  <c:v>III</c:v>
                </c:pt>
              </c:strCache>
            </c:strRef>
          </c:cat>
          <c:val>
            <c:numRef>
              <c:f>'Chart 5'!$C$14:$C$44</c:f>
              <c:numCache>
                <c:formatCode>0.0</c:formatCode>
                <c:ptCount val="31"/>
                <c:pt idx="0">
                  <c:v>5839.5290000000005</c:v>
                </c:pt>
                <c:pt idx="1">
                  <c:v>5667.5150000000003</c:v>
                </c:pt>
                <c:pt idx="2">
                  <c:v>6343.8760000000002</c:v>
                </c:pt>
                <c:pt idx="3">
                  <c:v>6822.6710000000003</c:v>
                </c:pt>
                <c:pt idx="4">
                  <c:v>6956.2380000000003</c:v>
                </c:pt>
                <c:pt idx="5">
                  <c:v>6880.61</c:v>
                </c:pt>
                <c:pt idx="6">
                  <c:v>6116.8</c:v>
                </c:pt>
                <c:pt idx="7">
                  <c:v>6163.2849999999999</c:v>
                </c:pt>
                <c:pt idx="8">
                  <c:v>6222.7370000000001</c:v>
                </c:pt>
                <c:pt idx="9">
                  <c:v>6108.3050000000003</c:v>
                </c:pt>
                <c:pt idx="10">
                  <c:v>5802.4470000000001</c:v>
                </c:pt>
                <c:pt idx="11">
                  <c:v>5896.6059999999998</c:v>
                </c:pt>
                <c:pt idx="12">
                  <c:v>5667.7569999999996</c:v>
                </c:pt>
                <c:pt idx="13">
                  <c:v>5371.9369999999999</c:v>
                </c:pt>
                <c:pt idx="14">
                  <c:v>6515.64</c:v>
                </c:pt>
                <c:pt idx="15">
                  <c:v>7209.4880000000003</c:v>
                </c:pt>
                <c:pt idx="16">
                  <c:v>8462.51</c:v>
                </c:pt>
                <c:pt idx="17">
                  <c:v>9868.9709999999995</c:v>
                </c:pt>
                <c:pt idx="18">
                  <c:v>9394.848</c:v>
                </c:pt>
                <c:pt idx="19">
                  <c:v>9691.1939999999995</c:v>
                </c:pt>
                <c:pt idx="20">
                  <c:v>9939.57</c:v>
                </c:pt>
                <c:pt idx="21">
                  <c:v>10306.07</c:v>
                </c:pt>
                <c:pt idx="22">
                  <c:v>10408.92</c:v>
                </c:pt>
                <c:pt idx="23">
                  <c:v>10520.54</c:v>
                </c:pt>
                <c:pt idx="24">
                  <c:v>10654.77</c:v>
                </c:pt>
                <c:pt idx="25">
                  <c:v>10799.32</c:v>
                </c:pt>
                <c:pt idx="26">
                  <c:v>10943.76</c:v>
                </c:pt>
                <c:pt idx="27">
                  <c:v>11087.78</c:v>
                </c:pt>
                <c:pt idx="28">
                  <c:v>11232.52</c:v>
                </c:pt>
                <c:pt idx="29">
                  <c:v>11376.98</c:v>
                </c:pt>
                <c:pt idx="30">
                  <c:v>11530.18</c:v>
                </c:pt>
              </c:numCache>
            </c:numRef>
          </c:val>
          <c:smooth val="0"/>
          <c:extLst>
            <c:ext xmlns:c16="http://schemas.microsoft.com/office/drawing/2014/chart" uri="{C3380CC4-5D6E-409C-BE32-E72D297353CC}">
              <c16:uniqueId val="{00000002-E4F0-41D9-BB7F-0C2C7567B067}"/>
            </c:ext>
          </c:extLst>
        </c:ser>
        <c:dLbls>
          <c:showLegendKey val="0"/>
          <c:showVal val="0"/>
          <c:showCatName val="0"/>
          <c:showSerName val="0"/>
          <c:showPercent val="0"/>
          <c:showBubbleSize val="0"/>
        </c:dLbls>
        <c:marker val="1"/>
        <c:smooth val="0"/>
        <c:axId val="424811544"/>
        <c:axId val="424809192"/>
      </c:lineChart>
      <c:catAx>
        <c:axId val="333670064"/>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7323304"/>
        <c:crosses val="autoZero"/>
        <c:auto val="1"/>
        <c:lblAlgn val="ctr"/>
        <c:lblOffset val="100"/>
        <c:noMultiLvlLbl val="0"/>
      </c:catAx>
      <c:valAx>
        <c:axId val="127323304"/>
        <c:scaling>
          <c:orientation val="minMax"/>
          <c:max val="150"/>
          <c:min val="3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ln>
                  <a:noFill/>
                </a:ln>
                <a:solidFill>
                  <a:sysClr val="windowText" lastClr="000000"/>
                </a:solidFill>
                <a:latin typeface="GHEA Grapalat" panose="02000506050000020003" pitchFamily="50" charset="0"/>
                <a:ea typeface="+mn-ea"/>
                <a:cs typeface="+mn-cs"/>
              </a:defRPr>
            </a:pPr>
            <a:endParaRPr lang="en-US"/>
          </a:p>
        </c:txPr>
        <c:crossAx val="333670064"/>
        <c:crosses val="autoZero"/>
        <c:crossBetween val="between"/>
      </c:valAx>
      <c:valAx>
        <c:axId val="424809192"/>
        <c:scaling>
          <c:orientation val="minMax"/>
          <c:max val="12000"/>
          <c:min val="400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4811544"/>
        <c:crosses val="max"/>
        <c:crossBetween val="between"/>
        <c:majorUnit val="1000"/>
      </c:valAx>
      <c:catAx>
        <c:axId val="424811544"/>
        <c:scaling>
          <c:orientation val="minMax"/>
        </c:scaling>
        <c:delete val="1"/>
        <c:axPos val="b"/>
        <c:numFmt formatCode="General" sourceLinked="1"/>
        <c:majorTickMark val="out"/>
        <c:minorTickMark val="none"/>
        <c:tickLblPos val="nextTo"/>
        <c:crossAx val="424809192"/>
        <c:crosses val="autoZero"/>
        <c:auto val="1"/>
        <c:lblAlgn val="ctr"/>
        <c:lblOffset val="100"/>
        <c:noMultiLvlLbl val="0"/>
      </c:catAx>
      <c:spPr>
        <a:blipFill dpi="0" rotWithShape="1">
          <a:blip xmlns:r="http://schemas.openxmlformats.org/officeDocument/2006/relationships" r:embed="rId1"/>
          <a:srcRect/>
          <a:stretch>
            <a:fillRect l="59000"/>
          </a:stretch>
        </a:blipFill>
        <a:ln>
          <a:noFill/>
        </a:ln>
        <a:effectLst/>
      </c:spPr>
    </c:plotArea>
    <c:legend>
      <c:legendPos val="b"/>
      <c:layout>
        <c:manualLayout>
          <c:xMode val="edge"/>
          <c:yMode val="edge"/>
          <c:x val="3.423053721107443E-3"/>
          <c:y val="0.78800158121347452"/>
          <c:w val="0.7667031746031745"/>
          <c:h val="0.20136155300804495"/>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624788098670761E-2"/>
          <c:y val="5.1273718173763312E-2"/>
          <c:w val="0.92249020888265298"/>
          <c:h val="0.71901633314943914"/>
        </c:manualLayout>
      </c:layout>
      <c:lineChart>
        <c:grouping val="standard"/>
        <c:varyColors val="0"/>
        <c:ser>
          <c:idx val="0"/>
          <c:order val="0"/>
          <c:tx>
            <c:strRef>
              <c:f>'Chart 6'!$B$1</c:f>
              <c:strCache>
                <c:ptCount val="1"/>
                <c:pt idx="0">
                  <c:v>Dynamics of annualized quarterly core inflation</c:v>
                </c:pt>
              </c:strCache>
            </c:strRef>
          </c:tx>
          <c:spPr>
            <a:ln w="19050"/>
          </c:spPr>
          <c:marker>
            <c:symbol val="none"/>
          </c:marker>
          <c:cat>
            <c:strRef>
              <c:f>'Chart 6'!$A$2:$A$25</c:f>
              <c:strCache>
                <c:ptCount val="24"/>
                <c:pt idx="0">
                  <c:v>I 16</c:v>
                </c:pt>
                <c:pt idx="1">
                  <c:v>II</c:v>
                </c:pt>
                <c:pt idx="2">
                  <c:v>III</c:v>
                </c:pt>
                <c:pt idx="3">
                  <c:v>IV</c:v>
                </c:pt>
                <c:pt idx="4">
                  <c:v>I 17</c:v>
                </c:pt>
                <c:pt idx="5">
                  <c:v>II</c:v>
                </c:pt>
                <c:pt idx="6">
                  <c:v>III</c:v>
                </c:pt>
                <c:pt idx="7">
                  <c:v>IV</c:v>
                </c:pt>
                <c:pt idx="8">
                  <c:v>I 18</c:v>
                </c:pt>
                <c:pt idx="9">
                  <c:v>II</c:v>
                </c:pt>
                <c:pt idx="10">
                  <c:v>III</c:v>
                </c:pt>
                <c:pt idx="11">
                  <c:v>IV</c:v>
                </c:pt>
                <c:pt idx="12">
                  <c:v>I 19</c:v>
                </c:pt>
                <c:pt idx="13">
                  <c:v>II</c:v>
                </c:pt>
                <c:pt idx="14">
                  <c:v>III</c:v>
                </c:pt>
                <c:pt idx="15">
                  <c:v>IV</c:v>
                </c:pt>
                <c:pt idx="16">
                  <c:v>I 20</c:v>
                </c:pt>
                <c:pt idx="17">
                  <c:v>II</c:v>
                </c:pt>
                <c:pt idx="18">
                  <c:v>III</c:v>
                </c:pt>
                <c:pt idx="19">
                  <c:v>IV</c:v>
                </c:pt>
                <c:pt idx="20">
                  <c:v>I 21</c:v>
                </c:pt>
                <c:pt idx="21">
                  <c:v>II</c:v>
                </c:pt>
                <c:pt idx="22">
                  <c:v>III</c:v>
                </c:pt>
                <c:pt idx="23">
                  <c:v>IV</c:v>
                </c:pt>
              </c:strCache>
            </c:strRef>
          </c:cat>
          <c:val>
            <c:numRef>
              <c:f>'Chart 6'!$B$2:$B$25</c:f>
              <c:numCache>
                <c:formatCode>0.0</c:formatCode>
                <c:ptCount val="24"/>
                <c:pt idx="0">
                  <c:v>-2.9</c:v>
                </c:pt>
                <c:pt idx="1">
                  <c:v>-1.95</c:v>
                </c:pt>
                <c:pt idx="2">
                  <c:v>-3.45</c:v>
                </c:pt>
                <c:pt idx="3">
                  <c:v>1.04</c:v>
                </c:pt>
                <c:pt idx="4">
                  <c:v>0.74</c:v>
                </c:pt>
                <c:pt idx="5">
                  <c:v>3.15</c:v>
                </c:pt>
                <c:pt idx="6">
                  <c:v>3.46</c:v>
                </c:pt>
                <c:pt idx="7">
                  <c:v>7.08</c:v>
                </c:pt>
                <c:pt idx="8">
                  <c:v>6.13</c:v>
                </c:pt>
                <c:pt idx="9">
                  <c:v>0.08</c:v>
                </c:pt>
                <c:pt idx="10">
                  <c:v>1.59</c:v>
                </c:pt>
                <c:pt idx="11">
                  <c:v>2.87</c:v>
                </c:pt>
                <c:pt idx="12">
                  <c:v>0.49</c:v>
                </c:pt>
                <c:pt idx="13">
                  <c:v>0.86</c:v>
                </c:pt>
                <c:pt idx="14">
                  <c:v>0.14000000000000001</c:v>
                </c:pt>
                <c:pt idx="15">
                  <c:v>1.1200000000000001</c:v>
                </c:pt>
                <c:pt idx="16">
                  <c:v>0.04</c:v>
                </c:pt>
                <c:pt idx="17">
                  <c:v>1.79</c:v>
                </c:pt>
                <c:pt idx="18">
                  <c:v>2.39</c:v>
                </c:pt>
                <c:pt idx="19">
                  <c:v>10.14</c:v>
                </c:pt>
                <c:pt idx="20">
                  <c:v>11.6</c:v>
                </c:pt>
                <c:pt idx="21">
                  <c:v>6.32</c:v>
                </c:pt>
                <c:pt idx="22">
                  <c:v>3</c:v>
                </c:pt>
                <c:pt idx="23">
                  <c:v>7.79</c:v>
                </c:pt>
              </c:numCache>
            </c:numRef>
          </c:val>
          <c:smooth val="0"/>
          <c:extLst>
            <c:ext xmlns:c16="http://schemas.microsoft.com/office/drawing/2014/chart" uri="{C3380CC4-5D6E-409C-BE32-E72D297353CC}">
              <c16:uniqueId val="{00000000-1516-40FB-8BE4-51BD7B51855A}"/>
            </c:ext>
          </c:extLst>
        </c:ser>
        <c:dLbls>
          <c:showLegendKey val="0"/>
          <c:showVal val="0"/>
          <c:showCatName val="0"/>
          <c:showSerName val="0"/>
          <c:showPercent val="0"/>
          <c:showBubbleSize val="0"/>
        </c:dLbls>
        <c:smooth val="0"/>
        <c:axId val="424810760"/>
        <c:axId val="424811936"/>
      </c:lineChart>
      <c:catAx>
        <c:axId val="42481076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4811936"/>
        <c:crosses val="autoZero"/>
        <c:auto val="1"/>
        <c:lblAlgn val="ctr"/>
        <c:lblOffset val="100"/>
        <c:noMultiLvlLbl val="0"/>
      </c:catAx>
      <c:valAx>
        <c:axId val="424811936"/>
        <c:scaling>
          <c:orientation val="minMax"/>
          <c:max val="12"/>
          <c:min val="-4"/>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4810760"/>
        <c:crosses val="autoZero"/>
        <c:crossBetween val="between"/>
        <c:majorUnit val="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3353283578937983E-2"/>
          <c:y val="6.1794119010149584E-2"/>
          <c:w val="0.8831099742693056"/>
          <c:h val="0.59208556390517986"/>
        </c:manualLayout>
      </c:layout>
      <c:areaChart>
        <c:grouping val="stacked"/>
        <c:varyColors val="0"/>
        <c:ser>
          <c:idx val="0"/>
          <c:order val="0"/>
          <c:tx>
            <c:strRef>
              <c:f>'Chart 7'!$B$1</c:f>
              <c:strCache>
                <c:ptCount val="1"/>
                <c:pt idx="0">
                  <c:v>-90</c:v>
                </c:pt>
              </c:strCache>
            </c:strRef>
          </c:tx>
          <c:spPr>
            <a:solidFill>
              <a:schemeClr val="bg1"/>
            </a:solidFill>
            <a:ln w="38100">
              <a:no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7'!$B$2:$B$54</c:f>
              <c:numCache>
                <c:formatCode>0.0</c:formatCode>
                <c:ptCount val="31"/>
                <c:pt idx="0">
                  <c:v>-0.1</c:v>
                </c:pt>
                <c:pt idx="1">
                  <c:v>1.1000000000000001</c:v>
                </c:pt>
                <c:pt idx="2">
                  <c:v>1</c:v>
                </c:pt>
                <c:pt idx="3">
                  <c:v>2.6</c:v>
                </c:pt>
                <c:pt idx="4">
                  <c:v>3.7</c:v>
                </c:pt>
                <c:pt idx="5">
                  <c:v>0.90133554832215168</c:v>
                </c:pt>
                <c:pt idx="6">
                  <c:v>3.4891725643485501</c:v>
                </c:pt>
                <c:pt idx="7">
                  <c:v>1.8</c:v>
                </c:pt>
                <c:pt idx="8">
                  <c:v>1.9</c:v>
                </c:pt>
                <c:pt idx="9">
                  <c:v>2.5</c:v>
                </c:pt>
                <c:pt idx="10">
                  <c:v>0.47793958081770427</c:v>
                </c:pt>
                <c:pt idx="11">
                  <c:v>0.72819999999999996</c:v>
                </c:pt>
                <c:pt idx="12">
                  <c:v>-0.11022336893751117</c:v>
                </c:pt>
                <c:pt idx="13">
                  <c:v>1.6775261712177212</c:v>
                </c:pt>
                <c:pt idx="14">
                  <c:v>1.4326844717312213</c:v>
                </c:pt>
                <c:pt idx="15">
                  <c:v>3.6488327008795949</c:v>
                </c:pt>
                <c:pt idx="16">
                  <c:v>5.7455041519950782</c:v>
                </c:pt>
                <c:pt idx="17">
                  <c:v>6.5</c:v>
                </c:pt>
                <c:pt idx="18">
                  <c:v>8.8756760239115096</c:v>
                </c:pt>
                <c:pt idx="19">
                  <c:v>7.5068369754468698</c:v>
                </c:pt>
                <c:pt idx="20">
                  <c:v>5.6415652678583159</c:v>
                </c:pt>
                <c:pt idx="21">
                  <c:v>4.470510926340606</c:v>
                </c:pt>
                <c:pt idx="22">
                  <c:v>2.8794565848228957</c:v>
                </c:pt>
                <c:pt idx="23">
                  <c:v>2.3936121321629602</c:v>
                </c:pt>
                <c:pt idx="24">
                  <c:v>1.6338713777297342</c:v>
                </c:pt>
                <c:pt idx="25">
                  <c:v>1.3619232268430892</c:v>
                </c:pt>
                <c:pt idx="26">
                  <c:v>1.2999750759564441</c:v>
                </c:pt>
                <c:pt idx="27">
                  <c:v>1.0833918789896642</c:v>
                </c:pt>
                <c:pt idx="28">
                  <c:v>0.54575321737836502</c:v>
                </c:pt>
                <c:pt idx="29">
                  <c:v>0.18022548505610539</c:v>
                </c:pt>
                <c:pt idx="30">
                  <c:v>-8.5302247266154652E-2</c:v>
                </c:pt>
              </c:numCache>
            </c:numRef>
          </c:val>
          <c:extLst>
            <c:ext xmlns:c16="http://schemas.microsoft.com/office/drawing/2014/chart" uri="{C3380CC4-5D6E-409C-BE32-E72D297353CC}">
              <c16:uniqueId val="{00000000-672B-4393-AC22-DA8355076907}"/>
            </c:ext>
          </c:extLst>
        </c:ser>
        <c:ser>
          <c:idx val="1"/>
          <c:order val="1"/>
          <c:tx>
            <c:strRef>
              <c:f>'Chart 7'!$C$1</c:f>
              <c:strCache>
                <c:ptCount val="1"/>
                <c:pt idx="0">
                  <c:v>-80</c:v>
                </c:pt>
              </c:strCache>
            </c:strRef>
          </c:tx>
          <c:spPr>
            <a:solidFill>
              <a:srgbClr val="FF0000">
                <a:alpha val="20000"/>
              </a:srgbClr>
            </a:solidFill>
            <a:ln>
              <a:solidFill>
                <a:srgbClr val="FF1D1D">
                  <a:alpha val="2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7'!$C$2:$C$54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0.1928572376086386</c:v>
                </c:pt>
                <c:pt idx="20">
                  <c:v>0.51428596695637108</c:v>
                </c:pt>
                <c:pt idx="21">
                  <c:v>0.57857171282591757</c:v>
                </c:pt>
                <c:pt idx="22">
                  <c:v>0.64285745869546362</c:v>
                </c:pt>
                <c:pt idx="23">
                  <c:v>0.67727913001166185</c:v>
                </c:pt>
                <c:pt idx="24">
                  <c:v>0.73464858220532525</c:v>
                </c:pt>
                <c:pt idx="25">
                  <c:v>0.74612247264405784</c:v>
                </c:pt>
                <c:pt idx="26">
                  <c:v>0.75759636308279088</c:v>
                </c:pt>
                <c:pt idx="27">
                  <c:v>0.80101608112077249</c:v>
                </c:pt>
                <c:pt idx="28">
                  <c:v>0.87338227785074185</c:v>
                </c:pt>
                <c:pt idx="29">
                  <c:v>0.8878555171967355</c:v>
                </c:pt>
                <c:pt idx="30">
                  <c:v>0.90232875654272915</c:v>
                </c:pt>
              </c:numCache>
            </c:numRef>
          </c:val>
          <c:extLst>
            <c:ext xmlns:c16="http://schemas.microsoft.com/office/drawing/2014/chart" uri="{C3380CC4-5D6E-409C-BE32-E72D297353CC}">
              <c16:uniqueId val="{00000001-672B-4393-AC22-DA8355076907}"/>
            </c:ext>
          </c:extLst>
        </c:ser>
        <c:ser>
          <c:idx val="2"/>
          <c:order val="2"/>
          <c:tx>
            <c:strRef>
              <c:f>'Chart 7'!$D$1</c:f>
              <c:strCache>
                <c:ptCount val="1"/>
                <c:pt idx="0">
                  <c:v>-70</c:v>
                </c:pt>
              </c:strCache>
            </c:strRef>
          </c:tx>
          <c:spPr>
            <a:solidFill>
              <a:srgbClr val="FF0000">
                <a:alpha val="30000"/>
              </a:srgbClr>
            </a:solidFill>
            <a:ln>
              <a:solidFill>
                <a:srgbClr val="FF0000">
                  <a:alpha val="3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7'!$D$2:$D$54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0.13011986262275954</c:v>
                </c:pt>
                <c:pt idx="20">
                  <c:v>0.34698630032735789</c:v>
                </c:pt>
                <c:pt idx="21">
                  <c:v>0.39035958786827774</c:v>
                </c:pt>
                <c:pt idx="22">
                  <c:v>0.43373287540919714</c:v>
                </c:pt>
                <c:pt idx="23">
                  <c:v>0.45695701362898511</c:v>
                </c:pt>
                <c:pt idx="24">
                  <c:v>0.49566391066196536</c:v>
                </c:pt>
                <c:pt idx="25">
                  <c:v>0.5034052900685615</c:v>
                </c:pt>
                <c:pt idx="26">
                  <c:v>0.51114666947515719</c:v>
                </c:pt>
                <c:pt idx="27">
                  <c:v>0.5404417470998093</c:v>
                </c:pt>
                <c:pt idx="28">
                  <c:v>0.58926687647422948</c:v>
                </c:pt>
                <c:pt idx="29">
                  <c:v>0.59903190234911374</c:v>
                </c:pt>
                <c:pt idx="30">
                  <c:v>0.608796928223998</c:v>
                </c:pt>
              </c:numCache>
            </c:numRef>
          </c:val>
          <c:extLst>
            <c:ext xmlns:c16="http://schemas.microsoft.com/office/drawing/2014/chart" uri="{C3380CC4-5D6E-409C-BE32-E72D297353CC}">
              <c16:uniqueId val="{00000002-672B-4393-AC22-DA8355076907}"/>
            </c:ext>
          </c:extLst>
        </c:ser>
        <c:ser>
          <c:idx val="3"/>
          <c:order val="3"/>
          <c:tx>
            <c:strRef>
              <c:f>'Chart 7'!$E$1</c:f>
              <c:strCache>
                <c:ptCount val="1"/>
                <c:pt idx="0">
                  <c:v>-60</c:v>
                </c:pt>
              </c:strCache>
            </c:strRef>
          </c:tx>
          <c:spPr>
            <a:solidFill>
              <a:srgbClr val="FF0000">
                <a:alpha val="40000"/>
              </a:srgbClr>
            </a:solidFill>
            <a:ln>
              <a:solidFill>
                <a:srgbClr val="FF0000">
                  <a:alpha val="4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7'!$E$2:$E$54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0.10341514192898238</c:v>
                </c:pt>
                <c:pt idx="20">
                  <c:v>0.27577371181061938</c:v>
                </c:pt>
                <c:pt idx="21">
                  <c:v>0.31024542578694625</c:v>
                </c:pt>
                <c:pt idx="22">
                  <c:v>0.34471713976327445</c:v>
                </c:pt>
                <c:pt idx="23">
                  <c:v>0.36317494860019739</c:v>
                </c:pt>
                <c:pt idx="24">
                  <c:v>0.39393796332840303</c:v>
                </c:pt>
                <c:pt idx="25">
                  <c:v>0.40009056627404416</c:v>
                </c:pt>
                <c:pt idx="26">
                  <c:v>0.40624316921968573</c:v>
                </c:pt>
                <c:pt idx="27">
                  <c:v>0.42952596824290046</c:v>
                </c:pt>
                <c:pt idx="28">
                  <c:v>0.46833063328159108</c:v>
                </c:pt>
                <c:pt idx="29">
                  <c:v>0.47609156628932903</c:v>
                </c:pt>
                <c:pt idx="30">
                  <c:v>0.48385249929706742</c:v>
                </c:pt>
              </c:numCache>
            </c:numRef>
          </c:val>
          <c:extLst>
            <c:ext xmlns:c16="http://schemas.microsoft.com/office/drawing/2014/chart" uri="{C3380CC4-5D6E-409C-BE32-E72D297353CC}">
              <c16:uniqueId val="{00000003-672B-4393-AC22-DA8355076907}"/>
            </c:ext>
          </c:extLst>
        </c:ser>
        <c:ser>
          <c:idx val="4"/>
          <c:order val="4"/>
          <c:tx>
            <c:strRef>
              <c:f>'Chart 7'!$F$1</c:f>
              <c:strCache>
                <c:ptCount val="1"/>
                <c:pt idx="0">
                  <c:v>-50</c:v>
                </c:pt>
              </c:strCache>
            </c:strRef>
          </c:tx>
          <c:spPr>
            <a:solidFill>
              <a:srgbClr val="FF0000">
                <a:alpha val="50000"/>
              </a:srgbClr>
            </a:solidFill>
            <a:ln>
              <a:solidFill>
                <a:srgbClr val="FF0000">
                  <a:alpha val="5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7'!$F$2:$F$54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8.872098351622526E-2</c:v>
                </c:pt>
                <c:pt idx="20">
                  <c:v>0.23658928937660217</c:v>
                </c:pt>
                <c:pt idx="21">
                  <c:v>0.26616295054867756</c:v>
                </c:pt>
                <c:pt idx="22">
                  <c:v>0.29573661172075383</c:v>
                </c:pt>
                <c:pt idx="23">
                  <c:v>0.31157176818837229</c:v>
                </c:pt>
                <c:pt idx="24">
                  <c:v>0.33796369563440232</c:v>
                </c:pt>
                <c:pt idx="25">
                  <c:v>0.34324208112360832</c:v>
                </c:pt>
                <c:pt idx="26">
                  <c:v>0.34852046661281477</c:v>
                </c:pt>
                <c:pt idx="27">
                  <c:v>0.36849503503499736</c:v>
                </c:pt>
                <c:pt idx="28">
                  <c:v>0.40178598240530228</c:v>
                </c:pt>
                <c:pt idx="29">
                  <c:v>0.40844417187936344</c:v>
                </c:pt>
                <c:pt idx="30">
                  <c:v>0.41510236135342415</c:v>
                </c:pt>
              </c:numCache>
            </c:numRef>
          </c:val>
          <c:extLst>
            <c:ext xmlns:c16="http://schemas.microsoft.com/office/drawing/2014/chart" uri="{C3380CC4-5D6E-409C-BE32-E72D297353CC}">
              <c16:uniqueId val="{00000004-672B-4393-AC22-DA8355076907}"/>
            </c:ext>
          </c:extLst>
        </c:ser>
        <c:ser>
          <c:idx val="5"/>
          <c:order val="5"/>
          <c:tx>
            <c:strRef>
              <c:f>'Chart 7'!$G$1</c:f>
              <c:strCache>
                <c:ptCount val="1"/>
                <c:pt idx="0">
                  <c:v>-40</c:v>
                </c:pt>
              </c:strCache>
            </c:strRef>
          </c:tx>
          <c:spPr>
            <a:solidFill>
              <a:srgbClr val="FF0000">
                <a:alpha val="60000"/>
              </a:srgbClr>
            </a:solidFill>
            <a:ln>
              <a:solidFill>
                <a:srgbClr val="FF0000">
                  <a:alpha val="5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7'!$G$2:$G$54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7.9674185234841488E-2</c:v>
                </c:pt>
                <c:pt idx="20">
                  <c:v>0.21246449395957523</c:v>
                </c:pt>
                <c:pt idx="21">
                  <c:v>0.2390225557045218</c:v>
                </c:pt>
                <c:pt idx="22">
                  <c:v>0.26558061744946837</c:v>
                </c:pt>
                <c:pt idx="23">
                  <c:v>0.2798010773634747</c:v>
                </c:pt>
                <c:pt idx="24">
                  <c:v>0.303501843886818</c:v>
                </c:pt>
                <c:pt idx="25">
                  <c:v>0.30824199719148693</c:v>
                </c:pt>
                <c:pt idx="26">
                  <c:v>0.31298215049615541</c:v>
                </c:pt>
                <c:pt idx="27">
                  <c:v>0.33091993027926581</c:v>
                </c:pt>
                <c:pt idx="28">
                  <c:v>0.36081622991778239</c:v>
                </c:pt>
                <c:pt idx="29">
                  <c:v>0.36679548984548571</c:v>
                </c:pt>
                <c:pt idx="30">
                  <c:v>0.37277474977318903</c:v>
                </c:pt>
              </c:numCache>
            </c:numRef>
          </c:val>
          <c:extLst>
            <c:ext xmlns:c16="http://schemas.microsoft.com/office/drawing/2014/chart" uri="{C3380CC4-5D6E-409C-BE32-E72D297353CC}">
              <c16:uniqueId val="{00000005-672B-4393-AC22-DA8355076907}"/>
            </c:ext>
          </c:extLst>
        </c:ser>
        <c:ser>
          <c:idx val="6"/>
          <c:order val="6"/>
          <c:tx>
            <c:strRef>
              <c:f>'Chart 7'!$H$1</c:f>
              <c:strCache>
                <c:ptCount val="1"/>
                <c:pt idx="0">
                  <c:v>-30</c:v>
                </c:pt>
              </c:strCache>
            </c:strRef>
          </c:tx>
          <c:spPr>
            <a:solidFill>
              <a:srgbClr val="FF0000">
                <a:alpha val="70000"/>
              </a:srgbClr>
            </a:solidFill>
            <a:ln>
              <a:solidFill>
                <a:srgbClr val="FF0000">
                  <a:alpha val="7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7'!$H$2:$H$54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7.3830006447311192E-2</c:v>
                </c:pt>
                <c:pt idx="20">
                  <c:v>0.19688001719283044</c:v>
                </c:pt>
                <c:pt idx="21">
                  <c:v>0.22149001934193446</c:v>
                </c:pt>
                <c:pt idx="22">
                  <c:v>0.2461000214910376</c:v>
                </c:pt>
                <c:pt idx="23">
                  <c:v>0.2592773968735429</c:v>
                </c:pt>
                <c:pt idx="24">
                  <c:v>0.28123968917771958</c:v>
                </c:pt>
                <c:pt idx="25">
                  <c:v>0.28563214763855482</c:v>
                </c:pt>
                <c:pt idx="26">
                  <c:v>0.29002460609939051</c:v>
                </c:pt>
                <c:pt idx="27">
                  <c:v>0.30664663233202694</c:v>
                </c:pt>
                <c:pt idx="28">
                  <c:v>0.33435000938642112</c:v>
                </c:pt>
                <c:pt idx="29">
                  <c:v>0.33989068479729978</c:v>
                </c:pt>
                <c:pt idx="30">
                  <c:v>0.34543136020817844</c:v>
                </c:pt>
              </c:numCache>
            </c:numRef>
          </c:val>
          <c:extLst>
            <c:ext xmlns:c16="http://schemas.microsoft.com/office/drawing/2014/chart" uri="{C3380CC4-5D6E-409C-BE32-E72D297353CC}">
              <c16:uniqueId val="{00000006-672B-4393-AC22-DA8355076907}"/>
            </c:ext>
          </c:extLst>
        </c:ser>
        <c:ser>
          <c:idx val="7"/>
          <c:order val="7"/>
          <c:tx>
            <c:strRef>
              <c:f>'Chart 7'!$I$1</c:f>
              <c:strCache>
                <c:ptCount val="1"/>
                <c:pt idx="0">
                  <c:v>-20</c:v>
                </c:pt>
              </c:strCache>
            </c:strRef>
          </c:tx>
          <c:spPr>
            <a:solidFill>
              <a:srgbClr val="FF0000">
                <a:alpha val="80000"/>
              </a:srgbClr>
            </a:solidFill>
            <a:ln>
              <a:solidFill>
                <a:srgbClr val="FF0000">
                  <a:alpha val="8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7'!$I$2:$I$54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7.0057456266425788E-2</c:v>
                </c:pt>
                <c:pt idx="20">
                  <c:v>0.18681988337713662</c:v>
                </c:pt>
                <c:pt idx="21">
                  <c:v>0.21017236879927914</c:v>
                </c:pt>
                <c:pt idx="22">
                  <c:v>0.23352485422142255</c:v>
                </c:pt>
                <c:pt idx="23">
                  <c:v>0.24602889484107227</c:v>
                </c:pt>
                <c:pt idx="24">
                  <c:v>0.26686896254048964</c:v>
                </c:pt>
                <c:pt idx="25">
                  <c:v>0.27103697608037303</c:v>
                </c:pt>
                <c:pt idx="26">
                  <c:v>0.27520498962025464</c:v>
                </c:pt>
                <c:pt idx="27">
                  <c:v>0.29097766704353756</c:v>
                </c:pt>
                <c:pt idx="28">
                  <c:v>0.31726546274900924</c:v>
                </c:pt>
                <c:pt idx="29">
                  <c:v>0.32252302189010384</c:v>
                </c:pt>
                <c:pt idx="30">
                  <c:v>0.327780581031198</c:v>
                </c:pt>
              </c:numCache>
            </c:numRef>
          </c:val>
          <c:extLst>
            <c:ext xmlns:c16="http://schemas.microsoft.com/office/drawing/2014/chart" uri="{C3380CC4-5D6E-409C-BE32-E72D297353CC}">
              <c16:uniqueId val="{00000007-672B-4393-AC22-DA8355076907}"/>
            </c:ext>
          </c:extLst>
        </c:ser>
        <c:ser>
          <c:idx val="8"/>
          <c:order val="8"/>
          <c:tx>
            <c:strRef>
              <c:f>'Chart 7'!$J$1</c:f>
              <c:strCache>
                <c:ptCount val="1"/>
                <c:pt idx="0">
                  <c:v>-10</c:v>
                </c:pt>
              </c:strCache>
            </c:strRef>
          </c:tx>
          <c:spPr>
            <a:solidFill>
              <a:srgbClr val="FF0000"/>
            </a:solidFill>
            <a:ln>
              <a:solidFill>
                <a:srgbClr val="FF0000"/>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7'!$J$2:$J$54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6.778139970610475E-2</c:v>
                </c:pt>
                <c:pt idx="20">
                  <c:v>0.18075039921627845</c:v>
                </c:pt>
                <c:pt idx="21">
                  <c:v>0.20334419911831336</c:v>
                </c:pt>
                <c:pt idx="22">
                  <c:v>0.2259379990203465</c:v>
                </c:pt>
                <c:pt idx="23">
                  <c:v>0.23803580302794103</c:v>
                </c:pt>
                <c:pt idx="24">
                  <c:v>0.25819880970726494</c:v>
                </c:pt>
                <c:pt idx="25">
                  <c:v>0.26223141104312919</c:v>
                </c:pt>
                <c:pt idx="26">
                  <c:v>0.26626401237899433</c:v>
                </c:pt>
                <c:pt idx="27">
                  <c:v>0.28152426032172873</c:v>
                </c:pt>
                <c:pt idx="28">
                  <c:v>0.30695800689295316</c:v>
                </c:pt>
                <c:pt idx="29">
                  <c:v>0.31204475620719796</c:v>
                </c:pt>
                <c:pt idx="30">
                  <c:v>0.31713150552144365</c:v>
                </c:pt>
              </c:numCache>
            </c:numRef>
          </c:val>
          <c:extLst>
            <c:ext xmlns:c16="http://schemas.microsoft.com/office/drawing/2014/chart" uri="{C3380CC4-5D6E-409C-BE32-E72D297353CC}">
              <c16:uniqueId val="{00000008-672B-4393-AC22-DA8355076907}"/>
            </c:ext>
          </c:extLst>
        </c:ser>
        <c:ser>
          <c:idx val="9"/>
          <c:order val="9"/>
          <c:tx>
            <c:strRef>
              <c:f>'Chart 7'!$K$1</c:f>
              <c:strCache>
                <c:ptCount val="1"/>
                <c:pt idx="0">
                  <c:v>10</c:v>
                </c:pt>
              </c:strCache>
            </c:strRef>
          </c:tx>
          <c:spPr>
            <a:solidFill>
              <a:srgbClr val="FF0000"/>
            </a:solidFill>
            <a:ln>
              <a:solidFill>
                <a:srgbClr val="FF0000"/>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7'!$K$2:$K$54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0.13577589958166669</c:v>
                </c:pt>
                <c:pt idx="20">
                  <c:v>0.36206906555111207</c:v>
                </c:pt>
                <c:pt idx="21">
                  <c:v>0.40732769874500008</c:v>
                </c:pt>
                <c:pt idx="22">
                  <c:v>0.45258633193888809</c:v>
                </c:pt>
                <c:pt idx="23">
                  <c:v>0.4834855191438665</c:v>
                </c:pt>
                <c:pt idx="24">
                  <c:v>0.5349841644854969</c:v>
                </c:pt>
                <c:pt idx="25">
                  <c:v>0.54528389355382334</c:v>
                </c:pt>
                <c:pt idx="26">
                  <c:v>0.55558362262215066</c:v>
                </c:pt>
                <c:pt idx="27">
                  <c:v>0.58562022757610954</c:v>
                </c:pt>
                <c:pt idx="28">
                  <c:v>0.63568123583270708</c:v>
                </c:pt>
                <c:pt idx="29">
                  <c:v>0.6456934374840273</c:v>
                </c:pt>
                <c:pt idx="30">
                  <c:v>0.6557056391353453</c:v>
                </c:pt>
              </c:numCache>
            </c:numRef>
          </c:val>
          <c:extLst>
            <c:ext xmlns:c16="http://schemas.microsoft.com/office/drawing/2014/chart" uri="{C3380CC4-5D6E-409C-BE32-E72D297353CC}">
              <c16:uniqueId val="{00000009-672B-4393-AC22-DA8355076907}"/>
            </c:ext>
          </c:extLst>
        </c:ser>
        <c:ser>
          <c:idx val="10"/>
          <c:order val="10"/>
          <c:tx>
            <c:strRef>
              <c:f>'Chart 7'!$L$1</c:f>
              <c:strCache>
                <c:ptCount val="1"/>
                <c:pt idx="0">
                  <c:v>20</c:v>
                </c:pt>
              </c:strCache>
            </c:strRef>
          </c:tx>
          <c:spPr>
            <a:solidFill>
              <a:srgbClr val="FF0000">
                <a:alpha val="80000"/>
              </a:srgbClr>
            </a:solidFill>
            <a:ln>
              <a:solidFill>
                <a:srgbClr val="FF0000">
                  <a:alpha val="8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7'!$L$2:$L$54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7.0181855158379491E-2</c:v>
                </c:pt>
                <c:pt idx="20">
                  <c:v>0.18715161375567746</c:v>
                </c:pt>
                <c:pt idx="21">
                  <c:v>0.21054556547513759</c:v>
                </c:pt>
                <c:pt idx="22">
                  <c:v>0.23393951719460038</c:v>
                </c:pt>
                <c:pt idx="23">
                  <c:v>0.25323868755874912</c:v>
                </c:pt>
                <c:pt idx="24">
                  <c:v>0.28540397149899555</c:v>
                </c:pt>
                <c:pt idx="25">
                  <c:v>0.29183702828704483</c:v>
                </c:pt>
                <c:pt idx="26">
                  <c:v>0.298270085075095</c:v>
                </c:pt>
                <c:pt idx="27">
                  <c:v>0.31353033301781963</c:v>
                </c:pt>
                <c:pt idx="28">
                  <c:v>0.33896407958902763</c:v>
                </c:pt>
                <c:pt idx="29">
                  <c:v>0.34405082890326888</c:v>
                </c:pt>
                <c:pt idx="30">
                  <c:v>0.34913757821751101</c:v>
                </c:pt>
              </c:numCache>
            </c:numRef>
          </c:val>
          <c:extLst>
            <c:ext xmlns:c16="http://schemas.microsoft.com/office/drawing/2014/chart" uri="{C3380CC4-5D6E-409C-BE32-E72D297353CC}">
              <c16:uniqueId val="{0000000A-672B-4393-AC22-DA8355076907}"/>
            </c:ext>
          </c:extLst>
        </c:ser>
        <c:ser>
          <c:idx val="11"/>
          <c:order val="11"/>
          <c:tx>
            <c:strRef>
              <c:f>'Chart 7'!$M$1</c:f>
              <c:strCache>
                <c:ptCount val="1"/>
                <c:pt idx="0">
                  <c:v>30</c:v>
                </c:pt>
              </c:strCache>
            </c:strRef>
          </c:tx>
          <c:spPr>
            <a:solidFill>
              <a:srgbClr val="FF0000">
                <a:alpha val="70000"/>
              </a:srgbClr>
            </a:solidFill>
            <a:ln>
              <a:solidFill>
                <a:srgbClr val="FF0000">
                  <a:alpha val="7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7'!$M$2:$M$54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7.2538517495562616E-2</c:v>
                </c:pt>
                <c:pt idx="20">
                  <c:v>0.19343604665483483</c:v>
                </c:pt>
                <c:pt idx="21">
                  <c:v>0.21761555248668962</c:v>
                </c:pt>
                <c:pt idx="22">
                  <c:v>0.24179505831854176</c:v>
                </c:pt>
                <c:pt idx="23">
                  <c:v>0.26174228262531418</c:v>
                </c:pt>
                <c:pt idx="24">
                  <c:v>0.29498765646993608</c:v>
                </c:pt>
                <c:pt idx="25">
                  <c:v>0.30163673123886081</c:v>
                </c:pt>
                <c:pt idx="26">
                  <c:v>0.30828580600778288</c:v>
                </c:pt>
                <c:pt idx="27">
                  <c:v>0.32405848343105514</c:v>
                </c:pt>
                <c:pt idx="28">
                  <c:v>0.35034627913650773</c:v>
                </c:pt>
                <c:pt idx="29">
                  <c:v>0.35560383827759789</c:v>
                </c:pt>
                <c:pt idx="30">
                  <c:v>0.36086139741868895</c:v>
                </c:pt>
              </c:numCache>
            </c:numRef>
          </c:val>
          <c:extLst>
            <c:ext xmlns:c16="http://schemas.microsoft.com/office/drawing/2014/chart" uri="{C3380CC4-5D6E-409C-BE32-E72D297353CC}">
              <c16:uniqueId val="{0000000B-672B-4393-AC22-DA8355076907}"/>
            </c:ext>
          </c:extLst>
        </c:ser>
        <c:ser>
          <c:idx val="12"/>
          <c:order val="12"/>
          <c:tx>
            <c:strRef>
              <c:f>'Chart 7'!$N$1</c:f>
              <c:strCache>
                <c:ptCount val="1"/>
                <c:pt idx="0">
                  <c:v>40</c:v>
                </c:pt>
              </c:strCache>
            </c:strRef>
          </c:tx>
          <c:spPr>
            <a:solidFill>
              <a:srgbClr val="FF0000">
                <a:alpha val="60000"/>
              </a:srgbClr>
            </a:solidFill>
            <a:ln>
              <a:solidFill>
                <a:srgbClr val="FF0000">
                  <a:alpha val="6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7'!$N$2:$N$54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7.644467127109067E-2</c:v>
                </c:pt>
                <c:pt idx="20">
                  <c:v>0.20385245672290786</c:v>
                </c:pt>
                <c:pt idx="21">
                  <c:v>0.22933401381327112</c:v>
                </c:pt>
                <c:pt idx="22">
                  <c:v>0.25481557090363438</c:v>
                </c:pt>
                <c:pt idx="23">
                  <c:v>0.27583694075717702</c:v>
                </c:pt>
                <c:pt idx="24">
                  <c:v>0.31087255717974838</c:v>
                </c:pt>
                <c:pt idx="25">
                  <c:v>0.31787968046426229</c:v>
                </c:pt>
                <c:pt idx="26">
                  <c:v>0.32488680374877621</c:v>
                </c:pt>
                <c:pt idx="27">
                  <c:v>0.34150882998140197</c:v>
                </c:pt>
                <c:pt idx="28">
                  <c:v>0.36921220703577884</c:v>
                </c:pt>
                <c:pt idx="29">
                  <c:v>0.37475288244665439</c:v>
                </c:pt>
                <c:pt idx="30">
                  <c:v>0.38029355785752905</c:v>
                </c:pt>
              </c:numCache>
            </c:numRef>
          </c:val>
          <c:extLst>
            <c:ext xmlns:c16="http://schemas.microsoft.com/office/drawing/2014/chart" uri="{C3380CC4-5D6E-409C-BE32-E72D297353CC}">
              <c16:uniqueId val="{0000000C-672B-4393-AC22-DA8355076907}"/>
            </c:ext>
          </c:extLst>
        </c:ser>
        <c:ser>
          <c:idx val="13"/>
          <c:order val="13"/>
          <c:tx>
            <c:strRef>
              <c:f>'Chart 7'!$O$1</c:f>
              <c:strCache>
                <c:ptCount val="1"/>
                <c:pt idx="0">
                  <c:v>50</c:v>
                </c:pt>
              </c:strCache>
            </c:strRef>
          </c:tx>
          <c:spPr>
            <a:solidFill>
              <a:srgbClr val="FF0000">
                <a:alpha val="50000"/>
              </a:srgbClr>
            </a:solidFill>
            <a:ln>
              <a:solidFill>
                <a:srgbClr val="FF0000">
                  <a:alpha val="5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7'!$O$2:$O$54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8.2495819682963045E-2</c:v>
                </c:pt>
                <c:pt idx="20">
                  <c:v>0.21998885248790145</c:v>
                </c:pt>
                <c:pt idx="21">
                  <c:v>0.24748745904888736</c:v>
                </c:pt>
                <c:pt idx="22">
                  <c:v>0.27498606560987504</c:v>
                </c:pt>
                <c:pt idx="23">
                  <c:v>0.29767142886792275</c:v>
                </c:pt>
                <c:pt idx="24">
                  <c:v>0.33548036763133471</c:v>
                </c:pt>
                <c:pt idx="25">
                  <c:v>0.34304215538401728</c:v>
                </c:pt>
                <c:pt idx="26">
                  <c:v>0.35060394313670162</c:v>
                </c:pt>
                <c:pt idx="27">
                  <c:v>0.36854172291979914</c:v>
                </c:pt>
                <c:pt idx="28">
                  <c:v>0.39843802255829619</c:v>
                </c:pt>
                <c:pt idx="29">
                  <c:v>0.40441728248599595</c:v>
                </c:pt>
                <c:pt idx="30">
                  <c:v>0.41039654241369483</c:v>
                </c:pt>
              </c:numCache>
            </c:numRef>
          </c:val>
          <c:extLst>
            <c:ext xmlns:c16="http://schemas.microsoft.com/office/drawing/2014/chart" uri="{C3380CC4-5D6E-409C-BE32-E72D297353CC}">
              <c16:uniqueId val="{0000000D-672B-4393-AC22-DA8355076907}"/>
            </c:ext>
          </c:extLst>
        </c:ser>
        <c:ser>
          <c:idx val="14"/>
          <c:order val="14"/>
          <c:tx>
            <c:strRef>
              <c:f>'Chart 7'!$P$1</c:f>
              <c:strCache>
                <c:ptCount val="1"/>
                <c:pt idx="0">
                  <c:v>60</c:v>
                </c:pt>
              </c:strCache>
            </c:strRef>
          </c:tx>
          <c:spPr>
            <a:solidFill>
              <a:srgbClr val="FF0000">
                <a:alpha val="40000"/>
              </a:srgbClr>
            </a:solidFill>
            <a:ln>
              <a:solidFill>
                <a:srgbClr val="FF0000">
                  <a:alpha val="4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7'!$P$2:$P$54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9.1863007279917142E-2</c:v>
                </c:pt>
                <c:pt idx="20">
                  <c:v>0.24496801941311297</c:v>
                </c:pt>
                <c:pt idx="21">
                  <c:v>0.2755890218397532</c:v>
                </c:pt>
                <c:pt idx="22">
                  <c:v>0.30621002426639343</c:v>
                </c:pt>
                <c:pt idx="23">
                  <c:v>0.33147125202472605</c:v>
                </c:pt>
                <c:pt idx="24">
                  <c:v>0.37357329828861463</c:v>
                </c:pt>
                <c:pt idx="25">
                  <c:v>0.38199370754139217</c:v>
                </c:pt>
                <c:pt idx="26">
                  <c:v>0.39041411679416793</c:v>
                </c:pt>
                <c:pt idx="27">
                  <c:v>0.4103886852163372</c:v>
                </c:pt>
                <c:pt idx="28">
                  <c:v>0.44367963258661902</c:v>
                </c:pt>
                <c:pt idx="29">
                  <c:v>0.45033782206067485</c:v>
                </c:pt>
                <c:pt idx="30">
                  <c:v>0.45699601153473246</c:v>
                </c:pt>
              </c:numCache>
            </c:numRef>
          </c:val>
          <c:extLst>
            <c:ext xmlns:c16="http://schemas.microsoft.com/office/drawing/2014/chart" uri="{C3380CC4-5D6E-409C-BE32-E72D297353CC}">
              <c16:uniqueId val="{0000000E-672B-4393-AC22-DA8355076907}"/>
            </c:ext>
          </c:extLst>
        </c:ser>
        <c:ser>
          <c:idx val="15"/>
          <c:order val="15"/>
          <c:tx>
            <c:strRef>
              <c:f>'Chart 7'!$Q$1</c:f>
              <c:strCache>
                <c:ptCount val="1"/>
                <c:pt idx="0">
                  <c:v>70</c:v>
                </c:pt>
              </c:strCache>
            </c:strRef>
          </c:tx>
          <c:spPr>
            <a:solidFill>
              <a:srgbClr val="FF0000">
                <a:alpha val="30000"/>
              </a:srgbClr>
            </a:solidFill>
            <a:ln>
              <a:solidFill>
                <a:srgbClr val="FF0000">
                  <a:alpha val="3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7'!$Q$2:$Q$54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0.10707755436613731</c:v>
                </c:pt>
                <c:pt idx="20">
                  <c:v>0.28554014497636615</c:v>
                </c:pt>
                <c:pt idx="21">
                  <c:v>0.32123266309841192</c:v>
                </c:pt>
                <c:pt idx="22">
                  <c:v>0.35692518122045502</c:v>
                </c:pt>
                <c:pt idx="23">
                  <c:v>0.3863702273684213</c:v>
                </c:pt>
                <c:pt idx="24">
                  <c:v>0.43544530428169814</c:v>
                </c:pt>
                <c:pt idx="25">
                  <c:v>0.44526031966435387</c:v>
                </c:pt>
                <c:pt idx="26">
                  <c:v>0.45507533504701136</c:v>
                </c:pt>
                <c:pt idx="27">
                  <c:v>0.47835813407021011</c:v>
                </c:pt>
                <c:pt idx="28">
                  <c:v>0.51716279910887497</c:v>
                </c:pt>
                <c:pt idx="29">
                  <c:v>0.52492373211660848</c:v>
                </c:pt>
                <c:pt idx="30">
                  <c:v>0.53268466512434109</c:v>
                </c:pt>
              </c:numCache>
            </c:numRef>
          </c:val>
          <c:extLst>
            <c:ext xmlns:c16="http://schemas.microsoft.com/office/drawing/2014/chart" uri="{C3380CC4-5D6E-409C-BE32-E72D297353CC}">
              <c16:uniqueId val="{0000000F-672B-4393-AC22-DA8355076907}"/>
            </c:ext>
          </c:extLst>
        </c:ser>
        <c:ser>
          <c:idx val="16"/>
          <c:order val="16"/>
          <c:tx>
            <c:strRef>
              <c:f>'Chart 7'!$R$1</c:f>
              <c:strCache>
                <c:ptCount val="1"/>
                <c:pt idx="0">
                  <c:v>80</c:v>
                </c:pt>
              </c:strCache>
            </c:strRef>
          </c:tx>
          <c:spPr>
            <a:solidFill>
              <a:srgbClr val="FF0000">
                <a:alpha val="20000"/>
              </a:srgbClr>
            </a:solidFill>
            <a:ln>
              <a:solidFill>
                <a:srgbClr val="FF0000">
                  <a:alpha val="2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7'!$R$2:$R$54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0.13472801375325361</c:v>
                </c:pt>
                <c:pt idx="20">
                  <c:v>0.35927470334201139</c:v>
                </c:pt>
                <c:pt idx="21">
                  <c:v>0.40418404125976082</c:v>
                </c:pt>
                <c:pt idx="22">
                  <c:v>0.44909337917751557</c:v>
                </c:pt>
                <c:pt idx="23">
                  <c:v>0.48614197078826216</c:v>
                </c:pt>
                <c:pt idx="24">
                  <c:v>0.5478896234728392</c:v>
                </c:pt>
                <c:pt idx="25">
                  <c:v>0.56023915400975444</c:v>
                </c:pt>
                <c:pt idx="26">
                  <c:v>0.57258868454667056</c:v>
                </c:pt>
                <c:pt idx="27">
                  <c:v>0.60188376217130379</c:v>
                </c:pt>
                <c:pt idx="28">
                  <c:v>0.65070889154569134</c:v>
                </c:pt>
                <c:pt idx="29">
                  <c:v>0.66047391742056849</c:v>
                </c:pt>
                <c:pt idx="30">
                  <c:v>0.67023894329544653</c:v>
                </c:pt>
              </c:numCache>
            </c:numRef>
          </c:val>
          <c:extLst>
            <c:ext xmlns:c16="http://schemas.microsoft.com/office/drawing/2014/chart" uri="{C3380CC4-5D6E-409C-BE32-E72D297353CC}">
              <c16:uniqueId val="{00000010-672B-4393-AC22-DA8355076907}"/>
            </c:ext>
          </c:extLst>
        </c:ser>
        <c:ser>
          <c:idx val="17"/>
          <c:order val="17"/>
          <c:tx>
            <c:strRef>
              <c:f>'Chart 7'!$S$1</c:f>
              <c:strCache>
                <c:ptCount val="1"/>
                <c:pt idx="0">
                  <c:v>90</c:v>
                </c:pt>
              </c:strCache>
            </c:strRef>
          </c:tx>
          <c:spPr>
            <a:solidFill>
              <a:srgbClr val="FF0000">
                <a:alpha val="10000"/>
              </a:srgbClr>
            </a:solidFill>
            <a:ln>
              <a:solidFill>
                <a:srgbClr val="FF0000">
                  <a:alpha val="10000"/>
                </a:srgbClr>
              </a:solidFill>
            </a:ln>
          </c:spPr>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7'!$S$2:$S$54</c:f>
              <c:numCache>
                <c:formatCode>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0.19968721175398763</c:v>
                </c:pt>
                <c:pt idx="20">
                  <c:v>0.53249923134396582</c:v>
                </c:pt>
                <c:pt idx="21">
                  <c:v>0.59906163526196288</c:v>
                </c:pt>
                <c:pt idx="22">
                  <c:v>0.66562403917995994</c:v>
                </c:pt>
                <c:pt idx="23">
                  <c:v>0.72053563293143696</c:v>
                </c:pt>
                <c:pt idx="24">
                  <c:v>0.81205495585056475</c:v>
                </c:pt>
                <c:pt idx="25">
                  <c:v>0.83035882043439191</c:v>
                </c:pt>
                <c:pt idx="26">
                  <c:v>0.8486626850182164</c:v>
                </c:pt>
                <c:pt idx="27">
                  <c:v>0.8920824030561656</c:v>
                </c:pt>
                <c:pt idx="28">
                  <c:v>0.96444859978608477</c:v>
                </c:pt>
                <c:pt idx="29">
                  <c:v>0.97892183913206843</c:v>
                </c:pt>
                <c:pt idx="30">
                  <c:v>0.99339507847805386</c:v>
                </c:pt>
              </c:numCache>
            </c:numRef>
          </c:val>
          <c:extLst>
            <c:ext xmlns:c16="http://schemas.microsoft.com/office/drawing/2014/chart" uri="{C3380CC4-5D6E-409C-BE32-E72D297353CC}">
              <c16:uniqueId val="{00000011-672B-4393-AC22-DA8355076907}"/>
            </c:ext>
          </c:extLst>
        </c:ser>
        <c:dLbls>
          <c:showLegendKey val="0"/>
          <c:showVal val="0"/>
          <c:showCatName val="0"/>
          <c:showSerName val="0"/>
          <c:showPercent val="0"/>
          <c:showBubbleSize val="0"/>
        </c:dLbls>
        <c:axId val="422999056"/>
        <c:axId val="422997488"/>
      </c:areaChart>
      <c:barChart>
        <c:barDir val="col"/>
        <c:grouping val="clustered"/>
        <c:varyColors val="0"/>
        <c:ser>
          <c:idx val="27"/>
          <c:order val="27"/>
          <c:tx>
            <c:strRef>
              <c:f>'Chart 7'!$AC$1</c:f>
              <c:strCache>
                <c:ptCount val="1"/>
                <c:pt idx="0">
                  <c:v>Column4</c:v>
                </c:pt>
              </c:strCache>
            </c:strRef>
          </c:tx>
          <c:spPr>
            <a:solidFill>
              <a:sysClr val="windowText" lastClr="000000"/>
            </a:solidFill>
          </c:spPr>
          <c:invertIfNegative val="0"/>
          <c:dPt>
            <c:idx val="9"/>
            <c:invertIfNegative val="0"/>
            <c:bubble3D val="0"/>
            <c:spPr>
              <a:solidFill>
                <a:sysClr val="windowText" lastClr="000000"/>
              </a:solidFill>
              <a:ln>
                <a:noFill/>
              </a:ln>
            </c:spPr>
            <c:extLst>
              <c:ext xmlns:c16="http://schemas.microsoft.com/office/drawing/2014/chart" uri="{C3380CC4-5D6E-409C-BE32-E72D297353CC}">
                <c16:uniqueId val="{00000013-672B-4393-AC22-DA8355076907}"/>
              </c:ext>
            </c:extLst>
          </c:dPt>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7'!$AC$2:$AC$54</c:f>
              <c:numCache>
                <c:formatCode>0.0</c:formatCode>
                <c:ptCount val="31"/>
                <c:pt idx="22">
                  <c:v>12</c:v>
                </c:pt>
              </c:numCache>
            </c:numRef>
          </c:val>
          <c:extLst>
            <c:ext xmlns:c16="http://schemas.microsoft.com/office/drawing/2014/chart" uri="{C3380CC4-5D6E-409C-BE32-E72D297353CC}">
              <c16:uniqueId val="{00000014-672B-4393-AC22-DA8355076907}"/>
            </c:ext>
          </c:extLst>
        </c:ser>
        <c:ser>
          <c:idx val="28"/>
          <c:order val="28"/>
          <c:tx>
            <c:strRef>
              <c:f>'Chart 7'!$AD$1</c:f>
              <c:strCache>
                <c:ptCount val="1"/>
                <c:pt idx="0">
                  <c:v>Column5</c:v>
                </c:pt>
              </c:strCache>
            </c:strRef>
          </c:tx>
          <c:spPr>
            <a:solidFill>
              <a:sysClr val="windowText" lastClr="000000"/>
            </a:solidFill>
          </c:spPr>
          <c:invertIfNegative val="0"/>
          <c:dPt>
            <c:idx val="23"/>
            <c:invertIfNegative val="0"/>
            <c:bubble3D val="0"/>
            <c:spPr>
              <a:solidFill>
                <a:sysClr val="windowText" lastClr="000000"/>
              </a:solidFill>
              <a:ln>
                <a:solidFill>
                  <a:sysClr val="windowText" lastClr="000000"/>
                </a:solidFill>
              </a:ln>
            </c:spPr>
            <c:extLst>
              <c:ext xmlns:c16="http://schemas.microsoft.com/office/drawing/2014/chart" uri="{C3380CC4-5D6E-409C-BE32-E72D297353CC}">
                <c16:uniqueId val="{00000016-672B-4393-AC22-DA8355076907}"/>
              </c:ext>
            </c:extLst>
          </c:dPt>
          <c:cat>
            <c:strRef>
              <c:f>'Chart 7'!$A$2:$A$54</c:f>
              <c:strCache>
                <c:ptCount val="31"/>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pt idx="16">
                  <c:v>2021/01</c:v>
                </c:pt>
                <c:pt idx="17">
                  <c:v>2021/02</c:v>
                </c:pt>
                <c:pt idx="18">
                  <c:v>2021/03</c:v>
                </c:pt>
                <c:pt idx="19">
                  <c:v>2021/04</c:v>
                </c:pt>
                <c:pt idx="20">
                  <c:v>2022/01</c:v>
                </c:pt>
                <c:pt idx="21">
                  <c:v>2022/02</c:v>
                </c:pt>
                <c:pt idx="22">
                  <c:v>2022/03</c:v>
                </c:pt>
                <c:pt idx="23">
                  <c:v>2022/04</c:v>
                </c:pt>
                <c:pt idx="24">
                  <c:v>2023/01</c:v>
                </c:pt>
                <c:pt idx="25">
                  <c:v>2023/02</c:v>
                </c:pt>
                <c:pt idx="26">
                  <c:v>2023/03</c:v>
                </c:pt>
                <c:pt idx="27">
                  <c:v>2023/04</c:v>
                </c:pt>
                <c:pt idx="28">
                  <c:v>2024/01</c:v>
                </c:pt>
                <c:pt idx="29">
                  <c:v>2024/02</c:v>
                </c:pt>
                <c:pt idx="30">
                  <c:v>2024/03</c:v>
                </c:pt>
              </c:strCache>
            </c:strRef>
          </c:cat>
          <c:val>
            <c:numRef>
              <c:f>'Chart 7'!$AD$24:$AD$48</c:f>
              <c:numCache>
                <c:formatCode>0.0</c:formatCode>
                <c:ptCount val="25"/>
                <c:pt idx="22">
                  <c:v>-4</c:v>
                </c:pt>
              </c:numCache>
            </c:numRef>
          </c:val>
          <c:extLst>
            <c:ext xmlns:c16="http://schemas.microsoft.com/office/drawing/2014/chart" uri="{C3380CC4-5D6E-409C-BE32-E72D297353CC}">
              <c16:uniqueId val="{00000017-672B-4393-AC22-DA8355076907}"/>
            </c:ext>
          </c:extLst>
        </c:ser>
        <c:dLbls>
          <c:showLegendKey val="0"/>
          <c:showVal val="0"/>
          <c:showCatName val="0"/>
          <c:showSerName val="0"/>
          <c:showPercent val="0"/>
          <c:showBubbleSize val="0"/>
        </c:dLbls>
        <c:gapWidth val="500"/>
        <c:overlap val="100"/>
        <c:axId val="422995920"/>
        <c:axId val="422995528"/>
      </c:barChart>
      <c:lineChart>
        <c:grouping val="standard"/>
        <c:varyColors val="0"/>
        <c:ser>
          <c:idx val="21"/>
          <c:order val="18"/>
          <c:tx>
            <c:strRef>
              <c:f>'Chart 7'!$X$1</c:f>
              <c:strCache>
                <c:ptCount val="1"/>
                <c:pt idx="0">
                  <c:v>Actual inflation</c:v>
                </c:pt>
              </c:strCache>
            </c:strRef>
          </c:tx>
          <c:spPr>
            <a:ln w="19050">
              <a:solidFill>
                <a:srgbClr val="FF0000"/>
              </a:solidFill>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7'!$X$2:$X$54</c:f>
              <c:numCache>
                <c:formatCode>0.0</c:formatCode>
                <c:ptCount val="31"/>
                <c:pt idx="0">
                  <c:v>-0.1</c:v>
                </c:pt>
                <c:pt idx="1">
                  <c:v>1.1000000000000001</c:v>
                </c:pt>
                <c:pt idx="2">
                  <c:v>1</c:v>
                </c:pt>
                <c:pt idx="3">
                  <c:v>2.6</c:v>
                </c:pt>
                <c:pt idx="4">
                  <c:v>3.7</c:v>
                </c:pt>
                <c:pt idx="5">
                  <c:v>0.90133554832215168</c:v>
                </c:pt>
                <c:pt idx="6">
                  <c:v>3.49</c:v>
                </c:pt>
                <c:pt idx="7">
                  <c:v>1.8</c:v>
                </c:pt>
                <c:pt idx="8">
                  <c:v>1.9</c:v>
                </c:pt>
                <c:pt idx="9">
                  <c:v>2.5</c:v>
                </c:pt>
                <c:pt idx="10">
                  <c:v>0.47793958081770427</c:v>
                </c:pt>
                <c:pt idx="11">
                  <c:v>0.72819999999999996</c:v>
                </c:pt>
                <c:pt idx="12">
                  <c:v>-0.11022336893751117</c:v>
                </c:pt>
                <c:pt idx="13">
                  <c:v>1.68</c:v>
                </c:pt>
                <c:pt idx="14">
                  <c:v>1.4326844717312213</c:v>
                </c:pt>
                <c:pt idx="15">
                  <c:v>3.6488327008795949</c:v>
                </c:pt>
                <c:pt idx="16">
                  <c:v>5.7455041519950782</c:v>
                </c:pt>
                <c:pt idx="17">
                  <c:v>6.5</c:v>
                </c:pt>
                <c:pt idx="18">
                  <c:v>8.8756760239115096</c:v>
                </c:pt>
              </c:numCache>
            </c:numRef>
          </c:val>
          <c:smooth val="0"/>
          <c:extLst>
            <c:ext xmlns:c16="http://schemas.microsoft.com/office/drawing/2014/chart" uri="{C3380CC4-5D6E-409C-BE32-E72D297353CC}">
              <c16:uniqueId val="{00000018-672B-4393-AC22-DA8355076907}"/>
            </c:ext>
          </c:extLst>
        </c:ser>
        <c:ser>
          <c:idx val="22"/>
          <c:order val="22"/>
          <c:tx>
            <c:strRef>
              <c:f>'Chart 7'!$W$1</c:f>
              <c:strCache>
                <c:ptCount val="1"/>
                <c:pt idx="0">
                  <c:v>Curent quarter forecast</c:v>
                </c:pt>
              </c:strCache>
            </c:strRef>
          </c:tx>
          <c:spPr>
            <a:ln w="19050">
              <a:solidFill>
                <a:sysClr val="windowText" lastClr="000000"/>
              </a:solidFill>
              <a:prstDash val="solid"/>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7'!$W$2:$W$54</c:f>
              <c:numCache>
                <c:formatCode>0.0</c:formatCode>
                <c:ptCount val="31"/>
                <c:pt idx="18">
                  <c:v>8.8756760239115096</c:v>
                </c:pt>
                <c:pt idx="19">
                  <c:v>8.3800000000000008</c:v>
                </c:pt>
                <c:pt idx="20">
                  <c:v>8.19</c:v>
                </c:pt>
                <c:pt idx="21">
                  <c:v>7.09</c:v>
                </c:pt>
                <c:pt idx="22">
                  <c:v>5.79</c:v>
                </c:pt>
                <c:pt idx="23">
                  <c:v>5.46</c:v>
                </c:pt>
                <c:pt idx="24">
                  <c:v>4.96</c:v>
                </c:pt>
                <c:pt idx="25">
                  <c:v>4.74</c:v>
                </c:pt>
                <c:pt idx="26">
                  <c:v>4.7300000000000004</c:v>
                </c:pt>
                <c:pt idx="27">
                  <c:v>4.71</c:v>
                </c:pt>
                <c:pt idx="28">
                  <c:v>4.5</c:v>
                </c:pt>
                <c:pt idx="29">
                  <c:v>4.2</c:v>
                </c:pt>
                <c:pt idx="30">
                  <c:v>4</c:v>
                </c:pt>
              </c:numCache>
            </c:numRef>
          </c:val>
          <c:smooth val="0"/>
          <c:extLst>
            <c:ext xmlns:c16="http://schemas.microsoft.com/office/drawing/2014/chart" uri="{C3380CC4-5D6E-409C-BE32-E72D297353CC}">
              <c16:uniqueId val="{00000019-672B-4393-AC22-DA8355076907}"/>
            </c:ext>
          </c:extLst>
        </c:ser>
        <c:ser>
          <c:idx val="23"/>
          <c:order val="23"/>
          <c:tx>
            <c:strRef>
              <c:f>'Chart 7'!$Y$1</c:f>
              <c:strCache>
                <c:ptCount val="1"/>
                <c:pt idx="0">
                  <c:v>Previous quarter forecast</c:v>
                </c:pt>
              </c:strCache>
            </c:strRef>
          </c:tx>
          <c:spPr>
            <a:ln w="19050">
              <a:solidFill>
                <a:sysClr val="windowText" lastClr="000000"/>
              </a:solidFill>
              <a:prstDash val="sysDash"/>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7'!$Y$2:$Y$54</c:f>
              <c:numCache>
                <c:formatCode>0.0</c:formatCode>
                <c:ptCount val="31"/>
                <c:pt idx="18">
                  <c:v>9.2750570200000002</c:v>
                </c:pt>
                <c:pt idx="19">
                  <c:v>8.5175526599999998</c:v>
                </c:pt>
                <c:pt idx="20">
                  <c:v>7.2651768399999996</c:v>
                </c:pt>
                <c:pt idx="21">
                  <c:v>5.7973568899999997</c:v>
                </c:pt>
                <c:pt idx="22">
                  <c:v>3.4914021900000001</c:v>
                </c:pt>
                <c:pt idx="23">
                  <c:v>2.4642239699999999</c:v>
                </c:pt>
                <c:pt idx="24">
                  <c:v>2.0925289500000002</c:v>
                </c:pt>
                <c:pt idx="25">
                  <c:v>2.0499988500000002</c:v>
                </c:pt>
                <c:pt idx="26">
                  <c:v>2.4993038099999998</c:v>
                </c:pt>
                <c:pt idx="27">
                  <c:v>3.1315808999999999</c:v>
                </c:pt>
                <c:pt idx="28">
                  <c:v>3.6981164799999999</c:v>
                </c:pt>
                <c:pt idx="29">
                  <c:v>4</c:v>
                </c:pt>
              </c:numCache>
            </c:numRef>
          </c:val>
          <c:smooth val="0"/>
          <c:extLst>
            <c:ext xmlns:c16="http://schemas.microsoft.com/office/drawing/2014/chart" uri="{C3380CC4-5D6E-409C-BE32-E72D297353CC}">
              <c16:uniqueId val="{0000001A-672B-4393-AC22-DA8355076907}"/>
            </c:ext>
          </c:extLst>
        </c:ser>
        <c:ser>
          <c:idx val="24"/>
          <c:order val="24"/>
          <c:tx>
            <c:strRef>
              <c:f>'Chart 7'!$Z$1</c:f>
              <c:strCache>
                <c:ptCount val="1"/>
                <c:pt idx="0">
                  <c:v>Lower part</c:v>
                </c:pt>
              </c:strCache>
            </c:strRef>
          </c:tx>
          <c:spPr>
            <a:ln w="12700">
              <a:solidFill>
                <a:sysClr val="windowText" lastClr="000000"/>
              </a:solidFill>
              <a:prstDash val="sysDash"/>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7'!$Z$2:$Z$54</c:f>
              <c:numCache>
                <c:formatCode>0.0</c:formatCode>
                <c:ptCount val="31"/>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numCache>
            </c:numRef>
          </c:val>
          <c:smooth val="0"/>
          <c:extLst>
            <c:ext xmlns:c16="http://schemas.microsoft.com/office/drawing/2014/chart" uri="{C3380CC4-5D6E-409C-BE32-E72D297353CC}">
              <c16:uniqueId val="{0000001B-672B-4393-AC22-DA8355076907}"/>
            </c:ext>
          </c:extLst>
        </c:ser>
        <c:ser>
          <c:idx val="25"/>
          <c:order val="25"/>
          <c:tx>
            <c:strRef>
              <c:f>'Chart 7'!$AA$1</c:f>
              <c:strCache>
                <c:ptCount val="1"/>
                <c:pt idx="0">
                  <c:v>Target</c:v>
                </c:pt>
              </c:strCache>
            </c:strRef>
          </c:tx>
          <c:spPr>
            <a:ln w="19050">
              <a:solidFill>
                <a:sysClr val="windowText" lastClr="000000"/>
              </a:solidFill>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7'!$AA$2:$AA$54</c:f>
              <c:numCache>
                <c:formatCode>0.0</c:formatCode>
                <c:ptCount val="31"/>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numCache>
            </c:numRef>
          </c:val>
          <c:smooth val="0"/>
          <c:extLst>
            <c:ext xmlns:c16="http://schemas.microsoft.com/office/drawing/2014/chart" uri="{C3380CC4-5D6E-409C-BE32-E72D297353CC}">
              <c16:uniqueId val="{0000001C-672B-4393-AC22-DA8355076907}"/>
            </c:ext>
          </c:extLst>
        </c:ser>
        <c:ser>
          <c:idx val="26"/>
          <c:order val="26"/>
          <c:tx>
            <c:strRef>
              <c:f>'Chart 7'!$AB$1</c:f>
              <c:strCache>
                <c:ptCount val="1"/>
                <c:pt idx="0">
                  <c:v>Upper part</c:v>
                </c:pt>
              </c:strCache>
            </c:strRef>
          </c:tx>
          <c:spPr>
            <a:ln w="12700">
              <a:solidFill>
                <a:sysClr val="windowText" lastClr="000000"/>
              </a:solidFill>
              <a:prstDash val="sysDash"/>
            </a:ln>
          </c:spPr>
          <c:marker>
            <c:symbol val="none"/>
          </c:marker>
          <c:cat>
            <c:strRef>
              <c:f>'Chart 7'!$A$20:$A$39</c:f>
              <c:strCache>
                <c:ptCount val="16"/>
                <c:pt idx="0">
                  <c:v>2017/01</c:v>
                </c:pt>
                <c:pt idx="1">
                  <c:v>2017/02</c:v>
                </c:pt>
                <c:pt idx="2">
                  <c:v>2017/03</c:v>
                </c:pt>
                <c:pt idx="3">
                  <c:v>2017/04</c:v>
                </c:pt>
                <c:pt idx="4">
                  <c:v>2018/01</c:v>
                </c:pt>
                <c:pt idx="5">
                  <c:v>2018/02</c:v>
                </c:pt>
                <c:pt idx="6">
                  <c:v>2018/03</c:v>
                </c:pt>
                <c:pt idx="7">
                  <c:v>2018/04</c:v>
                </c:pt>
                <c:pt idx="8">
                  <c:v>2019/01</c:v>
                </c:pt>
                <c:pt idx="9">
                  <c:v>2019/02</c:v>
                </c:pt>
                <c:pt idx="10">
                  <c:v>2019/03</c:v>
                </c:pt>
                <c:pt idx="11">
                  <c:v>2019/04</c:v>
                </c:pt>
                <c:pt idx="12">
                  <c:v>2020/01</c:v>
                </c:pt>
                <c:pt idx="13">
                  <c:v>2020/02</c:v>
                </c:pt>
                <c:pt idx="14">
                  <c:v>2020/03</c:v>
                </c:pt>
                <c:pt idx="15">
                  <c:v>2020/04</c:v>
                </c:pt>
              </c:strCache>
            </c:strRef>
          </c:cat>
          <c:val>
            <c:numRef>
              <c:f>'Chart 7'!$AB$2:$AB$54</c:f>
              <c:numCache>
                <c:formatCode>0.0</c:formatCode>
                <c:ptCount val="31"/>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pt idx="28">
                  <c:v>5.5</c:v>
                </c:pt>
                <c:pt idx="29">
                  <c:v>5.5</c:v>
                </c:pt>
                <c:pt idx="30">
                  <c:v>5.5</c:v>
                </c:pt>
              </c:numCache>
            </c:numRef>
          </c:val>
          <c:smooth val="0"/>
          <c:extLst>
            <c:ext xmlns:c16="http://schemas.microsoft.com/office/drawing/2014/chart" uri="{C3380CC4-5D6E-409C-BE32-E72D297353CC}">
              <c16:uniqueId val="{0000001D-672B-4393-AC22-DA8355076907}"/>
            </c:ext>
          </c:extLst>
        </c:ser>
        <c:dLbls>
          <c:showLegendKey val="0"/>
          <c:showVal val="0"/>
          <c:showCatName val="0"/>
          <c:showSerName val="0"/>
          <c:showPercent val="0"/>
          <c:showBubbleSize val="0"/>
        </c:dLbls>
        <c:marker val="1"/>
        <c:smooth val="0"/>
        <c:axId val="422995920"/>
        <c:axId val="422995528"/>
        <c:extLst>
          <c:ext xmlns:c15="http://schemas.microsoft.com/office/drawing/2012/chart" uri="{02D57815-91ED-43cb-92C2-25804820EDAC}">
            <c15:filteredLineSeries>
              <c15:ser>
                <c:idx val="18"/>
                <c:order val="19"/>
                <c:tx>
                  <c:strRef>
                    <c:extLst>
                      <c:ext uri="{02D57815-91ED-43cb-92C2-25804820EDAC}">
                        <c15:formulaRef>
                          <c15:sqref>'Chart 7'!$AA$1</c15:sqref>
                        </c15:formulaRef>
                      </c:ext>
                    </c:extLst>
                    <c:strCache>
                      <c:ptCount val="1"/>
                      <c:pt idx="0">
                        <c:v>Target</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'Chart 7'!$AA$20:$AA$40</c15:sqref>
                        </c15:formulaRef>
                      </c:ext>
                    </c:extLst>
                    <c:numCache>
                      <c:formatCode>0.0</c:formatCode>
                      <c:ptCount val="1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numCache>
                  </c:numRef>
                </c:val>
                <c:smooth val="0"/>
                <c:extLst>
                  <c:ext xmlns:c16="http://schemas.microsoft.com/office/drawing/2014/chart" uri="{C3380CC4-5D6E-409C-BE32-E72D297353CC}">
                    <c16:uniqueId val="{0000001E-672B-4393-AC22-DA8355076907}"/>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'Chart 7'!$AB$1</c15:sqref>
                        </c15:formulaRef>
                      </c:ext>
                    </c:extLst>
                    <c:strCache>
                      <c:ptCount val="1"/>
                      <c:pt idx="0">
                        <c:v>Upper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7'!$AB$20:$AB$40</c15:sqref>
                        </c15:formulaRef>
                      </c:ext>
                    </c:extLst>
                    <c:numCache>
                      <c:formatCode>0.0</c:formatCode>
                      <c:ptCount val="17"/>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numCache>
                  </c:numRef>
                </c:val>
                <c:smooth val="0"/>
                <c:extLst xmlns:c15="http://schemas.microsoft.com/office/drawing/2012/chart">
                  <c:ext xmlns:c16="http://schemas.microsoft.com/office/drawing/2014/chart" uri="{C3380CC4-5D6E-409C-BE32-E72D297353CC}">
                    <c16:uniqueId val="{0000001F-672B-4393-AC22-DA8355076907}"/>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'Chart 7'!$Z$1</c15:sqref>
                        </c15:formulaRef>
                      </c:ext>
                    </c:extLst>
                    <c:strCache>
                      <c:ptCount val="1"/>
                      <c:pt idx="0">
                        <c:v>Lower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7'!$Z$20:$Z$40</c15:sqref>
                        </c15:formulaRef>
                      </c:ext>
                    </c:extLst>
                    <c:numCache>
                      <c:formatCode>0.0</c:formatCode>
                      <c:ptCount val="1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numCache>
                  </c:numRef>
                </c:val>
                <c:smooth val="0"/>
                <c:extLst xmlns:c15="http://schemas.microsoft.com/office/drawing/2012/chart">
                  <c:ext xmlns:c16="http://schemas.microsoft.com/office/drawing/2014/chart" uri="{C3380CC4-5D6E-409C-BE32-E72D297353CC}">
                    <c16:uniqueId val="{00000020-672B-4393-AC22-DA8355076907}"/>
                  </c:ext>
                </c:extLst>
              </c15:ser>
            </c15:filteredLineSeries>
          </c:ext>
        </c:extLst>
      </c:lineChart>
      <c:dateAx>
        <c:axId val="422995920"/>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422995528"/>
        <c:crosses val="autoZero"/>
        <c:auto val="0"/>
        <c:lblOffset val="100"/>
        <c:baseTimeUnit val="days"/>
      </c:dateAx>
      <c:valAx>
        <c:axId val="422995528"/>
        <c:scaling>
          <c:orientation val="minMax"/>
        </c:scaling>
        <c:delete val="1"/>
        <c:axPos val="l"/>
        <c:majorGridlines>
          <c:spPr>
            <a:ln>
              <a:noFill/>
            </a:ln>
          </c:spPr>
        </c:majorGridlines>
        <c:numFmt formatCode="0.0" sourceLinked="1"/>
        <c:majorTickMark val="none"/>
        <c:minorTickMark val="none"/>
        <c:tickLblPos val="nextTo"/>
        <c:crossAx val="422995920"/>
        <c:crosses val="autoZero"/>
        <c:crossBetween val="between"/>
      </c:valAx>
      <c:valAx>
        <c:axId val="422997488"/>
        <c:scaling>
          <c:orientation val="minMax"/>
          <c:max val="12"/>
          <c:min val="-1"/>
        </c:scaling>
        <c:delete val="0"/>
        <c:axPos val="r"/>
        <c:numFmt formatCode="0" sourceLinked="0"/>
        <c:majorTickMark val="in"/>
        <c:minorTickMark val="none"/>
        <c:tickLblPos val="nextTo"/>
        <c:txPr>
          <a:bodyPr/>
          <a:lstStyle/>
          <a:p>
            <a:pPr>
              <a:defRPr sz="600"/>
            </a:pPr>
            <a:endParaRPr lang="en-US"/>
          </a:p>
        </c:txPr>
        <c:crossAx val="422999056"/>
        <c:crosses val="max"/>
        <c:crossBetween val="between"/>
        <c:majorUnit val="1"/>
      </c:valAx>
      <c:dateAx>
        <c:axId val="422999056"/>
        <c:scaling>
          <c:orientation val="minMax"/>
        </c:scaling>
        <c:delete val="1"/>
        <c:axPos val="b"/>
        <c:numFmt formatCode="General" sourceLinked="1"/>
        <c:majorTickMark val="out"/>
        <c:minorTickMark val="none"/>
        <c:tickLblPos val="nextTo"/>
        <c:crossAx val="422997488"/>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0371567234941954"/>
          <c:w val="0.66846349206349198"/>
          <c:h val="0.19628432765058054"/>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6439086304233349"/>
        </c:manualLayout>
      </c:layout>
      <c:barChart>
        <c:barDir val="col"/>
        <c:grouping val="stacked"/>
        <c:varyColors val="0"/>
        <c:ser>
          <c:idx val="1"/>
          <c:order val="1"/>
          <c:tx>
            <c:strRef>
              <c:f>'Chart 8'!$A$3</c:f>
              <c:strCache>
                <c:ptCount val="1"/>
                <c:pt idx="0">
                  <c:v>Private spendings</c:v>
                </c:pt>
              </c:strCache>
            </c:strRef>
          </c:tx>
          <c:spPr>
            <a:solidFill>
              <a:sysClr val="window" lastClr="FFFFFF">
                <a:lumMod val="75000"/>
              </a:sysClr>
            </a:solidFill>
          </c:spPr>
          <c:invertIfNegative val="0"/>
          <c:cat>
            <c:strRef>
              <c:f>'Chart 8'!$E$1:$L$1</c:f>
              <c:strCache>
                <c:ptCount val="8"/>
                <c:pt idx="0">
                  <c:v>2017</c:v>
                </c:pt>
                <c:pt idx="1">
                  <c:v>2018</c:v>
                </c:pt>
                <c:pt idx="2">
                  <c:v>2019</c:v>
                </c:pt>
                <c:pt idx="3">
                  <c:v>2020</c:v>
                </c:pt>
                <c:pt idx="4">
                  <c:v>2021</c:v>
                </c:pt>
                <c:pt idx="5">
                  <c:v>2022</c:v>
                </c:pt>
                <c:pt idx="6">
                  <c:v>2023</c:v>
                </c:pt>
                <c:pt idx="7">
                  <c:v>2024/3</c:v>
                </c:pt>
              </c:strCache>
            </c:strRef>
          </c:cat>
          <c:val>
            <c:numRef>
              <c:f>'Chart 8'!$E$3:$L$3</c:f>
              <c:numCache>
                <c:formatCode>0.0</c:formatCode>
                <c:ptCount val="8"/>
                <c:pt idx="0">
                  <c:v>11.171948684379835</c:v>
                </c:pt>
                <c:pt idx="1">
                  <c:v>6.4748337355101837</c:v>
                </c:pt>
                <c:pt idx="2">
                  <c:v>9.2333744416659673</c:v>
                </c:pt>
                <c:pt idx="3">
                  <c:v>-13.448422541328343</c:v>
                </c:pt>
                <c:pt idx="4">
                  <c:v>4.7371565000000002</c:v>
                </c:pt>
                <c:pt idx="5">
                  <c:v>4.9194551329999996</c:v>
                </c:pt>
                <c:pt idx="6">
                  <c:v>3.9029898539999999</c:v>
                </c:pt>
                <c:pt idx="7">
                  <c:v>3.0177204679999998</c:v>
                </c:pt>
              </c:numCache>
            </c:numRef>
          </c:val>
          <c:extLst>
            <c:ext xmlns:c16="http://schemas.microsoft.com/office/drawing/2014/chart" uri="{C3380CC4-5D6E-409C-BE32-E72D297353CC}">
              <c16:uniqueId val="{00000001-D10B-4143-8CB2-114CBD32C340}"/>
            </c:ext>
          </c:extLst>
        </c:ser>
        <c:ser>
          <c:idx val="2"/>
          <c:order val="2"/>
          <c:tx>
            <c:strRef>
              <c:f>'Chart 8'!$A$4</c:f>
              <c:strCache>
                <c:ptCount val="1"/>
                <c:pt idx="0">
                  <c:v>Government spendings</c:v>
                </c:pt>
              </c:strCache>
            </c:strRef>
          </c:tx>
          <c:invertIfNegative val="0"/>
          <c:cat>
            <c:strRef>
              <c:f>'Chart 8'!$E$1:$L$1</c:f>
              <c:strCache>
                <c:ptCount val="8"/>
                <c:pt idx="0">
                  <c:v>2017</c:v>
                </c:pt>
                <c:pt idx="1">
                  <c:v>2018</c:v>
                </c:pt>
                <c:pt idx="2">
                  <c:v>2019</c:v>
                </c:pt>
                <c:pt idx="3">
                  <c:v>2020</c:v>
                </c:pt>
                <c:pt idx="4">
                  <c:v>2021</c:v>
                </c:pt>
                <c:pt idx="5">
                  <c:v>2022</c:v>
                </c:pt>
                <c:pt idx="6">
                  <c:v>2023</c:v>
                </c:pt>
                <c:pt idx="7">
                  <c:v>2024/3</c:v>
                </c:pt>
              </c:strCache>
            </c:strRef>
          </c:cat>
          <c:val>
            <c:numRef>
              <c:f>'Chart 8'!$E$4:$L$4</c:f>
              <c:numCache>
                <c:formatCode>0.0</c:formatCode>
                <c:ptCount val="8"/>
                <c:pt idx="0">
                  <c:v>0.57783244959738744</c:v>
                </c:pt>
                <c:pt idx="1">
                  <c:v>-1.9548548651758575</c:v>
                </c:pt>
                <c:pt idx="2">
                  <c:v>2.1749461064141649</c:v>
                </c:pt>
                <c:pt idx="3">
                  <c:v>2.3513164884384969</c:v>
                </c:pt>
                <c:pt idx="4">
                  <c:v>-0.76640147300000006</c:v>
                </c:pt>
                <c:pt idx="5">
                  <c:v>0.89356533299999996</c:v>
                </c:pt>
                <c:pt idx="6">
                  <c:v>0.64640415699999998</c:v>
                </c:pt>
                <c:pt idx="7">
                  <c:v>1.0668100570000001</c:v>
                </c:pt>
              </c:numCache>
            </c:numRef>
          </c:val>
          <c:extLst>
            <c:ext xmlns:c16="http://schemas.microsoft.com/office/drawing/2014/chart" uri="{C3380CC4-5D6E-409C-BE32-E72D297353CC}">
              <c16:uniqueId val="{00000002-D10B-4143-8CB2-114CBD32C340}"/>
            </c:ext>
          </c:extLst>
        </c:ser>
        <c:ser>
          <c:idx val="3"/>
          <c:order val="3"/>
          <c:tx>
            <c:strRef>
              <c:f>'Chart 8'!$A$5</c:f>
              <c:strCache>
                <c:ptCount val="1"/>
                <c:pt idx="0">
                  <c:v>Net exports</c:v>
                </c:pt>
              </c:strCache>
            </c:strRef>
          </c:tx>
          <c:spPr>
            <a:solidFill>
              <a:srgbClr val="ED7D31"/>
            </a:solidFill>
          </c:spPr>
          <c:invertIfNegative val="0"/>
          <c:cat>
            <c:strRef>
              <c:f>'Chart 8'!$E$1:$L$1</c:f>
              <c:strCache>
                <c:ptCount val="8"/>
                <c:pt idx="0">
                  <c:v>2017</c:v>
                </c:pt>
                <c:pt idx="1">
                  <c:v>2018</c:v>
                </c:pt>
                <c:pt idx="2">
                  <c:v>2019</c:v>
                </c:pt>
                <c:pt idx="3">
                  <c:v>2020</c:v>
                </c:pt>
                <c:pt idx="4">
                  <c:v>2021</c:v>
                </c:pt>
                <c:pt idx="5">
                  <c:v>2022</c:v>
                </c:pt>
                <c:pt idx="6">
                  <c:v>2023</c:v>
                </c:pt>
                <c:pt idx="7">
                  <c:v>2024/3</c:v>
                </c:pt>
              </c:strCache>
            </c:strRef>
          </c:cat>
          <c:val>
            <c:numRef>
              <c:f>'Chart 8'!$E$5:$L$5</c:f>
              <c:numCache>
                <c:formatCode>0.0</c:formatCode>
                <c:ptCount val="8"/>
                <c:pt idx="0">
                  <c:v>-3.8718539122781008</c:v>
                </c:pt>
                <c:pt idx="1">
                  <c:v>-4.5660977282628608</c:v>
                </c:pt>
                <c:pt idx="2">
                  <c:v>-7.0635855267864756E-2</c:v>
                </c:pt>
                <c:pt idx="3">
                  <c:v>3.9387306820173862</c:v>
                </c:pt>
                <c:pt idx="4">
                  <c:v>0.12023845599999999</c:v>
                </c:pt>
                <c:pt idx="5">
                  <c:v>-2.3078229870000002</c:v>
                </c:pt>
                <c:pt idx="6">
                  <c:v>-0.45682090600000003</c:v>
                </c:pt>
                <c:pt idx="7">
                  <c:v>3.8241125000000001E-2</c:v>
                </c:pt>
              </c:numCache>
            </c:numRef>
          </c:val>
          <c:extLs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gapWidth val="150"/>
        <c:overlap val="100"/>
        <c:axId val="422996704"/>
        <c:axId val="422994744"/>
      </c:barChart>
      <c:lineChart>
        <c:grouping val="standard"/>
        <c:varyColors val="0"/>
        <c:ser>
          <c:idx val="0"/>
          <c:order val="0"/>
          <c:tx>
            <c:strRef>
              <c:f>'Chart 8'!$A$2</c:f>
              <c:strCache>
                <c:ptCount val="1"/>
                <c:pt idx="0">
                  <c:v>Economic growth</c:v>
                </c:pt>
              </c:strCache>
            </c:strRef>
          </c:tx>
          <c:spPr>
            <a:ln w="19050">
              <a:solidFill>
                <a:srgbClr val="C00000"/>
              </a:solidFill>
            </a:ln>
          </c:spPr>
          <c:marker>
            <c:symbol val="none"/>
          </c:marker>
          <c:cat>
            <c:strRef>
              <c:f>'Chart 8'!$E$1:$L$1</c:f>
              <c:strCache>
                <c:ptCount val="8"/>
                <c:pt idx="0">
                  <c:v>2017</c:v>
                </c:pt>
                <c:pt idx="1">
                  <c:v>2018</c:v>
                </c:pt>
                <c:pt idx="2">
                  <c:v>2019</c:v>
                </c:pt>
                <c:pt idx="3">
                  <c:v>2020</c:v>
                </c:pt>
                <c:pt idx="4">
                  <c:v>2021</c:v>
                </c:pt>
                <c:pt idx="5">
                  <c:v>2022</c:v>
                </c:pt>
                <c:pt idx="6">
                  <c:v>2023</c:v>
                </c:pt>
                <c:pt idx="7">
                  <c:v>2024/3</c:v>
                </c:pt>
              </c:strCache>
            </c:strRef>
          </c:cat>
          <c:val>
            <c:numRef>
              <c:f>'Chart 8'!$E$2:$L$2</c:f>
              <c:numCache>
                <c:formatCode>General</c:formatCode>
                <c:ptCount val="8"/>
                <c:pt idx="0">
                  <c:v>7.5</c:v>
                </c:pt>
                <c:pt idx="1">
                  <c:v>5.2</c:v>
                </c:pt>
                <c:pt idx="2" formatCode="0.0">
                  <c:v>7.6</c:v>
                </c:pt>
                <c:pt idx="3" formatCode="0.0">
                  <c:v>-7.3993502810758827</c:v>
                </c:pt>
                <c:pt idx="4" formatCode="0.0">
                  <c:v>4.1866479649999997</c:v>
                </c:pt>
                <c:pt idx="5" formatCode="0.0">
                  <c:v>5.3</c:v>
                </c:pt>
                <c:pt idx="6" formatCode="0.0">
                  <c:v>4.4000000000000004</c:v>
                </c:pt>
                <c:pt idx="7" formatCode="0.0">
                  <c:v>3.6</c:v>
                </c:pt>
              </c:numCache>
            </c:numRef>
          </c:val>
          <c:smooth val="0"/>
          <c:extLst>
            <c:ext xmlns:c16="http://schemas.microsoft.com/office/drawing/2014/chart" uri="{C3380CC4-5D6E-409C-BE32-E72D297353CC}">
              <c16:uniqueId val="{00000000-D10B-4143-8CB2-114CBD32C340}"/>
            </c:ext>
          </c:extLst>
        </c:ser>
        <c:dLbls>
          <c:showLegendKey val="0"/>
          <c:showVal val="0"/>
          <c:showCatName val="0"/>
          <c:showSerName val="0"/>
          <c:showPercent val="0"/>
          <c:showBubbleSize val="0"/>
        </c:dLbls>
        <c:marker val="1"/>
        <c:smooth val="0"/>
        <c:axId val="422996704"/>
        <c:axId val="422994744"/>
      </c:lineChart>
      <c:catAx>
        <c:axId val="422996704"/>
        <c:scaling>
          <c:orientation val="minMax"/>
        </c:scaling>
        <c:delete val="0"/>
        <c:axPos val="b"/>
        <c:numFmt formatCode="General" sourceLinked="1"/>
        <c:majorTickMark val="out"/>
        <c:minorTickMark val="none"/>
        <c:tickLblPos val="low"/>
        <c:spPr>
          <a:ln w="6350">
            <a:solidFill>
              <a:sysClr val="windowText" lastClr="000000"/>
            </a:solidFill>
          </a:ln>
        </c:spPr>
        <c:txPr>
          <a:bodyPr/>
          <a:lstStyle/>
          <a:p>
            <a:pPr>
              <a:defRPr sz="600">
                <a:latin typeface="GHEA Grapalat" panose="02000506050000020003" pitchFamily="50" charset="0"/>
              </a:defRPr>
            </a:pPr>
            <a:endParaRPr lang="en-US"/>
          </a:p>
        </c:txPr>
        <c:crossAx val="422994744"/>
        <c:crosses val="autoZero"/>
        <c:auto val="1"/>
        <c:lblAlgn val="ctr"/>
        <c:lblOffset val="100"/>
        <c:noMultiLvlLbl val="0"/>
      </c:catAx>
      <c:valAx>
        <c:axId val="422994744"/>
        <c:scaling>
          <c:orientation val="minMax"/>
        </c:scaling>
        <c:delete val="0"/>
        <c:axPos val="l"/>
        <c:numFmt formatCode="0" sourceLinked="0"/>
        <c:majorTickMark val="out"/>
        <c:minorTickMark val="none"/>
        <c:tickLblPos val="nextTo"/>
        <c:spPr>
          <a:ln w="6350">
            <a:solidFill>
              <a:sysClr val="windowText" lastClr="000000"/>
            </a:solidFill>
          </a:ln>
        </c:spPr>
        <c:txPr>
          <a:bodyPr/>
          <a:lstStyle/>
          <a:p>
            <a:pPr>
              <a:defRPr sz="600">
                <a:latin typeface="GHEA Grapalat" panose="02000506050000020003" pitchFamily="50" charset="0"/>
              </a:defRPr>
            </a:pPr>
            <a:endParaRPr lang="en-US"/>
          </a:p>
        </c:txPr>
        <c:crossAx val="422996704"/>
        <c:crosses val="autoZero"/>
        <c:crossBetween val="between"/>
      </c:valAx>
      <c:spPr>
        <a:noFill/>
      </c:spPr>
    </c:plotArea>
    <c:legend>
      <c:legendPos val="tr"/>
      <c:layout>
        <c:manualLayout>
          <c:xMode val="edge"/>
          <c:yMode val="edge"/>
          <c:x val="5.6765873015873014E-3"/>
          <c:y val="0.82837090701566907"/>
          <c:w val="0.85909246031746034"/>
          <c:h val="0.1533880468962453"/>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8292815286756"/>
          <c:y val="6.9378626522259429E-2"/>
          <c:w val="0.84769642857142857"/>
          <c:h val="0.5758059552900715"/>
        </c:manualLayout>
      </c:layout>
      <c:lineChart>
        <c:grouping val="standard"/>
        <c:varyColors val="0"/>
        <c:ser>
          <c:idx val="1"/>
          <c:order val="0"/>
          <c:tx>
            <c:strRef>
              <c:f>'Chart 9'!$B$1</c:f>
              <c:strCache>
                <c:ptCount val="1"/>
                <c:pt idx="0">
                  <c:v>Real exports, %</c:v>
                </c:pt>
              </c:strCache>
            </c:strRef>
          </c:tx>
          <c:spPr>
            <a:ln w="19050" cap="rnd">
              <a:solidFill>
                <a:schemeClr val="tx1"/>
              </a:solidFill>
              <a:round/>
            </a:ln>
            <a:effectLst/>
          </c:spPr>
          <c:marker>
            <c:symbol val="none"/>
          </c:marker>
          <c:cat>
            <c:numRef>
              <c:f>'Chart 9'!$A$2:$A$12</c:f>
              <c:numCache>
                <c:formatCode>0</c:formatCode>
                <c:ptCount val="8"/>
                <c:pt idx="0">
                  <c:v>2017</c:v>
                </c:pt>
                <c:pt idx="1">
                  <c:v>2018</c:v>
                </c:pt>
                <c:pt idx="2">
                  <c:v>2019</c:v>
                </c:pt>
                <c:pt idx="3">
                  <c:v>2020</c:v>
                </c:pt>
                <c:pt idx="4" formatCode="General">
                  <c:v>2021</c:v>
                </c:pt>
                <c:pt idx="5" formatCode="General">
                  <c:v>2022</c:v>
                </c:pt>
                <c:pt idx="6" formatCode="General">
                  <c:v>2023</c:v>
                </c:pt>
                <c:pt idx="7" formatCode="General">
                  <c:v>2024</c:v>
                </c:pt>
              </c:numCache>
            </c:numRef>
          </c:cat>
          <c:val>
            <c:numRef>
              <c:f>'Chart 9'!$B$2:$B$12</c:f>
              <c:numCache>
                <c:formatCode>0.0</c:formatCode>
                <c:ptCount val="8"/>
                <c:pt idx="0">
                  <c:v>19.3</c:v>
                </c:pt>
                <c:pt idx="1">
                  <c:v>5</c:v>
                </c:pt>
                <c:pt idx="2">
                  <c:v>15.995220488951546</c:v>
                </c:pt>
                <c:pt idx="3">
                  <c:v>-33.423685264824528</c:v>
                </c:pt>
                <c:pt idx="4">
                  <c:v>12.4</c:v>
                </c:pt>
                <c:pt idx="5">
                  <c:v>5.6</c:v>
                </c:pt>
                <c:pt idx="6">
                  <c:v>12</c:v>
                </c:pt>
                <c:pt idx="7">
                  <c:v>5.5</c:v>
                </c:pt>
              </c:numCache>
            </c:numRef>
          </c:val>
          <c:smooth val="0"/>
          <c:extLst>
            <c:ext xmlns:c16="http://schemas.microsoft.com/office/drawing/2014/chart" uri="{C3380CC4-5D6E-409C-BE32-E72D297353CC}">
              <c16:uniqueId val="{00000000-0EDF-46F3-8125-E7901BF7627E}"/>
            </c:ext>
          </c:extLst>
        </c:ser>
        <c:ser>
          <c:idx val="2"/>
          <c:order val="1"/>
          <c:tx>
            <c:strRef>
              <c:f>'Chart 9'!$C$1</c:f>
              <c:strCache>
                <c:ptCount val="1"/>
                <c:pt idx="0">
                  <c:v>Real imports, %</c:v>
                </c:pt>
              </c:strCache>
            </c:strRef>
          </c:tx>
          <c:spPr>
            <a:ln w="19050" cap="rnd">
              <a:solidFill>
                <a:schemeClr val="tx1">
                  <a:lumMod val="50000"/>
                  <a:lumOff val="50000"/>
                </a:schemeClr>
              </a:solidFill>
              <a:prstDash val="dash"/>
              <a:round/>
            </a:ln>
            <a:effectLst/>
          </c:spPr>
          <c:marker>
            <c:symbol val="none"/>
          </c:marker>
          <c:cat>
            <c:numRef>
              <c:f>'Chart 9'!$A$2:$A$12</c:f>
              <c:numCache>
                <c:formatCode>0</c:formatCode>
                <c:ptCount val="8"/>
                <c:pt idx="0">
                  <c:v>2017</c:v>
                </c:pt>
                <c:pt idx="1">
                  <c:v>2018</c:v>
                </c:pt>
                <c:pt idx="2">
                  <c:v>2019</c:v>
                </c:pt>
                <c:pt idx="3">
                  <c:v>2020</c:v>
                </c:pt>
                <c:pt idx="4" formatCode="General">
                  <c:v>2021</c:v>
                </c:pt>
                <c:pt idx="5" formatCode="General">
                  <c:v>2022</c:v>
                </c:pt>
                <c:pt idx="6" formatCode="General">
                  <c:v>2023</c:v>
                </c:pt>
                <c:pt idx="7" formatCode="General">
                  <c:v>2024</c:v>
                </c:pt>
              </c:numCache>
            </c:numRef>
          </c:cat>
          <c:val>
            <c:numRef>
              <c:f>'Chart 9'!$C$2:$C$12</c:f>
              <c:numCache>
                <c:formatCode>0.0</c:formatCode>
                <c:ptCount val="8"/>
                <c:pt idx="0">
                  <c:v>24.6</c:v>
                </c:pt>
                <c:pt idx="1">
                  <c:v>13.3</c:v>
                </c:pt>
                <c:pt idx="2">
                  <c:v>11.578436980437885</c:v>
                </c:pt>
                <c:pt idx="3">
                  <c:v>-31.44997809866004</c:v>
                </c:pt>
                <c:pt idx="4">
                  <c:v>9</c:v>
                </c:pt>
                <c:pt idx="5">
                  <c:v>10.3</c:v>
                </c:pt>
                <c:pt idx="6">
                  <c:v>10.7</c:v>
                </c:pt>
                <c:pt idx="7">
                  <c:v>5.0999999999999996</c:v>
                </c:pt>
              </c:numCache>
            </c:numRef>
          </c:val>
          <c:smooth val="0"/>
          <c:extLst>
            <c:ext xmlns:c16="http://schemas.microsoft.com/office/drawing/2014/chart" uri="{C3380CC4-5D6E-409C-BE32-E72D297353CC}">
              <c16:uniqueId val="{00000001-0EDF-46F3-8125-E7901BF7627E}"/>
            </c:ext>
          </c:extLst>
        </c:ser>
        <c:ser>
          <c:idx val="3"/>
          <c:order val="2"/>
          <c:tx>
            <c:strRef>
              <c:f>'Chart 9'!$D$1</c:f>
              <c:strCache>
                <c:ptCount val="1"/>
                <c:pt idx="0">
                  <c:v>Real exports, previous forecast, %</c:v>
                </c:pt>
              </c:strCache>
            </c:strRef>
          </c:tx>
          <c:spPr>
            <a:ln w="19050" cap="rnd">
              <a:solidFill>
                <a:schemeClr val="tx1">
                  <a:lumMod val="50000"/>
                  <a:lumOff val="50000"/>
                </a:schemeClr>
              </a:solidFill>
              <a:prstDash val="dash"/>
              <a:round/>
            </a:ln>
            <a:effectLst/>
          </c:spPr>
          <c:marker>
            <c:symbol val="none"/>
          </c:marker>
          <c:cat>
            <c:numRef>
              <c:f>'Chart 9'!$A$2:$A$12</c:f>
              <c:numCache>
                <c:formatCode>0</c:formatCode>
                <c:ptCount val="8"/>
                <c:pt idx="0">
                  <c:v>2017</c:v>
                </c:pt>
                <c:pt idx="1">
                  <c:v>2018</c:v>
                </c:pt>
                <c:pt idx="2">
                  <c:v>2019</c:v>
                </c:pt>
                <c:pt idx="3">
                  <c:v>2020</c:v>
                </c:pt>
                <c:pt idx="4" formatCode="General">
                  <c:v>2021</c:v>
                </c:pt>
                <c:pt idx="5" formatCode="General">
                  <c:v>2022</c:v>
                </c:pt>
                <c:pt idx="6" formatCode="General">
                  <c:v>2023</c:v>
                </c:pt>
                <c:pt idx="7" formatCode="General">
                  <c:v>2024</c:v>
                </c:pt>
              </c:numCache>
            </c:numRef>
          </c:cat>
          <c:val>
            <c:numRef>
              <c:f>'Chart 9'!$D$2:$D$12</c:f>
              <c:numCache>
                <c:formatCode>0.0</c:formatCode>
                <c:ptCount val="8"/>
                <c:pt idx="0">
                  <c:v>19.3</c:v>
                </c:pt>
                <c:pt idx="1">
                  <c:v>5</c:v>
                </c:pt>
                <c:pt idx="2">
                  <c:v>15.995220488951546</c:v>
                </c:pt>
                <c:pt idx="3">
                  <c:v>-33.423685264824528</c:v>
                </c:pt>
                <c:pt idx="4">
                  <c:v>7.4</c:v>
                </c:pt>
                <c:pt idx="5">
                  <c:v>8.1</c:v>
                </c:pt>
                <c:pt idx="6">
                  <c:v>12</c:v>
                </c:pt>
              </c:numCache>
            </c:numRef>
          </c:val>
          <c:smooth val="0"/>
          <c:extLst>
            <c:ext xmlns:c16="http://schemas.microsoft.com/office/drawing/2014/chart" uri="{C3380CC4-5D6E-409C-BE32-E72D297353CC}">
              <c16:uniqueId val="{00000002-0EDF-46F3-8125-E7901BF7627E}"/>
            </c:ext>
          </c:extLst>
        </c:ser>
        <c:ser>
          <c:idx val="4"/>
          <c:order val="3"/>
          <c:tx>
            <c:strRef>
              <c:f>'Chart 9'!$E$1</c:f>
              <c:strCache>
                <c:ptCount val="1"/>
                <c:pt idx="0">
                  <c:v>Real imports, previous forecast, %</c:v>
                </c:pt>
              </c:strCache>
            </c:strRef>
          </c:tx>
          <c:spPr>
            <a:ln w="19050" cap="rnd">
              <a:solidFill>
                <a:srgbClr val="C00000"/>
              </a:solidFill>
              <a:round/>
            </a:ln>
            <a:effectLst/>
          </c:spPr>
          <c:marker>
            <c:symbol val="none"/>
          </c:marker>
          <c:cat>
            <c:numRef>
              <c:f>'Chart 9'!$A$2:$A$12</c:f>
              <c:numCache>
                <c:formatCode>0</c:formatCode>
                <c:ptCount val="8"/>
                <c:pt idx="0">
                  <c:v>2017</c:v>
                </c:pt>
                <c:pt idx="1">
                  <c:v>2018</c:v>
                </c:pt>
                <c:pt idx="2">
                  <c:v>2019</c:v>
                </c:pt>
                <c:pt idx="3">
                  <c:v>2020</c:v>
                </c:pt>
                <c:pt idx="4" formatCode="General">
                  <c:v>2021</c:v>
                </c:pt>
                <c:pt idx="5" formatCode="General">
                  <c:v>2022</c:v>
                </c:pt>
                <c:pt idx="6" formatCode="General">
                  <c:v>2023</c:v>
                </c:pt>
                <c:pt idx="7" formatCode="General">
                  <c:v>2024</c:v>
                </c:pt>
              </c:numCache>
            </c:numRef>
          </c:cat>
          <c:val>
            <c:numRef>
              <c:f>'Chart 9'!$E$2:$E$12</c:f>
              <c:numCache>
                <c:formatCode>0.0</c:formatCode>
                <c:ptCount val="8"/>
                <c:pt idx="0">
                  <c:v>24.6</c:v>
                </c:pt>
                <c:pt idx="1">
                  <c:v>13.3</c:v>
                </c:pt>
                <c:pt idx="2">
                  <c:v>11.578436980437885</c:v>
                </c:pt>
                <c:pt idx="3">
                  <c:v>-31.44997809866004</c:v>
                </c:pt>
                <c:pt idx="4">
                  <c:v>8.4</c:v>
                </c:pt>
                <c:pt idx="5">
                  <c:v>9.3000000000000007</c:v>
                </c:pt>
                <c:pt idx="6">
                  <c:v>10.9</c:v>
                </c:pt>
              </c:numCache>
            </c:numRef>
          </c:val>
          <c:smooth val="0"/>
          <c:extLst>
            <c:ext xmlns:c16="http://schemas.microsoft.com/office/drawing/2014/chart" uri="{C3380CC4-5D6E-409C-BE32-E72D297353CC}">
              <c16:uniqueId val="{00000003-0EDF-46F3-8125-E7901BF7627E}"/>
            </c:ext>
          </c:extLst>
        </c:ser>
        <c:dLbls>
          <c:showLegendKey val="0"/>
          <c:showVal val="0"/>
          <c:showCatName val="0"/>
          <c:showSerName val="0"/>
          <c:showPercent val="0"/>
          <c:showBubbleSize val="0"/>
        </c:dLbls>
        <c:smooth val="0"/>
        <c:axId val="422995136"/>
        <c:axId val="422992392"/>
      </c:lineChart>
      <c:catAx>
        <c:axId val="422995136"/>
        <c:scaling>
          <c:orientation val="minMax"/>
        </c:scaling>
        <c:delete val="0"/>
        <c:axPos val="b"/>
        <c:numFmt formatCode="General"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2992392"/>
        <c:crosses val="autoZero"/>
        <c:auto val="1"/>
        <c:lblAlgn val="ctr"/>
        <c:lblOffset val="100"/>
        <c:noMultiLvlLbl val="0"/>
      </c:catAx>
      <c:valAx>
        <c:axId val="422992392"/>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2995136"/>
        <c:crosses val="autoZero"/>
        <c:crossBetween val="between"/>
        <c:majorUnit val="10"/>
      </c:valAx>
      <c:spPr>
        <a:noFill/>
        <a:ln>
          <a:noFill/>
        </a:ln>
        <a:effectLst/>
      </c:spPr>
    </c:plotArea>
    <c:legend>
      <c:legendPos val="b"/>
      <c:layout>
        <c:manualLayout>
          <c:xMode val="edge"/>
          <c:yMode val="edge"/>
          <c:x val="7.6904761904761918E-4"/>
          <c:y val="0.75338381552880607"/>
          <c:w val="0.6756656991355795"/>
          <c:h val="0.2276944117617481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31</xdr:col>
      <xdr:colOff>673257</xdr:colOff>
      <xdr:row>4</xdr:row>
      <xdr:rowOff>69605</xdr:rowOff>
    </xdr:from>
    <xdr:to>
      <xdr:col>35</xdr:col>
      <xdr:colOff>144643</xdr:colOff>
      <xdr:row>8</xdr:row>
      <xdr:rowOff>107707</xdr:rowOff>
    </xdr:to>
    <xdr:sp macro="" textlink="">
      <xdr:nvSpPr>
        <xdr:cNvPr id="2" name="Text Box 4007">
          <a:extLst>
            <a:ext uri="{FF2B5EF4-FFF2-40B4-BE49-F238E27FC236}">
              <a16:creationId xmlns:a16="http://schemas.microsoft.com/office/drawing/2014/main" id="{00000000-0008-0000-0100-000002000000}"/>
            </a:ext>
          </a:extLst>
        </xdr:cNvPr>
        <xdr:cNvSpPr txBox="1">
          <a:spLocks noChangeArrowheads="1"/>
        </xdr:cNvSpPr>
      </xdr:nvSpPr>
      <xdr:spPr bwMode="auto">
        <a:xfrm>
          <a:off x="24504807" y="764930"/>
          <a:ext cx="2519386" cy="723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projection probability distribution for 3-year horizon </a:t>
          </a: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711357</xdr:colOff>
      <xdr:row>7</xdr:row>
      <xdr:rowOff>38100</xdr:rowOff>
    </xdr:from>
    <xdr:to>
      <xdr:col>35</xdr:col>
      <xdr:colOff>183357</xdr:colOff>
      <xdr:row>20</xdr:row>
      <xdr:rowOff>38100</xdr:rowOff>
    </xdr:to>
    <xdr:graphicFrame macro="">
      <xdr:nvGraphicFramePr>
        <xdr:cNvPr id="7" name="Chart 6">
          <a:extLst>
            <a:ext uri="{FF2B5EF4-FFF2-40B4-BE49-F238E27FC236}">
              <a16:creationId xmlns:a16="http://schemas.microsoft.com/office/drawing/2014/main" id="{E35E9730-FA0A-44F4-B7BA-FB4AD481E5E9}"/>
            </a:ext>
            <a:ext uri="{147F2762-F138-4A5C-976F-8EAC2B608ADB}">
              <a16:predDERef xmlns:a16="http://schemas.microsoft.com/office/drawing/2014/main" pre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285906</xdr:colOff>
      <xdr:row>20</xdr:row>
      <xdr:rowOff>65681</xdr:rowOff>
    </xdr:from>
    <xdr:to>
      <xdr:col>35</xdr:col>
      <xdr:colOff>111035</xdr:colOff>
      <xdr:row>22</xdr:row>
      <xdr:rowOff>85724</xdr:rowOff>
    </xdr:to>
    <xdr:sp macro="" textlink="">
      <xdr:nvSpPr>
        <xdr:cNvPr id="4" name="Text Box 22">
          <a:extLst>
            <a:ext uri="{FF2B5EF4-FFF2-40B4-BE49-F238E27FC236}">
              <a16:creationId xmlns:a16="http://schemas.microsoft.com/office/drawing/2014/main" id="{00000000-0008-0000-0100-000004000000}"/>
            </a:ext>
          </a:extLst>
        </xdr:cNvPr>
        <xdr:cNvSpPr txBox="1"/>
      </xdr:nvSpPr>
      <xdr:spPr>
        <a:xfrm>
          <a:off x="24879456" y="3513731"/>
          <a:ext cx="2111129" cy="36294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Source: NSS (RA National Statistical Comittee), CBA forecast</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34</xdr:col>
      <xdr:colOff>67034</xdr:colOff>
      <xdr:row>7</xdr:row>
      <xdr:rowOff>55881</xdr:rowOff>
    </xdr:from>
    <xdr:to>
      <xdr:col>34</xdr:col>
      <xdr:colOff>728069</xdr:colOff>
      <xdr:row>8</xdr:row>
      <xdr:rowOff>152400</xdr:rowOff>
    </xdr:to>
    <xdr:sp macro="" textlink="">
      <xdr:nvSpPr>
        <xdr:cNvPr id="5" name="Text Box 1">
          <a:extLst>
            <a:ext uri="{FF2B5EF4-FFF2-40B4-BE49-F238E27FC236}">
              <a16:creationId xmlns:a16="http://schemas.microsoft.com/office/drawing/2014/main" id="{00000000-0008-0000-0100-000005000000}"/>
            </a:ext>
          </a:extLst>
        </xdr:cNvPr>
        <xdr:cNvSpPr txBox="1"/>
      </xdr:nvSpPr>
      <xdr:spPr>
        <a:xfrm>
          <a:off x="26184584" y="1265556"/>
          <a:ext cx="661035" cy="267969"/>
        </a:xfrm>
        <a:prstGeom prst="rect">
          <a:avLst/>
        </a:prstGeom>
      </xdr:spPr>
      <xdr:txBody>
        <a:bodyPr wrap="square" lIns="0" tIns="0" rIns="0" bIns="0" rtlCol="0">
          <a:noAutofit/>
        </a:bodyPr>
        <a:lstStyle/>
        <a:p>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Monetary policy impact horizon</a:t>
          </a:r>
        </a:p>
      </xdr:txBody>
    </xdr:sp>
    <xdr:clientData/>
  </xdr:twoCellAnchor>
  <xdr:twoCellAnchor>
    <xdr:from>
      <xdr:col>34</xdr:col>
      <xdr:colOff>94246</xdr:colOff>
      <xdr:row>9</xdr:row>
      <xdr:rowOff>46558</xdr:rowOff>
    </xdr:from>
    <xdr:to>
      <xdr:col>34</xdr:col>
      <xdr:colOff>670246</xdr:colOff>
      <xdr:row>9</xdr:row>
      <xdr:rowOff>46558</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a:off x="26211796" y="1599133"/>
          <a:ext cx="57600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1697933</xdr:colOff>
      <xdr:row>4</xdr:row>
      <xdr:rowOff>10543</xdr:rowOff>
    </xdr:from>
    <xdr:to>
      <xdr:col>6</xdr:col>
      <xdr:colOff>687772</xdr:colOff>
      <xdr:row>6</xdr:row>
      <xdr:rowOff>143893</xdr:rowOff>
    </xdr:to>
    <xdr:sp macro="" textlink="">
      <xdr:nvSpPr>
        <xdr:cNvPr id="4" name="Text Box 45">
          <a:extLst>
            <a:ext uri="{FF2B5EF4-FFF2-40B4-BE49-F238E27FC236}">
              <a16:creationId xmlns:a16="http://schemas.microsoft.com/office/drawing/2014/main" id="{00000000-0008-0000-0A00-000004000000}"/>
            </a:ext>
            <a:ext uri="{147F2762-F138-4A5C-976F-8EAC2B608ADB}">
              <a16:predDERef xmlns:a16="http://schemas.microsoft.com/office/drawing/2014/main" pred="{00000000-0008-0000-0900-000007000000}"/>
            </a:ext>
          </a:extLst>
        </xdr:cNvPr>
        <xdr:cNvSpPr txBox="1">
          <a:spLocks noChangeArrowheads="1"/>
        </xdr:cNvSpPr>
      </xdr:nvSpPr>
      <xdr:spPr bwMode="auto">
        <a:xfrm>
          <a:off x="6659216" y="838804"/>
          <a:ext cx="2534795" cy="547480"/>
        </a:xfrm>
        <a:prstGeom prst="rect">
          <a:avLst/>
        </a:prstGeom>
        <a:noFill/>
        <a:ln>
          <a:noFill/>
        </a:ln>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weight of Armenia's exports to EU countries</a:t>
          </a:r>
          <a:endParaRPr lang="ru-RU"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1699176</xdr:colOff>
      <xdr:row>5</xdr:row>
      <xdr:rowOff>116890</xdr:rowOff>
    </xdr:from>
    <xdr:to>
      <xdr:col>6</xdr:col>
      <xdr:colOff>679490</xdr:colOff>
      <xdr:row>15</xdr:row>
      <xdr:rowOff>181390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676275</xdr:colOff>
      <xdr:row>1</xdr:row>
      <xdr:rowOff>142875</xdr:rowOff>
    </xdr:from>
    <xdr:to>
      <xdr:col>7</xdr:col>
      <xdr:colOff>234000</xdr:colOff>
      <xdr:row>4</xdr:row>
      <xdr:rowOff>38100</xdr:rowOff>
    </xdr:to>
    <xdr:sp macro="" textlink="">
      <xdr:nvSpPr>
        <xdr:cNvPr id="4" name="Text Box 4061">
          <a:extLst>
            <a:ext uri="{FF2B5EF4-FFF2-40B4-BE49-F238E27FC236}">
              <a16:creationId xmlns:a16="http://schemas.microsoft.com/office/drawing/2014/main" id="{00000000-0008-0000-0B00-000004000000}"/>
            </a:ext>
          </a:extLst>
        </xdr:cNvPr>
        <xdr:cNvSpPr txBox="1">
          <a:spLocks noChangeArrowheads="1"/>
        </xdr:cNvSpPr>
      </xdr:nvSpPr>
      <xdr:spPr bwMode="auto">
        <a:xfrm>
          <a:off x="3067050" y="333375"/>
          <a:ext cx="26057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11</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Nominal wage growth in private sector, y/y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25400</xdr:colOff>
      <xdr:row>11</xdr:row>
      <xdr:rowOff>123190</xdr:rowOff>
    </xdr:from>
    <xdr:to>
      <xdr:col>7</xdr:col>
      <xdr:colOff>194945</xdr:colOff>
      <xdr:row>13</xdr:row>
      <xdr:rowOff>163830</xdr:rowOff>
    </xdr:to>
    <xdr:sp macro="" textlink="">
      <xdr:nvSpPr>
        <xdr:cNvPr id="5" name="Text Box 3852">
          <a:extLst>
            <a:ext uri="{FF2B5EF4-FFF2-40B4-BE49-F238E27FC236}">
              <a16:creationId xmlns:a16="http://schemas.microsoft.com/office/drawing/2014/main" id="{00000000-0008-0000-0B00-000005000000}"/>
            </a:ext>
          </a:extLst>
        </xdr:cNvPr>
        <xdr:cNvSpPr txBox="1"/>
      </xdr:nvSpPr>
      <xdr:spPr>
        <a:xfrm>
          <a:off x="3178175" y="2352040"/>
          <a:ext cx="2455545" cy="4025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 Source: NSS, CBA forecast</a:t>
          </a:r>
        </a:p>
        <a:p>
          <a:pPr algn="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695325</xdr:colOff>
      <xdr:row>3</xdr:row>
      <xdr:rowOff>190500</xdr:rowOff>
    </xdr:from>
    <xdr:to>
      <xdr:col>7</xdr:col>
      <xdr:colOff>167325</xdr:colOff>
      <xdr:row>11</xdr:row>
      <xdr:rowOff>127000</xdr:rowOff>
    </xdr:to>
    <xdr:graphicFrame macro="">
      <xdr:nvGraphicFramePr>
        <xdr:cNvPr id="6" name="Chart 5">
          <a:extLst>
            <a:ext uri="{FF2B5EF4-FFF2-40B4-BE49-F238E27FC236}">
              <a16:creationId xmlns:a16="http://schemas.microsoft.com/office/drawing/2014/main" id="{00000000-0008-0000-0B00-000006000000}"/>
            </a:ext>
            <a:ext uri="{147F2762-F138-4A5C-976F-8EAC2B608ADB}">
              <a16:predDERef xmlns:a16="http://schemas.microsoft.com/office/drawing/2014/main" pre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0.61711</cdr:x>
      <cdr:y>0.05346</cdr:y>
    </cdr:from>
    <cdr:to>
      <cdr:x>0.97511</cdr:x>
      <cdr:y>0.82051</cdr:y>
    </cdr:to>
    <cdr:sp macro="" textlink="">
      <cdr:nvSpPr>
        <cdr:cNvPr id="2" name="Rectangle 1"/>
        <cdr:cNvSpPr/>
      </cdr:nvSpPr>
      <cdr:spPr>
        <a:xfrm xmlns:a="http://schemas.openxmlformats.org/drawingml/2006/main">
          <a:off x="1555115" y="92676"/>
          <a:ext cx="902162" cy="1329724"/>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Forecast</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673100</xdr:colOff>
      <xdr:row>3</xdr:row>
      <xdr:rowOff>171450</xdr:rowOff>
    </xdr:from>
    <xdr:to>
      <xdr:col>7</xdr:col>
      <xdr:colOff>170500</xdr:colOff>
      <xdr:row>6</xdr:row>
      <xdr:rowOff>142875</xdr:rowOff>
    </xdr:to>
    <xdr:sp macro="" textlink="">
      <xdr:nvSpPr>
        <xdr:cNvPr id="3" name="Text Box 4061">
          <a:extLst>
            <a:ext uri="{FF2B5EF4-FFF2-40B4-BE49-F238E27FC236}">
              <a16:creationId xmlns:a16="http://schemas.microsoft.com/office/drawing/2014/main" id="{00000000-0008-0000-0C00-000003000000}"/>
            </a:ext>
          </a:extLst>
        </xdr:cNvPr>
        <xdr:cNvSpPr txBox="1">
          <a:spLocks noChangeArrowheads="1"/>
        </xdr:cNvSpPr>
      </xdr:nvSpPr>
      <xdr:spPr bwMode="auto">
        <a:xfrm>
          <a:off x="2930525" y="800100"/>
          <a:ext cx="25073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11</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Unemployment level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69850</xdr:colOff>
      <xdr:row>14</xdr:row>
      <xdr:rowOff>29210</xdr:rowOff>
    </xdr:from>
    <xdr:to>
      <xdr:col>7</xdr:col>
      <xdr:colOff>205740</xdr:colOff>
      <xdr:row>16</xdr:row>
      <xdr:rowOff>34925</xdr:rowOff>
    </xdr:to>
    <xdr:sp macro="" textlink="">
      <xdr:nvSpPr>
        <xdr:cNvPr id="4" name="Text Box 3860">
          <a:extLst>
            <a:ext uri="{FF2B5EF4-FFF2-40B4-BE49-F238E27FC236}">
              <a16:creationId xmlns:a16="http://schemas.microsoft.com/office/drawing/2014/main" id="{00000000-0008-0000-0C00-000004000000}"/>
            </a:ext>
          </a:extLst>
        </xdr:cNvPr>
        <xdr:cNvSpPr txBox="1"/>
      </xdr:nvSpPr>
      <xdr:spPr>
        <a:xfrm>
          <a:off x="3079750" y="2962910"/>
          <a:ext cx="2393315" cy="4248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forecast </a:t>
          </a: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714375</xdr:colOff>
      <xdr:row>5</xdr:row>
      <xdr:rowOff>85725</xdr:rowOff>
    </xdr:from>
    <xdr:to>
      <xdr:col>7</xdr:col>
      <xdr:colOff>186375</xdr:colOff>
      <xdr:row>14</xdr:row>
      <xdr:rowOff>38100</xdr:rowOff>
    </xdr:to>
    <xdr:graphicFrame macro="">
      <xdr:nvGraphicFramePr>
        <xdr:cNvPr id="6" name="Chart 5">
          <a:extLst>
            <a:ext uri="{FF2B5EF4-FFF2-40B4-BE49-F238E27FC236}">
              <a16:creationId xmlns:a16="http://schemas.microsoft.com/office/drawing/2014/main" id="{00000000-0008-0000-0C00-000006000000}"/>
            </a:ext>
            <a:ext uri="{147F2762-F138-4A5C-976F-8EAC2B608ADB}">
              <a16:predDERef xmlns:a16="http://schemas.microsoft.com/office/drawing/2014/main" pre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0.61711</cdr:x>
      <cdr:y>0.05346</cdr:y>
    </cdr:from>
    <cdr:to>
      <cdr:x>0.97511</cdr:x>
      <cdr:y>0.82051</cdr:y>
    </cdr:to>
    <cdr:sp macro="" textlink="">
      <cdr:nvSpPr>
        <cdr:cNvPr id="2" name="Rectangle 1"/>
        <cdr:cNvSpPr/>
      </cdr:nvSpPr>
      <cdr:spPr>
        <a:xfrm xmlns:a="http://schemas.openxmlformats.org/drawingml/2006/main">
          <a:off x="1555115" y="92676"/>
          <a:ext cx="902162" cy="1329724"/>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Forecast</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676275</xdr:colOff>
      <xdr:row>4</xdr:row>
      <xdr:rowOff>104776</xdr:rowOff>
    </xdr:from>
    <xdr:to>
      <xdr:col>7</xdr:col>
      <xdr:colOff>148275</xdr:colOff>
      <xdr:row>6</xdr:row>
      <xdr:rowOff>142876</xdr:rowOff>
    </xdr:to>
    <xdr:sp macro="" textlink="">
      <xdr:nvSpPr>
        <xdr:cNvPr id="4" name="Text Box 4061">
          <a:extLst>
            <a:ext uri="{FF2B5EF4-FFF2-40B4-BE49-F238E27FC236}">
              <a16:creationId xmlns:a16="http://schemas.microsoft.com/office/drawing/2014/main" id="{00000000-0008-0000-0D00-000004000000}"/>
            </a:ext>
          </a:extLst>
        </xdr:cNvPr>
        <xdr:cNvSpPr txBox="1">
          <a:spLocks noChangeArrowheads="1"/>
        </xdr:cNvSpPr>
      </xdr:nvSpPr>
      <xdr:spPr bwMode="auto">
        <a:xfrm>
          <a:off x="2962275" y="923926"/>
          <a:ext cx="2520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11</a:t>
          </a:r>
        </a:p>
        <a:p>
          <a:pPr>
            <a:spcAft>
              <a:spcPts val="0"/>
            </a:spcAft>
          </a:pPr>
          <a:r>
            <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 labor costs growth, y/y (%)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125095</xdr:colOff>
      <xdr:row>15</xdr:row>
      <xdr:rowOff>34290</xdr:rowOff>
    </xdr:from>
    <xdr:to>
      <xdr:col>7</xdr:col>
      <xdr:colOff>214630</xdr:colOff>
      <xdr:row>17</xdr:row>
      <xdr:rowOff>65405</xdr:rowOff>
    </xdr:to>
    <xdr:sp macro="" textlink="">
      <xdr:nvSpPr>
        <xdr:cNvPr id="5" name="Text Box 3861">
          <a:extLst>
            <a:ext uri="{FF2B5EF4-FFF2-40B4-BE49-F238E27FC236}">
              <a16:creationId xmlns:a16="http://schemas.microsoft.com/office/drawing/2014/main" id="{00000000-0008-0000-0D00-000005000000}"/>
            </a:ext>
          </a:extLst>
        </xdr:cNvPr>
        <xdr:cNvSpPr txBox="1"/>
      </xdr:nvSpPr>
      <xdr:spPr>
        <a:xfrm>
          <a:off x="3173095" y="3158490"/>
          <a:ext cx="2375535" cy="4502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forecast </a:t>
          </a: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704850</xdr:colOff>
      <xdr:row>6</xdr:row>
      <xdr:rowOff>95250</xdr:rowOff>
    </xdr:from>
    <xdr:to>
      <xdr:col>7</xdr:col>
      <xdr:colOff>176850</xdr:colOff>
      <xdr:row>15</xdr:row>
      <xdr:rowOff>47625</xdr:rowOff>
    </xdr:to>
    <xdr:graphicFrame macro="">
      <xdr:nvGraphicFramePr>
        <xdr:cNvPr id="7" name="Chart 6">
          <a:extLst>
            <a:ext uri="{FF2B5EF4-FFF2-40B4-BE49-F238E27FC236}">
              <a16:creationId xmlns:a16="http://schemas.microsoft.com/office/drawing/2014/main" id="{00000000-0008-0000-0D00-000007000000}"/>
            </a:ext>
            <a:ext uri="{147F2762-F138-4A5C-976F-8EAC2B608ADB}">
              <a16:predDERef xmlns:a16="http://schemas.microsoft.com/office/drawing/2014/main" pre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0.61711</cdr:x>
      <cdr:y>0.05346</cdr:y>
    </cdr:from>
    <cdr:to>
      <cdr:x>0.97511</cdr:x>
      <cdr:y>0.82051</cdr:y>
    </cdr:to>
    <cdr:sp macro="" textlink="">
      <cdr:nvSpPr>
        <cdr:cNvPr id="2" name="Rectangle 1"/>
        <cdr:cNvSpPr/>
      </cdr:nvSpPr>
      <cdr:spPr>
        <a:xfrm xmlns:a="http://schemas.openxmlformats.org/drawingml/2006/main">
          <a:off x="1555115" y="92676"/>
          <a:ext cx="902162" cy="1329724"/>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0" u="none" strike="noStrike" kern="1200" spc="0" baseline="0">
              <a:solidFill>
                <a:sysClr val="windowText" lastClr="000000"/>
              </a:solidFill>
              <a:latin typeface="GHEA Grapalat" panose="02000506050000020003" pitchFamily="50" charset="0"/>
              <a:ea typeface="+mn-ea"/>
              <a:cs typeface="+mn-cs"/>
            </a:rPr>
            <a:t>Forecast</a:t>
          </a:r>
          <a:endParaRPr lang="en-US" sz="600" b="0" i="1" u="none" strike="noStrike" kern="1200" spc="0" baseline="0">
            <a:solidFill>
              <a:sysClr val="windowText" lastClr="000000"/>
            </a:solidFill>
            <a:latin typeface="GHEA Grapalat" panose="02000506050000020003" pitchFamily="50" charset="0"/>
            <a:ea typeface="+mn-ea"/>
            <a:cs typeface="+mn-cs"/>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5</xdr:col>
      <xdr:colOff>701676</xdr:colOff>
      <xdr:row>1</xdr:row>
      <xdr:rowOff>142876</xdr:rowOff>
    </xdr:from>
    <xdr:to>
      <xdr:col>9</xdr:col>
      <xdr:colOff>211776</xdr:colOff>
      <xdr:row>4</xdr:row>
      <xdr:rowOff>38100</xdr:rowOff>
    </xdr:to>
    <xdr:sp macro="" textlink="">
      <xdr:nvSpPr>
        <xdr:cNvPr id="2" name="Text Box 3877">
          <a:extLst>
            <a:ext uri="{FF2B5EF4-FFF2-40B4-BE49-F238E27FC236}">
              <a16:creationId xmlns:a16="http://schemas.microsoft.com/office/drawing/2014/main" id="{00000000-0008-0000-0E00-000002000000}"/>
            </a:ext>
          </a:extLst>
        </xdr:cNvPr>
        <xdr:cNvSpPr txBox="1">
          <a:spLocks noChangeArrowheads="1"/>
        </xdr:cNvSpPr>
      </xdr:nvSpPr>
      <xdr:spPr bwMode="auto">
        <a:xfrm>
          <a:off x="4435476" y="340996"/>
          <a:ext cx="2497140" cy="489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ru-RU"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US economic growth forecast</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754987</xdr:colOff>
      <xdr:row>3</xdr:row>
      <xdr:rowOff>156952</xdr:rowOff>
    </xdr:from>
    <xdr:to>
      <xdr:col>9</xdr:col>
      <xdr:colOff>226987</xdr:colOff>
      <xdr:row>14</xdr:row>
      <xdr:rowOff>180974</xdr:rowOff>
    </xdr:to>
    <xdr:graphicFrame macro="">
      <xdr:nvGraphicFramePr>
        <xdr:cNvPr id="3" name="Chart 2">
          <a:extLst>
            <a:ext uri="{FF2B5EF4-FFF2-40B4-BE49-F238E27FC236}">
              <a16:creationId xmlns:a16="http://schemas.microsoft.com/office/drawing/2014/main" id="{00000000-0008-0000-0E00-000003000000}"/>
            </a:ext>
            <a:ext uri="{147F2762-F138-4A5C-976F-8EAC2B608ADB}">
              <a16:predDERef xmlns:a16="http://schemas.microsoft.com/office/drawing/2014/main" pre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609743</xdr:colOff>
      <xdr:row>14</xdr:row>
      <xdr:rowOff>116581</xdr:rowOff>
    </xdr:from>
    <xdr:to>
      <xdr:col>9</xdr:col>
      <xdr:colOff>346853</xdr:colOff>
      <xdr:row>16</xdr:row>
      <xdr:rowOff>151895</xdr:rowOff>
    </xdr:to>
    <xdr:sp macro="" textlink="">
      <xdr:nvSpPr>
        <xdr:cNvPr id="4" name="Text Box 3863">
          <a:extLst>
            <a:ext uri="{FF2B5EF4-FFF2-40B4-BE49-F238E27FC236}">
              <a16:creationId xmlns:a16="http://schemas.microsoft.com/office/drawing/2014/main" id="{00000000-0008-0000-0E00-000004000000}"/>
            </a:ext>
            <a:ext uri="{147F2762-F138-4A5C-976F-8EAC2B608ADB}">
              <a16:predDERef xmlns:a16="http://schemas.microsoft.com/office/drawing/2014/main" pred="{00000000-0008-0000-1100-000005000000}"/>
            </a:ext>
          </a:extLst>
        </xdr:cNvPr>
        <xdr:cNvSpPr txBox="1"/>
      </xdr:nvSpPr>
      <xdr:spPr>
        <a:xfrm>
          <a:off x="5181743" y="2698184"/>
          <a:ext cx="2023110" cy="40317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BEA,CBA forecast</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679892</xdr:colOff>
      <xdr:row>1</xdr:row>
      <xdr:rowOff>121755</xdr:rowOff>
    </xdr:from>
    <xdr:to>
      <xdr:col>9</xdr:col>
      <xdr:colOff>151892</xdr:colOff>
      <xdr:row>3</xdr:row>
      <xdr:rowOff>139850</xdr:rowOff>
    </xdr:to>
    <xdr:sp macro="" textlink="">
      <xdr:nvSpPr>
        <xdr:cNvPr id="2" name="Text Box 9">
          <a:extLst>
            <a:ext uri="{FF2B5EF4-FFF2-40B4-BE49-F238E27FC236}">
              <a16:creationId xmlns:a16="http://schemas.microsoft.com/office/drawing/2014/main" id="{00000000-0008-0000-0F00-000002000000}"/>
            </a:ext>
          </a:extLst>
        </xdr:cNvPr>
        <xdr:cNvSpPr txBox="1">
          <a:spLocks noChangeArrowheads="1"/>
        </xdr:cNvSpPr>
      </xdr:nvSpPr>
      <xdr:spPr bwMode="auto">
        <a:xfrm>
          <a:off x="4539588" y="303972"/>
          <a:ext cx="2520000" cy="382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EU economic growth forecast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735490</xdr:colOff>
      <xdr:row>3</xdr:row>
      <xdr:rowOff>174405</xdr:rowOff>
    </xdr:from>
    <xdr:to>
      <xdr:col>9</xdr:col>
      <xdr:colOff>207490</xdr:colOff>
      <xdr:row>15</xdr:row>
      <xdr:rowOff>124239</xdr:rowOff>
    </xdr:to>
    <xdr:graphicFrame macro="">
      <xdr:nvGraphicFramePr>
        <xdr:cNvPr id="3" name="Chart 2">
          <a:extLst>
            <a:ext uri="{FF2B5EF4-FFF2-40B4-BE49-F238E27FC236}">
              <a16:creationId xmlns:a16="http://schemas.microsoft.com/office/drawing/2014/main" id="{00000000-0008-0000-0F00-000003000000}"/>
            </a:ext>
            <a:ext uri="{147F2762-F138-4A5C-976F-8EAC2B608ADB}">
              <a16:predDERef xmlns:a16="http://schemas.microsoft.com/office/drawing/2014/main" pre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16564</xdr:colOff>
      <xdr:row>15</xdr:row>
      <xdr:rowOff>120765</xdr:rowOff>
    </xdr:from>
    <xdr:to>
      <xdr:col>9</xdr:col>
      <xdr:colOff>273489</xdr:colOff>
      <xdr:row>17</xdr:row>
      <xdr:rowOff>49697</xdr:rowOff>
    </xdr:to>
    <xdr:sp macro="" textlink="">
      <xdr:nvSpPr>
        <xdr:cNvPr id="4" name="Text Box 3864">
          <a:extLst>
            <a:ext uri="{FF2B5EF4-FFF2-40B4-BE49-F238E27FC236}">
              <a16:creationId xmlns:a16="http://schemas.microsoft.com/office/drawing/2014/main" id="{00000000-0008-0000-0F00-000004000000}"/>
            </a:ext>
          </a:extLst>
        </xdr:cNvPr>
        <xdr:cNvSpPr txBox="1"/>
      </xdr:nvSpPr>
      <xdr:spPr>
        <a:xfrm>
          <a:off x="5400260" y="2854026"/>
          <a:ext cx="1780925" cy="29336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Eurostat, CBA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677323</xdr:colOff>
      <xdr:row>1</xdr:row>
      <xdr:rowOff>127437</xdr:rowOff>
    </xdr:from>
    <xdr:to>
      <xdr:col>9</xdr:col>
      <xdr:colOff>202980</xdr:colOff>
      <xdr:row>3</xdr:row>
      <xdr:rowOff>165537</xdr:rowOff>
    </xdr:to>
    <xdr:sp macro="" textlink="">
      <xdr:nvSpPr>
        <xdr:cNvPr id="2" name="Text Box 9">
          <a:extLst>
            <a:ext uri="{FF2B5EF4-FFF2-40B4-BE49-F238E27FC236}">
              <a16:creationId xmlns:a16="http://schemas.microsoft.com/office/drawing/2014/main" id="{00000000-0008-0000-1000-000002000000}"/>
            </a:ext>
          </a:extLst>
        </xdr:cNvPr>
        <xdr:cNvSpPr txBox="1">
          <a:spLocks noChangeArrowheads="1"/>
        </xdr:cNvSpPr>
      </xdr:nvSpPr>
      <xdr:spPr bwMode="auto">
        <a:xfrm>
          <a:off x="4487323" y="317937"/>
          <a:ext cx="2573657" cy="405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16</a:t>
          </a:r>
        </a:p>
        <a:p>
          <a:pPr>
            <a:spcAft>
              <a:spcPts val="0"/>
            </a:spcAft>
          </a:pPr>
          <a:r>
            <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Russia economic growth forecast (%)</a:t>
          </a: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734082</xdr:colOff>
      <xdr:row>3</xdr:row>
      <xdr:rowOff>126912</xdr:rowOff>
    </xdr:from>
    <xdr:to>
      <xdr:col>9</xdr:col>
      <xdr:colOff>206082</xdr:colOff>
      <xdr:row>15</xdr:row>
      <xdr:rowOff>115213</xdr:rowOff>
    </xdr:to>
    <xdr:graphicFrame macro="">
      <xdr:nvGraphicFramePr>
        <xdr:cNvPr id="3" name="Chart 2">
          <a:extLst>
            <a:ext uri="{FF2B5EF4-FFF2-40B4-BE49-F238E27FC236}">
              <a16:creationId xmlns:a16="http://schemas.microsoft.com/office/drawing/2014/main" id="{00000000-0008-0000-1000-000003000000}"/>
            </a:ext>
            <a:ext uri="{147F2762-F138-4A5C-976F-8EAC2B608ADB}">
              <a16:predDERef xmlns:a16="http://schemas.microsoft.com/office/drawing/2014/main" pre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335017</xdr:colOff>
      <xdr:row>15</xdr:row>
      <xdr:rowOff>114061</xdr:rowOff>
    </xdr:from>
    <xdr:to>
      <xdr:col>9</xdr:col>
      <xdr:colOff>295231</xdr:colOff>
      <xdr:row>17</xdr:row>
      <xdr:rowOff>40400</xdr:rowOff>
    </xdr:to>
    <xdr:sp macro="" textlink="">
      <xdr:nvSpPr>
        <xdr:cNvPr id="4" name="Text Box 3865">
          <a:extLst>
            <a:ext uri="{FF2B5EF4-FFF2-40B4-BE49-F238E27FC236}">
              <a16:creationId xmlns:a16="http://schemas.microsoft.com/office/drawing/2014/main" id="{00000000-0008-0000-1000-000004000000}"/>
            </a:ext>
            <a:ext uri="{147F2762-F138-4A5C-976F-8EAC2B608ADB}">
              <a16:predDERef xmlns:a16="http://schemas.microsoft.com/office/drawing/2014/main" pred="{00000000-0008-0000-0E00-000003000000}"/>
            </a:ext>
          </a:extLst>
        </xdr:cNvPr>
        <xdr:cNvSpPr txBox="1"/>
      </xdr:nvSpPr>
      <xdr:spPr>
        <a:xfrm>
          <a:off x="5669017" y="2879595"/>
          <a:ext cx="1484214" cy="29420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RosStat,</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CBA forecast</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684829</xdr:colOff>
      <xdr:row>27</xdr:row>
      <xdr:rowOff>74520</xdr:rowOff>
    </xdr:from>
    <xdr:to>
      <xdr:col>15</xdr:col>
      <xdr:colOff>156829</xdr:colOff>
      <xdr:row>30</xdr:row>
      <xdr:rowOff>124239</xdr:rowOff>
    </xdr:to>
    <xdr:sp macro="" textlink="">
      <xdr:nvSpPr>
        <xdr:cNvPr id="5" name="Text Box 3801">
          <a:extLst>
            <a:ext uri="{FF2B5EF4-FFF2-40B4-BE49-F238E27FC236}">
              <a16:creationId xmlns:a16="http://schemas.microsoft.com/office/drawing/2014/main" id="{00000000-0008-0000-0200-000005000000}"/>
            </a:ext>
          </a:extLst>
        </xdr:cNvPr>
        <xdr:cNvSpPr txBox="1">
          <a:spLocks noChangeArrowheads="1"/>
        </xdr:cNvSpPr>
      </xdr:nvSpPr>
      <xdr:spPr bwMode="auto">
        <a:xfrm>
          <a:off x="9588633" y="1043585"/>
          <a:ext cx="2520000" cy="67091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 </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growth (cumulative) forecast probability distribution for 3-year horizon </a:t>
          </a:r>
        </a:p>
        <a:p>
          <a:pPr>
            <a:spcAft>
              <a:spcPts val="0"/>
            </a:spcAft>
          </a:pP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12</xdr:col>
      <xdr:colOff>3664</xdr:colOff>
      <xdr:row>29</xdr:row>
      <xdr:rowOff>205269</xdr:rowOff>
    </xdr:from>
    <xdr:to>
      <xdr:col>15</xdr:col>
      <xdr:colOff>237664</xdr:colOff>
      <xdr:row>41</xdr:row>
      <xdr:rowOff>82826</xdr:rowOff>
    </xdr:to>
    <xdr:graphicFrame macro="">
      <xdr:nvGraphicFramePr>
        <xdr:cNvPr id="7" name="Chart 1">
          <a:extLst>
            <a:ext uri="{FF2B5EF4-FFF2-40B4-BE49-F238E27FC236}">
              <a16:creationId xmlns:a16="http://schemas.microsoft.com/office/drawing/2014/main" id="{00000000-0008-0000-0200-000007000000}"/>
            </a:ext>
            <a:ext uri="{147F2762-F138-4A5C-976F-8EAC2B608ADB}">
              <a16:predDERef xmlns:a16="http://schemas.microsoft.com/office/drawing/2014/main" pre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196494</xdr:colOff>
      <xdr:row>35</xdr:row>
      <xdr:rowOff>58697</xdr:rowOff>
    </xdr:from>
    <xdr:to>
      <xdr:col>15</xdr:col>
      <xdr:colOff>99391</xdr:colOff>
      <xdr:row>36</xdr:row>
      <xdr:rowOff>66261</xdr:rowOff>
    </xdr:to>
    <xdr:sp macro="" textlink="">
      <xdr:nvSpPr>
        <xdr:cNvPr id="9" name="Rectangle 8">
          <a:extLst>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xdr:cNvPr>
        <xdr:cNvSpPr/>
      </xdr:nvSpPr>
      <xdr:spPr bwMode="auto">
        <a:xfrm>
          <a:off x="11386298" y="2526914"/>
          <a:ext cx="664897" cy="214630"/>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Previous Projection</a:t>
          </a:r>
        </a:p>
      </xdr:txBody>
    </xdr:sp>
    <xdr:clientData/>
  </xdr:twoCellAnchor>
  <xdr:twoCellAnchor>
    <xdr:from>
      <xdr:col>13</xdr:col>
      <xdr:colOff>46148</xdr:colOff>
      <xdr:row>30</xdr:row>
      <xdr:rowOff>101004</xdr:rowOff>
    </xdr:from>
    <xdr:to>
      <xdr:col>14</xdr:col>
      <xdr:colOff>123056</xdr:colOff>
      <xdr:row>31</xdr:row>
      <xdr:rowOff>169084</xdr:rowOff>
    </xdr:to>
    <xdr:sp macro="" textlink="">
      <xdr:nvSpPr>
        <xdr:cNvPr id="10" name="Rectangle 9">
          <a:extLst>
            <a:ext uri="{FF2B5EF4-FFF2-40B4-BE49-F238E27FC236}">
              <a16:creationId xmlns:a16="http://schemas.microsoft.com/office/drawing/2014/main" id="{00000000-0008-0000-0200-00000A000000}"/>
            </a:ext>
            <a:ext uri="{147F2762-F138-4A5C-976F-8EAC2B608ADB}">
              <a16:predDERef xmlns:a16="http://schemas.microsoft.com/office/drawing/2014/main" pred="{00000000-0008-0000-0200-000009000000}"/>
            </a:ext>
          </a:extLst>
        </xdr:cNvPr>
        <xdr:cNvSpPr/>
      </xdr:nvSpPr>
      <xdr:spPr bwMode="auto">
        <a:xfrm>
          <a:off x="10473952" y="1533895"/>
          <a:ext cx="838908" cy="275146"/>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Current Projection</a:t>
          </a:r>
        </a:p>
      </xdr:txBody>
    </xdr:sp>
    <xdr:clientData/>
  </xdr:twoCellAnchor>
  <xdr:twoCellAnchor>
    <xdr:from>
      <xdr:col>13</xdr:col>
      <xdr:colOff>243805</xdr:colOff>
      <xdr:row>31</xdr:row>
      <xdr:rowOff>37271</xdr:rowOff>
    </xdr:from>
    <xdr:to>
      <xdr:col>13</xdr:col>
      <xdr:colOff>720055</xdr:colOff>
      <xdr:row>32</xdr:row>
      <xdr:rowOff>48066</xdr:rowOff>
    </xdr:to>
    <xdr:cxnSp macro="">
      <xdr:nvCxnSpPr>
        <xdr:cNvPr id="11" name="Straight Arrow Connector 8">
          <a:extLst>
            <a:ext uri="{FF2B5EF4-FFF2-40B4-BE49-F238E27FC236}">
              <a16:creationId xmlns:a16="http://schemas.microsoft.com/office/drawing/2014/main" id="{00000000-0008-0000-0200-00000B000000}"/>
            </a:ext>
          </a:extLst>
        </xdr:cNvPr>
        <xdr:cNvCxnSpPr>
          <a:cxnSpLocks noChangeShapeType="1"/>
        </xdr:cNvCxnSpPr>
      </xdr:nvCxnSpPr>
      <xdr:spPr bwMode="auto">
        <a:xfrm>
          <a:off x="10671609" y="1677228"/>
          <a:ext cx="476250" cy="21786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301653</xdr:colOff>
      <xdr:row>33</xdr:row>
      <xdr:rowOff>51731</xdr:rowOff>
    </xdr:from>
    <xdr:to>
      <xdr:col>14</xdr:col>
      <xdr:colOff>499774</xdr:colOff>
      <xdr:row>35</xdr:row>
      <xdr:rowOff>28871</xdr:rowOff>
    </xdr:to>
    <xdr:cxnSp macro="">
      <xdr:nvCxnSpPr>
        <xdr:cNvPr id="12" name="Straight Arrow Connector 4">
          <a:extLst>
            <a:ext uri="{FF2B5EF4-FFF2-40B4-BE49-F238E27FC236}">
              <a16:creationId xmlns:a16="http://schemas.microsoft.com/office/drawing/2014/main" id="{00000000-0008-0000-0200-00000C000000}"/>
            </a:ext>
          </a:extLst>
        </xdr:cNvPr>
        <xdr:cNvCxnSpPr>
          <a:cxnSpLocks noChangeShapeType="1"/>
        </xdr:cNvCxnSpPr>
      </xdr:nvCxnSpPr>
      <xdr:spPr bwMode="auto">
        <a:xfrm flipH="1" flipV="1">
          <a:off x="11491457" y="2105818"/>
          <a:ext cx="198121" cy="391270"/>
        </a:xfrm>
        <a:prstGeom prst="straightConnector1">
          <a:avLst/>
        </a:prstGeom>
        <a:noFill/>
        <a:ln w="9525"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489857</xdr:colOff>
      <xdr:row>42</xdr:row>
      <xdr:rowOff>194582</xdr:rowOff>
    </xdr:from>
    <xdr:to>
      <xdr:col>15</xdr:col>
      <xdr:colOff>230142</xdr:colOff>
      <xdr:row>44</xdr:row>
      <xdr:rowOff>87266</xdr:rowOff>
    </xdr:to>
    <xdr:sp macro="" textlink="">
      <xdr:nvSpPr>
        <xdr:cNvPr id="13" name="Text Box 23">
          <a:extLst>
            <a:ext uri="{FF2B5EF4-FFF2-40B4-BE49-F238E27FC236}">
              <a16:creationId xmlns:a16="http://schemas.microsoft.com/office/drawing/2014/main" id="{00000000-0008-0000-0200-00000D000000}"/>
            </a:ext>
            <a:ext uri="{147F2762-F138-4A5C-976F-8EAC2B608ADB}">
              <a16:predDERef xmlns:a16="http://schemas.microsoft.com/office/drawing/2014/main" pred="{00000000-0008-0000-0200-000005000000}"/>
            </a:ext>
          </a:extLst>
        </xdr:cNvPr>
        <xdr:cNvSpPr txBox="1"/>
      </xdr:nvSpPr>
      <xdr:spPr>
        <a:xfrm>
          <a:off x="10150928" y="4222296"/>
          <a:ext cx="2026285" cy="30089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NSS, CBA forecast</a:t>
          </a: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679173</xdr:colOff>
      <xdr:row>1</xdr:row>
      <xdr:rowOff>153230</xdr:rowOff>
    </xdr:from>
    <xdr:to>
      <xdr:col>9</xdr:col>
      <xdr:colOff>151173</xdr:colOff>
      <xdr:row>4</xdr:row>
      <xdr:rowOff>3315</xdr:rowOff>
    </xdr:to>
    <xdr:sp macro="" textlink="">
      <xdr:nvSpPr>
        <xdr:cNvPr id="2" name="Text Box 9">
          <a:extLst>
            <a:ext uri="{FF2B5EF4-FFF2-40B4-BE49-F238E27FC236}">
              <a16:creationId xmlns:a16="http://schemas.microsoft.com/office/drawing/2014/main" id="{00000000-0008-0000-1100-000002000000}"/>
            </a:ext>
          </a:extLst>
        </xdr:cNvPr>
        <xdr:cNvSpPr txBox="1">
          <a:spLocks noChangeArrowheads="1"/>
        </xdr:cNvSpPr>
      </xdr:nvSpPr>
      <xdr:spPr bwMode="auto">
        <a:xfrm>
          <a:off x="4489173" y="343730"/>
          <a:ext cx="2520000" cy="471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17 </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food price forecast</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751644</xdr:colOff>
      <xdr:row>3</xdr:row>
      <xdr:rowOff>138264</xdr:rowOff>
    </xdr:from>
    <xdr:to>
      <xdr:col>9</xdr:col>
      <xdr:colOff>223644</xdr:colOff>
      <xdr:row>15</xdr:row>
      <xdr:rowOff>7867</xdr:rowOff>
    </xdr:to>
    <xdr:graphicFrame macro="">
      <xdr:nvGraphicFramePr>
        <xdr:cNvPr id="3" name="Chart 2">
          <a:extLst>
            <a:ext uri="{FF2B5EF4-FFF2-40B4-BE49-F238E27FC236}">
              <a16:creationId xmlns:a16="http://schemas.microsoft.com/office/drawing/2014/main" id="{00000000-0008-0000-1100-000003000000}"/>
            </a:ext>
            <a:ext uri="{147F2762-F138-4A5C-976F-8EAC2B608ADB}">
              <a16:predDERef xmlns:a16="http://schemas.microsoft.com/office/drawing/2014/main" pre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713961</xdr:colOff>
      <xdr:row>15</xdr:row>
      <xdr:rowOff>63390</xdr:rowOff>
    </xdr:from>
    <xdr:to>
      <xdr:col>9</xdr:col>
      <xdr:colOff>284536</xdr:colOff>
      <xdr:row>17</xdr:row>
      <xdr:rowOff>37356</xdr:rowOff>
    </xdr:to>
    <xdr:sp macro="" textlink="">
      <xdr:nvSpPr>
        <xdr:cNvPr id="4" name="Text Box 3866">
          <a:extLst>
            <a:ext uri="{FF2B5EF4-FFF2-40B4-BE49-F238E27FC236}">
              <a16:creationId xmlns:a16="http://schemas.microsoft.com/office/drawing/2014/main" id="{00000000-0008-0000-1100-000004000000}"/>
            </a:ext>
          </a:extLst>
        </xdr:cNvPr>
        <xdr:cNvSpPr txBox="1"/>
      </xdr:nvSpPr>
      <xdr:spPr>
        <a:xfrm>
          <a:off x="5285961" y="3152803"/>
          <a:ext cx="1856575" cy="38809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FAO</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CBA forecast</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677466</xdr:colOff>
      <xdr:row>2</xdr:row>
      <xdr:rowOff>123826</xdr:rowOff>
    </xdr:from>
    <xdr:to>
      <xdr:col>9</xdr:col>
      <xdr:colOff>149466</xdr:colOff>
      <xdr:row>4</xdr:row>
      <xdr:rowOff>142876</xdr:rowOff>
    </xdr:to>
    <xdr:sp macro="" textlink="">
      <xdr:nvSpPr>
        <xdr:cNvPr id="2" name="Text Box 66">
          <a:extLst>
            <a:ext uri="{FF2B5EF4-FFF2-40B4-BE49-F238E27FC236}">
              <a16:creationId xmlns:a16="http://schemas.microsoft.com/office/drawing/2014/main" id="{00000000-0008-0000-1200-000002000000}"/>
            </a:ext>
          </a:extLst>
        </xdr:cNvPr>
        <xdr:cNvSpPr txBox="1">
          <a:spLocks noChangeArrowheads="1"/>
        </xdr:cNvSpPr>
      </xdr:nvSpPr>
      <xdr:spPr bwMode="auto">
        <a:xfrm>
          <a:off x="4594622" y="492920"/>
          <a:ext cx="2520000" cy="376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18</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oil price projections </a:t>
          </a: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754141</xdr:colOff>
      <xdr:row>4</xdr:row>
      <xdr:rowOff>136048</xdr:rowOff>
    </xdr:from>
    <xdr:to>
      <xdr:col>9</xdr:col>
      <xdr:colOff>226141</xdr:colOff>
      <xdr:row>16</xdr:row>
      <xdr:rowOff>150019</xdr:rowOff>
    </xdr:to>
    <xdr:graphicFrame macro="">
      <xdr:nvGraphicFramePr>
        <xdr:cNvPr id="3" name="Chart 2">
          <a:extLst>
            <a:ext uri="{FF2B5EF4-FFF2-40B4-BE49-F238E27FC236}">
              <a16:creationId xmlns:a16="http://schemas.microsoft.com/office/drawing/2014/main" id="{00000000-0008-0000-1200-000003000000}"/>
            </a:ext>
            <a:ext uri="{147F2762-F138-4A5C-976F-8EAC2B608ADB}">
              <a16:predDERef xmlns:a16="http://schemas.microsoft.com/office/drawing/2014/main" pre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207169</xdr:colOff>
      <xdr:row>16</xdr:row>
      <xdr:rowOff>111046</xdr:rowOff>
    </xdr:from>
    <xdr:to>
      <xdr:col>9</xdr:col>
      <xdr:colOff>329089</xdr:colOff>
      <xdr:row>18</xdr:row>
      <xdr:rowOff>160734</xdr:rowOff>
    </xdr:to>
    <xdr:sp macro="" textlink="">
      <xdr:nvSpPr>
        <xdr:cNvPr id="4" name="Text Box 3867">
          <a:extLst>
            <a:ext uri="{FF2B5EF4-FFF2-40B4-BE49-F238E27FC236}">
              <a16:creationId xmlns:a16="http://schemas.microsoft.com/office/drawing/2014/main" id="{00000000-0008-0000-1200-000004000000}"/>
            </a:ext>
          </a:extLst>
        </xdr:cNvPr>
        <xdr:cNvSpPr txBox="1"/>
      </xdr:nvSpPr>
      <xdr:spPr>
        <a:xfrm>
          <a:off x="5648325" y="2980452"/>
          <a:ext cx="1645920" cy="4068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CBA forecast</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681037</xdr:colOff>
      <xdr:row>1</xdr:row>
      <xdr:rowOff>113110</xdr:rowOff>
    </xdr:from>
    <xdr:to>
      <xdr:col>8</xdr:col>
      <xdr:colOff>153037</xdr:colOff>
      <xdr:row>4</xdr:row>
      <xdr:rowOff>48816</xdr:rowOff>
    </xdr:to>
    <xdr:sp macro="" textlink="">
      <xdr:nvSpPr>
        <xdr:cNvPr id="2" name="Text Box 3903">
          <a:extLst>
            <a:ext uri="{FF2B5EF4-FFF2-40B4-BE49-F238E27FC236}">
              <a16:creationId xmlns:a16="http://schemas.microsoft.com/office/drawing/2014/main" id="{00000000-0008-0000-1300-000002000000}"/>
            </a:ext>
          </a:extLst>
        </xdr:cNvPr>
        <xdr:cNvSpPr txBox="1">
          <a:spLocks noChangeArrowheads="1"/>
        </xdr:cNvSpPr>
      </xdr:nvSpPr>
      <xdr:spPr bwMode="auto">
        <a:xfrm>
          <a:off x="3836193" y="303610"/>
          <a:ext cx="2520000" cy="471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17</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copper price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749377</xdr:colOff>
      <xdr:row>3</xdr:row>
      <xdr:rowOff>74929</xdr:rowOff>
    </xdr:from>
    <xdr:to>
      <xdr:col>8</xdr:col>
      <xdr:colOff>221377</xdr:colOff>
      <xdr:row>16</xdr:row>
      <xdr:rowOff>133350</xdr:rowOff>
    </xdr:to>
    <xdr:graphicFrame macro="">
      <xdr:nvGraphicFramePr>
        <xdr:cNvPr id="3" name="Chart 2">
          <a:extLst>
            <a:ext uri="{FF2B5EF4-FFF2-40B4-BE49-F238E27FC236}">
              <a16:creationId xmlns:a16="http://schemas.microsoft.com/office/drawing/2014/main" id="{00000000-0008-0000-1300-000003000000}"/>
            </a:ext>
            <a:ext uri="{147F2762-F138-4A5C-976F-8EAC2B608ADB}">
              <a16:predDERef xmlns:a16="http://schemas.microsoft.com/office/drawing/2014/main" pre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132158</xdr:colOff>
      <xdr:row>16</xdr:row>
      <xdr:rowOff>108188</xdr:rowOff>
    </xdr:from>
    <xdr:to>
      <xdr:col>8</xdr:col>
      <xdr:colOff>343613</xdr:colOff>
      <xdr:row>18</xdr:row>
      <xdr:rowOff>148827</xdr:rowOff>
    </xdr:to>
    <xdr:sp macro="" textlink="">
      <xdr:nvSpPr>
        <xdr:cNvPr id="4" name="Text Box 3869">
          <a:extLst>
            <a:ext uri="{FF2B5EF4-FFF2-40B4-BE49-F238E27FC236}">
              <a16:creationId xmlns:a16="http://schemas.microsoft.com/office/drawing/2014/main" id="{00000000-0008-0000-1300-000004000000}"/>
            </a:ext>
          </a:extLst>
        </xdr:cNvPr>
        <xdr:cNvSpPr txBox="1"/>
      </xdr:nvSpPr>
      <xdr:spPr>
        <a:xfrm>
          <a:off x="4811314" y="2977594"/>
          <a:ext cx="1735455" cy="39782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CBA forecast </a:t>
          </a: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676698</xdr:colOff>
      <xdr:row>24</xdr:row>
      <xdr:rowOff>486977</xdr:rowOff>
    </xdr:from>
    <xdr:to>
      <xdr:col>16</xdr:col>
      <xdr:colOff>307875</xdr:colOff>
      <xdr:row>28</xdr:row>
      <xdr:rowOff>100049</xdr:rowOff>
    </xdr:to>
    <xdr:sp macro="" textlink="">
      <xdr:nvSpPr>
        <xdr:cNvPr id="7" name="Text Box 3801">
          <a:extLst>
            <a:ext uri="{FF2B5EF4-FFF2-40B4-BE49-F238E27FC236}">
              <a16:creationId xmlns:a16="http://schemas.microsoft.com/office/drawing/2014/main" id="{00000000-0008-0000-1400-000007000000}"/>
            </a:ext>
          </a:extLst>
        </xdr:cNvPr>
        <xdr:cNvSpPr txBox="1">
          <a:spLocks noChangeArrowheads="1"/>
        </xdr:cNvSpPr>
      </xdr:nvSpPr>
      <xdr:spPr bwMode="auto">
        <a:xfrm>
          <a:off x="10136008" y="677477"/>
          <a:ext cx="2679177" cy="7363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20</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growth (cumulative forecast probability distribution for 3-year horizon</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p>
        <a:p>
          <a:pPr marL="0" marR="0" lvl="0" indent="0" defTabSz="914400" eaLnBrk="1" fontAlgn="auto" latinLnBrk="0" hangingPunct="1">
            <a:lnSpc>
              <a:spcPct val="100000"/>
            </a:lnSpc>
            <a:spcBef>
              <a:spcPts val="0"/>
            </a:spcBef>
            <a:spcAft>
              <a:spcPts val="0"/>
            </a:spcAft>
            <a:buClrTx/>
            <a:buSzTx/>
            <a:buFontTx/>
            <a:buNone/>
            <a:tabLst/>
            <a:defRPr/>
          </a:pPr>
          <a:endParaRPr lang="en-US" sz="1200"/>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195096</xdr:colOff>
      <xdr:row>39</xdr:row>
      <xdr:rowOff>115282</xdr:rowOff>
    </xdr:from>
    <xdr:to>
      <xdr:col>16</xdr:col>
      <xdr:colOff>323927</xdr:colOff>
      <xdr:row>40</xdr:row>
      <xdr:rowOff>169686</xdr:rowOff>
    </xdr:to>
    <xdr:sp macro="" textlink="">
      <xdr:nvSpPr>
        <xdr:cNvPr id="5" name="Text Box 23">
          <a:extLst>
            <a:ext uri="{FF2B5EF4-FFF2-40B4-BE49-F238E27FC236}">
              <a16:creationId xmlns:a16="http://schemas.microsoft.com/office/drawing/2014/main" id="{00000000-0008-0000-1400-000005000000}"/>
            </a:ext>
          </a:extLst>
        </xdr:cNvPr>
        <xdr:cNvSpPr txBox="1"/>
      </xdr:nvSpPr>
      <xdr:spPr>
        <a:xfrm>
          <a:off x="10416406" y="3452316"/>
          <a:ext cx="2414831" cy="23833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CBA forecast </a:t>
          </a: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12</xdr:col>
      <xdr:colOff>744957</xdr:colOff>
      <xdr:row>27</xdr:row>
      <xdr:rowOff>47923</xdr:rowOff>
    </xdr:from>
    <xdr:to>
      <xdr:col>16</xdr:col>
      <xdr:colOff>216957</xdr:colOff>
      <xdr:row>39</xdr:row>
      <xdr:rowOff>7975</xdr:rowOff>
    </xdr:to>
    <xdr:graphicFrame macro="">
      <xdr:nvGraphicFramePr>
        <xdr:cNvPr id="9" name="Chart 1">
          <a:extLst>
            <a:ext uri="{FF2B5EF4-FFF2-40B4-BE49-F238E27FC236}">
              <a16:creationId xmlns:a16="http://schemas.microsoft.com/office/drawing/2014/main" id="{00000000-0008-0000-1400-000009000000}"/>
            </a:ext>
            <a:ext uri="{147F2762-F138-4A5C-976F-8EAC2B608ADB}">
              <a16:predDERef xmlns:a16="http://schemas.microsoft.com/office/drawing/2014/main" pre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115806</xdr:colOff>
      <xdr:row>28</xdr:row>
      <xdr:rowOff>7117</xdr:rowOff>
    </xdr:from>
    <xdr:to>
      <xdr:col>15</xdr:col>
      <xdr:colOff>173031</xdr:colOff>
      <xdr:row>29</xdr:row>
      <xdr:rowOff>90485</xdr:rowOff>
    </xdr:to>
    <xdr:sp macro="" textlink="">
      <xdr:nvSpPr>
        <xdr:cNvPr id="14" name="Rectangle 10">
          <a:extLst>
            <a:ext uri="{FF2B5EF4-FFF2-40B4-BE49-F238E27FC236}">
              <a16:creationId xmlns:a16="http://schemas.microsoft.com/office/drawing/2014/main" id="{00000000-0008-0000-1400-00000E000000}"/>
            </a:ext>
          </a:extLst>
        </xdr:cNvPr>
        <xdr:cNvSpPr/>
      </xdr:nvSpPr>
      <xdr:spPr bwMode="auto">
        <a:xfrm>
          <a:off x="11099116" y="1320910"/>
          <a:ext cx="819225" cy="267299"/>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a:latin typeface="GHEA Grapalat" panose="02000506050000020003" pitchFamily="50" charset="0"/>
            </a:rPr>
            <a:t>Current forecast</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0.65081</cdr:x>
      <cdr:y>0.5078</cdr:y>
    </cdr:from>
    <cdr:to>
      <cdr:x>0.99258</cdr:x>
      <cdr:y>0.59573</cdr:y>
    </cdr:to>
    <cdr:sp macro="" textlink="">
      <cdr:nvSpPr>
        <cdr:cNvPr id="2" name="Rectangle 8">
          <a:extLst xmlns:a="http://schemas.openxmlformats.org/drawingml/2006/main">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cdr:cNvPr>
        <cdr:cNvSpPr/>
      </cdr:nvSpPr>
      <cdr:spPr bwMode="auto">
        <a:xfrm xmlns:a="http://schemas.openxmlformats.org/drawingml/2006/main">
          <a:off x="1640037" y="1113869"/>
          <a:ext cx="861260" cy="19287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GHEA Grapalat" panose="02000506050000020003" pitchFamily="50" charset="0"/>
            </a:rPr>
            <a:t>Previous forecast</a:t>
          </a:r>
        </a:p>
      </cdr:txBody>
    </cdr:sp>
  </cdr:relSizeAnchor>
  <cdr:relSizeAnchor xmlns:cdr="http://schemas.openxmlformats.org/drawingml/2006/chartDrawing">
    <cdr:from>
      <cdr:x>0.71729</cdr:x>
      <cdr:y>0.29297</cdr:y>
    </cdr:from>
    <cdr:to>
      <cdr:x>0.75685</cdr:x>
      <cdr:y>0.5049</cdr:y>
    </cdr:to>
    <cdr:cxnSp macro="">
      <cdr:nvCxnSpPr>
        <cdr:cNvPr id="3" name="Straight Arrow Connector 4">
          <a:extLst xmlns:a="http://schemas.openxmlformats.org/drawingml/2006/main">
            <a:ext uri="{FF2B5EF4-FFF2-40B4-BE49-F238E27FC236}">
              <a16:creationId xmlns:a16="http://schemas.microsoft.com/office/drawing/2014/main" id="{00000000-0008-0000-1600-00000D000000}"/>
            </a:ext>
          </a:extLst>
        </cdr:cNvPr>
        <cdr:cNvCxnSpPr>
          <a:cxnSpLocks xmlns:a="http://schemas.openxmlformats.org/drawingml/2006/main" noChangeShapeType="1"/>
        </cdr:cNvCxnSpPr>
      </cdr:nvCxnSpPr>
      <cdr:spPr bwMode="auto">
        <a:xfrm xmlns:a="http://schemas.openxmlformats.org/drawingml/2006/main" flipH="1" flipV="1">
          <a:off x="1807569" y="642627"/>
          <a:ext cx="99691" cy="464869"/>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prstDash val="dash"/>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0.47076</cdr:x>
      <cdr:y>0.14286</cdr:y>
    </cdr:from>
    <cdr:to>
      <cdr:x>0.57748</cdr:x>
      <cdr:y>0.20238</cdr:y>
    </cdr:to>
    <cdr:cxnSp macro="">
      <cdr:nvCxnSpPr>
        <cdr:cNvPr id="4" name="Straight Arrow Connector 8">
          <a:extLst xmlns:a="http://schemas.openxmlformats.org/drawingml/2006/main">
            <a:ext uri="{FF2B5EF4-FFF2-40B4-BE49-F238E27FC236}">
              <a16:creationId xmlns:a16="http://schemas.microsoft.com/office/drawing/2014/main" id="{00000000-0008-0000-1600-00000C000000}"/>
            </a:ext>
          </a:extLst>
        </cdr:cNvPr>
        <cdr:cNvCxnSpPr>
          <a:cxnSpLocks xmlns:a="http://schemas.openxmlformats.org/drawingml/2006/main" noChangeShapeType="1"/>
        </cdr:cNvCxnSpPr>
      </cdr:nvCxnSpPr>
      <cdr:spPr bwMode="auto">
        <a:xfrm xmlns:a="http://schemas.openxmlformats.org/drawingml/2006/main">
          <a:off x="1186319" y="313370"/>
          <a:ext cx="268924" cy="130560"/>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userShapes>
</file>

<file path=xl/drawings/drawing25.xml><?xml version="1.0" encoding="utf-8"?>
<xdr:wsDr xmlns:xdr="http://schemas.openxmlformats.org/drawingml/2006/spreadsheetDrawing" xmlns:a="http://schemas.openxmlformats.org/drawingml/2006/main">
  <xdr:twoCellAnchor>
    <xdr:from>
      <xdr:col>5</xdr:col>
      <xdr:colOff>695325</xdr:colOff>
      <xdr:row>7</xdr:row>
      <xdr:rowOff>9525</xdr:rowOff>
    </xdr:from>
    <xdr:to>
      <xdr:col>9</xdr:col>
      <xdr:colOff>167640</xdr:colOff>
      <xdr:row>10</xdr:row>
      <xdr:rowOff>161925</xdr:rowOff>
    </xdr:to>
    <xdr:sp macro="" textlink="">
      <xdr:nvSpPr>
        <xdr:cNvPr id="2" name="Text Box 3801">
          <a:extLst>
            <a:ext uri="{FF2B5EF4-FFF2-40B4-BE49-F238E27FC236}">
              <a16:creationId xmlns:a16="http://schemas.microsoft.com/office/drawing/2014/main" id="{00000000-0008-0000-1500-000002000000}"/>
            </a:ext>
          </a:extLst>
        </xdr:cNvPr>
        <xdr:cNvSpPr txBox="1">
          <a:spLocks noChangeArrowheads="1"/>
        </xdr:cNvSpPr>
      </xdr:nvSpPr>
      <xdr:spPr bwMode="auto">
        <a:xfrm>
          <a:off x="4505325" y="1476375"/>
          <a:ext cx="252031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economic growth and private investment compared to a stable level under the scenario of additional public investments, according to the GIMF model calibrated for the Armenian economy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685800</xdr:colOff>
      <xdr:row>10</xdr:row>
      <xdr:rowOff>171450</xdr:rowOff>
    </xdr:from>
    <xdr:to>
      <xdr:col>9</xdr:col>
      <xdr:colOff>158115</xdr:colOff>
      <xdr:row>12</xdr:row>
      <xdr:rowOff>114300</xdr:rowOff>
    </xdr:to>
    <xdr:sp macro="" textlink="">
      <xdr:nvSpPr>
        <xdr:cNvPr id="4" name="Text Box 3801">
          <a:extLst>
            <a:ext uri="{FF2B5EF4-FFF2-40B4-BE49-F238E27FC236}">
              <a16:creationId xmlns:a16="http://schemas.microsoft.com/office/drawing/2014/main" id="{00000000-0008-0000-1500-000004000000}"/>
            </a:ext>
          </a:extLst>
        </xdr:cNvPr>
        <xdr:cNvSpPr txBox="1">
          <a:spLocks noChangeArrowheads="1"/>
        </xdr:cNvSpPr>
      </xdr:nvSpPr>
      <xdr:spPr bwMode="auto">
        <a:xfrm>
          <a:off x="4495800" y="2352675"/>
          <a:ext cx="252031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Public Investments</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718820</xdr:colOff>
      <xdr:row>11</xdr:row>
      <xdr:rowOff>141604</xdr:rowOff>
    </xdr:from>
    <xdr:to>
      <xdr:col>9</xdr:col>
      <xdr:colOff>190820</xdr:colOff>
      <xdr:row>20</xdr:row>
      <xdr:rowOff>168909</xdr:rowOff>
    </xdr:to>
    <xdr:graphicFrame macro="">
      <xdr:nvGraphicFramePr>
        <xdr:cNvPr id="3" name="Chart 2">
          <a:extLst>
            <a:ext uri="{FF2B5EF4-FFF2-40B4-BE49-F238E27FC236}">
              <a16:creationId xmlns:a16="http://schemas.microsoft.com/office/drawing/2014/main" id="{00000000-0008-0000-1500-000003000000}"/>
            </a:ext>
            <a:ext uri="{147F2762-F138-4A5C-976F-8EAC2B608ADB}">
              <a16:predDERef xmlns:a16="http://schemas.microsoft.com/office/drawing/2014/main" pre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685800</xdr:colOff>
      <xdr:row>10</xdr:row>
      <xdr:rowOff>171450</xdr:rowOff>
    </xdr:from>
    <xdr:to>
      <xdr:col>13</xdr:col>
      <xdr:colOff>158115</xdr:colOff>
      <xdr:row>12</xdr:row>
      <xdr:rowOff>200025</xdr:rowOff>
    </xdr:to>
    <xdr:sp macro="" textlink="">
      <xdr:nvSpPr>
        <xdr:cNvPr id="5" name="Text Box 3801">
          <a:extLst>
            <a:ext uri="{FF2B5EF4-FFF2-40B4-BE49-F238E27FC236}">
              <a16:creationId xmlns:a16="http://schemas.microsoft.com/office/drawing/2014/main" id="{00000000-0008-0000-1500-000005000000}"/>
            </a:ext>
          </a:extLst>
        </xdr:cNvPr>
        <xdr:cNvSpPr txBox="1">
          <a:spLocks noChangeArrowheads="1"/>
        </xdr:cNvSpPr>
      </xdr:nvSpPr>
      <xdr:spPr bwMode="auto">
        <a:xfrm>
          <a:off x="7543800" y="2352675"/>
          <a:ext cx="252031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rtl="0"/>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Economic growth</a:t>
          </a:r>
          <a:endParaRPr lang="ru-RU"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709295</xdr:colOff>
      <xdr:row>11</xdr:row>
      <xdr:rowOff>55879</xdr:rowOff>
    </xdr:from>
    <xdr:to>
      <xdr:col>13</xdr:col>
      <xdr:colOff>181295</xdr:colOff>
      <xdr:row>20</xdr:row>
      <xdr:rowOff>83184</xdr:rowOff>
    </xdr:to>
    <xdr:graphicFrame macro="">
      <xdr:nvGraphicFramePr>
        <xdr:cNvPr id="6" name="Chart 5">
          <a:extLst>
            <a:ext uri="{FF2B5EF4-FFF2-40B4-BE49-F238E27FC236}">
              <a16:creationId xmlns:a16="http://schemas.microsoft.com/office/drawing/2014/main" id="{00000000-0008-0000-1500-000006000000}"/>
            </a:ext>
            <a:ext uri="{147F2762-F138-4A5C-976F-8EAC2B608ADB}">
              <a16:predDERef xmlns:a16="http://schemas.microsoft.com/office/drawing/2014/main" pre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676275</xdr:colOff>
      <xdr:row>10</xdr:row>
      <xdr:rowOff>161925</xdr:rowOff>
    </xdr:from>
    <xdr:to>
      <xdr:col>17</xdr:col>
      <xdr:colOff>148590</xdr:colOff>
      <xdr:row>12</xdr:row>
      <xdr:rowOff>190500</xdr:rowOff>
    </xdr:to>
    <xdr:sp macro="" textlink="">
      <xdr:nvSpPr>
        <xdr:cNvPr id="7" name="Text Box 3801">
          <a:extLst>
            <a:ext uri="{FF2B5EF4-FFF2-40B4-BE49-F238E27FC236}">
              <a16:creationId xmlns:a16="http://schemas.microsoft.com/office/drawing/2014/main" id="{00000000-0008-0000-1500-000007000000}"/>
            </a:ext>
          </a:extLst>
        </xdr:cNvPr>
        <xdr:cNvSpPr txBox="1">
          <a:spLocks noChangeArrowheads="1"/>
        </xdr:cNvSpPr>
      </xdr:nvSpPr>
      <xdr:spPr bwMode="auto">
        <a:xfrm>
          <a:off x="10582275" y="2343150"/>
          <a:ext cx="252031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rtl="0"/>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Weight of Private Investments in GDP</a:t>
          </a:r>
          <a:endParaRPr lang="ru-RU"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747395</xdr:colOff>
      <xdr:row>11</xdr:row>
      <xdr:rowOff>141604</xdr:rowOff>
    </xdr:from>
    <xdr:to>
      <xdr:col>17</xdr:col>
      <xdr:colOff>219395</xdr:colOff>
      <xdr:row>20</xdr:row>
      <xdr:rowOff>168909</xdr:rowOff>
    </xdr:to>
    <xdr:graphicFrame macro="">
      <xdr:nvGraphicFramePr>
        <xdr:cNvPr id="8" name="Chart 7">
          <a:extLst>
            <a:ext uri="{FF2B5EF4-FFF2-40B4-BE49-F238E27FC236}">
              <a16:creationId xmlns:a16="http://schemas.microsoft.com/office/drawing/2014/main" id="{00000000-0008-0000-1500-000008000000}"/>
            </a:ext>
            <a:ext uri="{147F2762-F138-4A5C-976F-8EAC2B608ADB}">
              <a16:predDERef xmlns:a16="http://schemas.microsoft.com/office/drawing/2014/main" pre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2305050</xdr:colOff>
      <xdr:row>9</xdr:row>
      <xdr:rowOff>19050</xdr:rowOff>
    </xdr:from>
    <xdr:to>
      <xdr:col>5</xdr:col>
      <xdr:colOff>148275</xdr:colOff>
      <xdr:row>12</xdr:row>
      <xdr:rowOff>114300</xdr:rowOff>
    </xdr:to>
    <xdr:sp macro="" textlink="">
      <xdr:nvSpPr>
        <xdr:cNvPr id="4" name="Text Box 3801">
          <a:extLst>
            <a:ext uri="{FF2B5EF4-FFF2-40B4-BE49-F238E27FC236}">
              <a16:creationId xmlns:a16="http://schemas.microsoft.com/office/drawing/2014/main" id="{00000000-0008-0000-1600-000004000000}"/>
            </a:ext>
          </a:extLst>
        </xdr:cNvPr>
        <xdr:cNvSpPr txBox="1">
          <a:spLocks noChangeArrowheads="1"/>
        </xdr:cNvSpPr>
      </xdr:nvSpPr>
      <xdr:spPr bwMode="auto">
        <a:xfrm>
          <a:off x="2305050" y="1657350"/>
          <a:ext cx="2520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Current account/GDP medium-term forecasts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400049</xdr:colOff>
      <xdr:row>26</xdr:row>
      <xdr:rowOff>122556</xdr:rowOff>
    </xdr:from>
    <xdr:to>
      <xdr:col>5</xdr:col>
      <xdr:colOff>238759</xdr:colOff>
      <xdr:row>28</xdr:row>
      <xdr:rowOff>0</xdr:rowOff>
    </xdr:to>
    <xdr:sp macro="" textlink="">
      <xdr:nvSpPr>
        <xdr:cNvPr id="5" name="Text Box 54">
          <a:extLst>
            <a:ext uri="{FF2B5EF4-FFF2-40B4-BE49-F238E27FC236}">
              <a16:creationId xmlns:a16="http://schemas.microsoft.com/office/drawing/2014/main" id="{00000000-0008-0000-1600-000005000000}"/>
            </a:ext>
            <a:ext uri="{147F2762-F138-4A5C-976F-8EAC2B608ADB}">
              <a16:predDERef xmlns:a16="http://schemas.microsoft.com/office/drawing/2014/main" pred="{00000000-0008-0000-1300-000004000000}"/>
            </a:ext>
          </a:extLst>
        </xdr:cNvPr>
        <xdr:cNvSpPr txBox="1"/>
      </xdr:nvSpPr>
      <xdr:spPr>
        <a:xfrm>
          <a:off x="2790824" y="4837431"/>
          <a:ext cx="2124710" cy="23939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forecast </a:t>
          </a: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xdr:col>
      <xdr:colOff>0</xdr:colOff>
      <xdr:row>11</xdr:row>
      <xdr:rowOff>104775</xdr:rowOff>
    </xdr:from>
    <xdr:to>
      <xdr:col>5</xdr:col>
      <xdr:colOff>234000</xdr:colOff>
      <xdr:row>26</xdr:row>
      <xdr:rowOff>95250</xdr:rowOff>
    </xdr:to>
    <xdr:graphicFrame macro="">
      <xdr:nvGraphicFramePr>
        <xdr:cNvPr id="6" name="Chart 5">
          <a:extLst>
            <a:ext uri="{FF2B5EF4-FFF2-40B4-BE49-F238E27FC236}">
              <a16:creationId xmlns:a16="http://schemas.microsoft.com/office/drawing/2014/main" id="{00000000-0008-0000-1600-000006000000}"/>
            </a:ext>
            <a:ext uri="{147F2762-F138-4A5C-976F-8EAC2B608ADB}">
              <a16:predDERef xmlns:a16="http://schemas.microsoft.com/office/drawing/2014/main" pre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2266950</xdr:colOff>
      <xdr:row>4</xdr:row>
      <xdr:rowOff>152400</xdr:rowOff>
    </xdr:from>
    <xdr:to>
      <xdr:col>4</xdr:col>
      <xdr:colOff>129540</xdr:colOff>
      <xdr:row>7</xdr:row>
      <xdr:rowOff>190499</xdr:rowOff>
    </xdr:to>
    <xdr:sp macro="" textlink="">
      <xdr:nvSpPr>
        <xdr:cNvPr id="2" name="Text Box 3801">
          <a:extLst>
            <a:ext uri="{FF2B5EF4-FFF2-40B4-BE49-F238E27FC236}">
              <a16:creationId xmlns:a16="http://schemas.microsoft.com/office/drawing/2014/main" id="{00000000-0008-0000-1700-000002000000}"/>
            </a:ext>
          </a:extLst>
        </xdr:cNvPr>
        <xdr:cNvSpPr txBox="1">
          <a:spLocks noChangeArrowheads="1"/>
        </xdr:cNvSpPr>
      </xdr:nvSpPr>
      <xdr:spPr bwMode="auto">
        <a:xfrm>
          <a:off x="2266950" y="990600"/>
          <a:ext cx="2501265" cy="66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23</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Fiscal impulse forecast (percentage point</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0</xdr:col>
      <xdr:colOff>2305050</xdr:colOff>
      <xdr:row>6</xdr:row>
      <xdr:rowOff>151130</xdr:rowOff>
    </xdr:from>
    <xdr:to>
      <xdr:col>4</xdr:col>
      <xdr:colOff>168593</xdr:colOff>
      <xdr:row>17</xdr:row>
      <xdr:rowOff>5715</xdr:rowOff>
    </xdr:to>
    <xdr:graphicFrame macro="">
      <xdr:nvGraphicFramePr>
        <xdr:cNvPr id="3" name="Chart 2">
          <a:extLst>
            <a:ext uri="{FF2B5EF4-FFF2-40B4-BE49-F238E27FC236}">
              <a16:creationId xmlns:a16="http://schemas.microsoft.com/office/drawing/2014/main" id="{00000000-0008-0000-1700-000003000000}"/>
            </a:ext>
            <a:ext uri="{147F2762-F138-4A5C-976F-8EAC2B608ADB}">
              <a16:predDERef xmlns:a16="http://schemas.microsoft.com/office/drawing/2014/main" pre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16</xdr:row>
      <xdr:rowOff>144780</xdr:rowOff>
    </xdr:from>
    <xdr:to>
      <xdr:col>4</xdr:col>
      <xdr:colOff>238125</xdr:colOff>
      <xdr:row>18</xdr:row>
      <xdr:rowOff>0</xdr:rowOff>
    </xdr:to>
    <xdr:sp macro="" textlink="">
      <xdr:nvSpPr>
        <xdr:cNvPr id="4" name="Text Box 57">
          <a:extLst>
            <a:ext uri="{FF2B5EF4-FFF2-40B4-BE49-F238E27FC236}">
              <a16:creationId xmlns:a16="http://schemas.microsoft.com/office/drawing/2014/main" id="{00000000-0008-0000-1700-000004000000}"/>
            </a:ext>
          </a:extLst>
        </xdr:cNvPr>
        <xdr:cNvSpPr txBox="1"/>
      </xdr:nvSpPr>
      <xdr:spPr>
        <a:xfrm>
          <a:off x="3352800" y="3497580"/>
          <a:ext cx="1524000" cy="27432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 estimate</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685800</xdr:colOff>
      <xdr:row>1</xdr:row>
      <xdr:rowOff>152401</xdr:rowOff>
    </xdr:from>
    <xdr:to>
      <xdr:col>7</xdr:col>
      <xdr:colOff>158115</xdr:colOff>
      <xdr:row>4</xdr:row>
      <xdr:rowOff>85725</xdr:rowOff>
    </xdr:to>
    <xdr:sp macro="" textlink="">
      <xdr:nvSpPr>
        <xdr:cNvPr id="2" name="Text Box 3801">
          <a:extLst>
            <a:ext uri="{FF2B5EF4-FFF2-40B4-BE49-F238E27FC236}">
              <a16:creationId xmlns:a16="http://schemas.microsoft.com/office/drawing/2014/main" id="{00000000-0008-0000-1800-000002000000}"/>
            </a:ext>
          </a:extLst>
        </xdr:cNvPr>
        <xdr:cNvSpPr txBox="1">
          <a:spLocks noChangeArrowheads="1"/>
        </xdr:cNvSpPr>
      </xdr:nvSpPr>
      <xdr:spPr bwMode="auto">
        <a:xfrm>
          <a:off x="4476750" y="342901"/>
          <a:ext cx="2520315" cy="56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21</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Short-term inflation expectation estimates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661670</xdr:colOff>
      <xdr:row>3</xdr:row>
      <xdr:rowOff>151130</xdr:rowOff>
    </xdr:from>
    <xdr:to>
      <xdr:col>7</xdr:col>
      <xdr:colOff>133670</xdr:colOff>
      <xdr:row>12</xdr:row>
      <xdr:rowOff>178435</xdr:rowOff>
    </xdr:to>
    <xdr:graphicFrame macro="">
      <xdr:nvGraphicFramePr>
        <xdr:cNvPr id="3" name="Chart 2">
          <a:extLst>
            <a:ext uri="{FF2B5EF4-FFF2-40B4-BE49-F238E27FC236}">
              <a16:creationId xmlns:a16="http://schemas.microsoft.com/office/drawing/2014/main" id="{00000000-0008-0000-1800-000003000000}"/>
            </a:ext>
            <a:ext uri="{147F2762-F138-4A5C-976F-8EAC2B608ADB}">
              <a16:predDERef xmlns:a16="http://schemas.microsoft.com/office/drawing/2014/main" pre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447675</xdr:colOff>
      <xdr:row>12</xdr:row>
      <xdr:rowOff>146050</xdr:rowOff>
    </xdr:from>
    <xdr:to>
      <xdr:col>7</xdr:col>
      <xdr:colOff>207645</xdr:colOff>
      <xdr:row>14</xdr:row>
      <xdr:rowOff>69215</xdr:rowOff>
    </xdr:to>
    <xdr:sp macro="" textlink="">
      <xdr:nvSpPr>
        <xdr:cNvPr id="4" name="Text Box 58">
          <a:extLst>
            <a:ext uri="{FF2B5EF4-FFF2-40B4-BE49-F238E27FC236}">
              <a16:creationId xmlns:a16="http://schemas.microsoft.com/office/drawing/2014/main" id="{00000000-0008-0000-1800-000004000000}"/>
            </a:ext>
            <a:ext uri="{147F2762-F138-4A5C-976F-8EAC2B608ADB}">
              <a16:predDERef xmlns:a16="http://schemas.microsoft.com/office/drawing/2014/main" pred="{00000000-0008-0000-1A00-000003000000}"/>
            </a:ext>
          </a:extLst>
        </xdr:cNvPr>
        <xdr:cNvSpPr txBox="1"/>
      </xdr:nvSpPr>
      <xdr:spPr>
        <a:xfrm>
          <a:off x="5762625" y="2641600"/>
          <a:ext cx="1283970" cy="3422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 estimate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678903</xdr:colOff>
      <xdr:row>7</xdr:row>
      <xdr:rowOff>152400</xdr:rowOff>
    </xdr:from>
    <xdr:to>
      <xdr:col>9</xdr:col>
      <xdr:colOff>179793</xdr:colOff>
      <xdr:row>10</xdr:row>
      <xdr:rowOff>161925</xdr:rowOff>
    </xdr:to>
    <xdr:sp macro="" textlink="">
      <xdr:nvSpPr>
        <xdr:cNvPr id="2" name="Text Box 3801">
          <a:extLst>
            <a:ext uri="{FF2B5EF4-FFF2-40B4-BE49-F238E27FC236}">
              <a16:creationId xmlns:a16="http://schemas.microsoft.com/office/drawing/2014/main" id="{00000000-0008-0000-1900-000002000000}"/>
            </a:ext>
          </a:extLst>
        </xdr:cNvPr>
        <xdr:cNvSpPr txBox="1">
          <a:spLocks noChangeArrowheads="1"/>
        </xdr:cNvSpPr>
      </xdr:nvSpPr>
      <xdr:spPr bwMode="auto">
        <a:xfrm>
          <a:off x="5870028" y="1619250"/>
          <a:ext cx="254889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Household inflation expectation surveys</a:t>
          </a: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2299</xdr:colOff>
      <xdr:row>9</xdr:row>
      <xdr:rowOff>88353</xdr:rowOff>
    </xdr:from>
    <xdr:to>
      <xdr:col>9</xdr:col>
      <xdr:colOff>326149</xdr:colOff>
      <xdr:row>19</xdr:row>
      <xdr:rowOff>78828</xdr:rowOff>
    </xdr:to>
    <xdr:graphicFrame macro="">
      <xdr:nvGraphicFramePr>
        <xdr:cNvPr id="3" name="Chart 2">
          <a:extLst>
            <a:ext uri="{FF2B5EF4-FFF2-40B4-BE49-F238E27FC236}">
              <a16:creationId xmlns:a16="http://schemas.microsoft.com/office/drawing/2014/main" id="{00000000-0008-0000-1900-000003000000}"/>
            </a:ext>
            <a:ext uri="{147F2762-F138-4A5C-976F-8EAC2B608ADB}">
              <a16:predDERef xmlns:a16="http://schemas.microsoft.com/office/drawing/2014/main" pre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64046</xdr:colOff>
      <xdr:row>19</xdr:row>
      <xdr:rowOff>145065</xdr:rowOff>
    </xdr:from>
    <xdr:to>
      <xdr:col>9</xdr:col>
      <xdr:colOff>405041</xdr:colOff>
      <xdr:row>21</xdr:row>
      <xdr:rowOff>67573</xdr:rowOff>
    </xdr:to>
    <xdr:sp macro="" textlink="">
      <xdr:nvSpPr>
        <xdr:cNvPr id="4" name="Text Box 58">
          <a:extLst>
            <a:ext uri="{FF2B5EF4-FFF2-40B4-BE49-F238E27FC236}">
              <a16:creationId xmlns:a16="http://schemas.microsoft.com/office/drawing/2014/main" id="{00000000-0008-0000-1900-000004000000}"/>
            </a:ext>
            <a:ext uri="{147F2762-F138-4A5C-976F-8EAC2B608ADB}">
              <a16:predDERef xmlns:a16="http://schemas.microsoft.com/office/drawing/2014/main" pred="{00000000-0008-0000-1A00-000003000000}"/>
            </a:ext>
          </a:extLst>
        </xdr:cNvPr>
        <xdr:cNvSpPr txBox="1"/>
      </xdr:nvSpPr>
      <xdr:spPr>
        <a:xfrm>
          <a:off x="7541171" y="4126515"/>
          <a:ext cx="1102995" cy="34160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677740</xdr:colOff>
      <xdr:row>0</xdr:row>
      <xdr:rowOff>197827</xdr:rowOff>
    </xdr:from>
    <xdr:to>
      <xdr:col>8</xdr:col>
      <xdr:colOff>211015</xdr:colOff>
      <xdr:row>15</xdr:row>
      <xdr:rowOff>32971</xdr:rowOff>
    </xdr:to>
    <xdr:sp macro="" textlink="">
      <xdr:nvSpPr>
        <xdr:cNvPr id="4" name="Text Box 3994">
          <a:extLst>
            <a:ext uri="{FF2B5EF4-FFF2-40B4-BE49-F238E27FC236}">
              <a16:creationId xmlns:a16="http://schemas.microsoft.com/office/drawing/2014/main" id="{00000000-0008-0000-0300-000004000000}"/>
            </a:ext>
          </a:extLst>
        </xdr:cNvPr>
        <xdr:cNvSpPr txBox="1">
          <a:spLocks noChangeArrowheads="1"/>
        </xdr:cNvSpPr>
      </xdr:nvSpPr>
      <xdr:spPr bwMode="auto">
        <a:xfrm>
          <a:off x="3725740" y="197827"/>
          <a:ext cx="2581275" cy="472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Economic growth in trade partner countries (%)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754765</xdr:colOff>
      <xdr:row>14</xdr:row>
      <xdr:rowOff>150111</xdr:rowOff>
    </xdr:from>
    <xdr:to>
      <xdr:col>8</xdr:col>
      <xdr:colOff>226765</xdr:colOff>
      <xdr:row>23</xdr:row>
      <xdr:rowOff>8427</xdr:rowOff>
    </xdr:to>
    <xdr:graphicFrame macro="">
      <xdr:nvGraphicFramePr>
        <xdr:cNvPr id="20" name="Chart 4">
          <a:extLst>
            <a:ext uri="{FF2B5EF4-FFF2-40B4-BE49-F238E27FC236}">
              <a16:creationId xmlns:a16="http://schemas.microsoft.com/office/drawing/2014/main" id="{00000000-0008-0000-0300-000014000000}"/>
            </a:ext>
            <a:ext uri="{147F2762-F138-4A5C-976F-8EAC2B608ADB}">
              <a16:predDERef xmlns:a16="http://schemas.microsoft.com/office/drawing/2014/main" pre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721653</xdr:colOff>
      <xdr:row>23</xdr:row>
      <xdr:rowOff>73252</xdr:rowOff>
    </xdr:from>
    <xdr:to>
      <xdr:col>8</xdr:col>
      <xdr:colOff>244768</xdr:colOff>
      <xdr:row>25</xdr:row>
      <xdr:rowOff>48407</xdr:rowOff>
    </xdr:to>
    <xdr:sp macro="" textlink="">
      <xdr:nvSpPr>
        <xdr:cNvPr id="6" name="Text Box 24">
          <a:extLst>
            <a:ext uri="{FF2B5EF4-FFF2-40B4-BE49-F238E27FC236}">
              <a16:creationId xmlns:a16="http://schemas.microsoft.com/office/drawing/2014/main" id="{00000000-0008-0000-0300-000006000000}"/>
            </a:ext>
          </a:extLst>
        </xdr:cNvPr>
        <xdr:cNvSpPr txBox="1"/>
      </xdr:nvSpPr>
      <xdr:spPr>
        <a:xfrm>
          <a:off x="3769653" y="2410540"/>
          <a:ext cx="2571115" cy="40011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BLS, Eurostat, Rosstat, CBA forecast </a:t>
          </a: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7</xdr:col>
      <xdr:colOff>670891</xdr:colOff>
      <xdr:row>1</xdr:row>
      <xdr:rowOff>124238</xdr:rowOff>
    </xdr:from>
    <xdr:to>
      <xdr:col>11</xdr:col>
      <xdr:colOff>171146</xdr:colOff>
      <xdr:row>5</xdr:row>
      <xdr:rowOff>24848</xdr:rowOff>
    </xdr:to>
    <xdr:sp macro="" textlink="">
      <xdr:nvSpPr>
        <xdr:cNvPr id="5" name="Text Box 3801">
          <a:extLst>
            <a:ext uri="{FF2B5EF4-FFF2-40B4-BE49-F238E27FC236}">
              <a16:creationId xmlns:a16="http://schemas.microsoft.com/office/drawing/2014/main" id="{00000000-0008-0000-1A00-000005000000}"/>
            </a:ext>
          </a:extLst>
        </xdr:cNvPr>
        <xdr:cNvSpPr txBox="1">
          <a:spLocks noChangeArrowheads="1"/>
        </xdr:cNvSpPr>
      </xdr:nvSpPr>
      <xdr:spPr bwMode="auto">
        <a:xfrm>
          <a:off x="6004891" y="314738"/>
          <a:ext cx="2548255" cy="629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12-month inflation forecast for the reporting period was periodically revised upwards</a:t>
          </a:r>
          <a:endParaRPr lang="en-US" sz="8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652255</xdr:colOff>
      <xdr:row>4</xdr:row>
      <xdr:rowOff>8283</xdr:rowOff>
    </xdr:from>
    <xdr:to>
      <xdr:col>12</xdr:col>
      <xdr:colOff>33130</xdr:colOff>
      <xdr:row>18</xdr:row>
      <xdr:rowOff>140804</xdr:rowOff>
    </xdr:to>
    <xdr:graphicFrame macro="">
      <xdr:nvGraphicFramePr>
        <xdr:cNvPr id="3" name="Chart 2">
          <a:extLst>
            <a:ext uri="{FF2B5EF4-FFF2-40B4-BE49-F238E27FC236}">
              <a16:creationId xmlns:a16="http://schemas.microsoft.com/office/drawing/2014/main" id="{00000000-0008-0000-1A00-000003000000}"/>
            </a:ext>
            <a:ext uri="{147F2762-F138-4A5C-976F-8EAC2B608ADB}">
              <a16:predDERef xmlns:a16="http://schemas.microsoft.com/office/drawing/2014/main" pre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194350</xdr:colOff>
      <xdr:row>18</xdr:row>
      <xdr:rowOff>125937</xdr:rowOff>
    </xdr:from>
    <xdr:to>
      <xdr:col>12</xdr:col>
      <xdr:colOff>122595</xdr:colOff>
      <xdr:row>20</xdr:row>
      <xdr:rowOff>96727</xdr:rowOff>
    </xdr:to>
    <xdr:sp macro="" textlink="">
      <xdr:nvSpPr>
        <xdr:cNvPr id="4" name="Text Box 293">
          <a:extLst>
            <a:ext uri="{FF2B5EF4-FFF2-40B4-BE49-F238E27FC236}">
              <a16:creationId xmlns:a16="http://schemas.microsoft.com/office/drawing/2014/main" id="{00000000-0008-0000-1A00-000004000000}"/>
            </a:ext>
            <a:ext uri="{147F2762-F138-4A5C-976F-8EAC2B608ADB}">
              <a16:predDERef xmlns:a16="http://schemas.microsoft.com/office/drawing/2014/main" pred="{00000000-0008-0000-2000-000002000000}"/>
            </a:ext>
          </a:extLst>
        </xdr:cNvPr>
        <xdr:cNvSpPr txBox="1"/>
      </xdr:nvSpPr>
      <xdr:spPr>
        <a:xfrm>
          <a:off x="7814350" y="3414133"/>
          <a:ext cx="1452245" cy="3352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NSS, CBA</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734415</xdr:colOff>
      <xdr:row>3</xdr:row>
      <xdr:rowOff>123353</xdr:rowOff>
    </xdr:from>
    <xdr:to>
      <xdr:col>7</xdr:col>
      <xdr:colOff>165452</xdr:colOff>
      <xdr:row>7</xdr:row>
      <xdr:rowOff>104646</xdr:rowOff>
    </xdr:to>
    <xdr:sp macro="" textlink="">
      <xdr:nvSpPr>
        <xdr:cNvPr id="4" name="Text Box 3801">
          <a:extLst>
            <a:ext uri="{FF2B5EF4-FFF2-40B4-BE49-F238E27FC236}">
              <a16:creationId xmlns:a16="http://schemas.microsoft.com/office/drawing/2014/main" id="{00000000-0008-0000-1B00-000004000000}"/>
            </a:ext>
          </a:extLst>
        </xdr:cNvPr>
        <xdr:cNvSpPr txBox="1">
          <a:spLocks noChangeArrowheads="1"/>
        </xdr:cNvSpPr>
      </xdr:nvSpPr>
      <xdr:spPr bwMode="auto">
        <a:xfrm>
          <a:off x="3020415" y="826738"/>
          <a:ext cx="2530325" cy="7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Since the end of 2020 rapid growth of both 12-month general and core inflation was observed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719072</xdr:colOff>
      <xdr:row>6</xdr:row>
      <xdr:rowOff>63876</xdr:rowOff>
    </xdr:from>
    <xdr:to>
      <xdr:col>7</xdr:col>
      <xdr:colOff>139784</xdr:colOff>
      <xdr:row>17</xdr:row>
      <xdr:rowOff>122403</xdr:rowOff>
    </xdr:to>
    <xdr:graphicFrame macro="">
      <xdr:nvGraphicFramePr>
        <xdr:cNvPr id="2" name="Chart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448308</xdr:colOff>
      <xdr:row>17</xdr:row>
      <xdr:rowOff>91627</xdr:rowOff>
    </xdr:from>
    <xdr:to>
      <xdr:col>7</xdr:col>
      <xdr:colOff>139551</xdr:colOff>
      <xdr:row>19</xdr:row>
      <xdr:rowOff>99818</xdr:rowOff>
    </xdr:to>
    <xdr:sp macro="" textlink="">
      <xdr:nvSpPr>
        <xdr:cNvPr id="5" name="Text Box 3871">
          <a:extLst>
            <a:ext uri="{FF2B5EF4-FFF2-40B4-BE49-F238E27FC236}">
              <a16:creationId xmlns:a16="http://schemas.microsoft.com/office/drawing/2014/main" id="{00000000-0008-0000-1B00-000005000000}"/>
            </a:ext>
            <a:ext uri="{147F2762-F138-4A5C-976F-8EAC2B608ADB}">
              <a16:predDERef xmlns:a16="http://schemas.microsoft.com/office/drawing/2014/main" pred="{00000000-0008-0000-1B00-000004000000}"/>
            </a:ext>
          </a:extLst>
        </xdr:cNvPr>
        <xdr:cNvSpPr txBox="1"/>
      </xdr:nvSpPr>
      <xdr:spPr>
        <a:xfrm>
          <a:off x="4309596" y="3396069"/>
          <a:ext cx="1215243" cy="3452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Source:</a:t>
          </a:r>
          <a:r>
            <a:rPr lang="en-US" sz="700" i="1" baseline="0">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NSS</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30227</xdr:colOff>
      <xdr:row>23</xdr:row>
      <xdr:rowOff>121526</xdr:rowOff>
    </xdr:from>
    <xdr:to>
      <xdr:col>8</xdr:col>
      <xdr:colOff>108967</xdr:colOff>
      <xdr:row>24</xdr:row>
      <xdr:rowOff>176323</xdr:rowOff>
    </xdr:to>
    <xdr:sp macro="" textlink="">
      <xdr:nvSpPr>
        <xdr:cNvPr id="8" name="Text Box 3871">
          <a:extLst>
            <a:ext uri="{FF2B5EF4-FFF2-40B4-BE49-F238E27FC236}">
              <a16:creationId xmlns:a16="http://schemas.microsoft.com/office/drawing/2014/main" id="{00000000-0008-0000-1C00-000008000000}"/>
            </a:ext>
          </a:extLst>
        </xdr:cNvPr>
        <xdr:cNvSpPr txBox="1"/>
      </xdr:nvSpPr>
      <xdr:spPr>
        <a:xfrm>
          <a:off x="5818496" y="4341834"/>
          <a:ext cx="1602740" cy="23797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NSS</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687998</xdr:colOff>
      <xdr:row>6</xdr:row>
      <xdr:rowOff>127783</xdr:rowOff>
    </xdr:from>
    <xdr:to>
      <xdr:col>8</xdr:col>
      <xdr:colOff>159998</xdr:colOff>
      <xdr:row>10</xdr:row>
      <xdr:rowOff>87923</xdr:rowOff>
    </xdr:to>
    <xdr:sp macro="" textlink="">
      <xdr:nvSpPr>
        <xdr:cNvPr id="5" name="Text Box 3801">
          <a:extLst>
            <a:ext uri="{FF2B5EF4-FFF2-40B4-BE49-F238E27FC236}">
              <a16:creationId xmlns:a16="http://schemas.microsoft.com/office/drawing/2014/main" id="{00000000-0008-0000-1C00-000005000000}"/>
            </a:ext>
            <a:ext uri="{147F2762-F138-4A5C-976F-8EAC2B608ADB}">
              <a16:predDERef xmlns:a16="http://schemas.microsoft.com/office/drawing/2014/main" pred="{00000000-0008-0000-1900-000004000000}"/>
            </a:ext>
          </a:extLst>
        </xdr:cNvPr>
        <xdr:cNvSpPr txBox="1">
          <a:spLocks noChangeArrowheads="1"/>
        </xdr:cNvSpPr>
      </xdr:nvSpPr>
      <xdr:spPr bwMode="auto">
        <a:xfrm>
          <a:off x="4952267" y="1234148"/>
          <a:ext cx="2520000" cy="692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28</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Compared to the same quarter of the previous year, USD prices on imports of goods and services in the third quarter of 2021 remained at a high level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4</xdr:col>
      <xdr:colOff>678473</xdr:colOff>
      <xdr:row>9</xdr:row>
      <xdr:rowOff>172183</xdr:rowOff>
    </xdr:from>
    <xdr:to>
      <xdr:col>8</xdr:col>
      <xdr:colOff>150473</xdr:colOff>
      <xdr:row>23</xdr:row>
      <xdr:rowOff>38839</xdr:rowOff>
    </xdr:to>
    <xdr:graphicFrame macro="">
      <xdr:nvGraphicFramePr>
        <xdr:cNvPr id="4" name="Chart 3">
          <a:extLst>
            <a:ext uri="{FF2B5EF4-FFF2-40B4-BE49-F238E27FC236}">
              <a16:creationId xmlns:a16="http://schemas.microsoft.com/office/drawing/2014/main" id="{00000000-0008-0000-1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6</xdr:col>
      <xdr:colOff>676776</xdr:colOff>
      <xdr:row>2</xdr:row>
      <xdr:rowOff>119314</xdr:rowOff>
    </xdr:from>
    <xdr:to>
      <xdr:col>10</xdr:col>
      <xdr:colOff>148776</xdr:colOff>
      <xdr:row>5</xdr:row>
      <xdr:rowOff>175343</xdr:rowOff>
    </xdr:to>
    <xdr:sp macro="" textlink="">
      <xdr:nvSpPr>
        <xdr:cNvPr id="7" name="Text Box 4145">
          <a:extLst>
            <a:ext uri="{FF2B5EF4-FFF2-40B4-BE49-F238E27FC236}">
              <a16:creationId xmlns:a16="http://schemas.microsoft.com/office/drawing/2014/main" id="{00000000-0008-0000-1D00-000007000000}"/>
            </a:ext>
          </a:extLst>
        </xdr:cNvPr>
        <xdr:cNvSpPr txBox="1">
          <a:spLocks noChangeArrowheads="1"/>
        </xdr:cNvSpPr>
      </xdr:nvSpPr>
      <xdr:spPr bwMode="auto">
        <a:xfrm>
          <a:off x="5183605" y="490288"/>
          <a:ext cx="2520000" cy="59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spending structure</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(y/y growth)</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739324</xdr:colOff>
      <xdr:row>4</xdr:row>
      <xdr:rowOff>103478</xdr:rowOff>
    </xdr:from>
    <xdr:to>
      <xdr:col>10</xdr:col>
      <xdr:colOff>216819</xdr:colOff>
      <xdr:row>16</xdr:row>
      <xdr:rowOff>111949</xdr:rowOff>
    </xdr:to>
    <xdr:graphicFrame macro="">
      <xdr:nvGraphicFramePr>
        <xdr:cNvPr id="6" name="Chart 1">
          <a:extLst>
            <a:ext uri="{FF2B5EF4-FFF2-40B4-BE49-F238E27FC236}">
              <a16:creationId xmlns:a16="http://schemas.microsoft.com/office/drawing/2014/main" id="{00000000-0008-0000-1D00-000006000000}"/>
            </a:ext>
            <a:ext uri="{147F2762-F138-4A5C-976F-8EAC2B608ADB}">
              <a16:predDERef xmlns:a16="http://schemas.microsoft.com/office/drawing/2014/main" pred="{00000000-0008-0000-1F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172130</xdr:colOff>
      <xdr:row>16</xdr:row>
      <xdr:rowOff>116720</xdr:rowOff>
    </xdr:from>
    <xdr:to>
      <xdr:col>10</xdr:col>
      <xdr:colOff>237535</xdr:colOff>
      <xdr:row>18</xdr:row>
      <xdr:rowOff>120529</xdr:rowOff>
    </xdr:to>
    <xdr:sp macro="" textlink="">
      <xdr:nvSpPr>
        <xdr:cNvPr id="3" name="Text Box 296">
          <a:extLst>
            <a:ext uri="{FF2B5EF4-FFF2-40B4-BE49-F238E27FC236}">
              <a16:creationId xmlns:a16="http://schemas.microsoft.com/office/drawing/2014/main" id="{00000000-0008-0000-1D00-000003000000}"/>
            </a:ext>
            <a:ext uri="{147F2762-F138-4A5C-976F-8EAC2B608ADB}">
              <a16:predDERef xmlns:a16="http://schemas.microsoft.com/office/drawing/2014/main" pred="{00000000-0008-0000-2400-000002000000}"/>
            </a:ext>
          </a:extLst>
        </xdr:cNvPr>
        <xdr:cNvSpPr txBox="1"/>
      </xdr:nvSpPr>
      <xdr:spPr>
        <a:xfrm>
          <a:off x="5440959" y="3014325"/>
          <a:ext cx="2351405" cy="36475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estimates</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674914</xdr:colOff>
      <xdr:row>6</xdr:row>
      <xdr:rowOff>151038</xdr:rowOff>
    </xdr:from>
    <xdr:to>
      <xdr:col>9</xdr:col>
      <xdr:colOff>141419</xdr:colOff>
      <xdr:row>10</xdr:row>
      <xdr:rowOff>14967</xdr:rowOff>
    </xdr:to>
    <xdr:sp macro="" textlink="">
      <xdr:nvSpPr>
        <xdr:cNvPr id="5" name="Text Box 4145">
          <a:extLst>
            <a:ext uri="{FF2B5EF4-FFF2-40B4-BE49-F238E27FC236}">
              <a16:creationId xmlns:a16="http://schemas.microsoft.com/office/drawing/2014/main" id="{00000000-0008-0000-1E00-000005000000}"/>
            </a:ext>
          </a:extLst>
        </xdr:cNvPr>
        <xdr:cNvSpPr txBox="1">
          <a:spLocks noChangeArrowheads="1"/>
        </xdr:cNvSpPr>
      </xdr:nvSpPr>
      <xdr:spPr bwMode="auto">
        <a:xfrm>
          <a:off x="4484914" y="1424667"/>
          <a:ext cx="2514505" cy="713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ru-RU"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Net export position improved in the third quarter of 2021 (net real export, y/y, %, positive sign means improvement)</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687977</xdr:colOff>
      <xdr:row>9</xdr:row>
      <xdr:rowOff>124097</xdr:rowOff>
    </xdr:from>
    <xdr:to>
      <xdr:col>9</xdr:col>
      <xdr:colOff>159977</xdr:colOff>
      <xdr:row>21</xdr:row>
      <xdr:rowOff>80282</xdr:rowOff>
    </xdr:to>
    <xdr:graphicFrame macro="">
      <xdr:nvGraphicFramePr>
        <xdr:cNvPr id="4" name="Chart 3">
          <a:extLst>
            <a:ext uri="{FF2B5EF4-FFF2-40B4-BE49-F238E27FC236}">
              <a16:creationId xmlns:a16="http://schemas.microsoft.com/office/drawing/2014/main" id="{00000000-0008-0000-1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642710</xdr:colOff>
      <xdr:row>21</xdr:row>
      <xdr:rowOff>52523</xdr:rowOff>
    </xdr:from>
    <xdr:to>
      <xdr:col>9</xdr:col>
      <xdr:colOff>220435</xdr:colOff>
      <xdr:row>22</xdr:row>
      <xdr:rowOff>119380</xdr:rowOff>
    </xdr:to>
    <xdr:sp macro="" textlink="">
      <xdr:nvSpPr>
        <xdr:cNvPr id="10" name="Text Box 297">
          <a:extLst>
            <a:ext uri="{FF2B5EF4-FFF2-40B4-BE49-F238E27FC236}">
              <a16:creationId xmlns:a16="http://schemas.microsoft.com/office/drawing/2014/main" id="{00000000-0008-0000-1E00-00000A000000}"/>
            </a:ext>
            <a:ext uri="{147F2762-F138-4A5C-976F-8EAC2B608ADB}">
              <a16:predDERef xmlns:a16="http://schemas.microsoft.com/office/drawing/2014/main" pred="{00000000-0008-0000-2500-000003000000}"/>
            </a:ext>
          </a:extLst>
        </xdr:cNvPr>
        <xdr:cNvSpPr txBox="1"/>
      </xdr:nvSpPr>
      <xdr:spPr>
        <a:xfrm>
          <a:off x="5976710" y="4510223"/>
          <a:ext cx="1101725" cy="27912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NSS</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8</xdr:col>
      <xdr:colOff>680958</xdr:colOff>
      <xdr:row>4</xdr:row>
      <xdr:rowOff>155972</xdr:rowOff>
    </xdr:from>
    <xdr:to>
      <xdr:col>12</xdr:col>
      <xdr:colOff>152638</xdr:colOff>
      <xdr:row>8</xdr:row>
      <xdr:rowOff>42863</xdr:rowOff>
    </xdr:to>
    <xdr:sp macro="" textlink="">
      <xdr:nvSpPr>
        <xdr:cNvPr id="5" name="Text Box 4145">
          <a:extLst>
            <a:ext uri="{FF2B5EF4-FFF2-40B4-BE49-F238E27FC236}">
              <a16:creationId xmlns:a16="http://schemas.microsoft.com/office/drawing/2014/main" id="{00000000-0008-0000-1F00-000005000000}"/>
            </a:ext>
          </a:extLst>
        </xdr:cNvPr>
        <xdr:cNvSpPr txBox="1">
          <a:spLocks noChangeArrowheads="1"/>
        </xdr:cNvSpPr>
      </xdr:nvSpPr>
      <xdr:spPr bwMode="auto">
        <a:xfrm>
          <a:off x="4717177" y="989410"/>
          <a:ext cx="2519680" cy="720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restraining effect of fiscal policy in the third quarter of 2021 is mainly due to the restraining effect of expenditures</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307975</xdr:colOff>
      <xdr:row>17</xdr:row>
      <xdr:rowOff>78105</xdr:rowOff>
    </xdr:from>
    <xdr:to>
      <xdr:col>12</xdr:col>
      <xdr:colOff>231775</xdr:colOff>
      <xdr:row>18</xdr:row>
      <xdr:rowOff>122555</xdr:rowOff>
    </xdr:to>
    <xdr:sp macro="" textlink="">
      <xdr:nvSpPr>
        <xdr:cNvPr id="6" name="Text Box 298">
          <a:extLst>
            <a:ext uri="{FF2B5EF4-FFF2-40B4-BE49-F238E27FC236}">
              <a16:creationId xmlns:a16="http://schemas.microsoft.com/office/drawing/2014/main" id="{00000000-0008-0000-1F00-000006000000}"/>
            </a:ext>
            <a:ext uri="{147F2762-F138-4A5C-976F-8EAC2B608ADB}">
              <a16:predDERef xmlns:a16="http://schemas.microsoft.com/office/drawing/2014/main" pred="{00000000-0008-0000-2500-000003000000}"/>
            </a:ext>
          </a:extLst>
        </xdr:cNvPr>
        <xdr:cNvSpPr txBox="1"/>
      </xdr:nvSpPr>
      <xdr:spPr>
        <a:xfrm>
          <a:off x="5861050" y="3640455"/>
          <a:ext cx="144780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CBA estimates</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659607</xdr:colOff>
      <xdr:row>7</xdr:row>
      <xdr:rowOff>104775</xdr:rowOff>
    </xdr:from>
    <xdr:to>
      <xdr:col>12</xdr:col>
      <xdr:colOff>131607</xdr:colOff>
      <xdr:row>16</xdr:row>
      <xdr:rowOff>189309</xdr:rowOff>
    </xdr:to>
    <xdr:graphicFrame macro="">
      <xdr:nvGraphicFramePr>
        <xdr:cNvPr id="2" name="Chart 1">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6</xdr:col>
      <xdr:colOff>685800</xdr:colOff>
      <xdr:row>4</xdr:row>
      <xdr:rowOff>144236</xdr:rowOff>
    </xdr:from>
    <xdr:to>
      <xdr:col>10</xdr:col>
      <xdr:colOff>238125</xdr:colOff>
      <xdr:row>7</xdr:row>
      <xdr:rowOff>58511</xdr:rowOff>
    </xdr:to>
    <xdr:sp macro="" textlink="">
      <xdr:nvSpPr>
        <xdr:cNvPr id="2" name="Text Box 4145">
          <a:extLst>
            <a:ext uri="{FF2B5EF4-FFF2-40B4-BE49-F238E27FC236}">
              <a16:creationId xmlns:a16="http://schemas.microsoft.com/office/drawing/2014/main" id="{00000000-0008-0000-2000-000002000000}"/>
            </a:ext>
          </a:extLst>
        </xdr:cNvPr>
        <xdr:cNvSpPr txBox="1">
          <a:spLocks noChangeArrowheads="1"/>
        </xdr:cNvSpPr>
      </xdr:nvSpPr>
      <xdr:spPr bwMode="auto">
        <a:xfrm>
          <a:off x="7277100" y="993322"/>
          <a:ext cx="2600325" cy="551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Main indicators of the consolidated budget </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(AMD billion)</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673281</xdr:colOff>
      <xdr:row>6</xdr:row>
      <xdr:rowOff>75746</xdr:rowOff>
    </xdr:from>
    <xdr:to>
      <xdr:col>10</xdr:col>
      <xdr:colOff>144961</xdr:colOff>
      <xdr:row>15</xdr:row>
      <xdr:rowOff>145597</xdr:rowOff>
    </xdr:to>
    <xdr:graphicFrame macro="">
      <xdr:nvGraphicFramePr>
        <xdr:cNvPr id="3" name="Chart 2" descr="Description: Description: Description:  ïåò">
          <a:extLst>
            <a:ext uri="{FF2B5EF4-FFF2-40B4-BE49-F238E27FC236}">
              <a16:creationId xmlns:a16="http://schemas.microsoft.com/office/drawing/2014/main" id="{00000000-0008-0000-2000-000003000000}"/>
            </a:ext>
            <a:ext uri="{147F2762-F138-4A5C-976F-8EAC2B608ADB}">
              <a16:predDERef xmlns:a16="http://schemas.microsoft.com/office/drawing/2014/main" pre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755195</xdr:colOff>
      <xdr:row>15</xdr:row>
      <xdr:rowOff>135437</xdr:rowOff>
    </xdr:from>
    <xdr:to>
      <xdr:col>10</xdr:col>
      <xdr:colOff>230050</xdr:colOff>
      <xdr:row>16</xdr:row>
      <xdr:rowOff>179886</xdr:rowOff>
    </xdr:to>
    <xdr:sp macro="" textlink="">
      <xdr:nvSpPr>
        <xdr:cNvPr id="4" name="Text Box 302">
          <a:extLst>
            <a:ext uri="{FF2B5EF4-FFF2-40B4-BE49-F238E27FC236}">
              <a16:creationId xmlns:a16="http://schemas.microsoft.com/office/drawing/2014/main" id="{00000000-0008-0000-2000-000004000000}"/>
            </a:ext>
            <a:ext uri="{147F2762-F138-4A5C-976F-8EAC2B608ADB}">
              <a16:predDERef xmlns:a16="http://schemas.microsoft.com/office/drawing/2014/main" pred="{00000000-0008-0000-2600-000003000000}"/>
            </a:ext>
          </a:extLst>
        </xdr:cNvPr>
        <xdr:cNvSpPr txBox="1"/>
      </xdr:nvSpPr>
      <xdr:spPr>
        <a:xfrm>
          <a:off x="8870495" y="3319508"/>
          <a:ext cx="998855" cy="25672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a:t>
          </a:r>
          <a:endParaRPr lang="en-US"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xdr:col>
      <xdr:colOff>682136</xdr:colOff>
      <xdr:row>5</xdr:row>
      <xdr:rowOff>136281</xdr:rowOff>
    </xdr:from>
    <xdr:to>
      <xdr:col>6</xdr:col>
      <xdr:colOff>167786</xdr:colOff>
      <xdr:row>8</xdr:row>
      <xdr:rowOff>175847</xdr:rowOff>
    </xdr:to>
    <xdr:sp macro="" textlink="">
      <xdr:nvSpPr>
        <xdr:cNvPr id="3" name="Text Box 4145">
          <a:extLst>
            <a:ext uri="{FF2B5EF4-FFF2-40B4-BE49-F238E27FC236}">
              <a16:creationId xmlns:a16="http://schemas.microsoft.com/office/drawing/2014/main" id="{00000000-0008-0000-2100-000003000000}"/>
            </a:ext>
          </a:extLst>
        </xdr:cNvPr>
        <xdr:cNvSpPr txBox="1">
          <a:spLocks noChangeArrowheads="1"/>
        </xdr:cNvSpPr>
      </xdr:nvSpPr>
      <xdr:spPr bwMode="auto">
        <a:xfrm>
          <a:off x="3708155" y="1198685"/>
          <a:ext cx="2533650" cy="67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p>
        <a:p>
          <a:pPr marL="0" marR="0" indent="0" defTabSz="914400" eaLnBrk="1" fontAlgn="auto" latinLnBrk="0" hangingPunct="1">
            <a:lnSpc>
              <a:spcPct val="100000"/>
            </a:lnSpc>
            <a:spcBef>
              <a:spcPts val="0"/>
            </a:spcBef>
            <a:spcAft>
              <a:spcPts val="0"/>
            </a:spcAft>
            <a:buClrTx/>
            <a:buSzTx/>
            <a:buFontTx/>
            <a:buNone/>
            <a:tabLst/>
            <a:defRPr/>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third quarter of 2021, state budget had deficit, which was financed by domestic sources (AMD billion)</a:t>
          </a: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517279</xdr:colOff>
      <xdr:row>17</xdr:row>
      <xdr:rowOff>156991</xdr:rowOff>
    </xdr:from>
    <xdr:to>
      <xdr:col>6</xdr:col>
      <xdr:colOff>288679</xdr:colOff>
      <xdr:row>18</xdr:row>
      <xdr:rowOff>201440</xdr:rowOff>
    </xdr:to>
    <xdr:sp macro="" textlink="">
      <xdr:nvSpPr>
        <xdr:cNvPr id="2" name="Text Box 303">
          <a:extLst>
            <a:ext uri="{FF2B5EF4-FFF2-40B4-BE49-F238E27FC236}">
              <a16:creationId xmlns:a16="http://schemas.microsoft.com/office/drawing/2014/main" id="{00000000-0008-0000-2100-000002000000}"/>
            </a:ext>
            <a:ext uri="{147F2762-F138-4A5C-976F-8EAC2B608ADB}">
              <a16:predDERef xmlns:a16="http://schemas.microsoft.com/office/drawing/2014/main" pred="{00000000-0008-0000-2700-000003000000}"/>
            </a:ext>
          </a:extLst>
        </xdr:cNvPr>
        <xdr:cNvSpPr txBox="1"/>
      </xdr:nvSpPr>
      <xdr:spPr>
        <a:xfrm>
          <a:off x="5067298" y="3769164"/>
          <a:ext cx="1295400" cy="2569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RA MoF</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2</xdr:col>
      <xdr:colOff>738553</xdr:colOff>
      <xdr:row>8</xdr:row>
      <xdr:rowOff>12456</xdr:rowOff>
    </xdr:from>
    <xdr:to>
      <xdr:col>6</xdr:col>
      <xdr:colOff>210553</xdr:colOff>
      <xdr:row>17</xdr:row>
      <xdr:rowOff>161193</xdr:rowOff>
    </xdr:to>
    <xdr:graphicFrame macro="">
      <xdr:nvGraphicFramePr>
        <xdr:cNvPr id="4" name="Chart 3">
          <a:extLst>
            <a:ext uri="{FF2B5EF4-FFF2-40B4-BE49-F238E27FC236}">
              <a16:creationId xmlns:a16="http://schemas.microsoft.com/office/drawing/2014/main" id="{00000000-0008-0000-2100-000004000000}"/>
            </a:ext>
            <a:ext uri="{147F2762-F138-4A5C-976F-8EAC2B608ADB}">
              <a16:predDERef xmlns:a16="http://schemas.microsoft.com/office/drawing/2014/main" pre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8</xdr:col>
      <xdr:colOff>679772</xdr:colOff>
      <xdr:row>2</xdr:row>
      <xdr:rowOff>122634</xdr:rowOff>
    </xdr:from>
    <xdr:to>
      <xdr:col>12</xdr:col>
      <xdr:colOff>158763</xdr:colOff>
      <xdr:row>5</xdr:row>
      <xdr:rowOff>5188</xdr:rowOff>
    </xdr:to>
    <xdr:sp macro="" textlink="">
      <xdr:nvSpPr>
        <xdr:cNvPr id="7" name="Text Box 4145">
          <a:extLst>
            <a:ext uri="{FF2B5EF4-FFF2-40B4-BE49-F238E27FC236}">
              <a16:creationId xmlns:a16="http://schemas.microsoft.com/office/drawing/2014/main" id="{00000000-0008-0000-2200-000007000000}"/>
            </a:ext>
          </a:extLst>
        </xdr:cNvPr>
        <xdr:cNvSpPr txBox="1">
          <a:spLocks noChangeArrowheads="1"/>
        </xdr:cNvSpPr>
      </xdr:nvSpPr>
      <xdr:spPr bwMode="auto">
        <a:xfrm>
          <a:off x="6990085" y="491728"/>
          <a:ext cx="2526991" cy="418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34</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GDP Sectoral Structure (y/y growth, %)</a:t>
          </a: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8</xdr:col>
      <xdr:colOff>725128</xdr:colOff>
      <xdr:row>4</xdr:row>
      <xdr:rowOff>156890</xdr:rowOff>
    </xdr:from>
    <xdr:to>
      <xdr:col>12</xdr:col>
      <xdr:colOff>202371</xdr:colOff>
      <xdr:row>17</xdr:row>
      <xdr:rowOff>17095</xdr:rowOff>
    </xdr:to>
    <xdr:graphicFrame macro="">
      <xdr:nvGraphicFramePr>
        <xdr:cNvPr id="2" name="Object 4141">
          <a:extLst>
            <a:ext uri="{FF2B5EF4-FFF2-40B4-BE49-F238E27FC236}">
              <a16:creationId xmlns:a16="http://schemas.microsoft.com/office/drawing/2014/main" id="{00000000-0008-0000-2200-000002000000}"/>
            </a:ext>
            <a:ext uri="{147F2762-F138-4A5C-976F-8EAC2B608ADB}">
              <a16:predDERef xmlns:a16="http://schemas.microsoft.com/office/drawing/2014/main" pred="{00000000-0008-0000-2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61623</xdr:colOff>
      <xdr:row>17</xdr:row>
      <xdr:rowOff>110040</xdr:rowOff>
    </xdr:from>
    <xdr:to>
      <xdr:col>12</xdr:col>
      <xdr:colOff>280195</xdr:colOff>
      <xdr:row>18</xdr:row>
      <xdr:rowOff>138490</xdr:rowOff>
    </xdr:to>
    <xdr:sp macro="" textlink="">
      <xdr:nvSpPr>
        <xdr:cNvPr id="5" name="Text Box 306">
          <a:extLst>
            <a:ext uri="{FF2B5EF4-FFF2-40B4-BE49-F238E27FC236}">
              <a16:creationId xmlns:a16="http://schemas.microsoft.com/office/drawing/2014/main" id="{00000000-0008-0000-2200-000005000000}"/>
            </a:ext>
            <a:ext uri="{147F2762-F138-4A5C-976F-8EAC2B608ADB}">
              <a16:predDERef xmlns:a16="http://schemas.microsoft.com/office/drawing/2014/main" pred="{00000000-0008-0000-2900-000003000000}"/>
            </a:ext>
          </a:extLst>
        </xdr:cNvPr>
        <xdr:cNvSpPr txBox="1"/>
      </xdr:nvSpPr>
      <xdr:spPr>
        <a:xfrm>
          <a:off x="7895936" y="3158040"/>
          <a:ext cx="1742572" cy="20704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estimates</a:t>
          </a: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4</xdr:col>
      <xdr:colOff>708932</xdr:colOff>
      <xdr:row>13</xdr:row>
      <xdr:rowOff>34473</xdr:rowOff>
    </xdr:from>
    <xdr:to>
      <xdr:col>7</xdr:col>
      <xdr:colOff>200932</xdr:colOff>
      <xdr:row>14</xdr:row>
      <xdr:rowOff>119744</xdr:rowOff>
    </xdr:to>
    <xdr:sp macro="" textlink="">
      <xdr:nvSpPr>
        <xdr:cNvPr id="3" name="Text Box 308">
          <a:extLst>
            <a:ext uri="{FF2B5EF4-FFF2-40B4-BE49-F238E27FC236}">
              <a16:creationId xmlns:a16="http://schemas.microsoft.com/office/drawing/2014/main" id="{00000000-0008-0000-2300-000003000000}"/>
            </a:ext>
            <a:ext uri="{147F2762-F138-4A5C-976F-8EAC2B608ADB}">
              <a16:predDERef xmlns:a16="http://schemas.microsoft.com/office/drawing/2014/main" pred="{00000000-0008-0000-2A00-00000C000000}"/>
            </a:ext>
          </a:extLst>
        </xdr:cNvPr>
        <xdr:cNvSpPr txBox="1"/>
      </xdr:nvSpPr>
      <xdr:spPr>
        <a:xfrm>
          <a:off x="3756932" y="2728687"/>
          <a:ext cx="1778000" cy="26896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eaLnBrk="1" fontAlgn="auto" latinLnBrk="0" hangingPunct="1"/>
          <a:r>
            <a:rPr lang="en-US" sz="700" b="0" i="1" baseline="0">
              <a:solidFill>
                <a:schemeClr val="dk1"/>
              </a:solidFill>
              <a:effectLst/>
              <a:latin typeface="GHEA Grapalat" panose="02000506050000020003" pitchFamily="50" charset="0"/>
              <a:ea typeface="+mn-ea"/>
              <a:cs typeface="+mn-cs"/>
            </a:rPr>
            <a:t>Source: NSS, CBA estimate</a:t>
          </a:r>
          <a:endParaRPr lang="en-US" sz="700">
            <a:effectLst/>
            <a:latin typeface="GHEA Grapalat" panose="02000506050000020003" pitchFamily="50"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3</xdr:col>
      <xdr:colOff>673553</xdr:colOff>
      <xdr:row>2</xdr:row>
      <xdr:rowOff>142874</xdr:rowOff>
    </xdr:from>
    <xdr:to>
      <xdr:col>7</xdr:col>
      <xdr:colOff>145553</xdr:colOff>
      <xdr:row>5</xdr:row>
      <xdr:rowOff>8164</xdr:rowOff>
    </xdr:to>
    <xdr:sp macro="" textlink="">
      <xdr:nvSpPr>
        <xdr:cNvPr id="9" name="Text Box 4093">
          <a:extLst>
            <a:ext uri="{FF2B5EF4-FFF2-40B4-BE49-F238E27FC236}">
              <a16:creationId xmlns:a16="http://schemas.microsoft.com/office/drawing/2014/main" id="{00000000-0008-0000-2300-000009000000}"/>
            </a:ext>
          </a:extLst>
        </xdr:cNvPr>
        <xdr:cNvSpPr txBox="1">
          <a:spLocks noChangeArrowheads="1"/>
        </xdr:cNvSpPr>
      </xdr:nvSpPr>
      <xdr:spPr bwMode="auto">
        <a:xfrm>
          <a:off x="2959553" y="544285"/>
          <a:ext cx="2520000" cy="49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nominal salaries (y/y growth,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l">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726622</xdr:colOff>
      <xdr:row>4</xdr:row>
      <xdr:rowOff>54428</xdr:rowOff>
    </xdr:from>
    <xdr:to>
      <xdr:col>7</xdr:col>
      <xdr:colOff>198622</xdr:colOff>
      <xdr:row>12</xdr:row>
      <xdr:rowOff>182110</xdr:rowOff>
    </xdr:to>
    <xdr:graphicFrame macro="">
      <xdr:nvGraphicFramePr>
        <xdr:cNvPr id="4" name="Chart 3">
          <a:extLst>
            <a:ext uri="{FF2B5EF4-FFF2-40B4-BE49-F238E27FC236}">
              <a16:creationId xmlns:a16="http://schemas.microsoft.com/office/drawing/2014/main" id="{00000000-0008-0000-2300-000004000000}"/>
            </a:ext>
            <a:ext uri="{147F2762-F138-4A5C-976F-8EAC2B608ADB}">
              <a16:predDERef xmlns:a16="http://schemas.microsoft.com/office/drawing/2014/main" pred="{00000000-0008-0000-2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668020</xdr:colOff>
      <xdr:row>15</xdr:row>
      <xdr:rowOff>142875</xdr:rowOff>
    </xdr:from>
    <xdr:to>
      <xdr:col>8</xdr:col>
      <xdr:colOff>140335</xdr:colOff>
      <xdr:row>17</xdr:row>
      <xdr:rowOff>133350</xdr:rowOff>
    </xdr:to>
    <xdr:sp macro="" textlink="">
      <xdr:nvSpPr>
        <xdr:cNvPr id="4" name="Text Box 3994">
          <a:extLst>
            <a:ext uri="{FF2B5EF4-FFF2-40B4-BE49-F238E27FC236}">
              <a16:creationId xmlns:a16="http://schemas.microsoft.com/office/drawing/2014/main" id="{00000000-0008-0000-0400-000004000000}"/>
            </a:ext>
          </a:extLst>
        </xdr:cNvPr>
        <xdr:cNvSpPr txBox="1">
          <a:spLocks noChangeArrowheads="1"/>
        </xdr:cNvSpPr>
      </xdr:nvSpPr>
      <xdr:spPr bwMode="auto">
        <a:xfrm>
          <a:off x="3716020" y="742950"/>
          <a:ext cx="252031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in trade partner countries(%)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9524</xdr:colOff>
      <xdr:row>17</xdr:row>
      <xdr:rowOff>156210</xdr:rowOff>
    </xdr:from>
    <xdr:to>
      <xdr:col>8</xdr:col>
      <xdr:colOff>243524</xdr:colOff>
      <xdr:row>27</xdr:row>
      <xdr:rowOff>19049</xdr:rowOff>
    </xdr:to>
    <xdr:graphicFrame macro="">
      <xdr:nvGraphicFramePr>
        <xdr:cNvPr id="5" name="Chart 4">
          <a:extLst>
            <a:ext uri="{FF2B5EF4-FFF2-40B4-BE49-F238E27FC236}">
              <a16:creationId xmlns:a16="http://schemas.microsoft.com/office/drawing/2014/main" id="{00000000-0008-0000-0400-000005000000}"/>
            </a:ext>
            <a:ext uri="{147F2762-F138-4A5C-976F-8EAC2B608ADB}">
              <a16:predDERef xmlns:a16="http://schemas.microsoft.com/office/drawing/2014/main" pre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748117</xdr:colOff>
      <xdr:row>27</xdr:row>
      <xdr:rowOff>123103</xdr:rowOff>
    </xdr:from>
    <xdr:to>
      <xdr:col>8</xdr:col>
      <xdr:colOff>261707</xdr:colOff>
      <xdr:row>29</xdr:row>
      <xdr:rowOff>96411</xdr:rowOff>
    </xdr:to>
    <xdr:sp macro="" textlink="">
      <xdr:nvSpPr>
        <xdr:cNvPr id="6" name="Text Box 25">
          <a:extLst>
            <a:ext uri="{FF2B5EF4-FFF2-40B4-BE49-F238E27FC236}">
              <a16:creationId xmlns:a16="http://schemas.microsoft.com/office/drawing/2014/main" id="{00000000-0008-0000-0400-000006000000}"/>
            </a:ext>
          </a:extLst>
        </xdr:cNvPr>
        <xdr:cNvSpPr txBox="1"/>
      </xdr:nvSpPr>
      <xdr:spPr>
        <a:xfrm>
          <a:off x="3796117" y="3256500"/>
          <a:ext cx="2561590" cy="39372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BLS, Eurostat, Rosstat, CBA forecast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682625</xdr:colOff>
      <xdr:row>2</xdr:row>
      <xdr:rowOff>152401</xdr:rowOff>
    </xdr:from>
    <xdr:to>
      <xdr:col>9</xdr:col>
      <xdr:colOff>447675</xdr:colOff>
      <xdr:row>5</xdr:row>
      <xdr:rowOff>57151</xdr:rowOff>
    </xdr:to>
    <xdr:sp macro="" textlink="">
      <xdr:nvSpPr>
        <xdr:cNvPr id="4" name="Text Box 4093">
          <a:extLst>
            <a:ext uri="{FF2B5EF4-FFF2-40B4-BE49-F238E27FC236}">
              <a16:creationId xmlns:a16="http://schemas.microsoft.com/office/drawing/2014/main" id="{00000000-0008-0000-2400-000004000000}"/>
            </a:ext>
          </a:extLst>
        </xdr:cNvPr>
        <xdr:cNvSpPr txBox="1">
          <a:spLocks noChangeArrowheads="1"/>
        </xdr:cNvSpPr>
      </xdr:nvSpPr>
      <xdr:spPr bwMode="auto">
        <a:xfrm>
          <a:off x="4492625" y="552451"/>
          <a:ext cx="2813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 labor costs (y/y growth,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366811</xdr:colOff>
      <xdr:row>14</xdr:row>
      <xdr:rowOff>147364</xdr:rowOff>
    </xdr:from>
    <xdr:to>
      <xdr:col>9</xdr:col>
      <xdr:colOff>407451</xdr:colOff>
      <xdr:row>16</xdr:row>
      <xdr:rowOff>122599</xdr:rowOff>
    </xdr:to>
    <xdr:sp macro="" textlink="">
      <xdr:nvSpPr>
        <xdr:cNvPr id="5" name="Text Box 309">
          <a:extLst>
            <a:ext uri="{FF2B5EF4-FFF2-40B4-BE49-F238E27FC236}">
              <a16:creationId xmlns:a16="http://schemas.microsoft.com/office/drawing/2014/main" id="{00000000-0008-0000-2400-000005000000}"/>
            </a:ext>
          </a:extLst>
        </xdr:cNvPr>
        <xdr:cNvSpPr txBox="1"/>
      </xdr:nvSpPr>
      <xdr:spPr>
        <a:xfrm>
          <a:off x="4938811" y="3070554"/>
          <a:ext cx="2326640" cy="39564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CBA estimate</a:t>
          </a: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5</xdr:col>
      <xdr:colOff>731454</xdr:colOff>
      <xdr:row>4</xdr:row>
      <xdr:rowOff>156999</xdr:rowOff>
    </xdr:from>
    <xdr:to>
      <xdr:col>9</xdr:col>
      <xdr:colOff>388554</xdr:colOff>
      <xdr:row>15</xdr:row>
      <xdr:rowOff>32517</xdr:rowOff>
    </xdr:to>
    <xdr:graphicFrame macro="">
      <xdr:nvGraphicFramePr>
        <xdr:cNvPr id="6" name="Chart 5">
          <a:extLst>
            <a:ext uri="{FF2B5EF4-FFF2-40B4-BE49-F238E27FC236}">
              <a16:creationId xmlns:a16="http://schemas.microsoft.com/office/drawing/2014/main" id="{00000000-0008-0000-2400-000006000000}"/>
            </a:ext>
            <a:ext uri="{147F2762-F138-4A5C-976F-8EAC2B608ADB}">
              <a16:predDERef xmlns:a16="http://schemas.microsoft.com/office/drawing/2014/main" pred="{00000000-0008-0000-2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7</xdr:col>
      <xdr:colOff>671406</xdr:colOff>
      <xdr:row>1</xdr:row>
      <xdr:rowOff>144113</xdr:rowOff>
    </xdr:from>
    <xdr:to>
      <xdr:col>11</xdr:col>
      <xdr:colOff>143406</xdr:colOff>
      <xdr:row>4</xdr:row>
      <xdr:rowOff>123825</xdr:rowOff>
    </xdr:to>
    <xdr:sp macro="" textlink="">
      <xdr:nvSpPr>
        <xdr:cNvPr id="5" name="Text Box 4093">
          <a:extLst>
            <a:ext uri="{FF2B5EF4-FFF2-40B4-BE49-F238E27FC236}">
              <a16:creationId xmlns:a16="http://schemas.microsoft.com/office/drawing/2014/main" id="{00000000-0008-0000-2500-000005000000}"/>
            </a:ext>
          </a:extLst>
        </xdr:cNvPr>
        <xdr:cNvSpPr txBox="1">
          <a:spLocks noChangeArrowheads="1"/>
        </xdr:cNvSpPr>
      </xdr:nvSpPr>
      <xdr:spPr bwMode="auto">
        <a:xfrm>
          <a:off x="5463672" y="352472"/>
          <a:ext cx="2520000" cy="604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During the quarter short-term interest rates continued to stay around the CBA policy interest rate</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727684</xdr:colOff>
      <xdr:row>4</xdr:row>
      <xdr:rowOff>10282</xdr:rowOff>
    </xdr:from>
    <xdr:to>
      <xdr:col>11</xdr:col>
      <xdr:colOff>199684</xdr:colOff>
      <xdr:row>14</xdr:row>
      <xdr:rowOff>178594</xdr:rowOff>
    </xdr:to>
    <xdr:graphicFrame macro="">
      <xdr:nvGraphicFramePr>
        <xdr:cNvPr id="3" name="Chart 2">
          <a:extLst>
            <a:ext uri="{FF2B5EF4-FFF2-40B4-BE49-F238E27FC236}">
              <a16:creationId xmlns:a16="http://schemas.microsoft.com/office/drawing/2014/main" id="{00000000-0008-0000-2500-000003000000}"/>
            </a:ext>
            <a:ext uri="{147F2762-F138-4A5C-976F-8EAC2B608ADB}">
              <a16:predDERef xmlns:a16="http://schemas.microsoft.com/office/drawing/2014/main" pred="{00000000-0008-0000-2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537069</xdr:colOff>
      <xdr:row>14</xdr:row>
      <xdr:rowOff>156828</xdr:rowOff>
    </xdr:from>
    <xdr:to>
      <xdr:col>11</xdr:col>
      <xdr:colOff>290054</xdr:colOff>
      <xdr:row>15</xdr:row>
      <xdr:rowOff>202380</xdr:rowOff>
    </xdr:to>
    <xdr:sp macro="" textlink="">
      <xdr:nvSpPr>
        <xdr:cNvPr id="4" name="Text Box 310">
          <a:extLst>
            <a:ext uri="{FF2B5EF4-FFF2-40B4-BE49-F238E27FC236}">
              <a16:creationId xmlns:a16="http://schemas.microsoft.com/office/drawing/2014/main" id="{00000000-0008-0000-2500-000004000000}"/>
            </a:ext>
            <a:ext uri="{147F2762-F138-4A5C-976F-8EAC2B608ADB}">
              <a16:predDERef xmlns:a16="http://schemas.microsoft.com/office/drawing/2014/main" pred="{00000000-0008-0000-2B00-000003000000}"/>
            </a:ext>
          </a:extLst>
        </xdr:cNvPr>
        <xdr:cNvSpPr txBox="1"/>
      </xdr:nvSpPr>
      <xdr:spPr>
        <a:xfrm>
          <a:off x="6853335" y="3073859"/>
          <a:ext cx="1276985" cy="25391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2.xml><?xml version="1.0" encoding="utf-8"?>
<c:userShapes xmlns:c="http://schemas.openxmlformats.org/drawingml/2006/chart">
  <cdr:relSizeAnchor xmlns:cdr="http://schemas.openxmlformats.org/drawingml/2006/chartDrawing">
    <cdr:from>
      <cdr:x>0.08172</cdr:x>
      <cdr:y>0.07457</cdr:y>
    </cdr:from>
    <cdr:to>
      <cdr:x>0.95366</cdr:x>
      <cdr:y>0.14913</cdr:y>
    </cdr:to>
    <cdr:sp macro="" textlink="">
      <cdr:nvSpPr>
        <cdr:cNvPr id="3" name="TextBox 2"/>
        <cdr:cNvSpPr txBox="1"/>
      </cdr:nvSpPr>
      <cdr:spPr>
        <a:xfrm xmlns:a="http://schemas.openxmlformats.org/drawingml/2006/main">
          <a:off x="504825" y="228600"/>
          <a:ext cx="5572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3.xml><?xml version="1.0" encoding="utf-8"?>
<xdr:wsDr xmlns:xdr="http://schemas.openxmlformats.org/drawingml/2006/spreadsheetDrawing" xmlns:a="http://schemas.openxmlformats.org/drawingml/2006/main">
  <xdr:twoCellAnchor>
    <xdr:from>
      <xdr:col>3</xdr:col>
      <xdr:colOff>681137</xdr:colOff>
      <xdr:row>1</xdr:row>
      <xdr:rowOff>151334</xdr:rowOff>
    </xdr:from>
    <xdr:to>
      <xdr:col>7</xdr:col>
      <xdr:colOff>153137</xdr:colOff>
      <xdr:row>4</xdr:row>
      <xdr:rowOff>87256</xdr:rowOff>
    </xdr:to>
    <xdr:sp macro="" textlink="">
      <xdr:nvSpPr>
        <xdr:cNvPr id="4" name="Text Box 4093">
          <a:extLst>
            <a:ext uri="{FF2B5EF4-FFF2-40B4-BE49-F238E27FC236}">
              <a16:creationId xmlns:a16="http://schemas.microsoft.com/office/drawing/2014/main" id="{00000000-0008-0000-2600-000004000000}"/>
            </a:ext>
          </a:extLst>
        </xdr:cNvPr>
        <xdr:cNvSpPr txBox="1">
          <a:spLocks noChangeArrowheads="1"/>
        </xdr:cNvSpPr>
      </xdr:nvSpPr>
      <xdr:spPr bwMode="auto">
        <a:xfrm>
          <a:off x="3025752" y="363815"/>
          <a:ext cx="2520000" cy="573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USD/AMD exchange rate dynamics, October 2020 – September 2021</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690926</xdr:colOff>
      <xdr:row>3</xdr:row>
      <xdr:rowOff>159726</xdr:rowOff>
    </xdr:from>
    <xdr:to>
      <xdr:col>7</xdr:col>
      <xdr:colOff>162926</xdr:colOff>
      <xdr:row>13</xdr:row>
      <xdr:rowOff>93918</xdr:rowOff>
    </xdr:to>
    <xdr:graphicFrame macro="">
      <xdr:nvGraphicFramePr>
        <xdr:cNvPr id="5" name="Chart 4">
          <a:extLst>
            <a:ext uri="{FF2B5EF4-FFF2-40B4-BE49-F238E27FC236}">
              <a16:creationId xmlns:a16="http://schemas.microsoft.com/office/drawing/2014/main" id="{00000000-0008-0000-2600-000005000000}"/>
            </a:ext>
            <a:ext uri="{147F2762-F138-4A5C-976F-8EAC2B608ADB}">
              <a16:predDERef xmlns:a16="http://schemas.microsoft.com/office/drawing/2014/main" pred="{00000000-0008-0000-2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496566</xdr:colOff>
      <xdr:row>13</xdr:row>
      <xdr:rowOff>59616</xdr:rowOff>
    </xdr:from>
    <xdr:to>
      <xdr:col>7</xdr:col>
      <xdr:colOff>225738</xdr:colOff>
      <xdr:row>14</xdr:row>
      <xdr:rowOff>112320</xdr:rowOff>
    </xdr:to>
    <xdr:sp macro="" textlink="">
      <xdr:nvSpPr>
        <xdr:cNvPr id="3" name="Text Box 310">
          <a:extLst>
            <a:ext uri="{FF2B5EF4-FFF2-40B4-BE49-F238E27FC236}">
              <a16:creationId xmlns:a16="http://schemas.microsoft.com/office/drawing/2014/main" id="{00000000-0008-0000-2600-000003000000}"/>
            </a:ext>
            <a:ext uri="{147F2762-F138-4A5C-976F-8EAC2B608ADB}">
              <a16:predDERef xmlns:a16="http://schemas.microsoft.com/office/drawing/2014/main" pred="{00000000-0008-0000-2B00-000003000000}"/>
            </a:ext>
          </a:extLst>
        </xdr:cNvPr>
        <xdr:cNvSpPr txBox="1"/>
      </xdr:nvSpPr>
      <xdr:spPr>
        <a:xfrm>
          <a:off x="4365181" y="2821866"/>
          <a:ext cx="1253172" cy="2651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11</xdr:col>
      <xdr:colOff>683488</xdr:colOff>
      <xdr:row>89</xdr:row>
      <xdr:rowOff>120343</xdr:rowOff>
    </xdr:from>
    <xdr:to>
      <xdr:col>15</xdr:col>
      <xdr:colOff>155488</xdr:colOff>
      <xdr:row>93</xdr:row>
      <xdr:rowOff>19491</xdr:rowOff>
    </xdr:to>
    <xdr:sp macro="" textlink="">
      <xdr:nvSpPr>
        <xdr:cNvPr id="5" name="Text Box 4093">
          <a:extLst>
            <a:ext uri="{FF2B5EF4-FFF2-40B4-BE49-F238E27FC236}">
              <a16:creationId xmlns:a16="http://schemas.microsoft.com/office/drawing/2014/main" id="{00000000-0008-0000-2700-000005000000}"/>
            </a:ext>
          </a:extLst>
        </xdr:cNvPr>
        <xdr:cNvSpPr txBox="1">
          <a:spLocks noChangeArrowheads="1"/>
        </xdr:cNvSpPr>
      </xdr:nvSpPr>
      <xdr:spPr bwMode="auto">
        <a:xfrm>
          <a:off x="9239423" y="1039713"/>
          <a:ext cx="2520000" cy="62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Liquidity absorbed and injected through CBA transactions (average monthly stock, AMD million)</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570160</xdr:colOff>
      <xdr:row>105</xdr:row>
      <xdr:rowOff>110109</xdr:rowOff>
    </xdr:from>
    <xdr:to>
      <xdr:col>15</xdr:col>
      <xdr:colOff>299332</xdr:colOff>
      <xdr:row>106</xdr:row>
      <xdr:rowOff>137968</xdr:rowOff>
    </xdr:to>
    <xdr:sp macro="" textlink="">
      <xdr:nvSpPr>
        <xdr:cNvPr id="6" name="Text Box 310">
          <a:extLst>
            <a:ext uri="{FF2B5EF4-FFF2-40B4-BE49-F238E27FC236}">
              <a16:creationId xmlns:a16="http://schemas.microsoft.com/office/drawing/2014/main" id="{00000000-0008-0000-2700-000006000000}"/>
            </a:ext>
            <a:ext uri="{147F2762-F138-4A5C-976F-8EAC2B608ADB}">
              <a16:predDERef xmlns:a16="http://schemas.microsoft.com/office/drawing/2014/main" pred="{00000000-0008-0000-2B00-000003000000}"/>
            </a:ext>
          </a:extLst>
        </xdr:cNvPr>
        <xdr:cNvSpPr txBox="1"/>
      </xdr:nvSpPr>
      <xdr:spPr>
        <a:xfrm>
          <a:off x="10650095" y="3944957"/>
          <a:ext cx="1253172" cy="2100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724179</xdr:colOff>
      <xdr:row>92</xdr:row>
      <xdr:rowOff>54911</xdr:rowOff>
    </xdr:from>
    <xdr:to>
      <xdr:col>15</xdr:col>
      <xdr:colOff>196179</xdr:colOff>
      <xdr:row>105</xdr:row>
      <xdr:rowOff>107675</xdr:rowOff>
    </xdr:to>
    <xdr:graphicFrame macro="">
      <xdr:nvGraphicFramePr>
        <xdr:cNvPr id="2" name="Chart 1">
          <a:extLst>
            <a:ext uri="{FF2B5EF4-FFF2-40B4-BE49-F238E27FC236}">
              <a16:creationId xmlns:a16="http://schemas.microsoft.com/office/drawing/2014/main" id="{00000000-0008-0000-2700-000002000000}"/>
            </a:ext>
            <a:ext uri="{147F2762-F138-4A5C-976F-8EAC2B608ADB}">
              <a16:predDERef xmlns:a16="http://schemas.microsoft.com/office/drawing/2014/main" pred="{00000000-0008-0000-2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5</xdr:col>
      <xdr:colOff>684069</xdr:colOff>
      <xdr:row>0</xdr:row>
      <xdr:rowOff>163981</xdr:rowOff>
    </xdr:from>
    <xdr:to>
      <xdr:col>9</xdr:col>
      <xdr:colOff>156069</xdr:colOff>
      <xdr:row>3</xdr:row>
      <xdr:rowOff>113109</xdr:rowOff>
    </xdr:to>
    <xdr:sp macro="" textlink="">
      <xdr:nvSpPr>
        <xdr:cNvPr id="4" name="Text Box 4093">
          <a:extLst>
            <a:ext uri="{FF2B5EF4-FFF2-40B4-BE49-F238E27FC236}">
              <a16:creationId xmlns:a16="http://schemas.microsoft.com/office/drawing/2014/main" id="{00000000-0008-0000-2800-000004000000}"/>
            </a:ext>
          </a:extLst>
        </xdr:cNvPr>
        <xdr:cNvSpPr txBox="1">
          <a:spLocks noChangeArrowheads="1"/>
        </xdr:cNvSpPr>
      </xdr:nvSpPr>
      <xdr:spPr bwMode="auto">
        <a:xfrm>
          <a:off x="4494069" y="163981"/>
          <a:ext cx="2520000" cy="574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0</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third quarter of 2021, government bond yields grew along the entire curve</a:t>
          </a:r>
          <a:r>
            <a:rPr lang="en-US" sz="6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682333</xdr:colOff>
      <xdr:row>2</xdr:row>
      <xdr:rowOff>147754</xdr:rowOff>
    </xdr:from>
    <xdr:to>
      <xdr:col>9</xdr:col>
      <xdr:colOff>241325</xdr:colOff>
      <xdr:row>11</xdr:row>
      <xdr:rowOff>55894</xdr:rowOff>
    </xdr:to>
    <xdr:graphicFrame macro="">
      <xdr:nvGraphicFramePr>
        <xdr:cNvPr id="3" name="Chart 2">
          <a:extLst>
            <a:ext uri="{FF2B5EF4-FFF2-40B4-BE49-F238E27FC236}">
              <a16:creationId xmlns:a16="http://schemas.microsoft.com/office/drawing/2014/main" id="{00000000-0008-0000-2800-000003000000}"/>
            </a:ext>
            <a:ext uri="{147F2762-F138-4A5C-976F-8EAC2B608ADB}">
              <a16:predDERef xmlns:a16="http://schemas.microsoft.com/office/drawing/2014/main" pred="{00000000-0008-0000-2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142201</xdr:colOff>
      <xdr:row>11</xdr:row>
      <xdr:rowOff>54186</xdr:rowOff>
    </xdr:from>
    <xdr:to>
      <xdr:col>9</xdr:col>
      <xdr:colOff>313651</xdr:colOff>
      <xdr:row>12</xdr:row>
      <xdr:rowOff>109374</xdr:rowOff>
    </xdr:to>
    <xdr:sp macro="" textlink="">
      <xdr:nvSpPr>
        <xdr:cNvPr id="6" name="Text Box 313">
          <a:extLst>
            <a:ext uri="{FF2B5EF4-FFF2-40B4-BE49-F238E27FC236}">
              <a16:creationId xmlns:a16="http://schemas.microsoft.com/office/drawing/2014/main" id="{00000000-0008-0000-2800-000006000000}"/>
            </a:ext>
            <a:ext uri="{147F2762-F138-4A5C-976F-8EAC2B608ADB}">
              <a16:predDERef xmlns:a16="http://schemas.microsoft.com/office/drawing/2014/main" pred="{00000000-0008-0000-2D00-000003000000}"/>
            </a:ext>
          </a:extLst>
        </xdr:cNvPr>
        <xdr:cNvSpPr txBox="1"/>
      </xdr:nvSpPr>
      <xdr:spPr>
        <a:xfrm>
          <a:off x="6238201" y="2346139"/>
          <a:ext cx="933450" cy="26354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6.xml><?xml version="1.0" encoding="utf-8"?>
<c:userShapes xmlns:c="http://schemas.openxmlformats.org/drawingml/2006/chart">
  <cdr:relSizeAnchor xmlns:cdr="http://schemas.openxmlformats.org/drawingml/2006/chartDrawing">
    <cdr:from>
      <cdr:x>0.11588</cdr:x>
      <cdr:y>0.06405</cdr:y>
    </cdr:from>
    <cdr:to>
      <cdr:x>0.49404</cdr:x>
      <cdr:y>0.15799</cdr:y>
    </cdr:to>
    <cdr:sp macro="" textlink="">
      <cdr:nvSpPr>
        <cdr:cNvPr id="2" name="Text Box 1"/>
        <cdr:cNvSpPr txBox="1"/>
      </cdr:nvSpPr>
      <cdr:spPr>
        <a:xfrm xmlns:a="http://schemas.openxmlformats.org/drawingml/2006/main">
          <a:off x="291993" y="115260"/>
          <a:ext cx="952820" cy="16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0.05252</cdr:x>
      <cdr:y>0.06289</cdr:y>
    </cdr:from>
    <cdr:to>
      <cdr:x>0.46727</cdr:x>
      <cdr:y>0.17085</cdr:y>
    </cdr:to>
    <cdr:sp macro="" textlink="">
      <cdr:nvSpPr>
        <cdr:cNvPr id="3" name="Text Box 2"/>
        <cdr:cNvSpPr txBox="1"/>
      </cdr:nvSpPr>
      <cdr:spPr>
        <a:xfrm xmlns:a="http://schemas.openxmlformats.org/drawingml/2006/main">
          <a:off x="136922" y="112162"/>
          <a:ext cx="1081250" cy="192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US" sz="600" b="0" i="1">
              <a:solidFill>
                <a:sysClr val="windowText" lastClr="000000"/>
              </a:solidFill>
              <a:latin typeface="GHEA Grapalat" pitchFamily="50" charset="0"/>
            </a:rPr>
            <a:t>Prior to redemption %</a:t>
          </a:r>
        </a:p>
        <a:p xmlns:a="http://schemas.openxmlformats.org/drawingml/2006/main">
          <a:endParaRPr lang="en-US" sz="600" b="0" i="1"/>
        </a:p>
      </cdr:txBody>
    </cdr:sp>
  </cdr:relSizeAnchor>
</c:userShapes>
</file>

<file path=xl/drawings/drawing47.xml><?xml version="1.0" encoding="utf-8"?>
<xdr:wsDr xmlns:xdr="http://schemas.openxmlformats.org/drawingml/2006/spreadsheetDrawing" xmlns:a="http://schemas.openxmlformats.org/drawingml/2006/main">
  <xdr:twoCellAnchor>
    <xdr:from>
      <xdr:col>5</xdr:col>
      <xdr:colOff>685800</xdr:colOff>
      <xdr:row>1</xdr:row>
      <xdr:rowOff>120894</xdr:rowOff>
    </xdr:from>
    <xdr:to>
      <xdr:col>9</xdr:col>
      <xdr:colOff>157800</xdr:colOff>
      <xdr:row>5</xdr:row>
      <xdr:rowOff>60919</xdr:rowOff>
    </xdr:to>
    <xdr:sp macro="" textlink="">
      <xdr:nvSpPr>
        <xdr:cNvPr id="5" name="Text Box 4093">
          <a:extLst>
            <a:ext uri="{FF2B5EF4-FFF2-40B4-BE49-F238E27FC236}">
              <a16:creationId xmlns:a16="http://schemas.microsoft.com/office/drawing/2014/main" id="{00000000-0008-0000-2900-000005000000}"/>
            </a:ext>
          </a:extLst>
        </xdr:cNvPr>
        <xdr:cNvSpPr txBox="1">
          <a:spLocks noChangeArrowheads="1"/>
        </xdr:cNvSpPr>
      </xdr:nvSpPr>
      <xdr:spPr bwMode="auto">
        <a:xfrm>
          <a:off x="4598377" y="663086"/>
          <a:ext cx="2520000" cy="672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Dynamics of the CBA refinancing rate and government bond yields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681037</xdr:colOff>
      <xdr:row>4</xdr:row>
      <xdr:rowOff>115765</xdr:rowOff>
    </xdr:from>
    <xdr:to>
      <xdr:col>9</xdr:col>
      <xdr:colOff>153037</xdr:colOff>
      <xdr:row>14</xdr:row>
      <xdr:rowOff>106015</xdr:rowOff>
    </xdr:to>
    <xdr:graphicFrame macro="">
      <xdr:nvGraphicFramePr>
        <xdr:cNvPr id="2" name="Chart 1">
          <a:extLst>
            <a:ext uri="{FF2B5EF4-FFF2-40B4-BE49-F238E27FC236}">
              <a16:creationId xmlns:a16="http://schemas.microsoft.com/office/drawing/2014/main" id="{00000000-0008-0000-2900-000002000000}"/>
            </a:ext>
            <a:ext uri="{147F2762-F138-4A5C-976F-8EAC2B608ADB}">
              <a16:predDERef xmlns:a16="http://schemas.microsoft.com/office/drawing/2014/main" pred="{00000000-0008-0000-2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675543</xdr:colOff>
      <xdr:row>14</xdr:row>
      <xdr:rowOff>120161</xdr:rowOff>
    </xdr:from>
    <xdr:to>
      <xdr:col>9</xdr:col>
      <xdr:colOff>219613</xdr:colOff>
      <xdr:row>16</xdr:row>
      <xdr:rowOff>49042</xdr:rowOff>
    </xdr:to>
    <xdr:sp macro="" textlink="">
      <xdr:nvSpPr>
        <xdr:cNvPr id="6" name="Text Box 314">
          <a:extLst>
            <a:ext uri="{FF2B5EF4-FFF2-40B4-BE49-F238E27FC236}">
              <a16:creationId xmlns:a16="http://schemas.microsoft.com/office/drawing/2014/main" id="{00000000-0008-0000-2900-000006000000}"/>
            </a:ext>
          </a:extLst>
        </xdr:cNvPr>
        <xdr:cNvSpPr txBox="1"/>
      </xdr:nvSpPr>
      <xdr:spPr>
        <a:xfrm>
          <a:off x="6112120" y="3043603"/>
          <a:ext cx="1068070" cy="29522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4</xdr:col>
      <xdr:colOff>685800</xdr:colOff>
      <xdr:row>1</xdr:row>
      <xdr:rowOff>111919</xdr:rowOff>
    </xdr:from>
    <xdr:to>
      <xdr:col>8</xdr:col>
      <xdr:colOff>157800</xdr:colOff>
      <xdr:row>4</xdr:row>
      <xdr:rowOff>111919</xdr:rowOff>
    </xdr:to>
    <xdr:sp macro="" textlink="">
      <xdr:nvSpPr>
        <xdr:cNvPr id="2" name="Text Box 4093">
          <a:extLst>
            <a:ext uri="{FF2B5EF4-FFF2-40B4-BE49-F238E27FC236}">
              <a16:creationId xmlns:a16="http://schemas.microsoft.com/office/drawing/2014/main" id="{00000000-0008-0000-2A00-000002000000}"/>
            </a:ext>
          </a:extLst>
        </xdr:cNvPr>
        <xdr:cNvSpPr txBox="1">
          <a:spLocks noChangeArrowheads="1"/>
        </xdr:cNvSpPr>
      </xdr:nvSpPr>
      <xdr:spPr bwMode="auto">
        <a:xfrm>
          <a:off x="3733800" y="320278"/>
          <a:ext cx="2520000" cy="535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third quarter of 2021, interest rates of deposits with a maturity of up to 1 year grew</a:t>
          </a:r>
        </a:p>
        <a:p>
          <a:pPr marL="0" indent="0" eaLnBrk="1" fontAlgn="auto" latinLnBrk="0" hangingPunct="1">
            <a:spcAft>
              <a:spcPts val="0"/>
            </a:spcAft>
          </a:pP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315516</xdr:colOff>
      <xdr:row>14</xdr:row>
      <xdr:rowOff>39053</xdr:rowOff>
    </xdr:from>
    <xdr:to>
      <xdr:col>8</xdr:col>
      <xdr:colOff>301307</xdr:colOff>
      <xdr:row>16</xdr:row>
      <xdr:rowOff>36988</xdr:rowOff>
    </xdr:to>
    <xdr:sp macro="" textlink="">
      <xdr:nvSpPr>
        <xdr:cNvPr id="3" name="Text Box 314">
          <a:extLst>
            <a:ext uri="{FF2B5EF4-FFF2-40B4-BE49-F238E27FC236}">
              <a16:creationId xmlns:a16="http://schemas.microsoft.com/office/drawing/2014/main" id="{00000000-0008-0000-2A00-000003000000}"/>
            </a:ext>
          </a:extLst>
        </xdr:cNvPr>
        <xdr:cNvSpPr txBox="1"/>
      </xdr:nvSpPr>
      <xdr:spPr>
        <a:xfrm>
          <a:off x="5649516" y="2569131"/>
          <a:ext cx="747791" cy="3551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753187</xdr:colOff>
      <xdr:row>4</xdr:row>
      <xdr:rowOff>103582</xdr:rowOff>
    </xdr:from>
    <xdr:to>
      <xdr:col>8</xdr:col>
      <xdr:colOff>228931</xdr:colOff>
      <xdr:row>14</xdr:row>
      <xdr:rowOff>87868</xdr:rowOff>
    </xdr:to>
    <xdr:graphicFrame macro="">
      <xdr:nvGraphicFramePr>
        <xdr:cNvPr id="4" name="Chart 3">
          <a:extLst>
            <a:ext uri="{FF2B5EF4-FFF2-40B4-BE49-F238E27FC236}">
              <a16:creationId xmlns:a16="http://schemas.microsoft.com/office/drawing/2014/main" id="{00000000-0008-0000-2A00-000004000000}"/>
            </a:ext>
            <a:ext uri="{147F2762-F138-4A5C-976F-8EAC2B608ADB}">
              <a16:predDERef xmlns:a16="http://schemas.microsoft.com/office/drawing/2014/main" pred="{00000000-0008-0000-2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8</xdr:col>
      <xdr:colOff>676275</xdr:colOff>
      <xdr:row>1</xdr:row>
      <xdr:rowOff>122464</xdr:rowOff>
    </xdr:from>
    <xdr:to>
      <xdr:col>12</xdr:col>
      <xdr:colOff>148275</xdr:colOff>
      <xdr:row>4</xdr:row>
      <xdr:rowOff>179614</xdr:rowOff>
    </xdr:to>
    <xdr:sp macro="" textlink="">
      <xdr:nvSpPr>
        <xdr:cNvPr id="7" name="Text Box 4093">
          <a:extLst>
            <a:ext uri="{FF2B5EF4-FFF2-40B4-BE49-F238E27FC236}">
              <a16:creationId xmlns:a16="http://schemas.microsoft.com/office/drawing/2014/main" id="{00000000-0008-0000-2B00-000007000000}"/>
            </a:ext>
          </a:extLst>
        </xdr:cNvPr>
        <xdr:cNvSpPr txBox="1">
          <a:spLocks noChangeArrowheads="1"/>
        </xdr:cNvSpPr>
      </xdr:nvSpPr>
      <xdr:spPr bwMode="auto">
        <a:xfrm>
          <a:off x="6010275" y="312964"/>
          <a:ext cx="25200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third quarter of 2021, lending rates grew almost for all types of loans</a:t>
          </a:r>
        </a:p>
        <a:p>
          <a:pPr marL="0" indent="0" eaLnBrk="1" fontAlgn="auto" latinLnBrk="0" hangingPunct="1">
            <a:spcAft>
              <a:spcPts val="0"/>
            </a:spcAft>
          </a:pP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55789</xdr:colOff>
      <xdr:row>15</xdr:row>
      <xdr:rowOff>126818</xdr:rowOff>
    </xdr:from>
    <xdr:to>
      <xdr:col>12</xdr:col>
      <xdr:colOff>295184</xdr:colOff>
      <xdr:row>17</xdr:row>
      <xdr:rowOff>65223</xdr:rowOff>
    </xdr:to>
    <xdr:sp macro="" textlink="">
      <xdr:nvSpPr>
        <xdr:cNvPr id="5" name="Text Box 314">
          <a:extLst>
            <a:ext uri="{FF2B5EF4-FFF2-40B4-BE49-F238E27FC236}">
              <a16:creationId xmlns:a16="http://schemas.microsoft.com/office/drawing/2014/main" id="{00000000-0008-0000-2B00-000005000000}"/>
            </a:ext>
          </a:extLst>
        </xdr:cNvPr>
        <xdr:cNvSpPr txBox="1"/>
      </xdr:nvSpPr>
      <xdr:spPr>
        <a:xfrm>
          <a:off x="6913789" y="2984318"/>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752473</xdr:colOff>
      <xdr:row>4</xdr:row>
      <xdr:rowOff>100011</xdr:rowOff>
    </xdr:from>
    <xdr:to>
      <xdr:col>12</xdr:col>
      <xdr:colOff>224473</xdr:colOff>
      <xdr:row>15</xdr:row>
      <xdr:rowOff>164511</xdr:rowOff>
    </xdr:to>
    <xdr:graphicFrame macro="">
      <xdr:nvGraphicFramePr>
        <xdr:cNvPr id="6" name="Chart 5">
          <a:extLst>
            <a:ext uri="{FF2B5EF4-FFF2-40B4-BE49-F238E27FC236}">
              <a16:creationId xmlns:a16="http://schemas.microsoft.com/office/drawing/2014/main" id="{00000000-0008-0000-2B00-000006000000}"/>
            </a:ext>
            <a:ext uri="{147F2762-F138-4A5C-976F-8EAC2B608ADB}">
              <a16:predDERef xmlns:a16="http://schemas.microsoft.com/office/drawing/2014/main" pred="{00000000-0008-0000-2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682625</xdr:colOff>
      <xdr:row>15</xdr:row>
      <xdr:rowOff>133350</xdr:rowOff>
    </xdr:from>
    <xdr:to>
      <xdr:col>9</xdr:col>
      <xdr:colOff>154305</xdr:colOff>
      <xdr:row>18</xdr:row>
      <xdr:rowOff>76200</xdr:rowOff>
    </xdr:to>
    <xdr:sp macro="" textlink="">
      <xdr:nvSpPr>
        <xdr:cNvPr id="2" name="Text Box 4028">
          <a:extLst>
            <a:ext uri="{FF2B5EF4-FFF2-40B4-BE49-F238E27FC236}">
              <a16:creationId xmlns:a16="http://schemas.microsoft.com/office/drawing/2014/main" id="{00000000-0008-0000-0500-000002000000}"/>
            </a:ext>
          </a:extLst>
        </xdr:cNvPr>
        <xdr:cNvSpPr txBox="1">
          <a:spLocks noChangeArrowheads="1"/>
        </xdr:cNvSpPr>
      </xdr:nvSpPr>
      <xdr:spPr bwMode="auto">
        <a:xfrm>
          <a:off x="4549775" y="692150"/>
          <a:ext cx="251968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commodity and food prices </a:t>
          </a: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679450</xdr:colOff>
      <xdr:row>18</xdr:row>
      <xdr:rowOff>9525</xdr:rowOff>
    </xdr:from>
    <xdr:to>
      <xdr:col>9</xdr:col>
      <xdr:colOff>151450</xdr:colOff>
      <xdr:row>30</xdr:row>
      <xdr:rowOff>0</xdr:rowOff>
    </xdr:to>
    <xdr:graphicFrame macro="">
      <xdr:nvGraphicFramePr>
        <xdr:cNvPr id="6" name="Chart 2">
          <a:extLst>
            <a:ext uri="{FF2B5EF4-FFF2-40B4-BE49-F238E27FC236}">
              <a16:creationId xmlns:a16="http://schemas.microsoft.com/office/drawing/2014/main" id="{00000000-0008-0000-0500-000006000000}"/>
            </a:ext>
            <a:ext uri="{147F2762-F138-4A5C-976F-8EAC2B608ADB}">
              <a16:predDERef xmlns:a16="http://schemas.microsoft.com/office/drawing/2014/main" pre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139700</xdr:colOff>
      <xdr:row>30</xdr:row>
      <xdr:rowOff>22225</xdr:rowOff>
    </xdr:from>
    <xdr:to>
      <xdr:col>9</xdr:col>
      <xdr:colOff>139700</xdr:colOff>
      <xdr:row>32</xdr:row>
      <xdr:rowOff>5715</xdr:rowOff>
    </xdr:to>
    <xdr:sp macro="" textlink="">
      <xdr:nvSpPr>
        <xdr:cNvPr id="4" name="Text Box 26">
          <a:extLst>
            <a:ext uri="{FF2B5EF4-FFF2-40B4-BE49-F238E27FC236}">
              <a16:creationId xmlns:a16="http://schemas.microsoft.com/office/drawing/2014/main" id="{00000000-0008-0000-0500-000004000000}"/>
            </a:ext>
          </a:extLst>
        </xdr:cNvPr>
        <xdr:cNvSpPr txBox="1"/>
      </xdr:nvSpPr>
      <xdr:spPr>
        <a:xfrm>
          <a:off x="4768850" y="3343275"/>
          <a:ext cx="2286000" cy="3517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FAO, CBA forecast </a:t>
          </a: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683419</xdr:colOff>
      <xdr:row>1</xdr:row>
      <xdr:rowOff>145257</xdr:rowOff>
    </xdr:from>
    <xdr:to>
      <xdr:col>8</xdr:col>
      <xdr:colOff>155419</xdr:colOff>
      <xdr:row>3</xdr:row>
      <xdr:rowOff>202407</xdr:rowOff>
    </xdr:to>
    <xdr:sp macro="" textlink="">
      <xdr:nvSpPr>
        <xdr:cNvPr id="6" name="Text Box 4093">
          <a:extLst>
            <a:ext uri="{FF2B5EF4-FFF2-40B4-BE49-F238E27FC236}">
              <a16:creationId xmlns:a16="http://schemas.microsoft.com/office/drawing/2014/main" id="{00000000-0008-0000-2C00-000006000000}"/>
            </a:ext>
          </a:extLst>
        </xdr:cNvPr>
        <xdr:cNvSpPr txBox="1">
          <a:spLocks noChangeArrowheads="1"/>
        </xdr:cNvSpPr>
      </xdr:nvSpPr>
      <xdr:spPr bwMode="auto">
        <a:xfrm>
          <a:off x="3731419" y="353616"/>
          <a:ext cx="2520000" cy="473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rtl="0" fontAlgn="base"/>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12-month growth flow of lending by banks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685800</xdr:colOff>
      <xdr:row>3</xdr:row>
      <xdr:rowOff>101203</xdr:rowOff>
    </xdr:from>
    <xdr:to>
      <xdr:col>8</xdr:col>
      <xdr:colOff>157800</xdr:colOff>
      <xdr:row>12</xdr:row>
      <xdr:rowOff>41685</xdr:rowOff>
    </xdr:to>
    <xdr:graphicFrame macro="">
      <xdr:nvGraphicFramePr>
        <xdr:cNvPr id="2" name="Chart 1">
          <a:extLst>
            <a:ext uri="{FF2B5EF4-FFF2-40B4-BE49-F238E27FC236}">
              <a16:creationId xmlns:a16="http://schemas.microsoft.com/office/drawing/2014/main" id="{00000000-0008-0000-2C00-000002000000}"/>
            </a:ext>
            <a:ext uri="{147F2762-F138-4A5C-976F-8EAC2B608ADB}">
              <a16:predDERef xmlns:a16="http://schemas.microsoft.com/office/drawing/2014/main" pred="{00000000-0008-0000-2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636963</xdr:colOff>
      <xdr:row>11</xdr:row>
      <xdr:rowOff>145127</xdr:rowOff>
    </xdr:from>
    <xdr:to>
      <xdr:col>8</xdr:col>
      <xdr:colOff>181033</xdr:colOff>
      <xdr:row>13</xdr:row>
      <xdr:rowOff>45432</xdr:rowOff>
    </xdr:to>
    <xdr:sp macro="" textlink="">
      <xdr:nvSpPr>
        <xdr:cNvPr id="3" name="Text Box 314">
          <a:extLst>
            <a:ext uri="{FF2B5EF4-FFF2-40B4-BE49-F238E27FC236}">
              <a16:creationId xmlns:a16="http://schemas.microsoft.com/office/drawing/2014/main" id="{00000000-0008-0000-2C00-000003000000}"/>
            </a:ext>
          </a:extLst>
        </xdr:cNvPr>
        <xdr:cNvSpPr txBox="1"/>
      </xdr:nvSpPr>
      <xdr:spPr>
        <a:xfrm>
          <a:off x="5208963" y="2500400"/>
          <a:ext cx="1068070" cy="31594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CBA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675084</xdr:colOff>
      <xdr:row>4</xdr:row>
      <xdr:rowOff>35718</xdr:rowOff>
    </xdr:from>
    <xdr:to>
      <xdr:col>7</xdr:col>
      <xdr:colOff>146764</xdr:colOff>
      <xdr:row>7</xdr:row>
      <xdr:rowOff>16668</xdr:rowOff>
    </xdr:to>
    <xdr:sp macro="" textlink="">
      <xdr:nvSpPr>
        <xdr:cNvPr id="4" name="Text Box 4028">
          <a:extLst>
            <a:ext uri="{FF2B5EF4-FFF2-40B4-BE49-F238E27FC236}">
              <a16:creationId xmlns:a16="http://schemas.microsoft.com/office/drawing/2014/main" id="{00000000-0008-0000-0600-000004000000}"/>
            </a:ext>
          </a:extLst>
        </xdr:cNvPr>
        <xdr:cNvSpPr txBox="1">
          <a:spLocks noChangeArrowheads="1"/>
        </xdr:cNvSpPr>
      </xdr:nvSpPr>
      <xdr:spPr bwMode="auto">
        <a:xfrm>
          <a:off x="2961084" y="869156"/>
          <a:ext cx="2519680" cy="606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Dynamics of annualized quarterly core inflation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6</xdr:row>
      <xdr:rowOff>28575</xdr:rowOff>
    </xdr:from>
    <xdr:to>
      <xdr:col>7</xdr:col>
      <xdr:colOff>234000</xdr:colOff>
      <xdr:row>13</xdr:row>
      <xdr:rowOff>57150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31</xdr:col>
      <xdr:colOff>50957</xdr:colOff>
      <xdr:row>26</xdr:row>
      <xdr:rowOff>93417</xdr:rowOff>
    </xdr:from>
    <xdr:to>
      <xdr:col>34</xdr:col>
      <xdr:colOff>284343</xdr:colOff>
      <xdr:row>30</xdr:row>
      <xdr:rowOff>93419</xdr:rowOff>
    </xdr:to>
    <xdr:sp macro="" textlink="">
      <xdr:nvSpPr>
        <xdr:cNvPr id="2" name="Text Box 4007">
          <a:extLst>
            <a:ext uri="{FF2B5EF4-FFF2-40B4-BE49-F238E27FC236}">
              <a16:creationId xmlns:a16="http://schemas.microsoft.com/office/drawing/2014/main" id="{00000000-0008-0000-0700-000002000000}"/>
            </a:ext>
          </a:extLst>
        </xdr:cNvPr>
        <xdr:cNvSpPr txBox="1">
          <a:spLocks noChangeArrowheads="1"/>
        </xdr:cNvSpPr>
      </xdr:nvSpPr>
      <xdr:spPr bwMode="auto">
        <a:xfrm>
          <a:off x="23879332" y="831605"/>
          <a:ext cx="2519386" cy="730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Chart</a:t>
          </a:r>
          <a:r>
            <a:rPr lang="en-US" sz="700" b="1" baseline="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forecast probability distribution for 3-year horizon</a:t>
          </a: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95417</xdr:colOff>
      <xdr:row>29</xdr:row>
      <xdr:rowOff>23812</xdr:rowOff>
    </xdr:from>
    <xdr:to>
      <xdr:col>34</xdr:col>
      <xdr:colOff>329417</xdr:colOff>
      <xdr:row>43</xdr:row>
      <xdr:rowOff>1099</xdr:rowOff>
    </xdr:to>
    <xdr:graphicFrame macro="">
      <xdr:nvGraphicFramePr>
        <xdr:cNvPr id="3" name="Chart 2">
          <a:extLst>
            <a:ext uri="{FF2B5EF4-FFF2-40B4-BE49-F238E27FC236}">
              <a16:creationId xmlns:a16="http://schemas.microsoft.com/office/drawing/2014/main" id="{00000000-0008-0000-0700-000003000000}"/>
            </a:ext>
            <a:ext uri="{147F2762-F138-4A5C-976F-8EAC2B608ADB}">
              <a16:predDERef xmlns:a16="http://schemas.microsoft.com/office/drawing/2014/main" pre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490694</xdr:colOff>
      <xdr:row>43</xdr:row>
      <xdr:rowOff>26788</xdr:rowOff>
    </xdr:from>
    <xdr:to>
      <xdr:col>34</xdr:col>
      <xdr:colOff>315823</xdr:colOff>
      <xdr:row>45</xdr:row>
      <xdr:rowOff>23812</xdr:rowOff>
    </xdr:to>
    <xdr:sp macro="" textlink="">
      <xdr:nvSpPr>
        <xdr:cNvPr id="4" name="Text Box 22">
          <a:extLst>
            <a:ext uri="{FF2B5EF4-FFF2-40B4-BE49-F238E27FC236}">
              <a16:creationId xmlns:a16="http://schemas.microsoft.com/office/drawing/2014/main" id="{00000000-0008-0000-0700-000004000000}"/>
            </a:ext>
          </a:extLst>
        </xdr:cNvPr>
        <xdr:cNvSpPr txBox="1"/>
      </xdr:nvSpPr>
      <xdr:spPr>
        <a:xfrm>
          <a:off x="24319069" y="3868538"/>
          <a:ext cx="2111129" cy="36214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NSS (RA National Statistical Comittee), CBA forecast </a:t>
          </a:r>
        </a:p>
        <a:p>
          <a:pPr algn="r">
            <a:spcAft>
              <a:spcPts val="0"/>
            </a:spcAft>
          </a:pP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33</xdr:col>
      <xdr:colOff>243986</xdr:colOff>
      <xdr:row>29</xdr:row>
      <xdr:rowOff>113934</xdr:rowOff>
    </xdr:from>
    <xdr:to>
      <xdr:col>34</xdr:col>
      <xdr:colOff>143021</xdr:colOff>
      <xdr:row>31</xdr:row>
      <xdr:rowOff>58688</xdr:rowOff>
    </xdr:to>
    <xdr:sp macro="" textlink="">
      <xdr:nvSpPr>
        <xdr:cNvPr id="5" name="Text Box 1">
          <a:extLst>
            <a:ext uri="{FF2B5EF4-FFF2-40B4-BE49-F238E27FC236}">
              <a16:creationId xmlns:a16="http://schemas.microsoft.com/office/drawing/2014/main" id="{00000000-0008-0000-0700-000005000000}"/>
            </a:ext>
          </a:extLst>
        </xdr:cNvPr>
        <xdr:cNvSpPr txBox="1"/>
      </xdr:nvSpPr>
      <xdr:spPr>
        <a:xfrm>
          <a:off x="25604299" y="1578403"/>
          <a:ext cx="661035" cy="373379"/>
        </a:xfrm>
        <a:prstGeom prst="rect">
          <a:avLst/>
        </a:prstGeom>
      </xdr:spPr>
      <xdr:txBody>
        <a:bodyPr wrap="square" lIns="0" tIns="0" rIns="0" bIns="0" rtlCol="0">
          <a:noAutofit/>
        </a:bodyPr>
        <a:lstStyle/>
        <a:p>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Monetary policy impact horizon</a:t>
          </a:r>
        </a:p>
        <a:p>
          <a:pPr algn="ctr">
            <a:spcAft>
              <a:spcPts val="0"/>
            </a:spcAft>
          </a:pP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33</xdr:col>
      <xdr:colOff>235889</xdr:colOff>
      <xdr:row>31</xdr:row>
      <xdr:rowOff>129491</xdr:rowOff>
    </xdr:from>
    <xdr:to>
      <xdr:col>34</xdr:col>
      <xdr:colOff>85889</xdr:colOff>
      <xdr:row>31</xdr:row>
      <xdr:rowOff>129491</xdr:rowOff>
    </xdr:to>
    <xdr:cxnSp macro="">
      <xdr:nvCxnSpPr>
        <xdr:cNvPr id="6" name="Straight Arrow Connector 5">
          <a:extLst>
            <a:ext uri="{FF2B5EF4-FFF2-40B4-BE49-F238E27FC236}">
              <a16:creationId xmlns:a16="http://schemas.microsoft.com/office/drawing/2014/main" id="{00000000-0008-0000-0700-000006000000}"/>
            </a:ext>
          </a:extLst>
        </xdr:cNvPr>
        <xdr:cNvCxnSpPr/>
      </xdr:nvCxnSpPr>
      <xdr:spPr>
        <a:xfrm>
          <a:off x="25596202" y="2022585"/>
          <a:ext cx="61200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670832</xdr:colOff>
      <xdr:row>6</xdr:row>
      <xdr:rowOff>66675</xdr:rowOff>
    </xdr:from>
    <xdr:to>
      <xdr:col>8</xdr:col>
      <xdr:colOff>143147</xdr:colOff>
      <xdr:row>9</xdr:row>
      <xdr:rowOff>47625</xdr:rowOff>
    </xdr:to>
    <xdr:sp macro="" textlink="">
      <xdr:nvSpPr>
        <xdr:cNvPr id="2" name="Text Box 4141">
          <a:extLst>
            <a:ext uri="{FF2B5EF4-FFF2-40B4-BE49-F238E27FC236}">
              <a16:creationId xmlns:a16="http://schemas.microsoft.com/office/drawing/2014/main" id="{00000000-0008-0000-0800-000002000000}"/>
            </a:ext>
          </a:extLst>
        </xdr:cNvPr>
        <xdr:cNvSpPr txBox="1">
          <a:spLocks noChangeArrowheads="1"/>
        </xdr:cNvSpPr>
      </xdr:nvSpPr>
      <xdr:spPr bwMode="auto">
        <a:xfrm>
          <a:off x="1710418" y="1155246"/>
          <a:ext cx="2520315" cy="519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8</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Contribution of demand components to growth (percentage point)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657225</xdr:colOff>
      <xdr:row>8</xdr:row>
      <xdr:rowOff>152400</xdr:rowOff>
    </xdr:from>
    <xdr:to>
      <xdr:col>8</xdr:col>
      <xdr:colOff>129225</xdr:colOff>
      <xdr:row>20</xdr:row>
      <xdr:rowOff>85725</xdr:rowOff>
    </xdr:to>
    <xdr:graphicFrame macro="">
      <xdr:nvGraphicFramePr>
        <xdr:cNvPr id="3" name="Chart 2">
          <a:extLst>
            <a:ext uri="{FF2B5EF4-FFF2-40B4-BE49-F238E27FC236}">
              <a16:creationId xmlns:a16="http://schemas.microsoft.com/office/drawing/2014/main" id="{00000000-0008-0000-0800-000003000000}"/>
            </a:ext>
            <a:ext uri="{147F2762-F138-4A5C-976F-8EAC2B608ADB}">
              <a16:predDERef xmlns:a16="http://schemas.microsoft.com/office/drawing/2014/main" pre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xdr:colOff>
      <xdr:row>20</xdr:row>
      <xdr:rowOff>104775</xdr:rowOff>
    </xdr:from>
    <xdr:to>
      <xdr:col>8</xdr:col>
      <xdr:colOff>150495</xdr:colOff>
      <xdr:row>22</xdr:row>
      <xdr:rowOff>5715</xdr:rowOff>
    </xdr:to>
    <xdr:sp macro="" textlink="">
      <xdr:nvSpPr>
        <xdr:cNvPr id="4" name="Text Box 3843">
          <a:extLst>
            <a:ext uri="{FF2B5EF4-FFF2-40B4-BE49-F238E27FC236}">
              <a16:creationId xmlns:a16="http://schemas.microsoft.com/office/drawing/2014/main" id="{00000000-0008-0000-0800-000004000000}"/>
            </a:ext>
            <a:ext uri="{147F2762-F138-4A5C-976F-8EAC2B608ADB}">
              <a16:predDERef xmlns:a16="http://schemas.microsoft.com/office/drawing/2014/main" pred="{00000000-0008-0000-0B00-000003000000}"/>
            </a:ext>
          </a:extLst>
        </xdr:cNvPr>
        <xdr:cNvSpPr txBox="1"/>
      </xdr:nvSpPr>
      <xdr:spPr>
        <a:xfrm>
          <a:off x="1866900" y="3724275"/>
          <a:ext cx="2369820" cy="2628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Source: NSS, CBA forecast</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943434</xdr:colOff>
      <xdr:row>12</xdr:row>
      <xdr:rowOff>174932</xdr:rowOff>
    </xdr:from>
    <xdr:to>
      <xdr:col>5</xdr:col>
      <xdr:colOff>454519</xdr:colOff>
      <xdr:row>15</xdr:row>
      <xdr:rowOff>152072</xdr:rowOff>
    </xdr:to>
    <xdr:sp macro="" textlink="">
      <xdr:nvSpPr>
        <xdr:cNvPr id="16" name="Text Box 45">
          <a:extLst>
            <a:ext uri="{FF2B5EF4-FFF2-40B4-BE49-F238E27FC236}">
              <a16:creationId xmlns:a16="http://schemas.microsoft.com/office/drawing/2014/main" id="{00000000-0008-0000-0900-000010000000}"/>
            </a:ext>
            <a:ext uri="{147F2762-F138-4A5C-976F-8EAC2B608ADB}">
              <a16:predDERef xmlns:a16="http://schemas.microsoft.com/office/drawing/2014/main" pred="{00000000-0008-0000-0900-000007000000}"/>
            </a:ext>
          </a:extLst>
        </xdr:cNvPr>
        <xdr:cNvSpPr txBox="1">
          <a:spLocks noChangeArrowheads="1"/>
        </xdr:cNvSpPr>
      </xdr:nvSpPr>
      <xdr:spPr bwMode="auto">
        <a:xfrm>
          <a:off x="3196589" y="1836880"/>
          <a:ext cx="2526240" cy="528933"/>
        </a:xfrm>
        <a:prstGeom prst="rect">
          <a:avLst/>
        </a:prstGeom>
        <a:noFill/>
        <a:ln>
          <a:noFill/>
        </a:ln>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9</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real export and import of goods and services in the medium term (%)</a:t>
          </a: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374431</xdr:colOff>
      <xdr:row>29</xdr:row>
      <xdr:rowOff>39086</xdr:rowOff>
    </xdr:from>
    <xdr:to>
      <xdr:col>5</xdr:col>
      <xdr:colOff>393481</xdr:colOff>
      <xdr:row>31</xdr:row>
      <xdr:rowOff>48611</xdr:rowOff>
    </xdr:to>
    <xdr:sp macro="" textlink="">
      <xdr:nvSpPr>
        <xdr:cNvPr id="17" name="Text Box 3851">
          <a:extLst>
            <a:ext uri="{FF2B5EF4-FFF2-40B4-BE49-F238E27FC236}">
              <a16:creationId xmlns:a16="http://schemas.microsoft.com/office/drawing/2014/main" id="{00000000-0008-0000-0900-000011000000}"/>
            </a:ext>
            <a:ext uri="{147F2762-F138-4A5C-976F-8EAC2B608ADB}">
              <a16:predDERef xmlns:a16="http://schemas.microsoft.com/office/drawing/2014/main" pred="{00000000-0008-0000-0800-000010000000}"/>
            </a:ext>
          </a:extLst>
        </xdr:cNvPr>
        <xdr:cNvSpPr txBox="1"/>
      </xdr:nvSpPr>
      <xdr:spPr>
        <a:xfrm>
          <a:off x="3645776" y="4814724"/>
          <a:ext cx="2016015" cy="36424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Source: NSS, CBA forecast</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2</xdr:col>
      <xdr:colOff>888781</xdr:colOff>
      <xdr:row>15</xdr:row>
      <xdr:rowOff>61091</xdr:rowOff>
    </xdr:from>
    <xdr:to>
      <xdr:col>5</xdr:col>
      <xdr:colOff>390341</xdr:colOff>
      <xdr:row>29</xdr:row>
      <xdr:rowOff>22991</xdr:rowOff>
    </xdr:to>
    <xdr:graphicFrame macro="">
      <xdr:nvGraphicFramePr>
        <xdr:cNvPr id="6" name="Chart 5">
          <a:extLst>
            <a:ext uri="{FF2B5EF4-FFF2-40B4-BE49-F238E27FC236}">
              <a16:creationId xmlns:a16="http://schemas.microsoft.com/office/drawing/2014/main" id="{00000000-0008-0000-0900-000006000000}"/>
            </a:ext>
            <a:ext uri="{147F2762-F138-4A5C-976F-8EAC2B608ADB}">
              <a16:predDERef xmlns:a16="http://schemas.microsoft.com/office/drawing/2014/main" pre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63102353" displayName="Table163102353" ref="A1:AD54" totalsRowShown="0" headerRowDxfId="104" dataDxfId="103" tableBorderDxfId="102">
  <tableColumns count="30">
    <tableColumn id="1" xr3:uid="{00000000-0010-0000-0000-000001000000}" name="List!A1" dataDxfId="101"/>
    <tableColumn id="2" xr3:uid="{00000000-0010-0000-0000-000002000000}" name="-90" dataDxfId="100"/>
    <tableColumn id="3" xr3:uid="{00000000-0010-0000-0000-000003000000}" name="-80" dataDxfId="99"/>
    <tableColumn id="4" xr3:uid="{00000000-0010-0000-0000-000004000000}" name="-70" dataDxfId="98"/>
    <tableColumn id="5" xr3:uid="{00000000-0010-0000-0000-000005000000}" name="-60" dataDxfId="97"/>
    <tableColumn id="6" xr3:uid="{00000000-0010-0000-0000-000006000000}" name="-50" dataDxfId="96"/>
    <tableColumn id="7" xr3:uid="{00000000-0010-0000-0000-000007000000}" name="-40" dataDxfId="95"/>
    <tableColumn id="8" xr3:uid="{00000000-0010-0000-0000-000008000000}" name="-30" dataDxfId="94"/>
    <tableColumn id="9" xr3:uid="{00000000-0010-0000-0000-000009000000}" name="-20" dataDxfId="93"/>
    <tableColumn id="10" xr3:uid="{00000000-0010-0000-0000-00000A000000}" name="-10" dataDxfId="92"/>
    <tableColumn id="11" xr3:uid="{00000000-0010-0000-0000-00000B000000}" name="10" dataDxfId="91"/>
    <tableColumn id="12" xr3:uid="{00000000-0010-0000-0000-00000C000000}" name="20" dataDxfId="90"/>
    <tableColumn id="13" xr3:uid="{00000000-0010-0000-0000-00000D000000}" name="30" dataDxfId="89"/>
    <tableColumn id="14" xr3:uid="{00000000-0010-0000-0000-00000E000000}" name="40" dataDxfId="88"/>
    <tableColumn id="15" xr3:uid="{00000000-0010-0000-0000-00000F000000}" name="50" dataDxfId="87"/>
    <tableColumn id="16" xr3:uid="{00000000-0010-0000-0000-000010000000}" name="60" dataDxfId="86"/>
    <tableColumn id="17" xr3:uid="{00000000-0010-0000-0000-000011000000}" name="70" dataDxfId="85"/>
    <tableColumn id="18" xr3:uid="{00000000-0010-0000-0000-000012000000}" name="80" dataDxfId="84"/>
    <tableColumn id="19" xr3:uid="{00000000-0010-0000-0000-000013000000}" name="90" dataDxfId="83"/>
    <tableColumn id="20" xr3:uid="{00000000-0010-0000-0000-000014000000}" name="Column1" dataDxfId="82"/>
    <tableColumn id="21" xr3:uid="{00000000-0010-0000-0000-000015000000}" name="Column2" dataDxfId="81"/>
    <tableColumn id="22" xr3:uid="{00000000-0010-0000-0000-000016000000}" name="Column3" dataDxfId="80"/>
    <tableColumn id="23" xr3:uid="{00000000-0010-0000-0000-000017000000}" name="Current quarter forecast" dataDxfId="79"/>
    <tableColumn id="25" xr3:uid="{00000000-0010-0000-0000-000019000000}" name="Actual Inflation" dataDxfId="78"/>
    <tableColumn id="24" xr3:uid="{00000000-0010-0000-0000-000018000000}" name="Previous quarter forecast" dataDxfId="77"/>
    <tableColumn id="26" xr3:uid="{00000000-0010-0000-0000-00001A000000}" name="Lower part" dataDxfId="76"/>
    <tableColumn id="28" xr3:uid="{00000000-0010-0000-0000-00001C000000}" name="Target" dataDxfId="75"/>
    <tableColumn id="27" xr3:uid="{00000000-0010-0000-0000-00001B000000}" name="Upper part" dataDxfId="74"/>
    <tableColumn id="29" xr3:uid="{00000000-0010-0000-0000-00001D000000}" name="Column4" dataDxfId="73">
      <calculatedColumnFormula>8</calculatedColumnFormula>
    </tableColumn>
    <tableColumn id="30" xr3:uid="{00000000-0010-0000-0000-00001E000000}" name="Column5" dataDxfId="7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1631023536" displayName="Table1631023536" ref="A1:AD54" totalsRowShown="0" headerRowDxfId="71" dataDxfId="70" tableBorderDxfId="69">
  <tableColumns count="30">
    <tableColumn id="1" xr3:uid="{00000000-0010-0000-0100-000001000000}" name="List!A1" dataDxfId="68"/>
    <tableColumn id="2" xr3:uid="{00000000-0010-0000-0100-000002000000}" name="-90" dataDxfId="67"/>
    <tableColumn id="3" xr3:uid="{00000000-0010-0000-0100-000003000000}" name="-80" dataDxfId="66"/>
    <tableColumn id="4" xr3:uid="{00000000-0010-0000-0100-000004000000}" name="-70" dataDxfId="65"/>
    <tableColumn id="5" xr3:uid="{00000000-0010-0000-0100-000005000000}" name="-60" dataDxfId="64"/>
    <tableColumn id="6" xr3:uid="{00000000-0010-0000-0100-000006000000}" name="-50" dataDxfId="63"/>
    <tableColumn id="7" xr3:uid="{00000000-0010-0000-0100-000007000000}" name="-40" dataDxfId="62"/>
    <tableColumn id="8" xr3:uid="{00000000-0010-0000-0100-000008000000}" name="-30" dataDxfId="61"/>
    <tableColumn id="9" xr3:uid="{00000000-0010-0000-0100-000009000000}" name="-20" dataDxfId="60"/>
    <tableColumn id="10" xr3:uid="{00000000-0010-0000-0100-00000A000000}" name="-10" dataDxfId="59"/>
    <tableColumn id="11" xr3:uid="{00000000-0010-0000-0100-00000B000000}" name="10" dataDxfId="58"/>
    <tableColumn id="12" xr3:uid="{00000000-0010-0000-0100-00000C000000}" name="20" dataDxfId="57"/>
    <tableColumn id="13" xr3:uid="{00000000-0010-0000-0100-00000D000000}" name="30" dataDxfId="56"/>
    <tableColumn id="14" xr3:uid="{00000000-0010-0000-0100-00000E000000}" name="40" dataDxfId="55"/>
    <tableColumn id="15" xr3:uid="{00000000-0010-0000-0100-00000F000000}" name="50" dataDxfId="54"/>
    <tableColumn id="16" xr3:uid="{00000000-0010-0000-0100-000010000000}" name="60" dataDxfId="53"/>
    <tableColumn id="17" xr3:uid="{00000000-0010-0000-0100-000011000000}" name="70" dataDxfId="52"/>
    <tableColumn id="18" xr3:uid="{00000000-0010-0000-0100-000012000000}" name="80" dataDxfId="51"/>
    <tableColumn id="19" xr3:uid="{00000000-0010-0000-0100-000013000000}" name="90" dataDxfId="50"/>
    <tableColumn id="20" xr3:uid="{00000000-0010-0000-0100-000014000000}" name="Column1" dataDxfId="49"/>
    <tableColumn id="21" xr3:uid="{00000000-0010-0000-0100-000015000000}" name="Column2" dataDxfId="48"/>
    <tableColumn id="22" xr3:uid="{00000000-0010-0000-0100-000016000000}" name="Column3" dataDxfId="47"/>
    <tableColumn id="23" xr3:uid="{00000000-0010-0000-0100-000017000000}" name="Curent quarter forecast" dataDxfId="46"/>
    <tableColumn id="25" xr3:uid="{00000000-0010-0000-0100-000019000000}" name="Actual inflation" dataDxfId="45"/>
    <tableColumn id="24" xr3:uid="{00000000-0010-0000-0100-000018000000}" name="Previous quarter forecast" dataDxfId="44"/>
    <tableColumn id="26" xr3:uid="{00000000-0010-0000-0100-00001A000000}" name="Lower part" dataDxfId="43"/>
    <tableColumn id="28" xr3:uid="{00000000-0010-0000-0100-00001C000000}" name="Target" dataDxfId="42"/>
    <tableColumn id="27" xr3:uid="{00000000-0010-0000-0100-00001B000000}" name="Upper part" dataDxfId="41"/>
    <tableColumn id="29" xr3:uid="{00000000-0010-0000-0100-00001D000000}" name="Column4" dataDxfId="40">
      <calculatedColumnFormula>8</calculatedColumnFormula>
    </tableColumn>
    <tableColumn id="30" xr3:uid="{00000000-0010-0000-0100-00001E000000}" name="Column5" dataDxfId="3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74" displayName="Table174" ref="A1:G31" totalsRowShown="0" headerRowDxfId="38" dataDxfId="37" tableBorderDxfId="36">
  <tableColumns count="7">
    <tableColumn id="1" xr3:uid="{00000000-0010-0000-0200-000001000000}" name="List!A1" dataDxfId="35"/>
    <tableColumn id="8" xr3:uid="{00000000-0010-0000-0200-000008000000}" name="QIV, 2020 forecast" dataDxfId="34" dataCellStyle="Обычный 2"/>
    <tableColumn id="5" xr3:uid="{00000000-0010-0000-0200-000005000000}" name="QI, 2021 forecast2" dataDxfId="33" dataCellStyle="Обычный 2"/>
    <tableColumn id="2" xr3:uid="{00000000-0010-0000-0200-000002000000}" name="QIII, 2021 forecast3" dataDxfId="32" dataCellStyle="Обычный 2"/>
    <tableColumn id="3" xr3:uid="{00000000-0010-0000-0200-000003000000}" name="QII, 2021 forecast4" dataDxfId="31" dataCellStyle="Обычный 2"/>
    <tableColumn id="4" xr3:uid="{00000000-0010-0000-0200-000004000000}" name="Actual inflation" dataDxfId="30" dataCellStyle="Обычный 2"/>
    <tableColumn id="6" xr3:uid="{00000000-0010-0000-0200-000006000000}" name="12-month headline inflation" dataDxfId="29" dataCellStyle="Обычный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e111" displayName="Table111" ref="A1:B438" totalsRowShown="0" headerRowDxfId="28" dataDxfId="27">
  <tableColumns count="2">
    <tableColumn id="1" xr3:uid="{00000000-0010-0000-0300-000001000000}" name="List!A1" dataDxfId="26"/>
    <tableColumn id="2" xr3:uid="{00000000-0010-0000-0300-000002000000}" name="USD" dataDxfId="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17" displayName="Table17" ref="A1:J118" totalsRowShown="0" headerRowDxfId="24" dataDxfId="23">
  <tableColumns count="10">
    <tableColumn id="1" xr3:uid="{00000000-0010-0000-0400-000001000000}" name="List!A1" dataDxfId="22"/>
    <tableColumn id="2" xr3:uid="{00000000-0010-0000-0400-000002000000}" name="Deposit" dataDxfId="21"/>
    <tableColumn id="3" xr3:uid="{00000000-0010-0000-0400-000003000000}" name="Deposit auction" dataDxfId="20"/>
    <tableColumn id="4" xr3:uid="{00000000-0010-0000-0400-000004000000}" name="Reverse repo" dataDxfId="19"/>
    <tableColumn id="5" xr3:uid="{00000000-0010-0000-0400-000005000000}" name="FEX attraction swap" dataDxfId="18"/>
    <tableColumn id="6" xr3:uid="{00000000-0010-0000-0400-000006000000}" name="Repo (up to 7 days)" dataDxfId="17"/>
    <tableColumn id="7" xr3:uid="{00000000-0010-0000-0400-000007000000}" name="Lombard repo" dataDxfId="16"/>
    <tableColumn id="8" xr3:uid="{00000000-0010-0000-0400-000008000000}" name="Structural repo (91 days)" dataDxfId="15"/>
    <tableColumn id="9" xr3:uid="{00000000-0010-0000-0400-000009000000}" name="FEX provision swap" dataDxfId="14"/>
    <tableColumn id="10" xr3:uid="{00000000-0010-0000-0400-00000A000000}" name="Net liquidity" dataDxfId="1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14" displayName="Table14" ref="A1:D16" totalsRowShown="0" headerRowDxfId="12" dataDxfId="11">
  <tableColumns count="4">
    <tableColumn id="1" xr3:uid="{00000000-0010-0000-0500-000001000000}" name="List!A1" dataDxfId="10"/>
    <tableColumn id="4" xr3:uid="{00000000-0010-0000-0500-000004000000}" name="Dec-20" dataDxfId="9" dataCellStyle="Normal 2"/>
    <tableColumn id="2" xr3:uid="{00000000-0010-0000-0500-000002000000}" name="Jun-21" dataDxfId="8" dataCellStyle="Normal 2"/>
    <tableColumn id="3" xr3:uid="{00000000-0010-0000-0500-000003000000}" name="Sep-21" dataDxfId="7"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le113" displayName="Table113" ref="A1:E204" totalsRowShown="0" headerRowDxfId="6" dataDxfId="5">
  <tableColumns count="5">
    <tableColumn id="1" xr3:uid="{00000000-0010-0000-0600-000001000000}" name="List!A1" dataDxfId="4"/>
    <tableColumn id="5" xr3:uid="{00000000-0010-0000-0600-000005000000}" name="CBA refinancing %" dataDxfId="3"/>
    <tableColumn id="4" xr3:uid="{00000000-0010-0000-0600-000004000000}" name="1-year % (YTM)" dataDxfId="2"/>
    <tableColumn id="3" xr3:uid="{00000000-0010-0000-0600-000003000000}" name="1-day % (YTM)" dataDxfId="1"/>
    <tableColumn id="2" xr3:uid="{00000000-0010-0000-0600-000002000000}" name="10-year % (YTM)"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8575">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4.xml"/></Relationships>
</file>

<file path=xl/worksheets/_rels/sheet4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5.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47.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H62"/>
  <sheetViews>
    <sheetView tabSelected="1" topLeftCell="A37" zoomScale="110" zoomScaleNormal="110" workbookViewId="0">
      <selection activeCell="B50" sqref="B50"/>
    </sheetView>
  </sheetViews>
  <sheetFormatPr defaultColWidth="8.88671875" defaultRowHeight="13.5" x14ac:dyDescent="0.25"/>
  <cols>
    <col min="1" max="1" width="11.44140625" style="3" customWidth="1"/>
    <col min="2" max="2" width="113.44140625" style="3" customWidth="1"/>
    <col min="3" max="6" width="8.88671875" style="3"/>
    <col min="7" max="9" width="0" style="3" hidden="1" customWidth="1"/>
    <col min="10" max="10" width="14.88671875" style="3" customWidth="1"/>
    <col min="11" max="16384" width="8.88671875" style="3"/>
  </cols>
  <sheetData>
    <row r="1" spans="1:6" x14ac:dyDescent="0.25">
      <c r="A1" s="1"/>
      <c r="B1" s="1" t="s">
        <v>368</v>
      </c>
    </row>
    <row r="2" spans="1:6" x14ac:dyDescent="0.25">
      <c r="A2" s="1"/>
      <c r="B2" s="1"/>
    </row>
    <row r="3" spans="1:6" ht="20.100000000000001" customHeight="1" x14ac:dyDescent="0.25">
      <c r="A3" s="216" t="s">
        <v>282</v>
      </c>
      <c r="B3" s="44" t="s">
        <v>326</v>
      </c>
    </row>
    <row r="4" spans="1:6" s="5" customFormat="1" ht="20.100000000000001" customHeight="1" x14ac:dyDescent="0.25">
      <c r="A4" s="216" t="s">
        <v>283</v>
      </c>
      <c r="B4" s="44" t="s">
        <v>327</v>
      </c>
      <c r="C4" s="45"/>
      <c r="D4" s="45"/>
      <c r="E4" s="45"/>
      <c r="F4" s="45"/>
    </row>
    <row r="5" spans="1:6" ht="20.100000000000001" customHeight="1" x14ac:dyDescent="0.25">
      <c r="A5" s="216" t="s">
        <v>284</v>
      </c>
      <c r="B5" s="44" t="s">
        <v>328</v>
      </c>
    </row>
    <row r="6" spans="1:6" ht="20.100000000000001" customHeight="1" x14ac:dyDescent="0.25">
      <c r="A6" s="216" t="s">
        <v>285</v>
      </c>
      <c r="B6" s="44" t="s">
        <v>329</v>
      </c>
    </row>
    <row r="7" spans="1:6" ht="20.100000000000001" customHeight="1" x14ac:dyDescent="0.25">
      <c r="A7" s="216" t="s">
        <v>286</v>
      </c>
      <c r="B7" s="44" t="s">
        <v>330</v>
      </c>
    </row>
    <row r="8" spans="1:6" ht="20.100000000000001" customHeight="1" x14ac:dyDescent="0.25">
      <c r="A8" s="216" t="s">
        <v>287</v>
      </c>
      <c r="B8" s="44" t="s">
        <v>331</v>
      </c>
    </row>
    <row r="9" spans="1:6" ht="20.100000000000001" customHeight="1" x14ac:dyDescent="0.25">
      <c r="A9" s="216" t="s">
        <v>288</v>
      </c>
      <c r="B9" s="44" t="s">
        <v>332</v>
      </c>
    </row>
    <row r="10" spans="1:6" ht="20.100000000000001" customHeight="1" x14ac:dyDescent="0.25">
      <c r="A10" s="216" t="s">
        <v>289</v>
      </c>
      <c r="B10" s="44" t="s">
        <v>333</v>
      </c>
    </row>
    <row r="11" spans="1:6" ht="20.100000000000001" customHeight="1" x14ac:dyDescent="0.25">
      <c r="A11" s="216" t="s">
        <v>290</v>
      </c>
      <c r="B11" s="44" t="s">
        <v>334</v>
      </c>
    </row>
    <row r="12" spans="1:6" ht="20.100000000000001" customHeight="1" x14ac:dyDescent="0.25">
      <c r="A12" s="216" t="s">
        <v>291</v>
      </c>
      <c r="B12" s="44" t="s">
        <v>335</v>
      </c>
    </row>
    <row r="13" spans="1:6" ht="20.100000000000001" customHeight="1" x14ac:dyDescent="0.25">
      <c r="A13" s="216" t="s">
        <v>292</v>
      </c>
      <c r="B13" s="44" t="s">
        <v>336</v>
      </c>
    </row>
    <row r="14" spans="1:6" ht="20.100000000000001" customHeight="1" x14ac:dyDescent="0.25">
      <c r="A14" s="216" t="s">
        <v>293</v>
      </c>
      <c r="B14" s="44" t="s">
        <v>337</v>
      </c>
    </row>
    <row r="15" spans="1:6" ht="20.100000000000001" customHeight="1" x14ac:dyDescent="0.25">
      <c r="A15" s="216" t="s">
        <v>294</v>
      </c>
      <c r="B15" s="44" t="s">
        <v>338</v>
      </c>
    </row>
    <row r="16" spans="1:6" ht="20.100000000000001" customHeight="1" x14ac:dyDescent="0.25">
      <c r="A16" s="216" t="s">
        <v>295</v>
      </c>
      <c r="B16" s="44" t="s">
        <v>339</v>
      </c>
    </row>
    <row r="17" spans="1:1012 1037:2037 2062:3062 3087:4087 4112:5112 5137:6137 6162:7162 7187:8187 8212:9212 9237:10237 10262:11262 11287:12287 12312:13312 13337:14312 14337:15337 15362:16362" ht="20.100000000000001" customHeight="1" x14ac:dyDescent="0.25">
      <c r="A17" s="216" t="s">
        <v>296</v>
      </c>
      <c r="B17" s="44" t="s">
        <v>340</v>
      </c>
    </row>
    <row r="18" spans="1:1012 1037:2037 2062:3062 3087:4087 4112:5112 5137:6137 6162:7162 7187:8187 8212:9212 9237:10237 10262:11262 11287:12287 12312:13312 13337:14312 14337:15337 15362:16362" ht="20.100000000000001" customHeight="1" x14ac:dyDescent="0.25">
      <c r="A18" s="216" t="s">
        <v>297</v>
      </c>
      <c r="B18" s="44" t="s">
        <v>341</v>
      </c>
    </row>
    <row r="19" spans="1:1012 1037:2037 2062:3062 3087:4087 4112:5112 5137:6137 6162:7162 7187:8187 8212:9212 9237:10237 10262:11262 11287:12287 12312:13312 13337:14312 14337:15337 15362:16362" ht="20.100000000000001" customHeight="1" x14ac:dyDescent="0.25">
      <c r="A19" s="216" t="s">
        <v>298</v>
      </c>
      <c r="B19" s="44" t="s">
        <v>342</v>
      </c>
      <c r="AK19" s="4"/>
      <c r="BJ19" s="4"/>
      <c r="CI19" s="4"/>
      <c r="DH19" s="4"/>
      <c r="EG19" s="4"/>
      <c r="FF19" s="4"/>
      <c r="GE19" s="4"/>
      <c r="HD19" s="4"/>
      <c r="IC19" s="4"/>
      <c r="JB19" s="4"/>
      <c r="KA19" s="4"/>
      <c r="KZ19" s="4"/>
      <c r="LY19" s="4"/>
      <c r="MX19" s="4"/>
      <c r="NW19" s="4"/>
      <c r="OV19" s="4"/>
      <c r="PU19" s="4"/>
      <c r="QT19" s="4"/>
      <c r="RS19" s="4"/>
      <c r="SR19" s="4"/>
      <c r="TQ19" s="4"/>
      <c r="UP19" s="4"/>
      <c r="VO19" s="4"/>
      <c r="WN19" s="4"/>
      <c r="XM19" s="4"/>
      <c r="YL19" s="4"/>
      <c r="ZK19" s="4"/>
      <c r="AAJ19" s="4"/>
      <c r="ABI19" s="4"/>
      <c r="ACH19" s="4"/>
      <c r="ADG19" s="4"/>
      <c r="AEF19" s="4"/>
      <c r="AFE19" s="4"/>
      <c r="AGD19" s="4"/>
      <c r="AHC19" s="4"/>
      <c r="AIB19" s="4"/>
      <c r="AJA19" s="4"/>
      <c r="AJZ19" s="4"/>
      <c r="AKY19" s="4"/>
      <c r="ALX19" s="4"/>
      <c r="AMW19" s="4"/>
      <c r="ANV19" s="4"/>
      <c r="AOU19" s="4"/>
      <c r="APT19" s="4"/>
      <c r="AQS19" s="4"/>
      <c r="ARR19" s="4"/>
      <c r="ASQ19" s="4"/>
      <c r="ATP19" s="4"/>
      <c r="AUO19" s="4"/>
      <c r="AVN19" s="4"/>
      <c r="AWM19" s="4"/>
      <c r="AXL19" s="4"/>
      <c r="AYK19" s="4"/>
      <c r="AZJ19" s="4"/>
      <c r="BAI19" s="4"/>
      <c r="BBH19" s="4"/>
      <c r="BCG19" s="4"/>
      <c r="BDF19" s="4"/>
      <c r="BEE19" s="4"/>
      <c r="BFD19" s="4"/>
      <c r="BGC19" s="4"/>
      <c r="BHB19" s="4"/>
      <c r="BIA19" s="4"/>
      <c r="BIZ19" s="4"/>
      <c r="BJY19" s="4"/>
      <c r="BKX19" s="4"/>
      <c r="BLW19" s="4"/>
      <c r="BMV19" s="4"/>
      <c r="BNU19" s="4"/>
      <c r="BOT19" s="4"/>
      <c r="BPS19" s="4"/>
      <c r="BQR19" s="4"/>
      <c r="BRQ19" s="4"/>
      <c r="BSP19" s="4"/>
      <c r="BTO19" s="4"/>
      <c r="BUN19" s="4"/>
      <c r="BVM19" s="4"/>
      <c r="BWL19" s="4"/>
      <c r="BXK19" s="4"/>
      <c r="BYJ19" s="4"/>
      <c r="BZI19" s="4"/>
      <c r="CAH19" s="4"/>
      <c r="CBG19" s="4"/>
      <c r="CCF19" s="4"/>
      <c r="CDE19" s="4"/>
      <c r="CED19" s="4"/>
      <c r="CFC19" s="4"/>
      <c r="CGB19" s="4"/>
      <c r="CHA19" s="4"/>
      <c r="CHZ19" s="4"/>
      <c r="CIY19" s="4"/>
      <c r="CJX19" s="4"/>
      <c r="CKW19" s="4"/>
      <c r="CLV19" s="4"/>
      <c r="CMU19" s="4"/>
      <c r="CNT19" s="4"/>
      <c r="COS19" s="4"/>
      <c r="CPR19" s="4"/>
      <c r="CQQ19" s="4"/>
      <c r="CRP19" s="4"/>
      <c r="CSO19" s="4"/>
      <c r="CTN19" s="4"/>
      <c r="CUM19" s="4"/>
      <c r="CVL19" s="4"/>
      <c r="CWK19" s="4"/>
      <c r="CXJ19" s="4"/>
      <c r="CYI19" s="4"/>
      <c r="CZH19" s="4"/>
      <c r="DAG19" s="4"/>
      <c r="DBF19" s="4"/>
      <c r="DCE19" s="4"/>
      <c r="DDD19" s="4"/>
      <c r="DEC19" s="4"/>
      <c r="DFB19" s="4"/>
      <c r="DGA19" s="4"/>
      <c r="DGZ19" s="4"/>
      <c r="DHY19" s="4"/>
      <c r="DIX19" s="4"/>
      <c r="DJW19" s="4"/>
      <c r="DKV19" s="4"/>
      <c r="DLU19" s="4"/>
      <c r="DMT19" s="4"/>
      <c r="DNS19" s="4"/>
      <c r="DOR19" s="4"/>
      <c r="DPQ19" s="4"/>
      <c r="DQP19" s="4"/>
      <c r="DRO19" s="4"/>
      <c r="DSN19" s="4"/>
      <c r="DTM19" s="4"/>
      <c r="DUL19" s="4"/>
      <c r="DVK19" s="4"/>
      <c r="DWJ19" s="4"/>
      <c r="DXI19" s="4"/>
      <c r="DYH19" s="4"/>
      <c r="DZG19" s="4"/>
      <c r="EAF19" s="4"/>
      <c r="EBE19" s="4"/>
      <c r="ECD19" s="4"/>
      <c r="EDC19" s="4"/>
      <c r="EEB19" s="4"/>
      <c r="EFA19" s="4"/>
      <c r="EFZ19" s="4"/>
      <c r="EGY19" s="4"/>
      <c r="EHX19" s="4"/>
      <c r="EIW19" s="4"/>
      <c r="EJV19" s="4"/>
      <c r="EKU19" s="4"/>
      <c r="ELT19" s="4"/>
      <c r="EMS19" s="4"/>
      <c r="ENR19" s="4"/>
      <c r="EOQ19" s="4"/>
      <c r="EPP19" s="4"/>
      <c r="EQO19" s="4"/>
      <c r="ERN19" s="4"/>
      <c r="ESM19" s="4"/>
      <c r="ETL19" s="4"/>
      <c r="EUK19" s="4"/>
      <c r="EVJ19" s="4"/>
      <c r="EWI19" s="4"/>
      <c r="EXH19" s="4"/>
      <c r="EYG19" s="4"/>
      <c r="EZF19" s="4"/>
      <c r="FAE19" s="4"/>
      <c r="FBD19" s="4"/>
      <c r="FCC19" s="4"/>
      <c r="FDB19" s="4"/>
      <c r="FEA19" s="4"/>
      <c r="FEZ19" s="4"/>
      <c r="FFY19" s="4"/>
      <c r="FGX19" s="4"/>
      <c r="FHW19" s="4"/>
      <c r="FIV19" s="4"/>
      <c r="FJU19" s="4"/>
      <c r="FKT19" s="4"/>
      <c r="FLS19" s="4"/>
      <c r="FMR19" s="4"/>
      <c r="FNQ19" s="4"/>
      <c r="FOP19" s="4"/>
      <c r="FPO19" s="4"/>
      <c r="FQN19" s="4"/>
      <c r="FRM19" s="4"/>
      <c r="FSL19" s="4"/>
      <c r="FTK19" s="4"/>
      <c r="FUJ19" s="4"/>
      <c r="FVI19" s="4"/>
      <c r="FWH19" s="4"/>
      <c r="FXG19" s="4"/>
      <c r="FYF19" s="4"/>
      <c r="FZE19" s="4"/>
      <c r="GAD19" s="4"/>
      <c r="GBC19" s="4"/>
      <c r="GCB19" s="4"/>
      <c r="GDA19" s="4"/>
      <c r="GDZ19" s="4"/>
      <c r="GEY19" s="4"/>
      <c r="GFX19" s="4"/>
      <c r="GGW19" s="4"/>
      <c r="GHV19" s="4"/>
      <c r="GIU19" s="4"/>
      <c r="GJT19" s="4"/>
      <c r="GKS19" s="4"/>
      <c r="GLR19" s="4"/>
      <c r="GMQ19" s="4"/>
      <c r="GNP19" s="4"/>
      <c r="GOO19" s="4"/>
      <c r="GPN19" s="4"/>
      <c r="GQM19" s="4"/>
      <c r="GRL19" s="4"/>
      <c r="GSK19" s="4"/>
      <c r="GTJ19" s="4"/>
      <c r="GUI19" s="4"/>
      <c r="GVH19" s="4"/>
      <c r="GWG19" s="4"/>
      <c r="GXF19" s="4"/>
      <c r="GYE19" s="4"/>
      <c r="GZD19" s="4"/>
      <c r="HAC19" s="4"/>
      <c r="HBB19" s="4"/>
      <c r="HCA19" s="4"/>
      <c r="HCZ19" s="4"/>
      <c r="HDY19" s="4"/>
      <c r="HEX19" s="4"/>
      <c r="HFW19" s="4"/>
      <c r="HGV19" s="4"/>
      <c r="HHU19" s="4"/>
      <c r="HIT19" s="4"/>
      <c r="HJS19" s="4"/>
      <c r="HKR19" s="4"/>
      <c r="HLQ19" s="4"/>
      <c r="HMP19" s="4"/>
      <c r="HNO19" s="4"/>
      <c r="HON19" s="4"/>
      <c r="HPM19" s="4"/>
      <c r="HQL19" s="4"/>
      <c r="HRK19" s="4"/>
      <c r="HSJ19" s="4"/>
      <c r="HTI19" s="4"/>
      <c r="HUH19" s="4"/>
      <c r="HVG19" s="4"/>
      <c r="HWF19" s="4"/>
      <c r="HXE19" s="4"/>
      <c r="HYD19" s="4"/>
      <c r="HZC19" s="4"/>
      <c r="IAB19" s="4"/>
      <c r="IBA19" s="4"/>
      <c r="IBZ19" s="4"/>
      <c r="ICY19" s="4"/>
      <c r="IDX19" s="4"/>
      <c r="IEW19" s="4"/>
      <c r="IFV19" s="4"/>
      <c r="IGU19" s="4"/>
      <c r="IHT19" s="4"/>
      <c r="IIS19" s="4"/>
      <c r="IJR19" s="4"/>
      <c r="IKQ19" s="4"/>
      <c r="ILP19" s="4"/>
      <c r="IMO19" s="4"/>
      <c r="INN19" s="4"/>
      <c r="IOM19" s="4"/>
      <c r="IPL19" s="4"/>
      <c r="IQK19" s="4"/>
      <c r="IRJ19" s="4"/>
      <c r="ISI19" s="4"/>
      <c r="ITH19" s="4"/>
      <c r="IUG19" s="4"/>
      <c r="IVF19" s="4"/>
      <c r="IWE19" s="4"/>
      <c r="IXD19" s="4"/>
      <c r="IYC19" s="4"/>
      <c r="IZB19" s="4"/>
      <c r="JAA19" s="4"/>
      <c r="JAZ19" s="4"/>
      <c r="JBY19" s="4"/>
      <c r="JCX19" s="4"/>
      <c r="JDW19" s="4"/>
      <c r="JEV19" s="4"/>
      <c r="JFU19" s="4"/>
      <c r="JGT19" s="4"/>
      <c r="JHS19" s="4"/>
      <c r="JIR19" s="4"/>
      <c r="JJQ19" s="4"/>
      <c r="JKP19" s="4"/>
      <c r="JLO19" s="4"/>
      <c r="JMN19" s="4"/>
      <c r="JNM19" s="4"/>
      <c r="JOL19" s="4"/>
      <c r="JPK19" s="4"/>
      <c r="JQJ19" s="4"/>
      <c r="JRI19" s="4"/>
      <c r="JSH19" s="4"/>
      <c r="JTG19" s="4"/>
      <c r="JUF19" s="4"/>
      <c r="JVE19" s="4"/>
      <c r="JWD19" s="4"/>
      <c r="JXC19" s="4"/>
      <c r="JYB19" s="4"/>
      <c r="JZA19" s="4"/>
      <c r="JZZ19" s="4"/>
      <c r="KAY19" s="4"/>
      <c r="KBX19" s="4"/>
      <c r="KCW19" s="4"/>
      <c r="KDV19" s="4"/>
      <c r="KEU19" s="4"/>
      <c r="KFT19" s="4"/>
      <c r="KGS19" s="4"/>
      <c r="KHR19" s="4"/>
      <c r="KIQ19" s="4"/>
      <c r="KJP19" s="4"/>
      <c r="KKO19" s="4"/>
      <c r="KLN19" s="4"/>
      <c r="KMM19" s="4"/>
      <c r="KNL19" s="4"/>
      <c r="KOK19" s="4"/>
      <c r="KPJ19" s="4"/>
      <c r="KQI19" s="4"/>
      <c r="KRH19" s="4"/>
      <c r="KSG19" s="4"/>
      <c r="KTF19" s="4"/>
      <c r="KUE19" s="4"/>
      <c r="KVD19" s="4"/>
      <c r="KWC19" s="4"/>
      <c r="KXB19" s="4"/>
      <c r="KYA19" s="4"/>
      <c r="KYZ19" s="4"/>
      <c r="KZY19" s="4"/>
      <c r="LAX19" s="4"/>
      <c r="LBW19" s="4"/>
      <c r="LCV19" s="4"/>
      <c r="LDU19" s="4"/>
      <c r="LET19" s="4"/>
      <c r="LFS19" s="4"/>
      <c r="LGR19" s="4"/>
      <c r="LHQ19" s="4"/>
      <c r="LIP19" s="4"/>
      <c r="LJO19" s="4"/>
      <c r="LKN19" s="4"/>
      <c r="LLM19" s="4"/>
      <c r="LML19" s="4"/>
      <c r="LNK19" s="4"/>
      <c r="LOJ19" s="4"/>
      <c r="LPI19" s="4"/>
      <c r="LQH19" s="4"/>
      <c r="LRG19" s="4"/>
      <c r="LSF19" s="4"/>
      <c r="LTE19" s="4"/>
      <c r="LUD19" s="4"/>
      <c r="LVC19" s="4"/>
      <c r="LWB19" s="4"/>
      <c r="LXA19" s="4"/>
      <c r="LXZ19" s="4"/>
      <c r="LYY19" s="4"/>
      <c r="LZX19" s="4"/>
      <c r="MAW19" s="4"/>
      <c r="MBV19" s="4"/>
      <c r="MCU19" s="4"/>
      <c r="MDT19" s="4"/>
      <c r="MES19" s="4"/>
      <c r="MFR19" s="4"/>
      <c r="MGQ19" s="4"/>
      <c r="MHP19" s="4"/>
      <c r="MIO19" s="4"/>
      <c r="MJN19" s="4"/>
      <c r="MKM19" s="4"/>
      <c r="MLL19" s="4"/>
      <c r="MMK19" s="4"/>
      <c r="MNJ19" s="4"/>
      <c r="MOI19" s="4"/>
      <c r="MPH19" s="4"/>
      <c r="MQG19" s="4"/>
      <c r="MRF19" s="4"/>
      <c r="MSE19" s="4"/>
      <c r="MTD19" s="4"/>
      <c r="MUC19" s="4"/>
      <c r="MVB19" s="4"/>
      <c r="MWA19" s="4"/>
      <c r="MWZ19" s="4"/>
      <c r="MXY19" s="4"/>
      <c r="MYX19" s="4"/>
      <c r="MZW19" s="4"/>
      <c r="NAV19" s="4"/>
      <c r="NBU19" s="4"/>
      <c r="NCT19" s="4"/>
      <c r="NDS19" s="4"/>
      <c r="NER19" s="4"/>
      <c r="NFQ19" s="4"/>
      <c r="NGP19" s="4"/>
      <c r="NHO19" s="4"/>
      <c r="NIN19" s="4"/>
      <c r="NJM19" s="4"/>
      <c r="NKL19" s="4"/>
      <c r="NLK19" s="4"/>
      <c r="NMJ19" s="4"/>
      <c r="NNI19" s="4"/>
      <c r="NOH19" s="4"/>
      <c r="NPG19" s="4"/>
      <c r="NQF19" s="4"/>
      <c r="NRE19" s="4"/>
      <c r="NSD19" s="4"/>
      <c r="NTC19" s="4"/>
      <c r="NUB19" s="4"/>
      <c r="NVA19" s="4"/>
      <c r="NVZ19" s="4"/>
      <c r="NWY19" s="4"/>
      <c r="NXX19" s="4"/>
      <c r="NYW19" s="4"/>
      <c r="NZV19" s="4"/>
      <c r="OAU19" s="4"/>
      <c r="OBT19" s="4"/>
      <c r="OCS19" s="4"/>
      <c r="ODR19" s="4"/>
      <c r="OEQ19" s="4"/>
      <c r="OFP19" s="4"/>
      <c r="OGO19" s="4"/>
      <c r="OHN19" s="4"/>
      <c r="OIM19" s="4"/>
      <c r="OJL19" s="4"/>
      <c r="OKK19" s="4"/>
      <c r="OLJ19" s="4"/>
      <c r="OMI19" s="4"/>
      <c r="ONH19" s="4"/>
      <c r="OOG19" s="4"/>
      <c r="OPF19" s="4"/>
      <c r="OQE19" s="4"/>
      <c r="ORD19" s="4"/>
      <c r="OSC19" s="4"/>
      <c r="OTB19" s="4"/>
      <c r="OUA19" s="4"/>
      <c r="OUZ19" s="4"/>
      <c r="OVY19" s="4"/>
      <c r="OWX19" s="4"/>
      <c r="OXW19" s="4"/>
      <c r="OYV19" s="4"/>
      <c r="OZU19" s="4"/>
      <c r="PAT19" s="4"/>
      <c r="PBS19" s="4"/>
      <c r="PCR19" s="4"/>
      <c r="PDQ19" s="4"/>
      <c r="PEP19" s="4"/>
      <c r="PFO19" s="4"/>
      <c r="PGN19" s="4"/>
      <c r="PHM19" s="4"/>
      <c r="PIL19" s="4"/>
      <c r="PJK19" s="4"/>
      <c r="PKJ19" s="4"/>
      <c r="PLI19" s="4"/>
      <c r="PMH19" s="4"/>
      <c r="PNG19" s="4"/>
      <c r="POF19" s="4"/>
      <c r="PPE19" s="4"/>
      <c r="PQD19" s="4"/>
      <c r="PRC19" s="4"/>
      <c r="PSB19" s="4"/>
      <c r="PTA19" s="4"/>
      <c r="PTZ19" s="4"/>
      <c r="PUY19" s="4"/>
      <c r="PVX19" s="4"/>
      <c r="PWW19" s="4"/>
      <c r="PXV19" s="4"/>
      <c r="PYU19" s="4"/>
      <c r="PZT19" s="4"/>
      <c r="QAS19" s="4"/>
      <c r="QBR19" s="4"/>
      <c r="QCQ19" s="4"/>
      <c r="QDP19" s="4"/>
      <c r="QEO19" s="4"/>
      <c r="QFN19" s="4"/>
      <c r="QGM19" s="4"/>
      <c r="QHL19" s="4"/>
      <c r="QIK19" s="4"/>
      <c r="QJJ19" s="4"/>
      <c r="QKI19" s="4"/>
      <c r="QLH19" s="4"/>
      <c r="QMG19" s="4"/>
      <c r="QNF19" s="4"/>
      <c r="QOE19" s="4"/>
      <c r="QPD19" s="4"/>
      <c r="QQC19" s="4"/>
      <c r="QRB19" s="4"/>
      <c r="QSA19" s="4"/>
      <c r="QSZ19" s="4"/>
      <c r="QTY19" s="4"/>
      <c r="QUX19" s="4"/>
      <c r="QVW19" s="4"/>
      <c r="QWV19" s="4"/>
      <c r="QXU19" s="4"/>
      <c r="QYT19" s="4"/>
      <c r="QZS19" s="4"/>
      <c r="RAR19" s="4"/>
      <c r="RBQ19" s="4"/>
      <c r="RCP19" s="4"/>
      <c r="RDO19" s="4"/>
      <c r="REN19" s="4"/>
      <c r="RFM19" s="4"/>
      <c r="RGL19" s="4"/>
      <c r="RHK19" s="4"/>
      <c r="RIJ19" s="4"/>
      <c r="RJI19" s="4"/>
      <c r="RKH19" s="4"/>
      <c r="RLG19" s="4"/>
      <c r="RMF19" s="4"/>
      <c r="RNE19" s="4"/>
      <c r="ROD19" s="4"/>
      <c r="RPC19" s="4"/>
      <c r="RQB19" s="4"/>
      <c r="RRA19" s="4"/>
      <c r="RRZ19" s="4"/>
      <c r="RSY19" s="4"/>
      <c r="RTX19" s="4"/>
      <c r="RUW19" s="4"/>
      <c r="RVV19" s="4"/>
      <c r="RWU19" s="4"/>
      <c r="RXT19" s="4"/>
      <c r="RYS19" s="4"/>
      <c r="RZR19" s="4"/>
      <c r="SAQ19" s="4"/>
      <c r="SBP19" s="4"/>
      <c r="SCO19" s="4"/>
      <c r="SDN19" s="4"/>
      <c r="SEM19" s="4"/>
      <c r="SFL19" s="4"/>
      <c r="SGK19" s="4"/>
      <c r="SHJ19" s="4"/>
      <c r="SII19" s="4"/>
      <c r="SJH19" s="4"/>
      <c r="SKG19" s="4"/>
      <c r="SLF19" s="4"/>
      <c r="SME19" s="4"/>
      <c r="SND19" s="4"/>
      <c r="SOC19" s="4"/>
      <c r="SPB19" s="4"/>
      <c r="SQA19" s="4"/>
      <c r="SQZ19" s="4"/>
      <c r="SRY19" s="4"/>
      <c r="SSX19" s="4"/>
      <c r="STW19" s="4"/>
      <c r="SUV19" s="4"/>
      <c r="SVU19" s="4"/>
      <c r="SWT19" s="4"/>
      <c r="SXS19" s="4"/>
      <c r="SYR19" s="4"/>
      <c r="SZQ19" s="4"/>
      <c r="TAP19" s="4"/>
      <c r="TBO19" s="4"/>
      <c r="TCN19" s="4"/>
      <c r="TDM19" s="4"/>
      <c r="TEL19" s="4"/>
      <c r="TFK19" s="4"/>
      <c r="TGJ19" s="4"/>
      <c r="THI19" s="4"/>
      <c r="TIH19" s="4"/>
      <c r="TJG19" s="4"/>
      <c r="TKF19" s="4"/>
      <c r="TLE19" s="4"/>
      <c r="TMD19" s="4"/>
      <c r="TNC19" s="4"/>
      <c r="TOB19" s="4"/>
      <c r="TPA19" s="4"/>
      <c r="TPZ19" s="4"/>
      <c r="TQY19" s="4"/>
      <c r="TRX19" s="4"/>
      <c r="TSW19" s="4"/>
      <c r="TTV19" s="4"/>
      <c r="TUU19" s="4"/>
      <c r="TVT19" s="4"/>
      <c r="TWS19" s="4"/>
      <c r="TXR19" s="4"/>
      <c r="TYQ19" s="4"/>
      <c r="TZP19" s="4"/>
      <c r="UAO19" s="4"/>
      <c r="UBN19" s="4"/>
      <c r="UCM19" s="4"/>
      <c r="UDL19" s="4"/>
      <c r="UEK19" s="4"/>
      <c r="UFJ19" s="4"/>
      <c r="UGI19" s="4"/>
      <c r="UHH19" s="4"/>
      <c r="UIG19" s="4"/>
      <c r="UJF19" s="4"/>
      <c r="UKE19" s="4"/>
      <c r="ULD19" s="4"/>
      <c r="UMC19" s="4"/>
      <c r="UNB19" s="4"/>
      <c r="UOA19" s="4"/>
      <c r="UOZ19" s="4"/>
      <c r="UPY19" s="4"/>
      <c r="UQX19" s="4"/>
      <c r="URW19" s="4"/>
      <c r="USV19" s="4"/>
      <c r="UTU19" s="4"/>
      <c r="UUT19" s="4"/>
      <c r="UVS19" s="4"/>
      <c r="UWR19" s="4"/>
      <c r="UXQ19" s="4"/>
      <c r="UYP19" s="4"/>
      <c r="UZO19" s="4"/>
      <c r="VAN19" s="4"/>
      <c r="VBM19" s="4"/>
      <c r="VCL19" s="4"/>
      <c r="VDK19" s="4"/>
      <c r="VEJ19" s="4"/>
      <c r="VFI19" s="4"/>
      <c r="VGH19" s="4"/>
      <c r="VHG19" s="4"/>
      <c r="VIF19" s="4"/>
      <c r="VJE19" s="4"/>
      <c r="VKD19" s="4"/>
      <c r="VLC19" s="4"/>
      <c r="VMB19" s="4"/>
      <c r="VNA19" s="4"/>
      <c r="VNZ19" s="4"/>
      <c r="VOY19" s="4"/>
      <c r="VPX19" s="4"/>
      <c r="VQW19" s="4"/>
      <c r="VRV19" s="4"/>
      <c r="VSU19" s="4"/>
      <c r="VTT19" s="4"/>
      <c r="VUS19" s="4"/>
      <c r="VVR19" s="4"/>
      <c r="VWQ19" s="4"/>
      <c r="VXP19" s="4"/>
      <c r="VYO19" s="4"/>
      <c r="VZN19" s="4"/>
      <c r="WAM19" s="4"/>
      <c r="WBL19" s="4"/>
      <c r="WCK19" s="4"/>
      <c r="WDJ19" s="4"/>
      <c r="WEI19" s="4"/>
      <c r="WFH19" s="4"/>
      <c r="WGG19" s="4"/>
      <c r="WHF19" s="4"/>
      <c r="WIE19" s="4"/>
      <c r="WJD19" s="4"/>
      <c r="WKC19" s="4"/>
      <c r="WLB19" s="4"/>
      <c r="WMA19" s="4"/>
      <c r="WMZ19" s="4"/>
      <c r="WNY19" s="4"/>
      <c r="WOX19" s="4"/>
      <c r="WPW19" s="4"/>
      <c r="WQV19" s="4"/>
      <c r="WRU19" s="4"/>
      <c r="WST19" s="4"/>
      <c r="WTS19" s="4"/>
      <c r="WUR19" s="4"/>
      <c r="WVQ19" s="4"/>
      <c r="WWP19" s="4"/>
      <c r="WXO19" s="4"/>
      <c r="WYN19" s="4"/>
      <c r="WZM19" s="4"/>
      <c r="XAL19" s="4"/>
      <c r="XBK19" s="4"/>
      <c r="XCJ19" s="4"/>
      <c r="XDI19" s="4"/>
      <c r="XEH19" s="4"/>
    </row>
    <row r="20" spans="1:1012 1037:2037 2062:3062 3087:4087 4112:5112 5137:6137 6162:7162 7187:8187 8212:9212 9237:10237 10262:11262 11287:12287 12312:13312 13337:14312 14337:15337 15362:16362" ht="20.100000000000001" customHeight="1" x14ac:dyDescent="0.25">
      <c r="A20" s="216" t="s">
        <v>299</v>
      </c>
      <c r="B20" s="44" t="s">
        <v>343</v>
      </c>
      <c r="AK20" s="4"/>
      <c r="BJ20" s="4"/>
      <c r="CI20" s="4"/>
      <c r="DH20" s="4"/>
      <c r="EG20" s="4"/>
      <c r="FF20" s="4"/>
      <c r="GE20" s="4"/>
      <c r="HD20" s="4"/>
      <c r="IC20" s="4"/>
      <c r="JB20" s="4"/>
      <c r="KA20" s="4"/>
      <c r="KZ20" s="4"/>
      <c r="LY20" s="4"/>
      <c r="MX20" s="4"/>
      <c r="NW20" s="4"/>
      <c r="OV20" s="4"/>
      <c r="PU20" s="4"/>
      <c r="QT20" s="4"/>
      <c r="RS20" s="4"/>
      <c r="SR20" s="4"/>
      <c r="TQ20" s="4"/>
      <c r="UP20" s="4"/>
      <c r="VO20" s="4"/>
      <c r="WN20" s="4"/>
      <c r="XM20" s="4"/>
      <c r="YL20" s="4"/>
      <c r="ZK20" s="4"/>
      <c r="AAJ20" s="4"/>
      <c r="ABI20" s="4"/>
      <c r="ACH20" s="4"/>
      <c r="ADG20" s="4"/>
      <c r="AEF20" s="4"/>
      <c r="AFE20" s="4"/>
      <c r="AGD20" s="4"/>
      <c r="AHC20" s="4"/>
      <c r="AIB20" s="4"/>
      <c r="AJA20" s="4"/>
      <c r="AJZ20" s="4"/>
      <c r="AKY20" s="4"/>
      <c r="ALX20" s="4"/>
      <c r="AMW20" s="4"/>
      <c r="ANV20" s="4"/>
      <c r="AOU20" s="4"/>
      <c r="APT20" s="4"/>
      <c r="AQS20" s="4"/>
      <c r="ARR20" s="4"/>
      <c r="ASQ20" s="4"/>
      <c r="ATP20" s="4"/>
      <c r="AUO20" s="4"/>
      <c r="AVN20" s="4"/>
      <c r="AWM20" s="4"/>
      <c r="AXL20" s="4"/>
      <c r="AYK20" s="4"/>
      <c r="AZJ20" s="4"/>
      <c r="BAI20" s="4"/>
      <c r="BBH20" s="4"/>
      <c r="BCG20" s="4"/>
      <c r="BDF20" s="4"/>
      <c r="BEE20" s="4"/>
      <c r="BFD20" s="4"/>
      <c r="BGC20" s="4"/>
      <c r="BHB20" s="4"/>
      <c r="BIA20" s="4"/>
      <c r="BIZ20" s="4"/>
      <c r="BJY20" s="4"/>
      <c r="BKX20" s="4"/>
      <c r="BLW20" s="4"/>
      <c r="BMV20" s="4"/>
      <c r="BNU20" s="4"/>
      <c r="BOT20" s="4"/>
      <c r="BPS20" s="4"/>
      <c r="BQR20" s="4"/>
      <c r="BRQ20" s="4"/>
      <c r="BSP20" s="4"/>
      <c r="BTO20" s="4"/>
      <c r="BUN20" s="4"/>
      <c r="BVM20" s="4"/>
      <c r="BWL20" s="4"/>
      <c r="BXK20" s="4"/>
      <c r="BYJ20" s="4"/>
      <c r="BZI20" s="4"/>
      <c r="CAH20" s="4"/>
      <c r="CBG20" s="4"/>
      <c r="CCF20" s="4"/>
      <c r="CDE20" s="4"/>
      <c r="CED20" s="4"/>
      <c r="CFC20" s="4"/>
      <c r="CGB20" s="4"/>
      <c r="CHA20" s="4"/>
      <c r="CHZ20" s="4"/>
      <c r="CIY20" s="4"/>
      <c r="CJX20" s="4"/>
      <c r="CKW20" s="4"/>
      <c r="CLV20" s="4"/>
      <c r="CMU20" s="4"/>
      <c r="CNT20" s="4"/>
      <c r="COS20" s="4"/>
      <c r="CPR20" s="4"/>
      <c r="CQQ20" s="4"/>
      <c r="CRP20" s="4"/>
      <c r="CSO20" s="4"/>
      <c r="CTN20" s="4"/>
      <c r="CUM20" s="4"/>
      <c r="CVL20" s="4"/>
      <c r="CWK20" s="4"/>
      <c r="CXJ20" s="4"/>
      <c r="CYI20" s="4"/>
      <c r="CZH20" s="4"/>
      <c r="DAG20" s="4"/>
      <c r="DBF20" s="4"/>
      <c r="DCE20" s="4"/>
      <c r="DDD20" s="4"/>
      <c r="DEC20" s="4"/>
      <c r="DFB20" s="4"/>
      <c r="DGA20" s="4"/>
      <c r="DGZ20" s="4"/>
      <c r="DHY20" s="4"/>
      <c r="DIX20" s="4"/>
      <c r="DJW20" s="4"/>
      <c r="DKV20" s="4"/>
      <c r="DLU20" s="4"/>
      <c r="DMT20" s="4"/>
      <c r="DNS20" s="4"/>
      <c r="DOR20" s="4"/>
      <c r="DPQ20" s="4"/>
      <c r="DQP20" s="4"/>
      <c r="DRO20" s="4"/>
      <c r="DSN20" s="4"/>
      <c r="DTM20" s="4"/>
      <c r="DUL20" s="4"/>
      <c r="DVK20" s="4"/>
      <c r="DWJ20" s="4"/>
      <c r="DXI20" s="4"/>
      <c r="DYH20" s="4"/>
      <c r="DZG20" s="4"/>
      <c r="EAF20" s="4"/>
      <c r="EBE20" s="4"/>
      <c r="ECD20" s="4"/>
      <c r="EDC20" s="4"/>
      <c r="EEB20" s="4"/>
      <c r="EFA20" s="4"/>
      <c r="EFZ20" s="4"/>
      <c r="EGY20" s="4"/>
      <c r="EHX20" s="4"/>
      <c r="EIW20" s="4"/>
      <c r="EJV20" s="4"/>
      <c r="EKU20" s="4"/>
      <c r="ELT20" s="4"/>
      <c r="EMS20" s="4"/>
      <c r="ENR20" s="4"/>
      <c r="EOQ20" s="4"/>
      <c r="EPP20" s="4"/>
      <c r="EQO20" s="4"/>
      <c r="ERN20" s="4"/>
      <c r="ESM20" s="4"/>
      <c r="ETL20" s="4"/>
      <c r="EUK20" s="4"/>
      <c r="EVJ20" s="4"/>
      <c r="EWI20" s="4"/>
      <c r="EXH20" s="4"/>
      <c r="EYG20" s="4"/>
      <c r="EZF20" s="4"/>
      <c r="FAE20" s="4"/>
      <c r="FBD20" s="4"/>
      <c r="FCC20" s="4"/>
      <c r="FDB20" s="4"/>
      <c r="FEA20" s="4"/>
      <c r="FEZ20" s="4"/>
      <c r="FFY20" s="4"/>
      <c r="FGX20" s="4"/>
      <c r="FHW20" s="4"/>
      <c r="FIV20" s="4"/>
      <c r="FJU20" s="4"/>
      <c r="FKT20" s="4"/>
      <c r="FLS20" s="4"/>
      <c r="FMR20" s="4"/>
      <c r="FNQ20" s="4"/>
      <c r="FOP20" s="4"/>
      <c r="FPO20" s="4"/>
      <c r="FQN20" s="4"/>
      <c r="FRM20" s="4"/>
      <c r="FSL20" s="4"/>
      <c r="FTK20" s="4"/>
      <c r="FUJ20" s="4"/>
      <c r="FVI20" s="4"/>
      <c r="FWH20" s="4"/>
      <c r="FXG20" s="4"/>
      <c r="FYF20" s="4"/>
      <c r="FZE20" s="4"/>
      <c r="GAD20" s="4"/>
      <c r="GBC20" s="4"/>
      <c r="GCB20" s="4"/>
      <c r="GDA20" s="4"/>
      <c r="GDZ20" s="4"/>
      <c r="GEY20" s="4"/>
      <c r="GFX20" s="4"/>
      <c r="GGW20" s="4"/>
      <c r="GHV20" s="4"/>
      <c r="GIU20" s="4"/>
      <c r="GJT20" s="4"/>
      <c r="GKS20" s="4"/>
      <c r="GLR20" s="4"/>
      <c r="GMQ20" s="4"/>
      <c r="GNP20" s="4"/>
      <c r="GOO20" s="4"/>
      <c r="GPN20" s="4"/>
      <c r="GQM20" s="4"/>
      <c r="GRL20" s="4"/>
      <c r="GSK20" s="4"/>
      <c r="GTJ20" s="4"/>
      <c r="GUI20" s="4"/>
      <c r="GVH20" s="4"/>
      <c r="GWG20" s="4"/>
      <c r="GXF20" s="4"/>
      <c r="GYE20" s="4"/>
      <c r="GZD20" s="4"/>
      <c r="HAC20" s="4"/>
      <c r="HBB20" s="4"/>
      <c r="HCA20" s="4"/>
      <c r="HCZ20" s="4"/>
      <c r="HDY20" s="4"/>
      <c r="HEX20" s="4"/>
      <c r="HFW20" s="4"/>
      <c r="HGV20" s="4"/>
      <c r="HHU20" s="4"/>
      <c r="HIT20" s="4"/>
      <c r="HJS20" s="4"/>
      <c r="HKR20" s="4"/>
      <c r="HLQ20" s="4"/>
      <c r="HMP20" s="4"/>
      <c r="HNO20" s="4"/>
      <c r="HON20" s="4"/>
      <c r="HPM20" s="4"/>
      <c r="HQL20" s="4"/>
      <c r="HRK20" s="4"/>
      <c r="HSJ20" s="4"/>
      <c r="HTI20" s="4"/>
      <c r="HUH20" s="4"/>
      <c r="HVG20" s="4"/>
      <c r="HWF20" s="4"/>
      <c r="HXE20" s="4"/>
      <c r="HYD20" s="4"/>
      <c r="HZC20" s="4"/>
      <c r="IAB20" s="4"/>
      <c r="IBA20" s="4"/>
      <c r="IBZ20" s="4"/>
      <c r="ICY20" s="4"/>
      <c r="IDX20" s="4"/>
      <c r="IEW20" s="4"/>
      <c r="IFV20" s="4"/>
      <c r="IGU20" s="4"/>
      <c r="IHT20" s="4"/>
      <c r="IIS20" s="4"/>
      <c r="IJR20" s="4"/>
      <c r="IKQ20" s="4"/>
      <c r="ILP20" s="4"/>
      <c r="IMO20" s="4"/>
      <c r="INN20" s="4"/>
      <c r="IOM20" s="4"/>
      <c r="IPL20" s="4"/>
      <c r="IQK20" s="4"/>
      <c r="IRJ20" s="4"/>
      <c r="ISI20" s="4"/>
      <c r="ITH20" s="4"/>
      <c r="IUG20" s="4"/>
      <c r="IVF20" s="4"/>
      <c r="IWE20" s="4"/>
      <c r="IXD20" s="4"/>
      <c r="IYC20" s="4"/>
      <c r="IZB20" s="4"/>
      <c r="JAA20" s="4"/>
      <c r="JAZ20" s="4"/>
      <c r="JBY20" s="4"/>
      <c r="JCX20" s="4"/>
      <c r="JDW20" s="4"/>
      <c r="JEV20" s="4"/>
      <c r="JFU20" s="4"/>
      <c r="JGT20" s="4"/>
      <c r="JHS20" s="4"/>
      <c r="JIR20" s="4"/>
      <c r="JJQ20" s="4"/>
      <c r="JKP20" s="4"/>
      <c r="JLO20" s="4"/>
      <c r="JMN20" s="4"/>
      <c r="JNM20" s="4"/>
      <c r="JOL20" s="4"/>
      <c r="JPK20" s="4"/>
      <c r="JQJ20" s="4"/>
      <c r="JRI20" s="4"/>
      <c r="JSH20" s="4"/>
      <c r="JTG20" s="4"/>
      <c r="JUF20" s="4"/>
      <c r="JVE20" s="4"/>
      <c r="JWD20" s="4"/>
      <c r="JXC20" s="4"/>
      <c r="JYB20" s="4"/>
      <c r="JZA20" s="4"/>
      <c r="JZZ20" s="4"/>
      <c r="KAY20" s="4"/>
      <c r="KBX20" s="4"/>
      <c r="KCW20" s="4"/>
      <c r="KDV20" s="4"/>
      <c r="KEU20" s="4"/>
      <c r="KFT20" s="4"/>
      <c r="KGS20" s="4"/>
      <c r="KHR20" s="4"/>
      <c r="KIQ20" s="4"/>
      <c r="KJP20" s="4"/>
      <c r="KKO20" s="4"/>
      <c r="KLN20" s="4"/>
      <c r="KMM20" s="4"/>
      <c r="KNL20" s="4"/>
      <c r="KOK20" s="4"/>
      <c r="KPJ20" s="4"/>
      <c r="KQI20" s="4"/>
      <c r="KRH20" s="4"/>
      <c r="KSG20" s="4"/>
      <c r="KTF20" s="4"/>
      <c r="KUE20" s="4"/>
      <c r="KVD20" s="4"/>
      <c r="KWC20" s="4"/>
      <c r="KXB20" s="4"/>
      <c r="KYA20" s="4"/>
      <c r="KYZ20" s="4"/>
      <c r="KZY20" s="4"/>
      <c r="LAX20" s="4"/>
      <c r="LBW20" s="4"/>
      <c r="LCV20" s="4"/>
      <c r="LDU20" s="4"/>
      <c r="LET20" s="4"/>
      <c r="LFS20" s="4"/>
      <c r="LGR20" s="4"/>
      <c r="LHQ20" s="4"/>
      <c r="LIP20" s="4"/>
      <c r="LJO20" s="4"/>
      <c r="LKN20" s="4"/>
      <c r="LLM20" s="4"/>
      <c r="LML20" s="4"/>
      <c r="LNK20" s="4"/>
      <c r="LOJ20" s="4"/>
      <c r="LPI20" s="4"/>
      <c r="LQH20" s="4"/>
      <c r="LRG20" s="4"/>
      <c r="LSF20" s="4"/>
      <c r="LTE20" s="4"/>
      <c r="LUD20" s="4"/>
      <c r="LVC20" s="4"/>
      <c r="LWB20" s="4"/>
      <c r="LXA20" s="4"/>
      <c r="LXZ20" s="4"/>
      <c r="LYY20" s="4"/>
      <c r="LZX20" s="4"/>
      <c r="MAW20" s="4"/>
      <c r="MBV20" s="4"/>
      <c r="MCU20" s="4"/>
      <c r="MDT20" s="4"/>
      <c r="MES20" s="4"/>
      <c r="MFR20" s="4"/>
      <c r="MGQ20" s="4"/>
      <c r="MHP20" s="4"/>
      <c r="MIO20" s="4"/>
      <c r="MJN20" s="4"/>
      <c r="MKM20" s="4"/>
      <c r="MLL20" s="4"/>
      <c r="MMK20" s="4"/>
      <c r="MNJ20" s="4"/>
      <c r="MOI20" s="4"/>
      <c r="MPH20" s="4"/>
      <c r="MQG20" s="4"/>
      <c r="MRF20" s="4"/>
      <c r="MSE20" s="4"/>
      <c r="MTD20" s="4"/>
      <c r="MUC20" s="4"/>
      <c r="MVB20" s="4"/>
      <c r="MWA20" s="4"/>
      <c r="MWZ20" s="4"/>
      <c r="MXY20" s="4"/>
      <c r="MYX20" s="4"/>
      <c r="MZW20" s="4"/>
      <c r="NAV20" s="4"/>
      <c r="NBU20" s="4"/>
      <c r="NCT20" s="4"/>
      <c r="NDS20" s="4"/>
      <c r="NER20" s="4"/>
      <c r="NFQ20" s="4"/>
      <c r="NGP20" s="4"/>
      <c r="NHO20" s="4"/>
      <c r="NIN20" s="4"/>
      <c r="NJM20" s="4"/>
      <c r="NKL20" s="4"/>
      <c r="NLK20" s="4"/>
      <c r="NMJ20" s="4"/>
      <c r="NNI20" s="4"/>
      <c r="NOH20" s="4"/>
      <c r="NPG20" s="4"/>
      <c r="NQF20" s="4"/>
      <c r="NRE20" s="4"/>
      <c r="NSD20" s="4"/>
      <c r="NTC20" s="4"/>
      <c r="NUB20" s="4"/>
      <c r="NVA20" s="4"/>
      <c r="NVZ20" s="4"/>
      <c r="NWY20" s="4"/>
      <c r="NXX20" s="4"/>
      <c r="NYW20" s="4"/>
      <c r="NZV20" s="4"/>
      <c r="OAU20" s="4"/>
      <c r="OBT20" s="4"/>
      <c r="OCS20" s="4"/>
      <c r="ODR20" s="4"/>
      <c r="OEQ20" s="4"/>
      <c r="OFP20" s="4"/>
      <c r="OGO20" s="4"/>
      <c r="OHN20" s="4"/>
      <c r="OIM20" s="4"/>
      <c r="OJL20" s="4"/>
      <c r="OKK20" s="4"/>
      <c r="OLJ20" s="4"/>
      <c r="OMI20" s="4"/>
      <c r="ONH20" s="4"/>
      <c r="OOG20" s="4"/>
      <c r="OPF20" s="4"/>
      <c r="OQE20" s="4"/>
      <c r="ORD20" s="4"/>
      <c r="OSC20" s="4"/>
      <c r="OTB20" s="4"/>
      <c r="OUA20" s="4"/>
      <c r="OUZ20" s="4"/>
      <c r="OVY20" s="4"/>
      <c r="OWX20" s="4"/>
      <c r="OXW20" s="4"/>
      <c r="OYV20" s="4"/>
      <c r="OZU20" s="4"/>
      <c r="PAT20" s="4"/>
      <c r="PBS20" s="4"/>
      <c r="PCR20" s="4"/>
      <c r="PDQ20" s="4"/>
      <c r="PEP20" s="4"/>
      <c r="PFO20" s="4"/>
      <c r="PGN20" s="4"/>
      <c r="PHM20" s="4"/>
      <c r="PIL20" s="4"/>
      <c r="PJK20" s="4"/>
      <c r="PKJ20" s="4"/>
      <c r="PLI20" s="4"/>
      <c r="PMH20" s="4"/>
      <c r="PNG20" s="4"/>
      <c r="POF20" s="4"/>
      <c r="PPE20" s="4"/>
      <c r="PQD20" s="4"/>
      <c r="PRC20" s="4"/>
      <c r="PSB20" s="4"/>
      <c r="PTA20" s="4"/>
      <c r="PTZ20" s="4"/>
      <c r="PUY20" s="4"/>
      <c r="PVX20" s="4"/>
      <c r="PWW20" s="4"/>
      <c r="PXV20" s="4"/>
      <c r="PYU20" s="4"/>
      <c r="PZT20" s="4"/>
      <c r="QAS20" s="4"/>
      <c r="QBR20" s="4"/>
      <c r="QCQ20" s="4"/>
      <c r="QDP20" s="4"/>
      <c r="QEO20" s="4"/>
      <c r="QFN20" s="4"/>
      <c r="QGM20" s="4"/>
      <c r="QHL20" s="4"/>
      <c r="QIK20" s="4"/>
      <c r="QJJ20" s="4"/>
      <c r="QKI20" s="4"/>
      <c r="QLH20" s="4"/>
      <c r="QMG20" s="4"/>
      <c r="QNF20" s="4"/>
      <c r="QOE20" s="4"/>
      <c r="QPD20" s="4"/>
      <c r="QQC20" s="4"/>
      <c r="QRB20" s="4"/>
      <c r="QSA20" s="4"/>
      <c r="QSZ20" s="4"/>
      <c r="QTY20" s="4"/>
      <c r="QUX20" s="4"/>
      <c r="QVW20" s="4"/>
      <c r="QWV20" s="4"/>
      <c r="QXU20" s="4"/>
      <c r="QYT20" s="4"/>
      <c r="QZS20" s="4"/>
      <c r="RAR20" s="4"/>
      <c r="RBQ20" s="4"/>
      <c r="RCP20" s="4"/>
      <c r="RDO20" s="4"/>
      <c r="REN20" s="4"/>
      <c r="RFM20" s="4"/>
      <c r="RGL20" s="4"/>
      <c r="RHK20" s="4"/>
      <c r="RIJ20" s="4"/>
      <c r="RJI20" s="4"/>
      <c r="RKH20" s="4"/>
      <c r="RLG20" s="4"/>
      <c r="RMF20" s="4"/>
      <c r="RNE20" s="4"/>
      <c r="ROD20" s="4"/>
      <c r="RPC20" s="4"/>
      <c r="RQB20" s="4"/>
      <c r="RRA20" s="4"/>
      <c r="RRZ20" s="4"/>
      <c r="RSY20" s="4"/>
      <c r="RTX20" s="4"/>
      <c r="RUW20" s="4"/>
      <c r="RVV20" s="4"/>
      <c r="RWU20" s="4"/>
      <c r="RXT20" s="4"/>
      <c r="RYS20" s="4"/>
      <c r="RZR20" s="4"/>
      <c r="SAQ20" s="4"/>
      <c r="SBP20" s="4"/>
      <c r="SCO20" s="4"/>
      <c r="SDN20" s="4"/>
      <c r="SEM20" s="4"/>
      <c r="SFL20" s="4"/>
      <c r="SGK20" s="4"/>
      <c r="SHJ20" s="4"/>
      <c r="SII20" s="4"/>
      <c r="SJH20" s="4"/>
      <c r="SKG20" s="4"/>
      <c r="SLF20" s="4"/>
      <c r="SME20" s="4"/>
      <c r="SND20" s="4"/>
      <c r="SOC20" s="4"/>
      <c r="SPB20" s="4"/>
      <c r="SQA20" s="4"/>
      <c r="SQZ20" s="4"/>
      <c r="SRY20" s="4"/>
      <c r="SSX20" s="4"/>
      <c r="STW20" s="4"/>
      <c r="SUV20" s="4"/>
      <c r="SVU20" s="4"/>
      <c r="SWT20" s="4"/>
      <c r="SXS20" s="4"/>
      <c r="SYR20" s="4"/>
      <c r="SZQ20" s="4"/>
      <c r="TAP20" s="4"/>
      <c r="TBO20" s="4"/>
      <c r="TCN20" s="4"/>
      <c r="TDM20" s="4"/>
      <c r="TEL20" s="4"/>
      <c r="TFK20" s="4"/>
      <c r="TGJ20" s="4"/>
      <c r="THI20" s="4"/>
      <c r="TIH20" s="4"/>
      <c r="TJG20" s="4"/>
      <c r="TKF20" s="4"/>
      <c r="TLE20" s="4"/>
      <c r="TMD20" s="4"/>
      <c r="TNC20" s="4"/>
      <c r="TOB20" s="4"/>
      <c r="TPA20" s="4"/>
      <c r="TPZ20" s="4"/>
      <c r="TQY20" s="4"/>
      <c r="TRX20" s="4"/>
      <c r="TSW20" s="4"/>
      <c r="TTV20" s="4"/>
      <c r="TUU20" s="4"/>
      <c r="TVT20" s="4"/>
      <c r="TWS20" s="4"/>
      <c r="TXR20" s="4"/>
      <c r="TYQ20" s="4"/>
      <c r="TZP20" s="4"/>
      <c r="UAO20" s="4"/>
      <c r="UBN20" s="4"/>
      <c r="UCM20" s="4"/>
      <c r="UDL20" s="4"/>
      <c r="UEK20" s="4"/>
      <c r="UFJ20" s="4"/>
      <c r="UGI20" s="4"/>
      <c r="UHH20" s="4"/>
      <c r="UIG20" s="4"/>
      <c r="UJF20" s="4"/>
      <c r="UKE20" s="4"/>
      <c r="ULD20" s="4"/>
      <c r="UMC20" s="4"/>
      <c r="UNB20" s="4"/>
      <c r="UOA20" s="4"/>
      <c r="UOZ20" s="4"/>
      <c r="UPY20" s="4"/>
      <c r="UQX20" s="4"/>
      <c r="URW20" s="4"/>
      <c r="USV20" s="4"/>
      <c r="UTU20" s="4"/>
      <c r="UUT20" s="4"/>
      <c r="UVS20" s="4"/>
      <c r="UWR20" s="4"/>
      <c r="UXQ20" s="4"/>
      <c r="UYP20" s="4"/>
      <c r="UZO20" s="4"/>
      <c r="VAN20" s="4"/>
      <c r="VBM20" s="4"/>
      <c r="VCL20" s="4"/>
      <c r="VDK20" s="4"/>
      <c r="VEJ20" s="4"/>
      <c r="VFI20" s="4"/>
      <c r="VGH20" s="4"/>
      <c r="VHG20" s="4"/>
      <c r="VIF20" s="4"/>
      <c r="VJE20" s="4"/>
      <c r="VKD20" s="4"/>
      <c r="VLC20" s="4"/>
      <c r="VMB20" s="4"/>
      <c r="VNA20" s="4"/>
      <c r="VNZ20" s="4"/>
      <c r="VOY20" s="4"/>
      <c r="VPX20" s="4"/>
      <c r="VQW20" s="4"/>
      <c r="VRV20" s="4"/>
      <c r="VSU20" s="4"/>
      <c r="VTT20" s="4"/>
      <c r="VUS20" s="4"/>
      <c r="VVR20" s="4"/>
      <c r="VWQ20" s="4"/>
      <c r="VXP20" s="4"/>
      <c r="VYO20" s="4"/>
      <c r="VZN20" s="4"/>
      <c r="WAM20" s="4"/>
      <c r="WBL20" s="4"/>
      <c r="WCK20" s="4"/>
      <c r="WDJ20" s="4"/>
      <c r="WEI20" s="4"/>
      <c r="WFH20" s="4"/>
      <c r="WGG20" s="4"/>
      <c r="WHF20" s="4"/>
      <c r="WIE20" s="4"/>
      <c r="WJD20" s="4"/>
      <c r="WKC20" s="4"/>
      <c r="WLB20" s="4"/>
      <c r="WMA20" s="4"/>
      <c r="WMZ20" s="4"/>
      <c r="WNY20" s="4"/>
      <c r="WOX20" s="4"/>
      <c r="WPW20" s="4"/>
      <c r="WQV20" s="4"/>
      <c r="WRU20" s="4"/>
      <c r="WST20" s="4"/>
      <c r="WTS20" s="4"/>
      <c r="WUR20" s="4"/>
      <c r="WVQ20" s="4"/>
      <c r="WWP20" s="4"/>
      <c r="WXO20" s="4"/>
      <c r="WYN20" s="4"/>
      <c r="WZM20" s="4"/>
      <c r="XAL20" s="4"/>
      <c r="XBK20" s="4"/>
      <c r="XCJ20" s="4"/>
      <c r="XDI20" s="4"/>
      <c r="XEH20" s="4"/>
    </row>
    <row r="21" spans="1:1012 1037:2037 2062:3062 3087:4087 4112:5112 5137:6137 6162:7162 7187:8187 8212:9212 9237:10237 10262:11262 11287:12287 12312:13312 13337:14312 14337:15337 15362:16362" ht="20.100000000000001" customHeight="1" x14ac:dyDescent="0.25">
      <c r="A21" s="216" t="s">
        <v>300</v>
      </c>
      <c r="B21" s="44" t="s">
        <v>367</v>
      </c>
      <c r="AK21" s="4"/>
      <c r="BJ21" s="4"/>
      <c r="CI21" s="4"/>
      <c r="DH21" s="4"/>
      <c r="EG21" s="4"/>
      <c r="FF21" s="4"/>
      <c r="GE21" s="4"/>
      <c r="HD21" s="4"/>
      <c r="IC21" s="4"/>
      <c r="JB21" s="4"/>
      <c r="KA21" s="4"/>
      <c r="KZ21" s="4"/>
      <c r="LY21" s="4"/>
      <c r="MX21" s="4"/>
      <c r="NW21" s="4"/>
      <c r="OV21" s="4"/>
      <c r="PU21" s="4"/>
      <c r="QT21" s="4"/>
      <c r="RS21" s="4"/>
      <c r="SR21" s="4"/>
      <c r="TQ21" s="4"/>
      <c r="UP21" s="4"/>
      <c r="VO21" s="4"/>
      <c r="WN21" s="4"/>
      <c r="XM21" s="4"/>
      <c r="YL21" s="4"/>
      <c r="ZK21" s="4"/>
      <c r="AAJ21" s="4"/>
      <c r="ABI21" s="4"/>
      <c r="ACH21" s="4"/>
      <c r="ADG21" s="4"/>
      <c r="AEF21" s="4"/>
      <c r="AFE21" s="4"/>
      <c r="AGD21" s="4"/>
      <c r="AHC21" s="4"/>
      <c r="AIB21" s="4"/>
      <c r="AJA21" s="4"/>
      <c r="AJZ21" s="4"/>
      <c r="AKY21" s="4"/>
      <c r="ALX21" s="4"/>
      <c r="AMW21" s="4"/>
      <c r="ANV21" s="4"/>
      <c r="AOU21" s="4"/>
      <c r="APT21" s="4"/>
      <c r="AQS21" s="4"/>
      <c r="ARR21" s="4"/>
      <c r="ASQ21" s="4"/>
      <c r="ATP21" s="4"/>
      <c r="AUO21" s="4"/>
      <c r="AVN21" s="4"/>
      <c r="AWM21" s="4"/>
      <c r="AXL21" s="4"/>
      <c r="AYK21" s="4"/>
      <c r="AZJ21" s="4"/>
      <c r="BAI21" s="4"/>
      <c r="BBH21" s="4"/>
      <c r="BCG21" s="4"/>
      <c r="BDF21" s="4"/>
      <c r="BEE21" s="4"/>
      <c r="BFD21" s="4"/>
      <c r="BGC21" s="4"/>
      <c r="BHB21" s="4"/>
      <c r="BIA21" s="4"/>
      <c r="BIZ21" s="4"/>
      <c r="BJY21" s="4"/>
      <c r="BKX21" s="4"/>
      <c r="BLW21" s="4"/>
      <c r="BMV21" s="4"/>
      <c r="BNU21" s="4"/>
      <c r="BOT21" s="4"/>
      <c r="BPS21" s="4"/>
      <c r="BQR21" s="4"/>
      <c r="BRQ21" s="4"/>
      <c r="BSP21" s="4"/>
      <c r="BTO21" s="4"/>
      <c r="BUN21" s="4"/>
      <c r="BVM21" s="4"/>
      <c r="BWL21" s="4"/>
      <c r="BXK21" s="4"/>
      <c r="BYJ21" s="4"/>
      <c r="BZI21" s="4"/>
      <c r="CAH21" s="4"/>
      <c r="CBG21" s="4"/>
      <c r="CCF21" s="4"/>
      <c r="CDE21" s="4"/>
      <c r="CED21" s="4"/>
      <c r="CFC21" s="4"/>
      <c r="CGB21" s="4"/>
      <c r="CHA21" s="4"/>
      <c r="CHZ21" s="4"/>
      <c r="CIY21" s="4"/>
      <c r="CJX21" s="4"/>
      <c r="CKW21" s="4"/>
      <c r="CLV21" s="4"/>
      <c r="CMU21" s="4"/>
      <c r="CNT21" s="4"/>
      <c r="COS21" s="4"/>
      <c r="CPR21" s="4"/>
      <c r="CQQ21" s="4"/>
      <c r="CRP21" s="4"/>
      <c r="CSO21" s="4"/>
      <c r="CTN21" s="4"/>
      <c r="CUM21" s="4"/>
      <c r="CVL21" s="4"/>
      <c r="CWK21" s="4"/>
      <c r="CXJ21" s="4"/>
      <c r="CYI21" s="4"/>
      <c r="CZH21" s="4"/>
      <c r="DAG21" s="4"/>
      <c r="DBF21" s="4"/>
      <c r="DCE21" s="4"/>
      <c r="DDD21" s="4"/>
      <c r="DEC21" s="4"/>
      <c r="DFB21" s="4"/>
      <c r="DGA21" s="4"/>
      <c r="DGZ21" s="4"/>
      <c r="DHY21" s="4"/>
      <c r="DIX21" s="4"/>
      <c r="DJW21" s="4"/>
      <c r="DKV21" s="4"/>
      <c r="DLU21" s="4"/>
      <c r="DMT21" s="4"/>
      <c r="DNS21" s="4"/>
      <c r="DOR21" s="4"/>
      <c r="DPQ21" s="4"/>
      <c r="DQP21" s="4"/>
      <c r="DRO21" s="4"/>
      <c r="DSN21" s="4"/>
      <c r="DTM21" s="4"/>
      <c r="DUL21" s="4"/>
      <c r="DVK21" s="4"/>
      <c r="DWJ21" s="4"/>
      <c r="DXI21" s="4"/>
      <c r="DYH21" s="4"/>
      <c r="DZG21" s="4"/>
      <c r="EAF21" s="4"/>
      <c r="EBE21" s="4"/>
      <c r="ECD21" s="4"/>
      <c r="EDC21" s="4"/>
      <c r="EEB21" s="4"/>
      <c r="EFA21" s="4"/>
      <c r="EFZ21" s="4"/>
      <c r="EGY21" s="4"/>
      <c r="EHX21" s="4"/>
      <c r="EIW21" s="4"/>
      <c r="EJV21" s="4"/>
      <c r="EKU21" s="4"/>
      <c r="ELT21" s="4"/>
      <c r="EMS21" s="4"/>
      <c r="ENR21" s="4"/>
      <c r="EOQ21" s="4"/>
      <c r="EPP21" s="4"/>
      <c r="EQO21" s="4"/>
      <c r="ERN21" s="4"/>
      <c r="ESM21" s="4"/>
      <c r="ETL21" s="4"/>
      <c r="EUK21" s="4"/>
      <c r="EVJ21" s="4"/>
      <c r="EWI21" s="4"/>
      <c r="EXH21" s="4"/>
      <c r="EYG21" s="4"/>
      <c r="EZF21" s="4"/>
      <c r="FAE21" s="4"/>
      <c r="FBD21" s="4"/>
      <c r="FCC21" s="4"/>
      <c r="FDB21" s="4"/>
      <c r="FEA21" s="4"/>
      <c r="FEZ21" s="4"/>
      <c r="FFY21" s="4"/>
      <c r="FGX21" s="4"/>
      <c r="FHW21" s="4"/>
      <c r="FIV21" s="4"/>
      <c r="FJU21" s="4"/>
      <c r="FKT21" s="4"/>
      <c r="FLS21" s="4"/>
      <c r="FMR21" s="4"/>
      <c r="FNQ21" s="4"/>
      <c r="FOP21" s="4"/>
      <c r="FPO21" s="4"/>
      <c r="FQN21" s="4"/>
      <c r="FRM21" s="4"/>
      <c r="FSL21" s="4"/>
      <c r="FTK21" s="4"/>
      <c r="FUJ21" s="4"/>
      <c r="FVI21" s="4"/>
      <c r="FWH21" s="4"/>
      <c r="FXG21" s="4"/>
      <c r="FYF21" s="4"/>
      <c r="FZE21" s="4"/>
      <c r="GAD21" s="4"/>
      <c r="GBC21" s="4"/>
      <c r="GCB21" s="4"/>
      <c r="GDA21" s="4"/>
      <c r="GDZ21" s="4"/>
      <c r="GEY21" s="4"/>
      <c r="GFX21" s="4"/>
      <c r="GGW21" s="4"/>
      <c r="GHV21" s="4"/>
      <c r="GIU21" s="4"/>
      <c r="GJT21" s="4"/>
      <c r="GKS21" s="4"/>
      <c r="GLR21" s="4"/>
      <c r="GMQ21" s="4"/>
      <c r="GNP21" s="4"/>
      <c r="GOO21" s="4"/>
      <c r="GPN21" s="4"/>
      <c r="GQM21" s="4"/>
      <c r="GRL21" s="4"/>
      <c r="GSK21" s="4"/>
      <c r="GTJ21" s="4"/>
      <c r="GUI21" s="4"/>
      <c r="GVH21" s="4"/>
      <c r="GWG21" s="4"/>
      <c r="GXF21" s="4"/>
      <c r="GYE21" s="4"/>
      <c r="GZD21" s="4"/>
      <c r="HAC21" s="4"/>
      <c r="HBB21" s="4"/>
      <c r="HCA21" s="4"/>
      <c r="HCZ21" s="4"/>
      <c r="HDY21" s="4"/>
      <c r="HEX21" s="4"/>
      <c r="HFW21" s="4"/>
      <c r="HGV21" s="4"/>
      <c r="HHU21" s="4"/>
      <c r="HIT21" s="4"/>
      <c r="HJS21" s="4"/>
      <c r="HKR21" s="4"/>
      <c r="HLQ21" s="4"/>
      <c r="HMP21" s="4"/>
      <c r="HNO21" s="4"/>
      <c r="HON21" s="4"/>
      <c r="HPM21" s="4"/>
      <c r="HQL21" s="4"/>
      <c r="HRK21" s="4"/>
      <c r="HSJ21" s="4"/>
      <c r="HTI21" s="4"/>
      <c r="HUH21" s="4"/>
      <c r="HVG21" s="4"/>
      <c r="HWF21" s="4"/>
      <c r="HXE21" s="4"/>
      <c r="HYD21" s="4"/>
      <c r="HZC21" s="4"/>
      <c r="IAB21" s="4"/>
      <c r="IBA21" s="4"/>
      <c r="IBZ21" s="4"/>
      <c r="ICY21" s="4"/>
      <c r="IDX21" s="4"/>
      <c r="IEW21" s="4"/>
      <c r="IFV21" s="4"/>
      <c r="IGU21" s="4"/>
      <c r="IHT21" s="4"/>
      <c r="IIS21" s="4"/>
      <c r="IJR21" s="4"/>
      <c r="IKQ21" s="4"/>
      <c r="ILP21" s="4"/>
      <c r="IMO21" s="4"/>
      <c r="INN21" s="4"/>
      <c r="IOM21" s="4"/>
      <c r="IPL21" s="4"/>
      <c r="IQK21" s="4"/>
      <c r="IRJ21" s="4"/>
      <c r="ISI21" s="4"/>
      <c r="ITH21" s="4"/>
      <c r="IUG21" s="4"/>
      <c r="IVF21" s="4"/>
      <c r="IWE21" s="4"/>
      <c r="IXD21" s="4"/>
      <c r="IYC21" s="4"/>
      <c r="IZB21" s="4"/>
      <c r="JAA21" s="4"/>
      <c r="JAZ21" s="4"/>
      <c r="JBY21" s="4"/>
      <c r="JCX21" s="4"/>
      <c r="JDW21" s="4"/>
      <c r="JEV21" s="4"/>
      <c r="JFU21" s="4"/>
      <c r="JGT21" s="4"/>
      <c r="JHS21" s="4"/>
      <c r="JIR21" s="4"/>
      <c r="JJQ21" s="4"/>
      <c r="JKP21" s="4"/>
      <c r="JLO21" s="4"/>
      <c r="JMN21" s="4"/>
      <c r="JNM21" s="4"/>
      <c r="JOL21" s="4"/>
      <c r="JPK21" s="4"/>
      <c r="JQJ21" s="4"/>
      <c r="JRI21" s="4"/>
      <c r="JSH21" s="4"/>
      <c r="JTG21" s="4"/>
      <c r="JUF21" s="4"/>
      <c r="JVE21" s="4"/>
      <c r="JWD21" s="4"/>
      <c r="JXC21" s="4"/>
      <c r="JYB21" s="4"/>
      <c r="JZA21" s="4"/>
      <c r="JZZ21" s="4"/>
      <c r="KAY21" s="4"/>
      <c r="KBX21" s="4"/>
      <c r="KCW21" s="4"/>
      <c r="KDV21" s="4"/>
      <c r="KEU21" s="4"/>
      <c r="KFT21" s="4"/>
      <c r="KGS21" s="4"/>
      <c r="KHR21" s="4"/>
      <c r="KIQ21" s="4"/>
      <c r="KJP21" s="4"/>
      <c r="KKO21" s="4"/>
      <c r="KLN21" s="4"/>
      <c r="KMM21" s="4"/>
      <c r="KNL21" s="4"/>
      <c r="KOK21" s="4"/>
      <c r="KPJ21" s="4"/>
      <c r="KQI21" s="4"/>
      <c r="KRH21" s="4"/>
      <c r="KSG21" s="4"/>
      <c r="KTF21" s="4"/>
      <c r="KUE21" s="4"/>
      <c r="KVD21" s="4"/>
      <c r="KWC21" s="4"/>
      <c r="KXB21" s="4"/>
      <c r="KYA21" s="4"/>
      <c r="KYZ21" s="4"/>
      <c r="KZY21" s="4"/>
      <c r="LAX21" s="4"/>
      <c r="LBW21" s="4"/>
      <c r="LCV21" s="4"/>
      <c r="LDU21" s="4"/>
      <c r="LET21" s="4"/>
      <c r="LFS21" s="4"/>
      <c r="LGR21" s="4"/>
      <c r="LHQ21" s="4"/>
      <c r="LIP21" s="4"/>
      <c r="LJO21" s="4"/>
      <c r="LKN21" s="4"/>
      <c r="LLM21" s="4"/>
      <c r="LML21" s="4"/>
      <c r="LNK21" s="4"/>
      <c r="LOJ21" s="4"/>
      <c r="LPI21" s="4"/>
      <c r="LQH21" s="4"/>
      <c r="LRG21" s="4"/>
      <c r="LSF21" s="4"/>
      <c r="LTE21" s="4"/>
      <c r="LUD21" s="4"/>
      <c r="LVC21" s="4"/>
      <c r="LWB21" s="4"/>
      <c r="LXA21" s="4"/>
      <c r="LXZ21" s="4"/>
      <c r="LYY21" s="4"/>
      <c r="LZX21" s="4"/>
      <c r="MAW21" s="4"/>
      <c r="MBV21" s="4"/>
      <c r="MCU21" s="4"/>
      <c r="MDT21" s="4"/>
      <c r="MES21" s="4"/>
      <c r="MFR21" s="4"/>
      <c r="MGQ21" s="4"/>
      <c r="MHP21" s="4"/>
      <c r="MIO21" s="4"/>
      <c r="MJN21" s="4"/>
      <c r="MKM21" s="4"/>
      <c r="MLL21" s="4"/>
      <c r="MMK21" s="4"/>
      <c r="MNJ21" s="4"/>
      <c r="MOI21" s="4"/>
      <c r="MPH21" s="4"/>
      <c r="MQG21" s="4"/>
      <c r="MRF21" s="4"/>
      <c r="MSE21" s="4"/>
      <c r="MTD21" s="4"/>
      <c r="MUC21" s="4"/>
      <c r="MVB21" s="4"/>
      <c r="MWA21" s="4"/>
      <c r="MWZ21" s="4"/>
      <c r="MXY21" s="4"/>
      <c r="MYX21" s="4"/>
      <c r="MZW21" s="4"/>
      <c r="NAV21" s="4"/>
      <c r="NBU21" s="4"/>
      <c r="NCT21" s="4"/>
      <c r="NDS21" s="4"/>
      <c r="NER21" s="4"/>
      <c r="NFQ21" s="4"/>
      <c r="NGP21" s="4"/>
      <c r="NHO21" s="4"/>
      <c r="NIN21" s="4"/>
      <c r="NJM21" s="4"/>
      <c r="NKL21" s="4"/>
      <c r="NLK21" s="4"/>
      <c r="NMJ21" s="4"/>
      <c r="NNI21" s="4"/>
      <c r="NOH21" s="4"/>
      <c r="NPG21" s="4"/>
      <c r="NQF21" s="4"/>
      <c r="NRE21" s="4"/>
      <c r="NSD21" s="4"/>
      <c r="NTC21" s="4"/>
      <c r="NUB21" s="4"/>
      <c r="NVA21" s="4"/>
      <c r="NVZ21" s="4"/>
      <c r="NWY21" s="4"/>
      <c r="NXX21" s="4"/>
      <c r="NYW21" s="4"/>
      <c r="NZV21" s="4"/>
      <c r="OAU21" s="4"/>
      <c r="OBT21" s="4"/>
      <c r="OCS21" s="4"/>
      <c r="ODR21" s="4"/>
      <c r="OEQ21" s="4"/>
      <c r="OFP21" s="4"/>
      <c r="OGO21" s="4"/>
      <c r="OHN21" s="4"/>
      <c r="OIM21" s="4"/>
      <c r="OJL21" s="4"/>
      <c r="OKK21" s="4"/>
      <c r="OLJ21" s="4"/>
      <c r="OMI21" s="4"/>
      <c r="ONH21" s="4"/>
      <c r="OOG21" s="4"/>
      <c r="OPF21" s="4"/>
      <c r="OQE21" s="4"/>
      <c r="ORD21" s="4"/>
      <c r="OSC21" s="4"/>
      <c r="OTB21" s="4"/>
      <c r="OUA21" s="4"/>
      <c r="OUZ21" s="4"/>
      <c r="OVY21" s="4"/>
      <c r="OWX21" s="4"/>
      <c r="OXW21" s="4"/>
      <c r="OYV21" s="4"/>
      <c r="OZU21" s="4"/>
      <c r="PAT21" s="4"/>
      <c r="PBS21" s="4"/>
      <c r="PCR21" s="4"/>
      <c r="PDQ21" s="4"/>
      <c r="PEP21" s="4"/>
      <c r="PFO21" s="4"/>
      <c r="PGN21" s="4"/>
      <c r="PHM21" s="4"/>
      <c r="PIL21" s="4"/>
      <c r="PJK21" s="4"/>
      <c r="PKJ21" s="4"/>
      <c r="PLI21" s="4"/>
      <c r="PMH21" s="4"/>
      <c r="PNG21" s="4"/>
      <c r="POF21" s="4"/>
      <c r="PPE21" s="4"/>
      <c r="PQD21" s="4"/>
      <c r="PRC21" s="4"/>
      <c r="PSB21" s="4"/>
      <c r="PTA21" s="4"/>
      <c r="PTZ21" s="4"/>
      <c r="PUY21" s="4"/>
      <c r="PVX21" s="4"/>
      <c r="PWW21" s="4"/>
      <c r="PXV21" s="4"/>
      <c r="PYU21" s="4"/>
      <c r="PZT21" s="4"/>
      <c r="QAS21" s="4"/>
      <c r="QBR21" s="4"/>
      <c r="QCQ21" s="4"/>
      <c r="QDP21" s="4"/>
      <c r="QEO21" s="4"/>
      <c r="QFN21" s="4"/>
      <c r="QGM21" s="4"/>
      <c r="QHL21" s="4"/>
      <c r="QIK21" s="4"/>
      <c r="QJJ21" s="4"/>
      <c r="QKI21" s="4"/>
      <c r="QLH21" s="4"/>
      <c r="QMG21" s="4"/>
      <c r="QNF21" s="4"/>
      <c r="QOE21" s="4"/>
      <c r="QPD21" s="4"/>
      <c r="QQC21" s="4"/>
      <c r="QRB21" s="4"/>
      <c r="QSA21" s="4"/>
      <c r="QSZ21" s="4"/>
      <c r="QTY21" s="4"/>
      <c r="QUX21" s="4"/>
      <c r="QVW21" s="4"/>
      <c r="QWV21" s="4"/>
      <c r="QXU21" s="4"/>
      <c r="QYT21" s="4"/>
      <c r="QZS21" s="4"/>
      <c r="RAR21" s="4"/>
      <c r="RBQ21" s="4"/>
      <c r="RCP21" s="4"/>
      <c r="RDO21" s="4"/>
      <c r="REN21" s="4"/>
      <c r="RFM21" s="4"/>
      <c r="RGL21" s="4"/>
      <c r="RHK21" s="4"/>
      <c r="RIJ21" s="4"/>
      <c r="RJI21" s="4"/>
      <c r="RKH21" s="4"/>
      <c r="RLG21" s="4"/>
      <c r="RMF21" s="4"/>
      <c r="RNE21" s="4"/>
      <c r="ROD21" s="4"/>
      <c r="RPC21" s="4"/>
      <c r="RQB21" s="4"/>
      <c r="RRA21" s="4"/>
      <c r="RRZ21" s="4"/>
      <c r="RSY21" s="4"/>
      <c r="RTX21" s="4"/>
      <c r="RUW21" s="4"/>
      <c r="RVV21" s="4"/>
      <c r="RWU21" s="4"/>
      <c r="RXT21" s="4"/>
      <c r="RYS21" s="4"/>
      <c r="RZR21" s="4"/>
      <c r="SAQ21" s="4"/>
      <c r="SBP21" s="4"/>
      <c r="SCO21" s="4"/>
      <c r="SDN21" s="4"/>
      <c r="SEM21" s="4"/>
      <c r="SFL21" s="4"/>
      <c r="SGK21" s="4"/>
      <c r="SHJ21" s="4"/>
      <c r="SII21" s="4"/>
      <c r="SJH21" s="4"/>
      <c r="SKG21" s="4"/>
      <c r="SLF21" s="4"/>
      <c r="SME21" s="4"/>
      <c r="SND21" s="4"/>
      <c r="SOC21" s="4"/>
      <c r="SPB21" s="4"/>
      <c r="SQA21" s="4"/>
      <c r="SQZ21" s="4"/>
      <c r="SRY21" s="4"/>
      <c r="SSX21" s="4"/>
      <c r="STW21" s="4"/>
      <c r="SUV21" s="4"/>
      <c r="SVU21" s="4"/>
      <c r="SWT21" s="4"/>
      <c r="SXS21" s="4"/>
      <c r="SYR21" s="4"/>
      <c r="SZQ21" s="4"/>
      <c r="TAP21" s="4"/>
      <c r="TBO21" s="4"/>
      <c r="TCN21" s="4"/>
      <c r="TDM21" s="4"/>
      <c r="TEL21" s="4"/>
      <c r="TFK21" s="4"/>
      <c r="TGJ21" s="4"/>
      <c r="THI21" s="4"/>
      <c r="TIH21" s="4"/>
      <c r="TJG21" s="4"/>
      <c r="TKF21" s="4"/>
      <c r="TLE21" s="4"/>
      <c r="TMD21" s="4"/>
      <c r="TNC21" s="4"/>
      <c r="TOB21" s="4"/>
      <c r="TPA21" s="4"/>
      <c r="TPZ21" s="4"/>
      <c r="TQY21" s="4"/>
      <c r="TRX21" s="4"/>
      <c r="TSW21" s="4"/>
      <c r="TTV21" s="4"/>
      <c r="TUU21" s="4"/>
      <c r="TVT21" s="4"/>
      <c r="TWS21" s="4"/>
      <c r="TXR21" s="4"/>
      <c r="TYQ21" s="4"/>
      <c r="TZP21" s="4"/>
      <c r="UAO21" s="4"/>
      <c r="UBN21" s="4"/>
      <c r="UCM21" s="4"/>
      <c r="UDL21" s="4"/>
      <c r="UEK21" s="4"/>
      <c r="UFJ21" s="4"/>
      <c r="UGI21" s="4"/>
      <c r="UHH21" s="4"/>
      <c r="UIG21" s="4"/>
      <c r="UJF21" s="4"/>
      <c r="UKE21" s="4"/>
      <c r="ULD21" s="4"/>
      <c r="UMC21" s="4"/>
      <c r="UNB21" s="4"/>
      <c r="UOA21" s="4"/>
      <c r="UOZ21" s="4"/>
      <c r="UPY21" s="4"/>
      <c r="UQX21" s="4"/>
      <c r="URW21" s="4"/>
      <c r="USV21" s="4"/>
      <c r="UTU21" s="4"/>
      <c r="UUT21" s="4"/>
      <c r="UVS21" s="4"/>
      <c r="UWR21" s="4"/>
      <c r="UXQ21" s="4"/>
      <c r="UYP21" s="4"/>
      <c r="UZO21" s="4"/>
      <c r="VAN21" s="4"/>
      <c r="VBM21" s="4"/>
      <c r="VCL21" s="4"/>
      <c r="VDK21" s="4"/>
      <c r="VEJ21" s="4"/>
      <c r="VFI21" s="4"/>
      <c r="VGH21" s="4"/>
      <c r="VHG21" s="4"/>
      <c r="VIF21" s="4"/>
      <c r="VJE21" s="4"/>
      <c r="VKD21" s="4"/>
      <c r="VLC21" s="4"/>
      <c r="VMB21" s="4"/>
      <c r="VNA21" s="4"/>
      <c r="VNZ21" s="4"/>
      <c r="VOY21" s="4"/>
      <c r="VPX21" s="4"/>
      <c r="VQW21" s="4"/>
      <c r="VRV21" s="4"/>
      <c r="VSU21" s="4"/>
      <c r="VTT21" s="4"/>
      <c r="VUS21" s="4"/>
      <c r="VVR21" s="4"/>
      <c r="VWQ21" s="4"/>
      <c r="VXP21" s="4"/>
      <c r="VYO21" s="4"/>
      <c r="VZN21" s="4"/>
      <c r="WAM21" s="4"/>
      <c r="WBL21" s="4"/>
      <c r="WCK21" s="4"/>
      <c r="WDJ21" s="4"/>
      <c r="WEI21" s="4"/>
      <c r="WFH21" s="4"/>
      <c r="WGG21" s="4"/>
      <c r="WHF21" s="4"/>
      <c r="WIE21" s="4"/>
      <c r="WJD21" s="4"/>
      <c r="WKC21" s="4"/>
      <c r="WLB21" s="4"/>
      <c r="WMA21" s="4"/>
      <c r="WMZ21" s="4"/>
      <c r="WNY21" s="4"/>
      <c r="WOX21" s="4"/>
      <c r="WPW21" s="4"/>
      <c r="WQV21" s="4"/>
      <c r="WRU21" s="4"/>
      <c r="WST21" s="4"/>
      <c r="WTS21" s="4"/>
      <c r="WUR21" s="4"/>
      <c r="WVQ21" s="4"/>
      <c r="WWP21" s="4"/>
      <c r="WXO21" s="4"/>
      <c r="WYN21" s="4"/>
      <c r="WZM21" s="4"/>
      <c r="XAL21" s="4"/>
      <c r="XBK21" s="4"/>
      <c r="XCJ21" s="4"/>
      <c r="XDI21" s="4"/>
      <c r="XEH21" s="4"/>
    </row>
    <row r="22" spans="1:1012 1037:2037 2062:3062 3087:4087 4112:5112 5137:6137 6162:7162 7187:8187 8212:9212 9237:10237 10262:11262 11287:12287 12312:13312 13337:14312 14337:15337 15362:16362" ht="20.100000000000001" customHeight="1" x14ac:dyDescent="0.25">
      <c r="A22" s="216" t="s">
        <v>301</v>
      </c>
      <c r="B22" s="44" t="s">
        <v>344</v>
      </c>
      <c r="C22" s="4"/>
      <c r="D22" s="4"/>
      <c r="E22" s="4"/>
      <c r="F22" s="4"/>
      <c r="G22" s="4"/>
      <c r="H22" s="4"/>
      <c r="I22" s="4"/>
      <c r="J22" s="4"/>
      <c r="K22" s="4"/>
      <c r="L22" s="4"/>
      <c r="AK22" s="4"/>
      <c r="BJ22" s="4"/>
      <c r="CI22" s="4"/>
      <c r="DH22" s="4"/>
      <c r="EG22" s="4"/>
      <c r="FF22" s="4"/>
      <c r="GE22" s="4"/>
      <c r="HD22" s="4"/>
      <c r="IC22" s="4"/>
      <c r="JB22" s="4"/>
      <c r="KA22" s="4"/>
      <c r="KZ22" s="4"/>
      <c r="LY22" s="4"/>
      <c r="MX22" s="4"/>
      <c r="NW22" s="4"/>
      <c r="OV22" s="4"/>
      <c r="PU22" s="4"/>
      <c r="QT22" s="4"/>
      <c r="RS22" s="4"/>
      <c r="SR22" s="4"/>
      <c r="TQ22" s="4"/>
      <c r="UP22" s="4"/>
      <c r="VO22" s="4"/>
      <c r="WN22" s="4"/>
      <c r="XM22" s="4"/>
      <c r="YL22" s="4"/>
      <c r="ZK22" s="4"/>
      <c r="AAJ22" s="4"/>
      <c r="ABI22" s="4"/>
      <c r="ACH22" s="4"/>
      <c r="ADG22" s="4"/>
      <c r="AEF22" s="4"/>
      <c r="AFE22" s="4"/>
      <c r="AGD22" s="4"/>
      <c r="AHC22" s="4"/>
      <c r="AIB22" s="4"/>
      <c r="AJA22" s="4"/>
      <c r="AJZ22" s="4"/>
      <c r="AKY22" s="4"/>
      <c r="ALX22" s="4"/>
      <c r="AMW22" s="4"/>
      <c r="ANV22" s="4"/>
      <c r="AOU22" s="4"/>
      <c r="APT22" s="4"/>
      <c r="AQS22" s="4"/>
      <c r="ARR22" s="4"/>
      <c r="ASQ22" s="4"/>
      <c r="ATP22" s="4"/>
      <c r="AUO22" s="4"/>
      <c r="AVN22" s="4"/>
      <c r="AWM22" s="4"/>
      <c r="AXL22" s="4"/>
      <c r="AYK22" s="4"/>
      <c r="AZJ22" s="4"/>
      <c r="BAI22" s="4"/>
      <c r="BBH22" s="4"/>
      <c r="BCG22" s="4"/>
      <c r="BDF22" s="4"/>
      <c r="BEE22" s="4"/>
      <c r="BFD22" s="4"/>
      <c r="BGC22" s="4"/>
      <c r="BHB22" s="4"/>
      <c r="BIA22" s="4"/>
      <c r="BIZ22" s="4"/>
      <c r="BJY22" s="4"/>
      <c r="BKX22" s="4"/>
      <c r="BLW22" s="4"/>
      <c r="BMV22" s="4"/>
      <c r="BNU22" s="4"/>
      <c r="BOT22" s="4"/>
      <c r="BPS22" s="4"/>
      <c r="BQR22" s="4"/>
      <c r="BRQ22" s="4"/>
      <c r="BSP22" s="4"/>
      <c r="BTO22" s="4"/>
      <c r="BUN22" s="4"/>
      <c r="BVM22" s="4"/>
      <c r="BWL22" s="4"/>
      <c r="BXK22" s="4"/>
      <c r="BYJ22" s="4"/>
      <c r="BZI22" s="4"/>
      <c r="CAH22" s="4"/>
      <c r="CBG22" s="4"/>
      <c r="CCF22" s="4"/>
      <c r="CDE22" s="4"/>
      <c r="CED22" s="4"/>
      <c r="CFC22" s="4"/>
      <c r="CGB22" s="4"/>
      <c r="CHA22" s="4"/>
      <c r="CHZ22" s="4"/>
      <c r="CIY22" s="4"/>
      <c r="CJX22" s="4"/>
      <c r="CKW22" s="4"/>
      <c r="CLV22" s="4"/>
      <c r="CMU22" s="4"/>
      <c r="CNT22" s="4"/>
      <c r="COS22" s="4"/>
      <c r="CPR22" s="4"/>
      <c r="CQQ22" s="4"/>
      <c r="CRP22" s="4"/>
      <c r="CSO22" s="4"/>
      <c r="CTN22" s="4"/>
      <c r="CUM22" s="4"/>
      <c r="CVL22" s="4"/>
      <c r="CWK22" s="4"/>
      <c r="CXJ22" s="4"/>
      <c r="CYI22" s="4"/>
      <c r="CZH22" s="4"/>
      <c r="DAG22" s="4"/>
      <c r="DBF22" s="4"/>
      <c r="DCE22" s="4"/>
      <c r="DDD22" s="4"/>
      <c r="DEC22" s="4"/>
      <c r="DFB22" s="4"/>
      <c r="DGA22" s="4"/>
      <c r="DGZ22" s="4"/>
      <c r="DHY22" s="4"/>
      <c r="DIX22" s="4"/>
      <c r="DJW22" s="4"/>
      <c r="DKV22" s="4"/>
      <c r="DLU22" s="4"/>
      <c r="DMT22" s="4"/>
      <c r="DNS22" s="4"/>
      <c r="DOR22" s="4"/>
      <c r="DPQ22" s="4"/>
      <c r="DQP22" s="4"/>
      <c r="DRO22" s="4"/>
      <c r="DSN22" s="4"/>
      <c r="DTM22" s="4"/>
      <c r="DUL22" s="4"/>
      <c r="DVK22" s="4"/>
      <c r="DWJ22" s="4"/>
      <c r="DXI22" s="4"/>
      <c r="DYH22" s="4"/>
      <c r="DZG22" s="4"/>
      <c r="EAF22" s="4"/>
      <c r="EBE22" s="4"/>
      <c r="ECD22" s="4"/>
      <c r="EDC22" s="4"/>
      <c r="EEB22" s="4"/>
      <c r="EFA22" s="4"/>
      <c r="EFZ22" s="4"/>
      <c r="EGY22" s="4"/>
      <c r="EHX22" s="4"/>
      <c r="EIW22" s="4"/>
      <c r="EJV22" s="4"/>
      <c r="EKU22" s="4"/>
      <c r="ELT22" s="4"/>
      <c r="EMS22" s="4"/>
      <c r="ENR22" s="4"/>
      <c r="EOQ22" s="4"/>
      <c r="EPP22" s="4"/>
      <c r="EQO22" s="4"/>
      <c r="ERN22" s="4"/>
      <c r="ESM22" s="4"/>
      <c r="ETL22" s="4"/>
      <c r="EUK22" s="4"/>
      <c r="EVJ22" s="4"/>
      <c r="EWI22" s="4"/>
      <c r="EXH22" s="4"/>
      <c r="EYG22" s="4"/>
      <c r="EZF22" s="4"/>
      <c r="FAE22" s="4"/>
      <c r="FBD22" s="4"/>
      <c r="FCC22" s="4"/>
      <c r="FDB22" s="4"/>
      <c r="FEA22" s="4"/>
      <c r="FEZ22" s="4"/>
      <c r="FFY22" s="4"/>
      <c r="FGX22" s="4"/>
      <c r="FHW22" s="4"/>
      <c r="FIV22" s="4"/>
      <c r="FJU22" s="4"/>
      <c r="FKT22" s="4"/>
      <c r="FLS22" s="4"/>
      <c r="FMR22" s="4"/>
      <c r="FNQ22" s="4"/>
      <c r="FOP22" s="4"/>
      <c r="FPO22" s="4"/>
      <c r="FQN22" s="4"/>
      <c r="FRM22" s="4"/>
      <c r="FSL22" s="4"/>
      <c r="FTK22" s="4"/>
      <c r="FUJ22" s="4"/>
      <c r="FVI22" s="4"/>
      <c r="FWH22" s="4"/>
      <c r="FXG22" s="4"/>
      <c r="FYF22" s="4"/>
      <c r="FZE22" s="4"/>
      <c r="GAD22" s="4"/>
      <c r="GBC22" s="4"/>
      <c r="GCB22" s="4"/>
      <c r="GDA22" s="4"/>
      <c r="GDZ22" s="4"/>
      <c r="GEY22" s="4"/>
      <c r="GFX22" s="4"/>
      <c r="GGW22" s="4"/>
      <c r="GHV22" s="4"/>
      <c r="GIU22" s="4"/>
      <c r="GJT22" s="4"/>
      <c r="GKS22" s="4"/>
      <c r="GLR22" s="4"/>
      <c r="GMQ22" s="4"/>
      <c r="GNP22" s="4"/>
      <c r="GOO22" s="4"/>
      <c r="GPN22" s="4"/>
      <c r="GQM22" s="4"/>
      <c r="GRL22" s="4"/>
      <c r="GSK22" s="4"/>
      <c r="GTJ22" s="4"/>
      <c r="GUI22" s="4"/>
      <c r="GVH22" s="4"/>
      <c r="GWG22" s="4"/>
      <c r="GXF22" s="4"/>
      <c r="GYE22" s="4"/>
      <c r="GZD22" s="4"/>
      <c r="HAC22" s="4"/>
      <c r="HBB22" s="4"/>
      <c r="HCA22" s="4"/>
      <c r="HCZ22" s="4"/>
      <c r="HDY22" s="4"/>
      <c r="HEX22" s="4"/>
      <c r="HFW22" s="4"/>
      <c r="HGV22" s="4"/>
      <c r="HHU22" s="4"/>
      <c r="HIT22" s="4"/>
      <c r="HJS22" s="4"/>
      <c r="HKR22" s="4"/>
      <c r="HLQ22" s="4"/>
      <c r="HMP22" s="4"/>
      <c r="HNO22" s="4"/>
      <c r="HON22" s="4"/>
      <c r="HPM22" s="4"/>
      <c r="HQL22" s="4"/>
      <c r="HRK22" s="4"/>
      <c r="HSJ22" s="4"/>
      <c r="HTI22" s="4"/>
      <c r="HUH22" s="4"/>
      <c r="HVG22" s="4"/>
      <c r="HWF22" s="4"/>
      <c r="HXE22" s="4"/>
      <c r="HYD22" s="4"/>
      <c r="HZC22" s="4"/>
      <c r="IAB22" s="4"/>
      <c r="IBA22" s="4"/>
      <c r="IBZ22" s="4"/>
      <c r="ICY22" s="4"/>
      <c r="IDX22" s="4"/>
      <c r="IEW22" s="4"/>
      <c r="IFV22" s="4"/>
      <c r="IGU22" s="4"/>
      <c r="IHT22" s="4"/>
      <c r="IIS22" s="4"/>
      <c r="IJR22" s="4"/>
      <c r="IKQ22" s="4"/>
      <c r="ILP22" s="4"/>
      <c r="IMO22" s="4"/>
      <c r="INN22" s="4"/>
      <c r="IOM22" s="4"/>
      <c r="IPL22" s="4"/>
      <c r="IQK22" s="4"/>
      <c r="IRJ22" s="4"/>
      <c r="ISI22" s="4"/>
      <c r="ITH22" s="4"/>
      <c r="IUG22" s="4"/>
      <c r="IVF22" s="4"/>
      <c r="IWE22" s="4"/>
      <c r="IXD22" s="4"/>
      <c r="IYC22" s="4"/>
      <c r="IZB22" s="4"/>
      <c r="JAA22" s="4"/>
      <c r="JAZ22" s="4"/>
      <c r="JBY22" s="4"/>
      <c r="JCX22" s="4"/>
      <c r="JDW22" s="4"/>
      <c r="JEV22" s="4"/>
      <c r="JFU22" s="4"/>
      <c r="JGT22" s="4"/>
      <c r="JHS22" s="4"/>
      <c r="JIR22" s="4"/>
      <c r="JJQ22" s="4"/>
      <c r="JKP22" s="4"/>
      <c r="JLO22" s="4"/>
      <c r="JMN22" s="4"/>
      <c r="JNM22" s="4"/>
      <c r="JOL22" s="4"/>
      <c r="JPK22" s="4"/>
      <c r="JQJ22" s="4"/>
      <c r="JRI22" s="4"/>
      <c r="JSH22" s="4"/>
      <c r="JTG22" s="4"/>
      <c r="JUF22" s="4"/>
      <c r="JVE22" s="4"/>
      <c r="JWD22" s="4"/>
      <c r="JXC22" s="4"/>
      <c r="JYB22" s="4"/>
      <c r="JZA22" s="4"/>
      <c r="JZZ22" s="4"/>
      <c r="KAY22" s="4"/>
      <c r="KBX22" s="4"/>
      <c r="KCW22" s="4"/>
      <c r="KDV22" s="4"/>
      <c r="KEU22" s="4"/>
      <c r="KFT22" s="4"/>
      <c r="KGS22" s="4"/>
      <c r="KHR22" s="4"/>
      <c r="KIQ22" s="4"/>
      <c r="KJP22" s="4"/>
      <c r="KKO22" s="4"/>
      <c r="KLN22" s="4"/>
      <c r="KMM22" s="4"/>
      <c r="KNL22" s="4"/>
      <c r="KOK22" s="4"/>
      <c r="KPJ22" s="4"/>
      <c r="KQI22" s="4"/>
      <c r="KRH22" s="4"/>
      <c r="KSG22" s="4"/>
      <c r="KTF22" s="4"/>
      <c r="KUE22" s="4"/>
      <c r="KVD22" s="4"/>
      <c r="KWC22" s="4"/>
      <c r="KXB22" s="4"/>
      <c r="KYA22" s="4"/>
      <c r="KYZ22" s="4"/>
      <c r="KZY22" s="4"/>
      <c r="LAX22" s="4"/>
      <c r="LBW22" s="4"/>
      <c r="LCV22" s="4"/>
      <c r="LDU22" s="4"/>
      <c r="LET22" s="4"/>
      <c r="LFS22" s="4"/>
      <c r="LGR22" s="4"/>
      <c r="LHQ22" s="4"/>
      <c r="LIP22" s="4"/>
      <c r="LJO22" s="4"/>
      <c r="LKN22" s="4"/>
      <c r="LLM22" s="4"/>
      <c r="LML22" s="4"/>
      <c r="LNK22" s="4"/>
      <c r="LOJ22" s="4"/>
      <c r="LPI22" s="4"/>
      <c r="LQH22" s="4"/>
      <c r="LRG22" s="4"/>
      <c r="LSF22" s="4"/>
      <c r="LTE22" s="4"/>
      <c r="LUD22" s="4"/>
      <c r="LVC22" s="4"/>
      <c r="LWB22" s="4"/>
      <c r="LXA22" s="4"/>
      <c r="LXZ22" s="4"/>
      <c r="LYY22" s="4"/>
      <c r="LZX22" s="4"/>
      <c r="MAW22" s="4"/>
      <c r="MBV22" s="4"/>
      <c r="MCU22" s="4"/>
      <c r="MDT22" s="4"/>
      <c r="MES22" s="4"/>
      <c r="MFR22" s="4"/>
      <c r="MGQ22" s="4"/>
      <c r="MHP22" s="4"/>
      <c r="MIO22" s="4"/>
      <c r="MJN22" s="4"/>
      <c r="MKM22" s="4"/>
      <c r="MLL22" s="4"/>
      <c r="MMK22" s="4"/>
      <c r="MNJ22" s="4"/>
      <c r="MOI22" s="4"/>
      <c r="MPH22" s="4"/>
      <c r="MQG22" s="4"/>
      <c r="MRF22" s="4"/>
      <c r="MSE22" s="4"/>
      <c r="MTD22" s="4"/>
      <c r="MUC22" s="4"/>
      <c r="MVB22" s="4"/>
      <c r="MWA22" s="4"/>
      <c r="MWZ22" s="4"/>
      <c r="MXY22" s="4"/>
      <c r="MYX22" s="4"/>
      <c r="MZW22" s="4"/>
      <c r="NAV22" s="4"/>
      <c r="NBU22" s="4"/>
      <c r="NCT22" s="4"/>
      <c r="NDS22" s="4"/>
      <c r="NER22" s="4"/>
      <c r="NFQ22" s="4"/>
      <c r="NGP22" s="4"/>
      <c r="NHO22" s="4"/>
      <c r="NIN22" s="4"/>
      <c r="NJM22" s="4"/>
      <c r="NKL22" s="4"/>
      <c r="NLK22" s="4"/>
      <c r="NMJ22" s="4"/>
      <c r="NNI22" s="4"/>
      <c r="NOH22" s="4"/>
      <c r="NPG22" s="4"/>
      <c r="NQF22" s="4"/>
      <c r="NRE22" s="4"/>
      <c r="NSD22" s="4"/>
      <c r="NTC22" s="4"/>
      <c r="NUB22" s="4"/>
      <c r="NVA22" s="4"/>
      <c r="NVZ22" s="4"/>
      <c r="NWY22" s="4"/>
      <c r="NXX22" s="4"/>
      <c r="NYW22" s="4"/>
      <c r="NZV22" s="4"/>
      <c r="OAU22" s="4"/>
      <c r="OBT22" s="4"/>
      <c r="OCS22" s="4"/>
      <c r="ODR22" s="4"/>
      <c r="OEQ22" s="4"/>
      <c r="OFP22" s="4"/>
      <c r="OGO22" s="4"/>
      <c r="OHN22" s="4"/>
      <c r="OIM22" s="4"/>
      <c r="OJL22" s="4"/>
      <c r="OKK22" s="4"/>
      <c r="OLJ22" s="4"/>
      <c r="OMI22" s="4"/>
      <c r="ONH22" s="4"/>
      <c r="OOG22" s="4"/>
      <c r="OPF22" s="4"/>
      <c r="OQE22" s="4"/>
      <c r="ORD22" s="4"/>
      <c r="OSC22" s="4"/>
      <c r="OTB22" s="4"/>
      <c r="OUA22" s="4"/>
      <c r="OUZ22" s="4"/>
      <c r="OVY22" s="4"/>
      <c r="OWX22" s="4"/>
      <c r="OXW22" s="4"/>
      <c r="OYV22" s="4"/>
      <c r="OZU22" s="4"/>
      <c r="PAT22" s="4"/>
      <c r="PBS22" s="4"/>
      <c r="PCR22" s="4"/>
      <c r="PDQ22" s="4"/>
      <c r="PEP22" s="4"/>
      <c r="PFO22" s="4"/>
      <c r="PGN22" s="4"/>
      <c r="PHM22" s="4"/>
      <c r="PIL22" s="4"/>
      <c r="PJK22" s="4"/>
      <c r="PKJ22" s="4"/>
      <c r="PLI22" s="4"/>
      <c r="PMH22" s="4"/>
      <c r="PNG22" s="4"/>
      <c r="POF22" s="4"/>
      <c r="PPE22" s="4"/>
      <c r="PQD22" s="4"/>
      <c r="PRC22" s="4"/>
      <c r="PSB22" s="4"/>
      <c r="PTA22" s="4"/>
      <c r="PTZ22" s="4"/>
      <c r="PUY22" s="4"/>
      <c r="PVX22" s="4"/>
      <c r="PWW22" s="4"/>
      <c r="PXV22" s="4"/>
      <c r="PYU22" s="4"/>
      <c r="PZT22" s="4"/>
      <c r="QAS22" s="4"/>
      <c r="QBR22" s="4"/>
      <c r="QCQ22" s="4"/>
      <c r="QDP22" s="4"/>
      <c r="QEO22" s="4"/>
      <c r="QFN22" s="4"/>
      <c r="QGM22" s="4"/>
      <c r="QHL22" s="4"/>
      <c r="QIK22" s="4"/>
      <c r="QJJ22" s="4"/>
      <c r="QKI22" s="4"/>
      <c r="QLH22" s="4"/>
      <c r="QMG22" s="4"/>
      <c r="QNF22" s="4"/>
      <c r="QOE22" s="4"/>
      <c r="QPD22" s="4"/>
      <c r="QQC22" s="4"/>
      <c r="QRB22" s="4"/>
      <c r="QSA22" s="4"/>
      <c r="QSZ22" s="4"/>
      <c r="QTY22" s="4"/>
      <c r="QUX22" s="4"/>
      <c r="QVW22" s="4"/>
      <c r="QWV22" s="4"/>
      <c r="QXU22" s="4"/>
      <c r="QYT22" s="4"/>
      <c r="QZS22" s="4"/>
      <c r="RAR22" s="4"/>
      <c r="RBQ22" s="4"/>
      <c r="RCP22" s="4"/>
      <c r="RDO22" s="4"/>
      <c r="REN22" s="4"/>
      <c r="RFM22" s="4"/>
      <c r="RGL22" s="4"/>
      <c r="RHK22" s="4"/>
      <c r="RIJ22" s="4"/>
      <c r="RJI22" s="4"/>
      <c r="RKH22" s="4"/>
      <c r="RLG22" s="4"/>
      <c r="RMF22" s="4"/>
      <c r="RNE22" s="4"/>
      <c r="ROD22" s="4"/>
      <c r="RPC22" s="4"/>
      <c r="RQB22" s="4"/>
      <c r="RRA22" s="4"/>
      <c r="RRZ22" s="4"/>
      <c r="RSY22" s="4"/>
      <c r="RTX22" s="4"/>
      <c r="RUW22" s="4"/>
      <c r="RVV22" s="4"/>
      <c r="RWU22" s="4"/>
      <c r="RXT22" s="4"/>
      <c r="RYS22" s="4"/>
      <c r="RZR22" s="4"/>
      <c r="SAQ22" s="4"/>
      <c r="SBP22" s="4"/>
      <c r="SCO22" s="4"/>
      <c r="SDN22" s="4"/>
      <c r="SEM22" s="4"/>
      <c r="SFL22" s="4"/>
      <c r="SGK22" s="4"/>
      <c r="SHJ22" s="4"/>
      <c r="SII22" s="4"/>
      <c r="SJH22" s="4"/>
      <c r="SKG22" s="4"/>
      <c r="SLF22" s="4"/>
      <c r="SME22" s="4"/>
      <c r="SND22" s="4"/>
      <c r="SOC22" s="4"/>
      <c r="SPB22" s="4"/>
      <c r="SQA22" s="4"/>
      <c r="SQZ22" s="4"/>
      <c r="SRY22" s="4"/>
      <c r="SSX22" s="4"/>
      <c r="STW22" s="4"/>
      <c r="SUV22" s="4"/>
      <c r="SVU22" s="4"/>
      <c r="SWT22" s="4"/>
      <c r="SXS22" s="4"/>
      <c r="SYR22" s="4"/>
      <c r="SZQ22" s="4"/>
      <c r="TAP22" s="4"/>
      <c r="TBO22" s="4"/>
      <c r="TCN22" s="4"/>
      <c r="TDM22" s="4"/>
      <c r="TEL22" s="4"/>
      <c r="TFK22" s="4"/>
      <c r="TGJ22" s="4"/>
      <c r="THI22" s="4"/>
      <c r="TIH22" s="4"/>
      <c r="TJG22" s="4"/>
      <c r="TKF22" s="4"/>
      <c r="TLE22" s="4"/>
      <c r="TMD22" s="4"/>
      <c r="TNC22" s="4"/>
      <c r="TOB22" s="4"/>
      <c r="TPA22" s="4"/>
      <c r="TPZ22" s="4"/>
      <c r="TQY22" s="4"/>
      <c r="TRX22" s="4"/>
      <c r="TSW22" s="4"/>
      <c r="TTV22" s="4"/>
      <c r="TUU22" s="4"/>
      <c r="TVT22" s="4"/>
      <c r="TWS22" s="4"/>
      <c r="TXR22" s="4"/>
      <c r="TYQ22" s="4"/>
      <c r="TZP22" s="4"/>
      <c r="UAO22" s="4"/>
      <c r="UBN22" s="4"/>
      <c r="UCM22" s="4"/>
      <c r="UDL22" s="4"/>
      <c r="UEK22" s="4"/>
      <c r="UFJ22" s="4"/>
      <c r="UGI22" s="4"/>
      <c r="UHH22" s="4"/>
      <c r="UIG22" s="4"/>
      <c r="UJF22" s="4"/>
      <c r="UKE22" s="4"/>
      <c r="ULD22" s="4"/>
      <c r="UMC22" s="4"/>
      <c r="UNB22" s="4"/>
      <c r="UOA22" s="4"/>
      <c r="UOZ22" s="4"/>
      <c r="UPY22" s="4"/>
      <c r="UQX22" s="4"/>
      <c r="URW22" s="4"/>
      <c r="USV22" s="4"/>
      <c r="UTU22" s="4"/>
      <c r="UUT22" s="4"/>
      <c r="UVS22" s="4"/>
      <c r="UWR22" s="4"/>
      <c r="UXQ22" s="4"/>
      <c r="UYP22" s="4"/>
      <c r="UZO22" s="4"/>
      <c r="VAN22" s="4"/>
      <c r="VBM22" s="4"/>
      <c r="VCL22" s="4"/>
      <c r="VDK22" s="4"/>
      <c r="VEJ22" s="4"/>
      <c r="VFI22" s="4"/>
      <c r="VGH22" s="4"/>
      <c r="VHG22" s="4"/>
      <c r="VIF22" s="4"/>
      <c r="VJE22" s="4"/>
      <c r="VKD22" s="4"/>
      <c r="VLC22" s="4"/>
      <c r="VMB22" s="4"/>
      <c r="VNA22" s="4"/>
      <c r="VNZ22" s="4"/>
      <c r="VOY22" s="4"/>
      <c r="VPX22" s="4"/>
      <c r="VQW22" s="4"/>
      <c r="VRV22" s="4"/>
      <c r="VSU22" s="4"/>
      <c r="VTT22" s="4"/>
      <c r="VUS22" s="4"/>
      <c r="VVR22" s="4"/>
      <c r="VWQ22" s="4"/>
      <c r="VXP22" s="4"/>
      <c r="VYO22" s="4"/>
      <c r="VZN22" s="4"/>
      <c r="WAM22" s="4"/>
      <c r="WBL22" s="4"/>
      <c r="WCK22" s="4"/>
      <c r="WDJ22" s="4"/>
      <c r="WEI22" s="4"/>
      <c r="WFH22" s="4"/>
      <c r="WGG22" s="4"/>
      <c r="WHF22" s="4"/>
      <c r="WIE22" s="4"/>
      <c r="WJD22" s="4"/>
      <c r="WKC22" s="4"/>
      <c r="WLB22" s="4"/>
      <c r="WMA22" s="4"/>
      <c r="WMZ22" s="4"/>
      <c r="WNY22" s="4"/>
      <c r="WOX22" s="4"/>
      <c r="WPW22" s="4"/>
      <c r="WQV22" s="4"/>
      <c r="WRU22" s="4"/>
      <c r="WST22" s="4"/>
      <c r="WTS22" s="4"/>
      <c r="WUR22" s="4"/>
      <c r="WVQ22" s="4"/>
      <c r="WWP22" s="4"/>
      <c r="WXO22" s="4"/>
      <c r="WYN22" s="4"/>
      <c r="WZM22" s="4"/>
      <c r="XAL22" s="4"/>
      <c r="XBK22" s="4"/>
      <c r="XCJ22" s="4"/>
      <c r="XDI22" s="4"/>
      <c r="XEH22" s="4"/>
    </row>
    <row r="23" spans="1:1012 1037:2037 2062:3062 3087:4087 4112:5112 5137:6137 6162:7162 7187:8187 8212:9212 9237:10237 10262:11262 11287:12287 12312:13312 13337:14312 14337:15337 15362:16362" ht="35.1" customHeight="1" x14ac:dyDescent="0.25">
      <c r="A23" s="216" t="s">
        <v>302</v>
      </c>
      <c r="B23" s="44" t="s">
        <v>345</v>
      </c>
      <c r="C23" s="4"/>
      <c r="D23" s="4"/>
      <c r="E23" s="4"/>
      <c r="F23" s="4"/>
      <c r="G23" s="4"/>
      <c r="H23" s="4"/>
      <c r="I23" s="4"/>
      <c r="J23" s="4"/>
      <c r="K23" s="4"/>
      <c r="L23" s="4"/>
      <c r="AK23" s="4"/>
      <c r="BJ23" s="4"/>
      <c r="CI23" s="4"/>
      <c r="DH23" s="4"/>
      <c r="EG23" s="4"/>
      <c r="FF23" s="4"/>
      <c r="GE23" s="4"/>
      <c r="HD23" s="4"/>
      <c r="IC23" s="4"/>
      <c r="JB23" s="4"/>
      <c r="KA23" s="4"/>
      <c r="KZ23" s="4"/>
      <c r="LY23" s="4"/>
      <c r="MX23" s="4"/>
      <c r="NW23" s="4"/>
      <c r="OV23" s="4"/>
      <c r="PU23" s="4"/>
      <c r="QT23" s="4"/>
      <c r="RS23" s="4"/>
      <c r="SR23" s="4"/>
      <c r="TQ23" s="4"/>
      <c r="UP23" s="4"/>
      <c r="VO23" s="4"/>
      <c r="WN23" s="4"/>
      <c r="XM23" s="4"/>
      <c r="YL23" s="4"/>
      <c r="ZK23" s="4"/>
      <c r="AAJ23" s="4"/>
      <c r="ABI23" s="4"/>
      <c r="ACH23" s="4"/>
      <c r="ADG23" s="4"/>
      <c r="AEF23" s="4"/>
      <c r="AFE23" s="4"/>
      <c r="AGD23" s="4"/>
      <c r="AHC23" s="4"/>
      <c r="AIB23" s="4"/>
      <c r="AJA23" s="4"/>
      <c r="AJZ23" s="4"/>
      <c r="AKY23" s="4"/>
      <c r="ALX23" s="4"/>
      <c r="AMW23" s="4"/>
      <c r="ANV23" s="4"/>
      <c r="AOU23" s="4"/>
      <c r="APT23" s="4"/>
      <c r="AQS23" s="4"/>
      <c r="ARR23" s="4"/>
      <c r="ASQ23" s="4"/>
      <c r="ATP23" s="4"/>
      <c r="AUO23" s="4"/>
      <c r="AVN23" s="4"/>
      <c r="AWM23" s="4"/>
      <c r="AXL23" s="4"/>
      <c r="AYK23" s="4"/>
      <c r="AZJ23" s="4"/>
      <c r="BAI23" s="4"/>
      <c r="BBH23" s="4"/>
      <c r="BCG23" s="4"/>
      <c r="BDF23" s="4"/>
      <c r="BEE23" s="4"/>
      <c r="BFD23" s="4"/>
      <c r="BGC23" s="4"/>
      <c r="BHB23" s="4"/>
      <c r="BIA23" s="4"/>
      <c r="BIZ23" s="4"/>
      <c r="BJY23" s="4"/>
      <c r="BKX23" s="4"/>
      <c r="BLW23" s="4"/>
      <c r="BMV23" s="4"/>
      <c r="BNU23" s="4"/>
      <c r="BOT23" s="4"/>
      <c r="BPS23" s="4"/>
      <c r="BQR23" s="4"/>
      <c r="BRQ23" s="4"/>
      <c r="BSP23" s="4"/>
      <c r="BTO23" s="4"/>
      <c r="BUN23" s="4"/>
      <c r="BVM23" s="4"/>
      <c r="BWL23" s="4"/>
      <c r="BXK23" s="4"/>
      <c r="BYJ23" s="4"/>
      <c r="BZI23" s="4"/>
      <c r="CAH23" s="4"/>
      <c r="CBG23" s="4"/>
      <c r="CCF23" s="4"/>
      <c r="CDE23" s="4"/>
      <c r="CED23" s="4"/>
      <c r="CFC23" s="4"/>
      <c r="CGB23" s="4"/>
      <c r="CHA23" s="4"/>
      <c r="CHZ23" s="4"/>
      <c r="CIY23" s="4"/>
      <c r="CJX23" s="4"/>
      <c r="CKW23" s="4"/>
      <c r="CLV23" s="4"/>
      <c r="CMU23" s="4"/>
      <c r="CNT23" s="4"/>
      <c r="COS23" s="4"/>
      <c r="CPR23" s="4"/>
      <c r="CQQ23" s="4"/>
      <c r="CRP23" s="4"/>
      <c r="CSO23" s="4"/>
      <c r="CTN23" s="4"/>
      <c r="CUM23" s="4"/>
      <c r="CVL23" s="4"/>
      <c r="CWK23" s="4"/>
      <c r="CXJ23" s="4"/>
      <c r="CYI23" s="4"/>
      <c r="CZH23" s="4"/>
      <c r="DAG23" s="4"/>
      <c r="DBF23" s="4"/>
      <c r="DCE23" s="4"/>
      <c r="DDD23" s="4"/>
      <c r="DEC23" s="4"/>
      <c r="DFB23" s="4"/>
      <c r="DGA23" s="4"/>
      <c r="DGZ23" s="4"/>
      <c r="DHY23" s="4"/>
      <c r="DIX23" s="4"/>
      <c r="DJW23" s="4"/>
      <c r="DKV23" s="4"/>
      <c r="DLU23" s="4"/>
      <c r="DMT23" s="4"/>
      <c r="DNS23" s="4"/>
      <c r="DOR23" s="4"/>
      <c r="DPQ23" s="4"/>
      <c r="DQP23" s="4"/>
      <c r="DRO23" s="4"/>
      <c r="DSN23" s="4"/>
      <c r="DTM23" s="4"/>
      <c r="DUL23" s="4"/>
      <c r="DVK23" s="4"/>
      <c r="DWJ23" s="4"/>
      <c r="DXI23" s="4"/>
      <c r="DYH23" s="4"/>
      <c r="DZG23" s="4"/>
      <c r="EAF23" s="4"/>
      <c r="EBE23" s="4"/>
      <c r="ECD23" s="4"/>
      <c r="EDC23" s="4"/>
      <c r="EEB23" s="4"/>
      <c r="EFA23" s="4"/>
      <c r="EFZ23" s="4"/>
      <c r="EGY23" s="4"/>
      <c r="EHX23" s="4"/>
      <c r="EIW23" s="4"/>
      <c r="EJV23" s="4"/>
      <c r="EKU23" s="4"/>
      <c r="ELT23" s="4"/>
      <c r="EMS23" s="4"/>
      <c r="ENR23" s="4"/>
      <c r="EOQ23" s="4"/>
      <c r="EPP23" s="4"/>
      <c r="EQO23" s="4"/>
      <c r="ERN23" s="4"/>
      <c r="ESM23" s="4"/>
      <c r="ETL23" s="4"/>
      <c r="EUK23" s="4"/>
      <c r="EVJ23" s="4"/>
      <c r="EWI23" s="4"/>
      <c r="EXH23" s="4"/>
      <c r="EYG23" s="4"/>
      <c r="EZF23" s="4"/>
      <c r="FAE23" s="4"/>
      <c r="FBD23" s="4"/>
      <c r="FCC23" s="4"/>
      <c r="FDB23" s="4"/>
      <c r="FEA23" s="4"/>
      <c r="FEZ23" s="4"/>
      <c r="FFY23" s="4"/>
      <c r="FGX23" s="4"/>
      <c r="FHW23" s="4"/>
      <c r="FIV23" s="4"/>
      <c r="FJU23" s="4"/>
      <c r="FKT23" s="4"/>
      <c r="FLS23" s="4"/>
      <c r="FMR23" s="4"/>
      <c r="FNQ23" s="4"/>
      <c r="FOP23" s="4"/>
      <c r="FPO23" s="4"/>
      <c r="FQN23" s="4"/>
      <c r="FRM23" s="4"/>
      <c r="FSL23" s="4"/>
      <c r="FTK23" s="4"/>
      <c r="FUJ23" s="4"/>
      <c r="FVI23" s="4"/>
      <c r="FWH23" s="4"/>
      <c r="FXG23" s="4"/>
      <c r="FYF23" s="4"/>
      <c r="FZE23" s="4"/>
      <c r="GAD23" s="4"/>
      <c r="GBC23" s="4"/>
      <c r="GCB23" s="4"/>
      <c r="GDA23" s="4"/>
      <c r="GDZ23" s="4"/>
      <c r="GEY23" s="4"/>
      <c r="GFX23" s="4"/>
      <c r="GGW23" s="4"/>
      <c r="GHV23" s="4"/>
      <c r="GIU23" s="4"/>
      <c r="GJT23" s="4"/>
      <c r="GKS23" s="4"/>
      <c r="GLR23" s="4"/>
      <c r="GMQ23" s="4"/>
      <c r="GNP23" s="4"/>
      <c r="GOO23" s="4"/>
      <c r="GPN23" s="4"/>
      <c r="GQM23" s="4"/>
      <c r="GRL23" s="4"/>
      <c r="GSK23" s="4"/>
      <c r="GTJ23" s="4"/>
      <c r="GUI23" s="4"/>
      <c r="GVH23" s="4"/>
      <c r="GWG23" s="4"/>
      <c r="GXF23" s="4"/>
      <c r="GYE23" s="4"/>
      <c r="GZD23" s="4"/>
      <c r="HAC23" s="4"/>
      <c r="HBB23" s="4"/>
      <c r="HCA23" s="4"/>
      <c r="HCZ23" s="4"/>
      <c r="HDY23" s="4"/>
      <c r="HEX23" s="4"/>
      <c r="HFW23" s="4"/>
      <c r="HGV23" s="4"/>
      <c r="HHU23" s="4"/>
      <c r="HIT23" s="4"/>
      <c r="HJS23" s="4"/>
      <c r="HKR23" s="4"/>
      <c r="HLQ23" s="4"/>
      <c r="HMP23" s="4"/>
      <c r="HNO23" s="4"/>
      <c r="HON23" s="4"/>
      <c r="HPM23" s="4"/>
      <c r="HQL23" s="4"/>
      <c r="HRK23" s="4"/>
      <c r="HSJ23" s="4"/>
      <c r="HTI23" s="4"/>
      <c r="HUH23" s="4"/>
      <c r="HVG23" s="4"/>
      <c r="HWF23" s="4"/>
      <c r="HXE23" s="4"/>
      <c r="HYD23" s="4"/>
      <c r="HZC23" s="4"/>
      <c r="IAB23" s="4"/>
      <c r="IBA23" s="4"/>
      <c r="IBZ23" s="4"/>
      <c r="ICY23" s="4"/>
      <c r="IDX23" s="4"/>
      <c r="IEW23" s="4"/>
      <c r="IFV23" s="4"/>
      <c r="IGU23" s="4"/>
      <c r="IHT23" s="4"/>
      <c r="IIS23" s="4"/>
      <c r="IJR23" s="4"/>
      <c r="IKQ23" s="4"/>
      <c r="ILP23" s="4"/>
      <c r="IMO23" s="4"/>
      <c r="INN23" s="4"/>
      <c r="IOM23" s="4"/>
      <c r="IPL23" s="4"/>
      <c r="IQK23" s="4"/>
      <c r="IRJ23" s="4"/>
      <c r="ISI23" s="4"/>
      <c r="ITH23" s="4"/>
      <c r="IUG23" s="4"/>
      <c r="IVF23" s="4"/>
      <c r="IWE23" s="4"/>
      <c r="IXD23" s="4"/>
      <c r="IYC23" s="4"/>
      <c r="IZB23" s="4"/>
      <c r="JAA23" s="4"/>
      <c r="JAZ23" s="4"/>
      <c r="JBY23" s="4"/>
      <c r="JCX23" s="4"/>
      <c r="JDW23" s="4"/>
      <c r="JEV23" s="4"/>
      <c r="JFU23" s="4"/>
      <c r="JGT23" s="4"/>
      <c r="JHS23" s="4"/>
      <c r="JIR23" s="4"/>
      <c r="JJQ23" s="4"/>
      <c r="JKP23" s="4"/>
      <c r="JLO23" s="4"/>
      <c r="JMN23" s="4"/>
      <c r="JNM23" s="4"/>
      <c r="JOL23" s="4"/>
      <c r="JPK23" s="4"/>
      <c r="JQJ23" s="4"/>
      <c r="JRI23" s="4"/>
      <c r="JSH23" s="4"/>
      <c r="JTG23" s="4"/>
      <c r="JUF23" s="4"/>
      <c r="JVE23" s="4"/>
      <c r="JWD23" s="4"/>
      <c r="JXC23" s="4"/>
      <c r="JYB23" s="4"/>
      <c r="JZA23" s="4"/>
      <c r="JZZ23" s="4"/>
      <c r="KAY23" s="4"/>
      <c r="KBX23" s="4"/>
      <c r="KCW23" s="4"/>
      <c r="KDV23" s="4"/>
      <c r="KEU23" s="4"/>
      <c r="KFT23" s="4"/>
      <c r="KGS23" s="4"/>
      <c r="KHR23" s="4"/>
      <c r="KIQ23" s="4"/>
      <c r="KJP23" s="4"/>
      <c r="KKO23" s="4"/>
      <c r="KLN23" s="4"/>
      <c r="KMM23" s="4"/>
      <c r="KNL23" s="4"/>
      <c r="KOK23" s="4"/>
      <c r="KPJ23" s="4"/>
      <c r="KQI23" s="4"/>
      <c r="KRH23" s="4"/>
      <c r="KSG23" s="4"/>
      <c r="KTF23" s="4"/>
      <c r="KUE23" s="4"/>
      <c r="KVD23" s="4"/>
      <c r="KWC23" s="4"/>
      <c r="KXB23" s="4"/>
      <c r="KYA23" s="4"/>
      <c r="KYZ23" s="4"/>
      <c r="KZY23" s="4"/>
      <c r="LAX23" s="4"/>
      <c r="LBW23" s="4"/>
      <c r="LCV23" s="4"/>
      <c r="LDU23" s="4"/>
      <c r="LET23" s="4"/>
      <c r="LFS23" s="4"/>
      <c r="LGR23" s="4"/>
      <c r="LHQ23" s="4"/>
      <c r="LIP23" s="4"/>
      <c r="LJO23" s="4"/>
      <c r="LKN23" s="4"/>
      <c r="LLM23" s="4"/>
      <c r="LML23" s="4"/>
      <c r="LNK23" s="4"/>
      <c r="LOJ23" s="4"/>
      <c r="LPI23" s="4"/>
      <c r="LQH23" s="4"/>
      <c r="LRG23" s="4"/>
      <c r="LSF23" s="4"/>
      <c r="LTE23" s="4"/>
      <c r="LUD23" s="4"/>
      <c r="LVC23" s="4"/>
      <c r="LWB23" s="4"/>
      <c r="LXA23" s="4"/>
      <c r="LXZ23" s="4"/>
      <c r="LYY23" s="4"/>
      <c r="LZX23" s="4"/>
      <c r="MAW23" s="4"/>
      <c r="MBV23" s="4"/>
      <c r="MCU23" s="4"/>
      <c r="MDT23" s="4"/>
      <c r="MES23" s="4"/>
      <c r="MFR23" s="4"/>
      <c r="MGQ23" s="4"/>
      <c r="MHP23" s="4"/>
      <c r="MIO23" s="4"/>
      <c r="MJN23" s="4"/>
      <c r="MKM23" s="4"/>
      <c r="MLL23" s="4"/>
      <c r="MMK23" s="4"/>
      <c r="MNJ23" s="4"/>
      <c r="MOI23" s="4"/>
      <c r="MPH23" s="4"/>
      <c r="MQG23" s="4"/>
      <c r="MRF23" s="4"/>
      <c r="MSE23" s="4"/>
      <c r="MTD23" s="4"/>
      <c r="MUC23" s="4"/>
      <c r="MVB23" s="4"/>
      <c r="MWA23" s="4"/>
      <c r="MWZ23" s="4"/>
      <c r="MXY23" s="4"/>
      <c r="MYX23" s="4"/>
      <c r="MZW23" s="4"/>
      <c r="NAV23" s="4"/>
      <c r="NBU23" s="4"/>
      <c r="NCT23" s="4"/>
      <c r="NDS23" s="4"/>
      <c r="NER23" s="4"/>
      <c r="NFQ23" s="4"/>
      <c r="NGP23" s="4"/>
      <c r="NHO23" s="4"/>
      <c r="NIN23" s="4"/>
      <c r="NJM23" s="4"/>
      <c r="NKL23" s="4"/>
      <c r="NLK23" s="4"/>
      <c r="NMJ23" s="4"/>
      <c r="NNI23" s="4"/>
      <c r="NOH23" s="4"/>
      <c r="NPG23" s="4"/>
      <c r="NQF23" s="4"/>
      <c r="NRE23" s="4"/>
      <c r="NSD23" s="4"/>
      <c r="NTC23" s="4"/>
      <c r="NUB23" s="4"/>
      <c r="NVA23" s="4"/>
      <c r="NVZ23" s="4"/>
      <c r="NWY23" s="4"/>
      <c r="NXX23" s="4"/>
      <c r="NYW23" s="4"/>
      <c r="NZV23" s="4"/>
      <c r="OAU23" s="4"/>
      <c r="OBT23" s="4"/>
      <c r="OCS23" s="4"/>
      <c r="ODR23" s="4"/>
      <c r="OEQ23" s="4"/>
      <c r="OFP23" s="4"/>
      <c r="OGO23" s="4"/>
      <c r="OHN23" s="4"/>
      <c r="OIM23" s="4"/>
      <c r="OJL23" s="4"/>
      <c r="OKK23" s="4"/>
      <c r="OLJ23" s="4"/>
      <c r="OMI23" s="4"/>
      <c r="ONH23" s="4"/>
      <c r="OOG23" s="4"/>
      <c r="OPF23" s="4"/>
      <c r="OQE23" s="4"/>
      <c r="ORD23" s="4"/>
      <c r="OSC23" s="4"/>
      <c r="OTB23" s="4"/>
      <c r="OUA23" s="4"/>
      <c r="OUZ23" s="4"/>
      <c r="OVY23" s="4"/>
      <c r="OWX23" s="4"/>
      <c r="OXW23" s="4"/>
      <c r="OYV23" s="4"/>
      <c r="OZU23" s="4"/>
      <c r="PAT23" s="4"/>
      <c r="PBS23" s="4"/>
      <c r="PCR23" s="4"/>
      <c r="PDQ23" s="4"/>
      <c r="PEP23" s="4"/>
      <c r="PFO23" s="4"/>
      <c r="PGN23" s="4"/>
      <c r="PHM23" s="4"/>
      <c r="PIL23" s="4"/>
      <c r="PJK23" s="4"/>
      <c r="PKJ23" s="4"/>
      <c r="PLI23" s="4"/>
      <c r="PMH23" s="4"/>
      <c r="PNG23" s="4"/>
      <c r="POF23" s="4"/>
      <c r="PPE23" s="4"/>
      <c r="PQD23" s="4"/>
      <c r="PRC23" s="4"/>
      <c r="PSB23" s="4"/>
      <c r="PTA23" s="4"/>
      <c r="PTZ23" s="4"/>
      <c r="PUY23" s="4"/>
      <c r="PVX23" s="4"/>
      <c r="PWW23" s="4"/>
      <c r="PXV23" s="4"/>
      <c r="PYU23" s="4"/>
      <c r="PZT23" s="4"/>
      <c r="QAS23" s="4"/>
      <c r="QBR23" s="4"/>
      <c r="QCQ23" s="4"/>
      <c r="QDP23" s="4"/>
      <c r="QEO23" s="4"/>
      <c r="QFN23" s="4"/>
      <c r="QGM23" s="4"/>
      <c r="QHL23" s="4"/>
      <c r="QIK23" s="4"/>
      <c r="QJJ23" s="4"/>
      <c r="QKI23" s="4"/>
      <c r="QLH23" s="4"/>
      <c r="QMG23" s="4"/>
      <c r="QNF23" s="4"/>
      <c r="QOE23" s="4"/>
      <c r="QPD23" s="4"/>
      <c r="QQC23" s="4"/>
      <c r="QRB23" s="4"/>
      <c r="QSA23" s="4"/>
      <c r="QSZ23" s="4"/>
      <c r="QTY23" s="4"/>
      <c r="QUX23" s="4"/>
      <c r="QVW23" s="4"/>
      <c r="QWV23" s="4"/>
      <c r="QXU23" s="4"/>
      <c r="QYT23" s="4"/>
      <c r="QZS23" s="4"/>
      <c r="RAR23" s="4"/>
      <c r="RBQ23" s="4"/>
      <c r="RCP23" s="4"/>
      <c r="RDO23" s="4"/>
      <c r="REN23" s="4"/>
      <c r="RFM23" s="4"/>
      <c r="RGL23" s="4"/>
      <c r="RHK23" s="4"/>
      <c r="RIJ23" s="4"/>
      <c r="RJI23" s="4"/>
      <c r="RKH23" s="4"/>
      <c r="RLG23" s="4"/>
      <c r="RMF23" s="4"/>
      <c r="RNE23" s="4"/>
      <c r="ROD23" s="4"/>
      <c r="RPC23" s="4"/>
      <c r="RQB23" s="4"/>
      <c r="RRA23" s="4"/>
      <c r="RRZ23" s="4"/>
      <c r="RSY23" s="4"/>
      <c r="RTX23" s="4"/>
      <c r="RUW23" s="4"/>
      <c r="RVV23" s="4"/>
      <c r="RWU23" s="4"/>
      <c r="RXT23" s="4"/>
      <c r="RYS23" s="4"/>
      <c r="RZR23" s="4"/>
      <c r="SAQ23" s="4"/>
      <c r="SBP23" s="4"/>
      <c r="SCO23" s="4"/>
      <c r="SDN23" s="4"/>
      <c r="SEM23" s="4"/>
      <c r="SFL23" s="4"/>
      <c r="SGK23" s="4"/>
      <c r="SHJ23" s="4"/>
      <c r="SII23" s="4"/>
      <c r="SJH23" s="4"/>
      <c r="SKG23" s="4"/>
      <c r="SLF23" s="4"/>
      <c r="SME23" s="4"/>
      <c r="SND23" s="4"/>
      <c r="SOC23" s="4"/>
      <c r="SPB23" s="4"/>
      <c r="SQA23" s="4"/>
      <c r="SQZ23" s="4"/>
      <c r="SRY23" s="4"/>
      <c r="SSX23" s="4"/>
      <c r="STW23" s="4"/>
      <c r="SUV23" s="4"/>
      <c r="SVU23" s="4"/>
      <c r="SWT23" s="4"/>
      <c r="SXS23" s="4"/>
      <c r="SYR23" s="4"/>
      <c r="SZQ23" s="4"/>
      <c r="TAP23" s="4"/>
      <c r="TBO23" s="4"/>
      <c r="TCN23" s="4"/>
      <c r="TDM23" s="4"/>
      <c r="TEL23" s="4"/>
      <c r="TFK23" s="4"/>
      <c r="TGJ23" s="4"/>
      <c r="THI23" s="4"/>
      <c r="TIH23" s="4"/>
      <c r="TJG23" s="4"/>
      <c r="TKF23" s="4"/>
      <c r="TLE23" s="4"/>
      <c r="TMD23" s="4"/>
      <c r="TNC23" s="4"/>
      <c r="TOB23" s="4"/>
      <c r="TPA23" s="4"/>
      <c r="TPZ23" s="4"/>
      <c r="TQY23" s="4"/>
      <c r="TRX23" s="4"/>
      <c r="TSW23" s="4"/>
      <c r="TTV23" s="4"/>
      <c r="TUU23" s="4"/>
      <c r="TVT23" s="4"/>
      <c r="TWS23" s="4"/>
      <c r="TXR23" s="4"/>
      <c r="TYQ23" s="4"/>
      <c r="TZP23" s="4"/>
      <c r="UAO23" s="4"/>
      <c r="UBN23" s="4"/>
      <c r="UCM23" s="4"/>
      <c r="UDL23" s="4"/>
      <c r="UEK23" s="4"/>
      <c r="UFJ23" s="4"/>
      <c r="UGI23" s="4"/>
      <c r="UHH23" s="4"/>
      <c r="UIG23" s="4"/>
      <c r="UJF23" s="4"/>
      <c r="UKE23" s="4"/>
      <c r="ULD23" s="4"/>
      <c r="UMC23" s="4"/>
      <c r="UNB23" s="4"/>
      <c r="UOA23" s="4"/>
      <c r="UOZ23" s="4"/>
      <c r="UPY23" s="4"/>
      <c r="UQX23" s="4"/>
      <c r="URW23" s="4"/>
      <c r="USV23" s="4"/>
      <c r="UTU23" s="4"/>
      <c r="UUT23" s="4"/>
      <c r="UVS23" s="4"/>
      <c r="UWR23" s="4"/>
      <c r="UXQ23" s="4"/>
      <c r="UYP23" s="4"/>
      <c r="UZO23" s="4"/>
      <c r="VAN23" s="4"/>
      <c r="VBM23" s="4"/>
      <c r="VCL23" s="4"/>
      <c r="VDK23" s="4"/>
      <c r="VEJ23" s="4"/>
      <c r="VFI23" s="4"/>
      <c r="VGH23" s="4"/>
      <c r="VHG23" s="4"/>
      <c r="VIF23" s="4"/>
      <c r="VJE23" s="4"/>
      <c r="VKD23" s="4"/>
      <c r="VLC23" s="4"/>
      <c r="VMB23" s="4"/>
      <c r="VNA23" s="4"/>
      <c r="VNZ23" s="4"/>
      <c r="VOY23" s="4"/>
      <c r="VPX23" s="4"/>
      <c r="VQW23" s="4"/>
      <c r="VRV23" s="4"/>
      <c r="VSU23" s="4"/>
      <c r="VTT23" s="4"/>
      <c r="VUS23" s="4"/>
      <c r="VVR23" s="4"/>
      <c r="VWQ23" s="4"/>
      <c r="VXP23" s="4"/>
      <c r="VYO23" s="4"/>
      <c r="VZN23" s="4"/>
      <c r="WAM23" s="4"/>
      <c r="WBL23" s="4"/>
      <c r="WCK23" s="4"/>
      <c r="WDJ23" s="4"/>
      <c r="WEI23" s="4"/>
      <c r="WFH23" s="4"/>
      <c r="WGG23" s="4"/>
      <c r="WHF23" s="4"/>
      <c r="WIE23" s="4"/>
      <c r="WJD23" s="4"/>
      <c r="WKC23" s="4"/>
      <c r="WLB23" s="4"/>
      <c r="WMA23" s="4"/>
      <c r="WMZ23" s="4"/>
      <c r="WNY23" s="4"/>
      <c r="WOX23" s="4"/>
      <c r="WPW23" s="4"/>
      <c r="WQV23" s="4"/>
      <c r="WRU23" s="4"/>
      <c r="WST23" s="4"/>
      <c r="WTS23" s="4"/>
      <c r="WUR23" s="4"/>
      <c r="WVQ23" s="4"/>
      <c r="WWP23" s="4"/>
      <c r="WXO23" s="4"/>
      <c r="WYN23" s="4"/>
      <c r="WZM23" s="4"/>
      <c r="XAL23" s="4"/>
      <c r="XBK23" s="4"/>
      <c r="XCJ23" s="4"/>
      <c r="XDI23" s="4"/>
      <c r="XEH23" s="4"/>
    </row>
    <row r="24" spans="1:1012 1037:2037 2062:3062 3087:4087 4112:5112 5137:6137 6162:7162 7187:8187 8212:9212 9237:10237 10262:11262 11287:12287 12312:13312 13337:14312 14337:15337 15362:16362" ht="20.100000000000001" customHeight="1" x14ac:dyDescent="0.25">
      <c r="A24" s="216" t="s">
        <v>303</v>
      </c>
      <c r="B24" s="44" t="s">
        <v>346</v>
      </c>
      <c r="C24" s="4"/>
      <c r="D24" s="4"/>
      <c r="E24" s="4"/>
      <c r="F24" s="4"/>
      <c r="G24" s="4"/>
      <c r="H24" s="4"/>
      <c r="I24" s="4"/>
      <c r="J24" s="4"/>
      <c r="K24" s="4"/>
      <c r="L24" s="4"/>
    </row>
    <row r="25" spans="1:1012 1037:2037 2062:3062 3087:4087 4112:5112 5137:6137 6162:7162 7187:8187 8212:9212 9237:10237 10262:11262 11287:12287 12312:13312 13337:14312 14337:15337 15362:16362" ht="20.100000000000001" customHeight="1" x14ac:dyDescent="0.25">
      <c r="A25" s="216" t="s">
        <v>304</v>
      </c>
      <c r="B25" s="44" t="s">
        <v>347</v>
      </c>
      <c r="C25" s="4"/>
      <c r="D25" s="4"/>
      <c r="E25" s="4"/>
      <c r="F25" s="4"/>
      <c r="G25" s="4"/>
      <c r="H25" s="4"/>
      <c r="I25" s="4"/>
      <c r="J25" s="4"/>
      <c r="K25" s="4"/>
      <c r="L25" s="4"/>
    </row>
    <row r="26" spans="1:1012 1037:2037 2062:3062 3087:4087 4112:5112 5137:6137 6162:7162 7187:8187 8212:9212 9237:10237 10262:11262 11287:12287 12312:13312 13337:14312 14337:15337 15362:16362" ht="20.100000000000001" customHeight="1" x14ac:dyDescent="0.25">
      <c r="A26" s="216" t="s">
        <v>305</v>
      </c>
      <c r="B26" s="44" t="s">
        <v>348</v>
      </c>
      <c r="C26" s="4"/>
      <c r="D26" s="4"/>
      <c r="E26" s="4"/>
      <c r="F26" s="4"/>
      <c r="G26" s="4"/>
      <c r="H26" s="4"/>
      <c r="I26" s="4"/>
      <c r="J26" s="4"/>
      <c r="K26" s="4"/>
      <c r="L26" s="4"/>
    </row>
    <row r="27" spans="1:1012 1037:2037 2062:3062 3087:4087 4112:5112 5137:6137 6162:7162 7187:8187 8212:9212 9237:10237 10262:11262 11287:12287 12312:13312 13337:14312 14337:15337 15362:16362" ht="20.100000000000001" customHeight="1" x14ac:dyDescent="0.25">
      <c r="A27" s="216" t="s">
        <v>306</v>
      </c>
      <c r="B27" s="44" t="s">
        <v>349</v>
      </c>
      <c r="C27" s="4"/>
      <c r="D27" s="4"/>
      <c r="E27" s="4"/>
      <c r="F27" s="4"/>
      <c r="G27" s="4"/>
      <c r="H27" s="4"/>
      <c r="I27" s="4"/>
      <c r="J27" s="46"/>
      <c r="K27" s="4"/>
      <c r="L27" s="46"/>
    </row>
    <row r="28" spans="1:1012 1037:2037 2062:3062 3087:4087 4112:5112 5137:6137 6162:7162 7187:8187 8212:9212 9237:10237 10262:11262 11287:12287 12312:13312 13337:14312 14337:15337 15362:16362" ht="20.100000000000001" customHeight="1" x14ac:dyDescent="0.25">
      <c r="A28" s="216" t="s">
        <v>307</v>
      </c>
      <c r="B28" s="44" t="s">
        <v>350</v>
      </c>
      <c r="C28" s="4"/>
      <c r="D28" s="4"/>
      <c r="E28" s="4"/>
      <c r="F28" s="4"/>
      <c r="G28" s="4"/>
      <c r="H28" s="4"/>
      <c r="I28" s="4"/>
      <c r="J28" s="46"/>
      <c r="K28" s="4"/>
      <c r="L28" s="46"/>
    </row>
    <row r="29" spans="1:1012 1037:2037 2062:3062 3087:4087 4112:5112 5137:6137 6162:7162 7187:8187 8212:9212 9237:10237 10262:11262 11287:12287 12312:13312 13337:14312 14337:15337 15362:16362" ht="20.100000000000001" customHeight="1" x14ac:dyDescent="0.25">
      <c r="A29" s="216" t="s">
        <v>308</v>
      </c>
      <c r="B29" s="44" t="s">
        <v>351</v>
      </c>
      <c r="C29" s="4"/>
      <c r="D29" s="4"/>
      <c r="E29" s="4"/>
      <c r="F29" s="4"/>
      <c r="G29" s="4"/>
      <c r="H29" s="4"/>
      <c r="I29" s="4"/>
      <c r="J29" s="46"/>
      <c r="K29" s="4"/>
      <c r="L29" s="46"/>
    </row>
    <row r="30" spans="1:1012 1037:2037 2062:3062 3087:4087 4112:5112 5137:6137 6162:7162 7187:8187 8212:9212 9237:10237 10262:11262 11287:12287 12312:13312 13337:14312 14337:15337 15362:16362" ht="20.100000000000001" customHeight="1" x14ac:dyDescent="0.25">
      <c r="A30" s="216" t="s">
        <v>309</v>
      </c>
      <c r="B30" s="44" t="s">
        <v>352</v>
      </c>
      <c r="C30" s="4"/>
      <c r="D30" s="4"/>
      <c r="E30" s="4"/>
      <c r="F30" s="4"/>
      <c r="G30" s="4"/>
      <c r="H30" s="4"/>
      <c r="I30" s="4"/>
      <c r="J30" s="46"/>
      <c r="K30" s="4"/>
      <c r="L30" s="46"/>
    </row>
    <row r="31" spans="1:1012 1037:2037 2062:3062 3087:4087 4112:5112 5137:6137 6162:7162 7187:8187 8212:9212 9237:10237 10262:11262 11287:12287 12312:13312 13337:14312 14337:15337 15362:16362" ht="20.100000000000001" customHeight="1" x14ac:dyDescent="0.25">
      <c r="A31" s="216" t="s">
        <v>310</v>
      </c>
      <c r="B31" s="44" t="s">
        <v>353</v>
      </c>
      <c r="C31" s="4"/>
      <c r="D31" s="4"/>
      <c r="E31" s="4"/>
      <c r="F31" s="4"/>
      <c r="G31" s="4"/>
      <c r="H31" s="4"/>
      <c r="I31" s="4"/>
      <c r="J31" s="46"/>
      <c r="K31" s="4"/>
      <c r="L31" s="46"/>
    </row>
    <row r="32" spans="1:1012 1037:2037 2062:3062 3087:4087 4112:5112 5137:6137 6162:7162 7187:8187 8212:9212 9237:10237 10262:11262 11287:12287 12312:13312 13337:14312 14337:15337 15362:16362" ht="20.100000000000001" customHeight="1" x14ac:dyDescent="0.25">
      <c r="A32" s="216" t="s">
        <v>311</v>
      </c>
      <c r="B32" s="44" t="s">
        <v>354</v>
      </c>
      <c r="C32" s="4"/>
      <c r="D32" s="4"/>
      <c r="E32" s="4"/>
      <c r="F32" s="4"/>
      <c r="G32" s="4"/>
      <c r="H32" s="4"/>
      <c r="I32" s="4"/>
      <c r="J32" s="46"/>
      <c r="K32" s="4"/>
      <c r="L32" s="46"/>
    </row>
    <row r="33" spans="1:12" ht="20.100000000000001" customHeight="1" x14ac:dyDescent="0.25">
      <c r="A33" s="216" t="s">
        <v>312</v>
      </c>
      <c r="B33" s="44" t="s">
        <v>355</v>
      </c>
      <c r="C33" s="47"/>
      <c r="D33" s="47"/>
      <c r="E33" s="47"/>
      <c r="F33" s="47"/>
      <c r="G33" s="4"/>
      <c r="H33" s="4"/>
      <c r="I33" s="4"/>
      <c r="J33" s="46"/>
      <c r="K33" s="4"/>
      <c r="L33" s="46"/>
    </row>
    <row r="34" spans="1:12" ht="20.100000000000001" customHeight="1" x14ac:dyDescent="0.25">
      <c r="A34" s="216" t="s">
        <v>313</v>
      </c>
      <c r="B34" s="44" t="s">
        <v>356</v>
      </c>
      <c r="C34" s="48"/>
      <c r="D34" s="48"/>
      <c r="E34" s="48"/>
      <c r="F34" s="48"/>
      <c r="G34" s="48"/>
      <c r="H34" s="4"/>
      <c r="I34" s="4"/>
      <c r="J34" s="46"/>
      <c r="K34" s="4"/>
      <c r="L34" s="46"/>
    </row>
    <row r="35" spans="1:12" ht="20.100000000000001" customHeight="1" x14ac:dyDescent="0.25">
      <c r="A35" s="216" t="s">
        <v>314</v>
      </c>
      <c r="B35" s="44" t="s">
        <v>357</v>
      </c>
      <c r="C35" s="48"/>
      <c r="D35" s="48"/>
      <c r="E35" s="48"/>
      <c r="F35" s="48"/>
      <c r="G35" s="48"/>
      <c r="H35" s="4"/>
      <c r="I35" s="4"/>
      <c r="J35" s="46"/>
      <c r="K35" s="4"/>
      <c r="L35" s="46"/>
    </row>
    <row r="36" spans="1:12" ht="20.100000000000001" customHeight="1" x14ac:dyDescent="0.25">
      <c r="A36" s="216" t="s">
        <v>315</v>
      </c>
      <c r="B36" s="44" t="s">
        <v>358</v>
      </c>
      <c r="C36" s="48"/>
      <c r="D36" s="48"/>
      <c r="E36" s="48"/>
      <c r="F36" s="48"/>
      <c r="G36" s="48"/>
      <c r="H36" s="4"/>
      <c r="I36" s="4"/>
      <c r="J36" s="46"/>
      <c r="K36" s="4"/>
      <c r="L36" s="46"/>
    </row>
    <row r="37" spans="1:12" ht="20.100000000000001" customHeight="1" x14ac:dyDescent="0.25">
      <c r="A37" s="216" t="s">
        <v>316</v>
      </c>
      <c r="B37" s="44" t="s">
        <v>359</v>
      </c>
      <c r="C37" s="48"/>
      <c r="D37" s="48"/>
      <c r="E37" s="48"/>
      <c r="F37" s="48"/>
      <c r="G37" s="48"/>
      <c r="H37" s="4"/>
      <c r="I37" s="4"/>
      <c r="J37" s="46"/>
      <c r="K37" s="4"/>
      <c r="L37" s="46"/>
    </row>
    <row r="38" spans="1:12" ht="20.100000000000001" customHeight="1" x14ac:dyDescent="0.25">
      <c r="A38" s="216" t="s">
        <v>317</v>
      </c>
      <c r="B38" s="44" t="s">
        <v>241</v>
      </c>
      <c r="C38" s="48"/>
      <c r="D38" s="48"/>
      <c r="E38" s="48"/>
      <c r="F38" s="48"/>
      <c r="G38" s="48"/>
      <c r="H38" s="4"/>
      <c r="I38" s="4"/>
      <c r="J38" s="46"/>
      <c r="K38" s="4"/>
      <c r="L38" s="46"/>
    </row>
    <row r="39" spans="1:12" ht="20.100000000000001" customHeight="1" x14ac:dyDescent="0.25">
      <c r="A39" s="216" t="s">
        <v>318</v>
      </c>
      <c r="B39" s="44" t="s">
        <v>360</v>
      </c>
      <c r="C39" s="48"/>
      <c r="D39" s="48"/>
      <c r="E39" s="48"/>
      <c r="F39" s="48"/>
      <c r="G39" s="48"/>
      <c r="H39" s="4"/>
      <c r="I39" s="4"/>
      <c r="J39" s="46"/>
      <c r="K39" s="4"/>
      <c r="L39" s="46"/>
    </row>
    <row r="40" spans="1:12" ht="20.100000000000001" customHeight="1" x14ac:dyDescent="0.25">
      <c r="A40" s="216" t="s">
        <v>319</v>
      </c>
      <c r="B40" s="44" t="s">
        <v>361</v>
      </c>
      <c r="C40" s="48"/>
      <c r="D40" s="48"/>
      <c r="E40" s="48"/>
      <c r="F40" s="48"/>
      <c r="G40" s="48"/>
      <c r="H40" s="4"/>
      <c r="I40" s="4"/>
      <c r="J40" s="46"/>
      <c r="K40" s="4"/>
      <c r="L40" s="4"/>
    </row>
    <row r="41" spans="1:12" ht="20.100000000000001" customHeight="1" x14ac:dyDescent="0.25">
      <c r="A41" s="216" t="s">
        <v>320</v>
      </c>
      <c r="B41" s="44" t="s">
        <v>362</v>
      </c>
      <c r="C41" s="48"/>
      <c r="D41" s="48"/>
      <c r="E41" s="48"/>
      <c r="F41" s="48"/>
      <c r="G41" s="48"/>
      <c r="H41" s="4"/>
      <c r="I41" s="4"/>
      <c r="J41" s="46"/>
      <c r="K41" s="4"/>
      <c r="L41" s="4"/>
    </row>
    <row r="42" spans="1:12" ht="20.100000000000001" customHeight="1" x14ac:dyDescent="0.25">
      <c r="A42" s="216" t="s">
        <v>321</v>
      </c>
      <c r="B42" s="44" t="s">
        <v>363</v>
      </c>
      <c r="C42" s="48"/>
      <c r="D42" s="48"/>
      <c r="E42" s="48"/>
      <c r="F42" s="48"/>
      <c r="G42" s="48"/>
      <c r="H42" s="4"/>
      <c r="I42" s="4"/>
      <c r="J42" s="46"/>
      <c r="K42" s="4"/>
      <c r="L42" s="4"/>
    </row>
    <row r="43" spans="1:12" ht="20.100000000000001" customHeight="1" x14ac:dyDescent="0.25">
      <c r="A43" s="216" t="s">
        <v>322</v>
      </c>
      <c r="B43" s="44" t="s">
        <v>364</v>
      </c>
    </row>
    <row r="44" spans="1:12" ht="20.100000000000001" customHeight="1" x14ac:dyDescent="0.25">
      <c r="A44" s="216" t="s">
        <v>323</v>
      </c>
      <c r="B44" s="44" t="s">
        <v>365</v>
      </c>
    </row>
    <row r="45" spans="1:12" ht="20.100000000000001" customHeight="1" x14ac:dyDescent="0.25">
      <c r="A45" s="216" t="s">
        <v>324</v>
      </c>
      <c r="B45" s="44" t="s">
        <v>538</v>
      </c>
    </row>
    <row r="46" spans="1:12" ht="20.100000000000001" customHeight="1" x14ac:dyDescent="0.25">
      <c r="A46" s="216" t="s">
        <v>325</v>
      </c>
      <c r="B46" s="44" t="s">
        <v>366</v>
      </c>
    </row>
    <row r="47" spans="1:12" s="1" customFormat="1" ht="20.100000000000001" customHeight="1" x14ac:dyDescent="0.25">
      <c r="A47" s="109"/>
      <c r="B47" s="44"/>
    </row>
    <row r="48" spans="1:12" s="1" customFormat="1" ht="20.100000000000001" customHeight="1" x14ac:dyDescent="0.25">
      <c r="A48" s="109"/>
      <c r="B48" s="44"/>
    </row>
    <row r="49" spans="1:2" s="1" customFormat="1" ht="20.100000000000001" customHeight="1" x14ac:dyDescent="0.25"/>
    <row r="50" spans="1:2" s="1" customFormat="1" ht="20.100000000000001" customHeight="1" x14ac:dyDescent="0.25">
      <c r="B50" s="1" t="s">
        <v>369</v>
      </c>
    </row>
    <row r="51" spans="1:2" x14ac:dyDescent="0.25">
      <c r="A51" s="1"/>
      <c r="B51" s="1"/>
    </row>
    <row r="52" spans="1:2" ht="20.100000000000001" customHeight="1" x14ac:dyDescent="0.25">
      <c r="A52" s="216" t="s">
        <v>370</v>
      </c>
      <c r="B52" s="217" t="s">
        <v>536</v>
      </c>
    </row>
    <row r="53" spans="1:2" ht="20.100000000000001" customHeight="1" x14ac:dyDescent="0.25">
      <c r="A53" s="216" t="s">
        <v>371</v>
      </c>
      <c r="B53" s="217" t="s">
        <v>402</v>
      </c>
    </row>
    <row r="54" spans="1:2" ht="20.100000000000001" customHeight="1" x14ac:dyDescent="0.25">
      <c r="A54" s="216" t="s">
        <v>372</v>
      </c>
      <c r="B54" s="217" t="s">
        <v>537</v>
      </c>
    </row>
    <row r="55" spans="1:2" ht="20.100000000000001" customHeight="1" x14ac:dyDescent="0.25">
      <c r="A55" s="109" t="s">
        <v>373</v>
      </c>
      <c r="B55" s="217" t="s">
        <v>442</v>
      </c>
    </row>
    <row r="56" spans="1:2" ht="20.100000000000001" customHeight="1" x14ac:dyDescent="0.25">
      <c r="A56" s="216" t="s">
        <v>374</v>
      </c>
      <c r="B56" s="217" t="s">
        <v>466</v>
      </c>
    </row>
    <row r="57" spans="1:2" x14ac:dyDescent="0.25">
      <c r="A57" s="1"/>
      <c r="B57" s="1"/>
    </row>
    <row r="58" spans="1:2" x14ac:dyDescent="0.25">
      <c r="A58" s="1"/>
      <c r="B58" s="1"/>
    </row>
    <row r="59" spans="1:2" x14ac:dyDescent="0.25">
      <c r="A59" s="1"/>
      <c r="B59" s="1"/>
    </row>
    <row r="60" spans="1:2" ht="15" x14ac:dyDescent="0.25">
      <c r="A60" s="1"/>
      <c r="B60" s="233" t="s">
        <v>375</v>
      </c>
    </row>
    <row r="61" spans="1:2" x14ac:dyDescent="0.25">
      <c r="A61" s="1"/>
      <c r="B61" s="1"/>
    </row>
    <row r="62" spans="1:2" x14ac:dyDescent="0.25">
      <c r="A62" s="1"/>
      <c r="B62" s="1"/>
    </row>
  </sheetData>
  <hyperlinks>
    <hyperlink ref="A3" location="'Chart 1'!A1" display="Chart 1" xr:uid="{00000000-0004-0000-0000-000000000000}"/>
    <hyperlink ref="A4" location="'Chart 2'!A1" display="Chart 2" xr:uid="{00000000-0004-0000-0000-000001000000}"/>
    <hyperlink ref="A5" location="'Chart 3'!A1" display="Chart 3" xr:uid="{00000000-0004-0000-0000-000002000000}"/>
    <hyperlink ref="A6" location="'Chart 4'!A1" display="Chart 4" xr:uid="{00000000-0004-0000-0000-000003000000}"/>
    <hyperlink ref="A7" location="'Chart 5'!A1" display="Chart 5" xr:uid="{00000000-0004-0000-0000-000004000000}"/>
    <hyperlink ref="A8" location="'Chart 6'!A1" display="Chart 6" xr:uid="{00000000-0004-0000-0000-000005000000}"/>
    <hyperlink ref="A10" location="'Chart 8'!A1" display="Chart 8" xr:uid="{00000000-0004-0000-0000-000006000000}"/>
    <hyperlink ref="A11" location="'Chart 9'!A1" display="Chart 9" xr:uid="{00000000-0004-0000-0000-000007000000}"/>
    <hyperlink ref="A12" location="'Chart 10'!A1" display="Chart 10" xr:uid="{00000000-0004-0000-0000-000008000000}"/>
    <hyperlink ref="A13" location="'Chart 11'!A1" display="Chart 11" xr:uid="{00000000-0004-0000-0000-000009000000}"/>
    <hyperlink ref="A14" location="'Chart 12'!A1" display="Chart 12" xr:uid="{00000000-0004-0000-0000-00000A000000}"/>
    <hyperlink ref="A15" location="'Chart 13'!A1" display="Chart 13" xr:uid="{00000000-0004-0000-0000-00000B000000}"/>
    <hyperlink ref="A16" location="'Chart 14'!A1" display="Chart 14" xr:uid="{00000000-0004-0000-0000-00000C000000}"/>
    <hyperlink ref="A17" location="'Chart 15'!A1" display="Chart 15" xr:uid="{00000000-0004-0000-0000-00000D000000}"/>
    <hyperlink ref="A18" location="'Chart 16'!A1" display="Chart 16" xr:uid="{00000000-0004-0000-0000-00000E000000}"/>
    <hyperlink ref="A19" location="'Chart 17'!A1" display="Chart 17" xr:uid="{00000000-0004-0000-0000-00000F000000}"/>
    <hyperlink ref="A20" location="'Chart 18'!A1" display="Chart 18" xr:uid="{00000000-0004-0000-0000-000010000000}"/>
    <hyperlink ref="A21" location="'Chart 19'!A1" display="Chart 19" xr:uid="{00000000-0004-0000-0000-000011000000}"/>
    <hyperlink ref="A22" location="'Chart 20'!A1" display="Chart 20" xr:uid="{00000000-0004-0000-0000-000012000000}"/>
    <hyperlink ref="A23" location="'Chart 21'!A1" display="Chart 21" xr:uid="{00000000-0004-0000-0000-000013000000}"/>
    <hyperlink ref="A24" location="'Chart 22'!A1" display="Chart 22" xr:uid="{00000000-0004-0000-0000-000014000000}"/>
    <hyperlink ref="A25" location="'Chart 23'!A1" display="Chart 23" xr:uid="{00000000-0004-0000-0000-000015000000}"/>
    <hyperlink ref="A37" location="'Chart 35'!A1" display="Chart 35" xr:uid="{00000000-0004-0000-0000-000016000000}"/>
    <hyperlink ref="A38" location="'Chart 36'!A1" display="Chart 36" xr:uid="{00000000-0004-0000-0000-000017000000}"/>
    <hyperlink ref="A39" location="'Chart 37'!A1" display="Chart 37" xr:uid="{00000000-0004-0000-0000-000018000000}"/>
    <hyperlink ref="A40" location="'Chart 38'!A1" display="Chart 38" xr:uid="{00000000-0004-0000-0000-000019000000}"/>
    <hyperlink ref="A41" location="'Chart 39'!A1" display="Chart 39" xr:uid="{00000000-0004-0000-0000-00001A000000}"/>
    <hyperlink ref="A42" location="'Chart 40'!A1" display="Chart 40" xr:uid="{00000000-0004-0000-0000-00001B000000}"/>
    <hyperlink ref="A44" location="'Chart 42'!A1" display="Chart 42" xr:uid="{00000000-0004-0000-0000-00001C000000}"/>
    <hyperlink ref="A9" location="'Chart 7'!A1" display="Chart 7" xr:uid="{00000000-0004-0000-0000-00001D000000}"/>
    <hyperlink ref="A52" location="'Table 1'!A1" display="Table 1" xr:uid="{00000000-0004-0000-0000-00001E000000}"/>
    <hyperlink ref="A53" location="'Table 2'!A1" display="Table 2" xr:uid="{00000000-0004-0000-0000-00001F000000}"/>
    <hyperlink ref="A54" location="'Table 3'!A1" display="Table 3" xr:uid="{00000000-0004-0000-0000-000020000000}"/>
    <hyperlink ref="A55" location="'Աղյուսակ 4'!A1" display="Աղյուսակ 4" xr:uid="{00000000-0004-0000-0000-000021000000}"/>
    <hyperlink ref="A56" location="'Table 5'!A1" display="Table 5" xr:uid="{00000000-0004-0000-0000-000022000000}"/>
    <hyperlink ref="B60" location="'SELECTED MACROECONOMIC INDICATO'!A1" display="ARMENIA: SELECTED MACROECONOMIC INDICATORS" xr:uid="{00000000-0004-0000-0000-000023000000}"/>
    <hyperlink ref="A26" location="'Chart 24'!A1" display="Chart 24" xr:uid="{00000000-0004-0000-0000-000024000000}"/>
    <hyperlink ref="A27" location="'Chart 25'!A1" display="Chart 25" xr:uid="{00000000-0004-0000-0000-000025000000}"/>
    <hyperlink ref="A28" location="'Chart 26'!A1" display="Chart 26" xr:uid="{00000000-0004-0000-0000-000026000000}"/>
    <hyperlink ref="A29" location="'Chart 27'!A1" display="Chart 27" xr:uid="{00000000-0004-0000-0000-000027000000}"/>
    <hyperlink ref="A30" location="'Chart 28'!A1" display="Chart 28" xr:uid="{00000000-0004-0000-0000-000028000000}"/>
    <hyperlink ref="A32" location="'Chart 30'!A1" display="Chart 30" xr:uid="{00000000-0004-0000-0000-000029000000}"/>
    <hyperlink ref="A35" location="'Chart 33'!A1" display="Chart 33" xr:uid="{00000000-0004-0000-0000-00002A000000}"/>
    <hyperlink ref="A36" location="'Chart 34'!A1" display="Chart 34" xr:uid="{00000000-0004-0000-0000-00002B000000}"/>
    <hyperlink ref="A33" location="'Chart 31'!A1" display="Chart 31" xr:uid="{00000000-0004-0000-0000-00002C000000}"/>
    <hyperlink ref="A34" location="'Chart 32'!A1" display="Chart 32" xr:uid="{00000000-0004-0000-0000-00002D000000}"/>
    <hyperlink ref="A31" location="'Chart 29'!A1" display="Chart 29" xr:uid="{00000000-0004-0000-0000-00002E000000}"/>
    <hyperlink ref="A43" location="'Chart 41'!A1" display="Chart 41" xr:uid="{00000000-0004-0000-0000-00002F000000}"/>
    <hyperlink ref="A45" location="'Chart 43'!A1" display="Chart 43" xr:uid="{00000000-0004-0000-0000-000030000000}"/>
    <hyperlink ref="A46" location="'Chart 44'!A1" display="Chart 44" xr:uid="{00000000-0004-0000-0000-000031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1"/>
  <sheetViews>
    <sheetView topLeftCell="A8" zoomScale="145" zoomScaleNormal="145" workbookViewId="0">
      <selection activeCell="G14" sqref="G14"/>
    </sheetView>
  </sheetViews>
  <sheetFormatPr defaultColWidth="8.88671875" defaultRowHeight="14.25" x14ac:dyDescent="0.25"/>
  <cols>
    <col min="1" max="1" width="13.88671875" style="5" bestFit="1" customWidth="1"/>
    <col min="2" max="2" width="12.44140625" style="3" customWidth="1"/>
    <col min="3" max="3" width="11.88671875" style="3" bestFit="1" customWidth="1"/>
    <col min="4" max="4" width="11.44140625" style="3" bestFit="1" customWidth="1"/>
    <col min="5" max="5" width="11.88671875" style="3" bestFit="1" customWidth="1"/>
    <col min="6" max="16384" width="8.88671875" style="3"/>
  </cols>
  <sheetData>
    <row r="1" spans="1:12" s="19" customFormat="1" ht="15" x14ac:dyDescent="0.25">
      <c r="A1" s="218" t="s">
        <v>379</v>
      </c>
      <c r="B1" s="39" t="s">
        <v>177</v>
      </c>
      <c r="C1" s="39" t="s">
        <v>178</v>
      </c>
      <c r="D1" s="39" t="s">
        <v>179</v>
      </c>
      <c r="E1" s="39" t="s">
        <v>180</v>
      </c>
    </row>
    <row r="2" spans="1:12" ht="13.5" hidden="1" x14ac:dyDescent="0.25">
      <c r="A2" s="113">
        <v>2014</v>
      </c>
      <c r="B2" s="111">
        <v>6.4289248286607119</v>
      </c>
      <c r="C2" s="111">
        <v>-1.0272880329188041</v>
      </c>
      <c r="D2" s="111"/>
      <c r="E2" s="111"/>
    </row>
    <row r="3" spans="1:12" ht="13.5" hidden="1" x14ac:dyDescent="0.25">
      <c r="A3" s="113">
        <v>2015</v>
      </c>
      <c r="B3" s="111">
        <v>4.9000000000000004</v>
      </c>
      <c r="C3" s="111">
        <v>-15.1</v>
      </c>
      <c r="D3" s="111"/>
      <c r="E3" s="111"/>
    </row>
    <row r="4" spans="1:12" ht="13.5" hidden="1" x14ac:dyDescent="0.25">
      <c r="A4" s="113">
        <v>2016</v>
      </c>
      <c r="B4" s="111">
        <v>19.100000000000001</v>
      </c>
      <c r="C4" s="111">
        <v>7.6</v>
      </c>
      <c r="D4" s="111">
        <v>19.100000000000001</v>
      </c>
      <c r="E4" s="111">
        <v>7.6</v>
      </c>
    </row>
    <row r="5" spans="1:12" x14ac:dyDescent="0.25">
      <c r="A5" s="112">
        <v>2017</v>
      </c>
      <c r="B5" s="75">
        <v>19.3</v>
      </c>
      <c r="C5" s="75">
        <v>24.6</v>
      </c>
      <c r="D5" s="75">
        <v>19.3</v>
      </c>
      <c r="E5" s="75">
        <v>24.6</v>
      </c>
    </row>
    <row r="6" spans="1:12" x14ac:dyDescent="0.25">
      <c r="A6" s="112">
        <v>2018</v>
      </c>
      <c r="B6" s="75">
        <v>5</v>
      </c>
      <c r="C6" s="75">
        <v>13.3</v>
      </c>
      <c r="D6" s="75">
        <v>5</v>
      </c>
      <c r="E6" s="75">
        <v>13.3</v>
      </c>
    </row>
    <row r="7" spans="1:12" x14ac:dyDescent="0.25">
      <c r="A7" s="112">
        <v>2019</v>
      </c>
      <c r="B7" s="75">
        <v>15.995220488951546</v>
      </c>
      <c r="C7" s="75">
        <v>11.578436980437885</v>
      </c>
      <c r="D7" s="75">
        <v>15.995220488951546</v>
      </c>
      <c r="E7" s="75">
        <v>11.578436980437885</v>
      </c>
    </row>
    <row r="8" spans="1:12" x14ac:dyDescent="0.25">
      <c r="A8" s="114">
        <v>2020</v>
      </c>
      <c r="B8" s="76">
        <v>-33.423685264824528</v>
      </c>
      <c r="C8" s="76">
        <v>-31.44997809866004</v>
      </c>
      <c r="D8" s="76">
        <v>-33.423685264824528</v>
      </c>
      <c r="E8" s="76">
        <v>-31.44997809866004</v>
      </c>
      <c r="G8" s="4"/>
      <c r="H8" s="4"/>
      <c r="L8" s="32"/>
    </row>
    <row r="9" spans="1:12" x14ac:dyDescent="0.25">
      <c r="A9" s="68">
        <v>2021</v>
      </c>
      <c r="B9" s="142">
        <v>12.4</v>
      </c>
      <c r="C9" s="142">
        <v>9</v>
      </c>
      <c r="D9" s="142">
        <v>7.4</v>
      </c>
      <c r="E9" s="142">
        <v>8.4</v>
      </c>
      <c r="G9" s="4"/>
      <c r="H9" s="4"/>
      <c r="L9" s="32"/>
    </row>
    <row r="10" spans="1:12" x14ac:dyDescent="0.25">
      <c r="A10" s="68">
        <v>2022</v>
      </c>
      <c r="B10" s="142">
        <v>5.6</v>
      </c>
      <c r="C10" s="142">
        <v>10.3</v>
      </c>
      <c r="D10" s="142">
        <v>8.1</v>
      </c>
      <c r="E10" s="142">
        <v>9.3000000000000007</v>
      </c>
    </row>
    <row r="11" spans="1:12" x14ac:dyDescent="0.25">
      <c r="A11" s="68">
        <v>2023</v>
      </c>
      <c r="B11" s="142">
        <v>12</v>
      </c>
      <c r="C11" s="142">
        <v>10.7</v>
      </c>
      <c r="D11" s="142">
        <v>12</v>
      </c>
      <c r="E11" s="142">
        <v>10.9</v>
      </c>
    </row>
    <row r="12" spans="1:12" x14ac:dyDescent="0.25">
      <c r="A12" s="68">
        <v>2024</v>
      </c>
      <c r="B12" s="123">
        <v>5.5</v>
      </c>
      <c r="C12" s="123">
        <v>5.0999999999999996</v>
      </c>
      <c r="D12" s="143"/>
      <c r="E12" s="123"/>
    </row>
    <row r="29" spans="1:1" ht="13.5" x14ac:dyDescent="0.25">
      <c r="A29" s="3"/>
    </row>
    <row r="31" spans="1:1" ht="13.5" x14ac:dyDescent="0.25">
      <c r="A31" s="3"/>
    </row>
  </sheetData>
  <hyperlinks>
    <hyperlink ref="A1" location="List!A1" display="List!A1" xr:uid="{00000000-0004-0000-0900-000000000000}"/>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zoomScale="115" zoomScaleNormal="115" workbookViewId="0"/>
  </sheetViews>
  <sheetFormatPr defaultRowHeight="16.5" x14ac:dyDescent="0.3"/>
  <cols>
    <col min="1" max="1" width="31.21875" bestFit="1" customWidth="1"/>
    <col min="5" max="5" width="20.88671875" bestFit="1" customWidth="1"/>
    <col min="6" max="6" width="20.44140625" bestFit="1" customWidth="1"/>
  </cols>
  <sheetData>
    <row r="1" spans="1:6" x14ac:dyDescent="0.3">
      <c r="A1" s="218" t="s">
        <v>379</v>
      </c>
      <c r="B1" s="145">
        <v>2018</v>
      </c>
      <c r="C1" s="145">
        <v>2019</v>
      </c>
      <c r="D1" s="145">
        <v>2020</v>
      </c>
      <c r="E1" s="145" t="s">
        <v>183</v>
      </c>
      <c r="F1" s="145" t="s">
        <v>184</v>
      </c>
    </row>
    <row r="2" spans="1:6" x14ac:dyDescent="0.3">
      <c r="A2" s="145" t="s">
        <v>181</v>
      </c>
      <c r="B2" s="121">
        <v>683.40919999999994</v>
      </c>
      <c r="C2" s="121">
        <v>583.1706999999999</v>
      </c>
      <c r="D2" s="121">
        <v>428.98040000000003</v>
      </c>
      <c r="E2" s="121">
        <v>356.30579999999998</v>
      </c>
      <c r="F2" s="121">
        <v>551.08100000000002</v>
      </c>
    </row>
    <row r="3" spans="1:6" x14ac:dyDescent="0.3">
      <c r="A3" s="145" t="s">
        <v>182</v>
      </c>
      <c r="B3" s="121">
        <v>28.328632753154103</v>
      </c>
      <c r="C3" s="121">
        <v>22.08749762477402</v>
      </c>
      <c r="D3" s="121">
        <v>16.859238225514368</v>
      </c>
      <c r="E3" s="121">
        <v>17.286768656779778</v>
      </c>
      <c r="F3" s="121">
        <v>22.860823519143352</v>
      </c>
    </row>
  </sheetData>
  <hyperlinks>
    <hyperlink ref="A1" location="List!A1" display="List!A1" xr:uid="{00000000-0004-0000-0A00-000000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2"/>
  <sheetViews>
    <sheetView workbookViewId="0">
      <selection activeCell="J8" sqref="J8"/>
    </sheetView>
  </sheetViews>
  <sheetFormatPr defaultColWidth="8.88671875" defaultRowHeight="14.25" x14ac:dyDescent="0.25"/>
  <cols>
    <col min="1" max="1" width="9.88671875" style="5" customWidth="1"/>
    <col min="2" max="2" width="9.109375" style="3" bestFit="1" customWidth="1"/>
    <col min="3" max="16384" width="8.88671875" style="3"/>
  </cols>
  <sheetData>
    <row r="1" spans="1:6" s="19" customFormat="1" ht="15" x14ac:dyDescent="0.25">
      <c r="A1" s="218" t="s">
        <v>379</v>
      </c>
      <c r="B1" s="108" t="s">
        <v>382</v>
      </c>
    </row>
    <row r="2" spans="1:6" ht="16.5" x14ac:dyDescent="0.3">
      <c r="A2" s="18" t="s">
        <v>98</v>
      </c>
      <c r="B2" s="42">
        <v>2.9667580788287418</v>
      </c>
      <c r="C2" s="27"/>
      <c r="E2" s="4"/>
      <c r="F2" s="4"/>
    </row>
    <row r="3" spans="1:6" ht="16.5" x14ac:dyDescent="0.3">
      <c r="A3" s="18" t="s">
        <v>81</v>
      </c>
      <c r="B3" s="42">
        <v>3.3975131122250701</v>
      </c>
      <c r="C3" s="27"/>
      <c r="E3" s="4"/>
      <c r="F3" s="4"/>
    </row>
    <row r="4" spans="1:6" ht="16.5" x14ac:dyDescent="0.3">
      <c r="A4" s="18" t="s">
        <v>78</v>
      </c>
      <c r="B4" s="42">
        <v>3.4414398384440599</v>
      </c>
      <c r="C4" s="27"/>
      <c r="E4" s="4"/>
      <c r="F4" s="4"/>
    </row>
    <row r="5" spans="1:6" ht="16.5" x14ac:dyDescent="0.3">
      <c r="A5" s="18" t="s">
        <v>79</v>
      </c>
      <c r="B5" s="80">
        <v>6.2</v>
      </c>
      <c r="C5" s="27"/>
      <c r="E5" s="4"/>
      <c r="F5" s="4"/>
    </row>
    <row r="6" spans="1:6" ht="16.5" x14ac:dyDescent="0.3">
      <c r="A6" s="18" t="s">
        <v>99</v>
      </c>
      <c r="B6" s="80">
        <v>5</v>
      </c>
      <c r="C6" s="27"/>
      <c r="E6" s="4"/>
      <c r="F6" s="4"/>
    </row>
    <row r="7" spans="1:6" ht="16.5" x14ac:dyDescent="0.3">
      <c r="A7" s="18" t="s">
        <v>81</v>
      </c>
      <c r="B7" s="80">
        <v>5</v>
      </c>
      <c r="C7" s="27"/>
      <c r="E7" s="4"/>
      <c r="F7" s="4"/>
    </row>
    <row r="8" spans="1:6" ht="16.5" x14ac:dyDescent="0.3">
      <c r="A8" s="18" t="s">
        <v>78</v>
      </c>
      <c r="B8" s="80">
        <v>2.7</v>
      </c>
      <c r="C8" s="27"/>
      <c r="E8" s="4"/>
      <c r="F8" s="4"/>
    </row>
    <row r="9" spans="1:6" ht="16.5" x14ac:dyDescent="0.3">
      <c r="A9" s="18" t="s">
        <v>79</v>
      </c>
      <c r="B9" s="80">
        <v>3.9</v>
      </c>
      <c r="C9" s="27"/>
      <c r="E9" s="4"/>
      <c r="F9" s="4"/>
    </row>
    <row r="10" spans="1:6" x14ac:dyDescent="0.25">
      <c r="A10" s="18" t="s">
        <v>100</v>
      </c>
      <c r="B10" s="80">
        <v>3</v>
      </c>
      <c r="F10" s="4"/>
    </row>
    <row r="11" spans="1:6" x14ac:dyDescent="0.25">
      <c r="A11" s="18" t="s">
        <v>81</v>
      </c>
      <c r="B11" s="80">
        <v>3.6</v>
      </c>
      <c r="F11" s="4"/>
    </row>
    <row r="12" spans="1:6" x14ac:dyDescent="0.25">
      <c r="A12" s="18" t="s">
        <v>78</v>
      </c>
      <c r="B12" s="80">
        <v>3.5</v>
      </c>
      <c r="F12" s="4"/>
    </row>
    <row r="13" spans="1:6" x14ac:dyDescent="0.25">
      <c r="A13" s="18" t="s">
        <v>79</v>
      </c>
      <c r="B13" s="80">
        <v>3</v>
      </c>
      <c r="F13" s="4"/>
    </row>
    <row r="14" spans="1:6" x14ac:dyDescent="0.25">
      <c r="A14" s="18" t="s">
        <v>101</v>
      </c>
      <c r="B14" s="80">
        <v>7.7</v>
      </c>
      <c r="F14" s="4"/>
    </row>
    <row r="15" spans="1:6" x14ac:dyDescent="0.25">
      <c r="A15" s="18" t="s">
        <v>81</v>
      </c>
      <c r="B15" s="80">
        <v>0</v>
      </c>
      <c r="F15" s="4"/>
    </row>
    <row r="16" spans="1:6" x14ac:dyDescent="0.25">
      <c r="A16" s="18" t="s">
        <v>78</v>
      </c>
      <c r="B16" s="80">
        <v>2.1</v>
      </c>
      <c r="F16" s="4"/>
    </row>
    <row r="17" spans="1:6" x14ac:dyDescent="0.25">
      <c r="A17" s="18" t="s">
        <v>79</v>
      </c>
      <c r="B17" s="80">
        <v>2.6</v>
      </c>
      <c r="F17" s="4"/>
    </row>
    <row r="18" spans="1:6" x14ac:dyDescent="0.25">
      <c r="A18" s="18" t="s">
        <v>102</v>
      </c>
      <c r="B18" s="131">
        <v>1.7</v>
      </c>
    </row>
    <row r="19" spans="1:6" x14ac:dyDescent="0.25">
      <c r="A19" s="18" t="s">
        <v>81</v>
      </c>
      <c r="B19" s="131">
        <v>10.199999999999999</v>
      </c>
    </row>
    <row r="20" spans="1:6" x14ac:dyDescent="0.25">
      <c r="A20" s="18" t="s">
        <v>78</v>
      </c>
      <c r="B20" s="131">
        <v>10.1</v>
      </c>
    </row>
    <row r="21" spans="1:6" x14ac:dyDescent="0.25">
      <c r="A21" s="18" t="s">
        <v>79</v>
      </c>
      <c r="B21" s="131">
        <v>10.3</v>
      </c>
    </row>
    <row r="22" spans="1:6" x14ac:dyDescent="0.25">
      <c r="A22" s="18" t="s">
        <v>103</v>
      </c>
      <c r="B22" s="131">
        <v>8.9</v>
      </c>
    </row>
    <row r="23" spans="1:6" x14ac:dyDescent="0.25">
      <c r="A23" s="18" t="s">
        <v>81</v>
      </c>
      <c r="B23" s="131">
        <v>8.6999999999999993</v>
      </c>
    </row>
    <row r="24" spans="1:6" x14ac:dyDescent="0.25">
      <c r="A24" s="18" t="s">
        <v>78</v>
      </c>
      <c r="B24" s="131">
        <v>8.4</v>
      </c>
    </row>
    <row r="25" spans="1:6" x14ac:dyDescent="0.25">
      <c r="A25" s="18" t="s">
        <v>79</v>
      </c>
      <c r="B25" s="131">
        <v>8.1</v>
      </c>
    </row>
    <row r="26" spans="1:6" x14ac:dyDescent="0.25">
      <c r="A26" s="18" t="s">
        <v>104</v>
      </c>
      <c r="B26" s="131">
        <v>7.8</v>
      </c>
    </row>
    <row r="27" spans="1:6" x14ac:dyDescent="0.25">
      <c r="A27" s="18" t="s">
        <v>81</v>
      </c>
      <c r="B27" s="131">
        <v>7.5</v>
      </c>
    </row>
    <row r="28" spans="1:6" x14ac:dyDescent="0.25">
      <c r="A28" s="68" t="s">
        <v>107</v>
      </c>
      <c r="B28" s="131">
        <v>7.2</v>
      </c>
    </row>
    <row r="29" spans="1:6" x14ac:dyDescent="0.25">
      <c r="A29" s="18" t="s">
        <v>79</v>
      </c>
      <c r="B29" s="131">
        <v>7</v>
      </c>
    </row>
    <row r="30" spans="1:6" x14ac:dyDescent="0.25">
      <c r="A30" s="18" t="s">
        <v>105</v>
      </c>
      <c r="B30" s="63">
        <v>7</v>
      </c>
    </row>
    <row r="31" spans="1:6" x14ac:dyDescent="0.25">
      <c r="A31" s="18" t="s">
        <v>81</v>
      </c>
      <c r="B31" s="63">
        <v>6.8</v>
      </c>
    </row>
    <row r="32" spans="1:6" x14ac:dyDescent="0.25">
      <c r="A32" s="68" t="s">
        <v>107</v>
      </c>
      <c r="B32" s="63">
        <v>6.8</v>
      </c>
    </row>
  </sheetData>
  <hyperlinks>
    <hyperlink ref="A1" location="List!A1" display="List!A1" xr:uid="{00000000-0004-0000-0B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2"/>
  <sheetViews>
    <sheetView topLeftCell="A2" zoomScale="160" zoomScaleNormal="160" workbookViewId="0">
      <selection activeCell="H20" sqref="H20"/>
    </sheetView>
  </sheetViews>
  <sheetFormatPr defaultColWidth="8.88671875" defaultRowHeight="16.5" x14ac:dyDescent="0.3"/>
  <sheetData>
    <row r="1" spans="1:3" x14ac:dyDescent="0.3">
      <c r="A1" s="218" t="s">
        <v>379</v>
      </c>
      <c r="B1" s="108" t="s">
        <v>383</v>
      </c>
    </row>
    <row r="2" spans="1:3" x14ac:dyDescent="0.3">
      <c r="A2" s="18" t="s">
        <v>98</v>
      </c>
      <c r="B2" s="42">
        <v>21.8</v>
      </c>
    </row>
    <row r="3" spans="1:3" x14ac:dyDescent="0.3">
      <c r="A3" s="18" t="s">
        <v>81</v>
      </c>
      <c r="B3" s="42">
        <v>20.5</v>
      </c>
    </row>
    <row r="4" spans="1:3" x14ac:dyDescent="0.3">
      <c r="A4" s="18" t="s">
        <v>78</v>
      </c>
      <c r="B4" s="42">
        <v>19.899999999999999</v>
      </c>
    </row>
    <row r="5" spans="1:3" x14ac:dyDescent="0.3">
      <c r="A5" s="18" t="s">
        <v>79</v>
      </c>
      <c r="B5" s="80">
        <v>20.6</v>
      </c>
    </row>
    <row r="6" spans="1:3" x14ac:dyDescent="0.3">
      <c r="A6" s="18" t="s">
        <v>99</v>
      </c>
      <c r="B6" s="80">
        <v>20.6</v>
      </c>
    </row>
    <row r="7" spans="1:3" x14ac:dyDescent="0.3">
      <c r="A7" s="18" t="s">
        <v>81</v>
      </c>
      <c r="B7" s="80">
        <v>20.2</v>
      </c>
    </row>
    <row r="8" spans="1:3" x14ac:dyDescent="0.3">
      <c r="A8" s="18" t="s">
        <v>78</v>
      </c>
      <c r="B8" s="80">
        <v>20.100000000000001</v>
      </c>
    </row>
    <row r="9" spans="1:3" x14ac:dyDescent="0.3">
      <c r="A9" s="18" t="s">
        <v>79</v>
      </c>
      <c r="B9" s="80">
        <v>20.8</v>
      </c>
    </row>
    <row r="10" spans="1:3" x14ac:dyDescent="0.3">
      <c r="A10" s="18" t="s">
        <v>100</v>
      </c>
      <c r="B10" s="80">
        <v>21.9</v>
      </c>
    </row>
    <row r="11" spans="1:3" x14ac:dyDescent="0.3">
      <c r="A11" s="18" t="s">
        <v>81</v>
      </c>
      <c r="B11" s="80">
        <v>17.7</v>
      </c>
    </row>
    <row r="12" spans="1:3" x14ac:dyDescent="0.3">
      <c r="A12" s="18" t="s">
        <v>78</v>
      </c>
      <c r="B12" s="80">
        <v>18</v>
      </c>
    </row>
    <row r="13" spans="1:3" x14ac:dyDescent="0.3">
      <c r="A13" s="18" t="s">
        <v>79</v>
      </c>
      <c r="B13" s="80">
        <v>17.899999999999999</v>
      </c>
    </row>
    <row r="14" spans="1:3" x14ac:dyDescent="0.3">
      <c r="A14" s="18" t="s">
        <v>101</v>
      </c>
      <c r="B14" s="80">
        <v>19.8</v>
      </c>
    </row>
    <row r="15" spans="1:3" x14ac:dyDescent="0.3">
      <c r="A15" s="18" t="s">
        <v>81</v>
      </c>
      <c r="B15" s="80">
        <v>17.5</v>
      </c>
      <c r="C15" s="27"/>
    </row>
    <row r="16" spans="1:3" x14ac:dyDescent="0.3">
      <c r="A16" s="18" t="s">
        <v>78</v>
      </c>
      <c r="B16" s="80">
        <v>18.2</v>
      </c>
    </row>
    <row r="17" spans="1:3" x14ac:dyDescent="0.3">
      <c r="A17" s="18" t="s">
        <v>79</v>
      </c>
      <c r="B17" s="80">
        <v>16</v>
      </c>
    </row>
    <row r="18" spans="1:3" x14ac:dyDescent="0.3">
      <c r="A18" s="18" t="s">
        <v>102</v>
      </c>
      <c r="B18" s="131">
        <v>17</v>
      </c>
    </row>
    <row r="19" spans="1:3" x14ac:dyDescent="0.3">
      <c r="A19" s="18" t="s">
        <v>81</v>
      </c>
      <c r="B19" s="131">
        <v>15</v>
      </c>
      <c r="C19" s="27"/>
    </row>
    <row r="20" spans="1:3" x14ac:dyDescent="0.3">
      <c r="A20" s="18" t="s">
        <v>78</v>
      </c>
      <c r="B20" s="131">
        <v>15.6</v>
      </c>
    </row>
    <row r="21" spans="1:3" x14ac:dyDescent="0.3">
      <c r="A21" s="18" t="s">
        <v>79</v>
      </c>
      <c r="B21" s="131">
        <v>15.4</v>
      </c>
    </row>
    <row r="22" spans="1:3" x14ac:dyDescent="0.3">
      <c r="A22" s="18" t="s">
        <v>103</v>
      </c>
      <c r="B22" s="131">
        <v>16</v>
      </c>
    </row>
    <row r="23" spans="1:3" x14ac:dyDescent="0.3">
      <c r="A23" s="18" t="s">
        <v>81</v>
      </c>
      <c r="B23" s="131">
        <v>16.100000000000001</v>
      </c>
    </row>
    <row r="24" spans="1:3" x14ac:dyDescent="0.3">
      <c r="A24" s="18" t="s">
        <v>78</v>
      </c>
      <c r="B24" s="131">
        <v>16.2</v>
      </c>
    </row>
    <row r="25" spans="1:3" x14ac:dyDescent="0.3">
      <c r="A25" s="18" t="s">
        <v>79</v>
      </c>
      <c r="B25" s="131">
        <v>16.2</v>
      </c>
    </row>
    <row r="26" spans="1:3" x14ac:dyDescent="0.3">
      <c r="A26" s="18" t="s">
        <v>104</v>
      </c>
      <c r="B26" s="131">
        <v>16</v>
      </c>
    </row>
    <row r="27" spans="1:3" x14ac:dyDescent="0.3">
      <c r="A27" s="18" t="s">
        <v>81</v>
      </c>
      <c r="B27" s="131">
        <v>15.9</v>
      </c>
    </row>
    <row r="28" spans="1:3" x14ac:dyDescent="0.3">
      <c r="A28" s="68" t="s">
        <v>107</v>
      </c>
      <c r="B28" s="131">
        <v>15.8</v>
      </c>
    </row>
    <row r="29" spans="1:3" x14ac:dyDescent="0.3">
      <c r="A29" s="68" t="s">
        <v>79</v>
      </c>
      <c r="B29" s="131">
        <v>15.7</v>
      </c>
    </row>
    <row r="30" spans="1:3" x14ac:dyDescent="0.3">
      <c r="A30" s="18" t="s">
        <v>105</v>
      </c>
      <c r="B30" s="132">
        <v>15.6</v>
      </c>
    </row>
    <row r="31" spans="1:3" x14ac:dyDescent="0.3">
      <c r="A31" s="18" t="s">
        <v>81</v>
      </c>
      <c r="B31" s="131">
        <v>15.4</v>
      </c>
    </row>
    <row r="32" spans="1:3" x14ac:dyDescent="0.3">
      <c r="A32" s="18" t="s">
        <v>78</v>
      </c>
      <c r="B32" s="131">
        <v>15.3</v>
      </c>
    </row>
  </sheetData>
  <hyperlinks>
    <hyperlink ref="A1" location="List!A1" display="List!A1"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2"/>
  <sheetViews>
    <sheetView workbookViewId="0"/>
  </sheetViews>
  <sheetFormatPr defaultColWidth="8.88671875" defaultRowHeight="14.25" x14ac:dyDescent="0.25"/>
  <cols>
    <col min="1" max="1" width="8.88671875" style="5"/>
    <col min="2" max="16384" width="8.88671875" style="3"/>
  </cols>
  <sheetData>
    <row r="1" spans="1:10" s="19" customFormat="1" ht="15" x14ac:dyDescent="0.25">
      <c r="A1" s="218" t="s">
        <v>379</v>
      </c>
      <c r="B1" s="108" t="s">
        <v>384</v>
      </c>
    </row>
    <row r="2" spans="1:10" ht="16.5" x14ac:dyDescent="0.3">
      <c r="A2" s="18" t="s">
        <v>98</v>
      </c>
      <c r="B2" s="80">
        <v>1.27</v>
      </c>
      <c r="G2" s="27"/>
    </row>
    <row r="3" spans="1:10" ht="16.5" x14ac:dyDescent="0.3">
      <c r="A3" s="18" t="s">
        <v>81</v>
      </c>
      <c r="B3" s="80">
        <v>-4.66</v>
      </c>
      <c r="G3" s="27"/>
    </row>
    <row r="4" spans="1:10" ht="16.5" x14ac:dyDescent="0.3">
      <c r="A4" s="18" t="s">
        <v>78</v>
      </c>
      <c r="B4" s="80">
        <v>-0.11600000000000001</v>
      </c>
      <c r="G4" s="27"/>
    </row>
    <row r="5" spans="1:10" ht="16.5" x14ac:dyDescent="0.3">
      <c r="A5" s="18" t="s">
        <v>79</v>
      </c>
      <c r="B5" s="80">
        <v>-0.623</v>
      </c>
      <c r="G5" s="27"/>
      <c r="H5" s="42"/>
      <c r="I5" s="27"/>
      <c r="J5" s="27"/>
    </row>
    <row r="6" spans="1:10" ht="16.5" x14ac:dyDescent="0.3">
      <c r="A6" s="18" t="s">
        <v>99</v>
      </c>
      <c r="B6" s="80">
        <v>1.2</v>
      </c>
      <c r="G6" s="27"/>
      <c r="H6" s="42"/>
      <c r="I6" s="27"/>
      <c r="J6" s="27"/>
    </row>
    <row r="7" spans="1:10" ht="16.5" x14ac:dyDescent="0.3">
      <c r="A7" s="18" t="s">
        <v>81</v>
      </c>
      <c r="B7" s="80">
        <v>-3.3</v>
      </c>
      <c r="G7" s="27"/>
      <c r="H7" s="42"/>
      <c r="I7" s="27"/>
      <c r="J7" s="27"/>
    </row>
    <row r="8" spans="1:10" ht="16.5" x14ac:dyDescent="0.3">
      <c r="A8" s="18" t="s">
        <v>78</v>
      </c>
      <c r="B8" s="80">
        <v>1.3</v>
      </c>
      <c r="G8" s="27"/>
      <c r="H8" s="27"/>
      <c r="I8" s="27"/>
      <c r="J8" s="27"/>
    </row>
    <row r="9" spans="1:10" ht="16.5" x14ac:dyDescent="0.3">
      <c r="A9" s="18" t="s">
        <v>79</v>
      </c>
      <c r="B9" s="80">
        <v>-1</v>
      </c>
      <c r="G9" s="27"/>
      <c r="H9" s="27"/>
      <c r="I9" s="27"/>
      <c r="J9" s="27"/>
    </row>
    <row r="10" spans="1:10" ht="16.5" x14ac:dyDescent="0.3">
      <c r="A10" s="18" t="s">
        <v>100</v>
      </c>
      <c r="B10" s="80">
        <v>1</v>
      </c>
      <c r="G10" s="27"/>
      <c r="H10" s="27"/>
      <c r="I10" s="27"/>
      <c r="J10" s="27"/>
    </row>
    <row r="11" spans="1:10" ht="16.5" x14ac:dyDescent="0.3">
      <c r="A11" s="18" t="s">
        <v>81</v>
      </c>
      <c r="B11" s="80">
        <v>8</v>
      </c>
      <c r="G11" s="27"/>
      <c r="H11" s="27"/>
      <c r="I11" s="27"/>
      <c r="J11" s="27"/>
    </row>
    <row r="12" spans="1:10" ht="16.5" x14ac:dyDescent="0.3">
      <c r="A12" s="18" t="s">
        <v>78</v>
      </c>
      <c r="B12" s="80">
        <v>8.1999999999999993</v>
      </c>
      <c r="G12" s="27"/>
      <c r="H12" s="27"/>
      <c r="I12" s="27"/>
      <c r="J12" s="27"/>
    </row>
    <row r="13" spans="1:10" ht="16.5" x14ac:dyDescent="0.3">
      <c r="A13" s="18" t="s">
        <v>79</v>
      </c>
      <c r="B13" s="80">
        <v>8.1</v>
      </c>
      <c r="G13" s="27"/>
      <c r="H13" s="27"/>
      <c r="I13" s="27"/>
      <c r="J13" s="27"/>
    </row>
    <row r="14" spans="1:10" ht="16.5" x14ac:dyDescent="0.3">
      <c r="A14" s="18" t="s">
        <v>101</v>
      </c>
      <c r="B14" s="80">
        <v>4.2</v>
      </c>
      <c r="G14" s="27"/>
      <c r="H14" s="27"/>
      <c r="I14" s="27"/>
      <c r="J14" s="27"/>
    </row>
    <row r="15" spans="1:10" ht="16.5" x14ac:dyDescent="0.3">
      <c r="A15" s="18" t="s">
        <v>81</v>
      </c>
      <c r="B15" s="80">
        <v>11.5</v>
      </c>
      <c r="G15" s="27"/>
      <c r="H15" s="27"/>
      <c r="I15" s="27"/>
      <c r="J15" s="27"/>
    </row>
    <row r="16" spans="1:10" ht="16.5" x14ac:dyDescent="0.3">
      <c r="A16" s="18" t="s">
        <v>78</v>
      </c>
      <c r="B16" s="80">
        <v>6.9</v>
      </c>
      <c r="G16" s="27"/>
      <c r="H16" s="27"/>
      <c r="I16" s="27"/>
      <c r="J16" s="27"/>
    </row>
    <row r="17" spans="1:10" ht="16.5" x14ac:dyDescent="0.3">
      <c r="A17" s="18" t="s">
        <v>79</v>
      </c>
      <c r="B17" s="80">
        <v>10.199999999999999</v>
      </c>
      <c r="G17" s="19"/>
      <c r="H17" s="27"/>
      <c r="I17" s="27"/>
      <c r="J17" s="27"/>
    </row>
    <row r="18" spans="1:10" ht="16.5" x14ac:dyDescent="0.3">
      <c r="A18" s="18" t="s">
        <v>102</v>
      </c>
      <c r="B18" s="131">
        <v>6</v>
      </c>
      <c r="G18" s="19"/>
      <c r="H18" s="27"/>
      <c r="I18" s="27"/>
      <c r="J18" s="27"/>
    </row>
    <row r="19" spans="1:10" ht="16.5" x14ac:dyDescent="0.3">
      <c r="A19" s="18" t="s">
        <v>81</v>
      </c>
      <c r="B19" s="131">
        <v>1.5</v>
      </c>
      <c r="G19" s="19"/>
      <c r="H19" s="27"/>
      <c r="I19" s="27"/>
      <c r="J19" s="27"/>
    </row>
    <row r="20" spans="1:10" ht="16.5" x14ac:dyDescent="0.3">
      <c r="A20" s="18" t="s">
        <v>78</v>
      </c>
      <c r="B20" s="131">
        <v>11.2</v>
      </c>
      <c r="G20" s="19"/>
      <c r="H20" s="27"/>
      <c r="I20" s="27"/>
      <c r="J20" s="27"/>
    </row>
    <row r="21" spans="1:10" ht="16.5" x14ac:dyDescent="0.3">
      <c r="A21" s="18" t="s">
        <v>79</v>
      </c>
      <c r="B21" s="131">
        <v>6.8</v>
      </c>
      <c r="G21" s="19"/>
      <c r="H21" s="27"/>
      <c r="I21" s="27"/>
      <c r="J21" s="27"/>
    </row>
    <row r="22" spans="1:10" x14ac:dyDescent="0.25">
      <c r="A22" s="18" t="s">
        <v>103</v>
      </c>
      <c r="B22" s="131">
        <v>6.9</v>
      </c>
    </row>
    <row r="23" spans="1:10" x14ac:dyDescent="0.25">
      <c r="A23" s="18" t="s">
        <v>81</v>
      </c>
      <c r="B23" s="131">
        <v>3.8</v>
      </c>
    </row>
    <row r="24" spans="1:10" x14ac:dyDescent="0.25">
      <c r="A24" s="18" t="s">
        <v>78</v>
      </c>
      <c r="B24" s="131">
        <v>-0.1</v>
      </c>
    </row>
    <row r="25" spans="1:10" x14ac:dyDescent="0.25">
      <c r="A25" s="18" t="s">
        <v>79</v>
      </c>
      <c r="B25" s="131">
        <v>1.1000000000000001</v>
      </c>
    </row>
    <row r="26" spans="1:10" x14ac:dyDescent="0.25">
      <c r="A26" s="18" t="s">
        <v>104</v>
      </c>
      <c r="B26" s="131">
        <v>5.3</v>
      </c>
    </row>
    <row r="27" spans="1:10" x14ac:dyDescent="0.25">
      <c r="A27" s="18" t="s">
        <v>81</v>
      </c>
      <c r="B27" s="131">
        <v>4.2</v>
      </c>
    </row>
    <row r="28" spans="1:10" x14ac:dyDescent="0.25">
      <c r="A28" s="68" t="s">
        <v>107</v>
      </c>
      <c r="B28" s="131">
        <v>4.5999999999999996</v>
      </c>
    </row>
    <row r="29" spans="1:10" x14ac:dyDescent="0.25">
      <c r="A29" s="18" t="s">
        <v>79</v>
      </c>
      <c r="B29" s="131">
        <v>4.4000000000000004</v>
      </c>
    </row>
    <row r="30" spans="1:10" x14ac:dyDescent="0.25">
      <c r="A30" s="18" t="s">
        <v>105</v>
      </c>
      <c r="B30" s="63">
        <v>4.3</v>
      </c>
    </row>
    <row r="31" spans="1:10" x14ac:dyDescent="0.25">
      <c r="A31" s="18" t="s">
        <v>81</v>
      </c>
      <c r="B31" s="63">
        <v>4.2</v>
      </c>
    </row>
    <row r="32" spans="1:10" x14ac:dyDescent="0.25">
      <c r="A32" s="68" t="s">
        <v>107</v>
      </c>
      <c r="B32" s="63">
        <v>4.2</v>
      </c>
    </row>
  </sheetData>
  <hyperlinks>
    <hyperlink ref="A1" location="List!A1" display="List!A1"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8"/>
  <sheetViews>
    <sheetView zoomScale="145" zoomScaleNormal="145" workbookViewId="0"/>
  </sheetViews>
  <sheetFormatPr defaultColWidth="8.88671875" defaultRowHeight="14.25" x14ac:dyDescent="0.25"/>
  <cols>
    <col min="1" max="1" width="8.88671875" style="25"/>
    <col min="2" max="2" width="8.88671875" style="61" customWidth="1"/>
    <col min="3" max="16384" width="8.88671875" style="61"/>
  </cols>
  <sheetData>
    <row r="1" spans="1:4" s="20" customFormat="1" ht="15" x14ac:dyDescent="0.25">
      <c r="A1" s="218" t="s">
        <v>379</v>
      </c>
      <c r="B1" s="20" t="s">
        <v>185</v>
      </c>
      <c r="C1" s="20" t="s">
        <v>172</v>
      </c>
      <c r="D1" s="20" t="s">
        <v>186</v>
      </c>
    </row>
    <row r="2" spans="1:4" x14ac:dyDescent="0.25">
      <c r="A2" s="106">
        <v>2017</v>
      </c>
      <c r="B2" s="123">
        <v>2.2999999999999998</v>
      </c>
      <c r="C2" s="123">
        <v>2.2999999999999998</v>
      </c>
      <c r="D2" s="118">
        <f t="shared" ref="D2:D8" si="0">C2-B2</f>
        <v>0</v>
      </c>
    </row>
    <row r="3" spans="1:4" x14ac:dyDescent="0.25">
      <c r="A3" s="106">
        <v>2018</v>
      </c>
      <c r="B3" s="123">
        <v>2.9</v>
      </c>
      <c r="C3" s="123">
        <v>2.9</v>
      </c>
      <c r="D3" s="118">
        <f t="shared" si="0"/>
        <v>0</v>
      </c>
    </row>
    <row r="4" spans="1:4" x14ac:dyDescent="0.25">
      <c r="A4" s="106">
        <v>2019</v>
      </c>
      <c r="B4" s="123">
        <v>2.2999999999999998</v>
      </c>
      <c r="C4" s="123">
        <v>2.2999999999999998</v>
      </c>
      <c r="D4" s="118">
        <f t="shared" si="0"/>
        <v>0</v>
      </c>
    </row>
    <row r="5" spans="1:4" x14ac:dyDescent="0.25">
      <c r="A5" s="106">
        <v>2020</v>
      </c>
      <c r="B5" s="123">
        <v>-3.4</v>
      </c>
      <c r="C5" s="123">
        <v>-3.4</v>
      </c>
      <c r="D5" s="118">
        <f t="shared" si="0"/>
        <v>0</v>
      </c>
    </row>
    <row r="6" spans="1:4" x14ac:dyDescent="0.25">
      <c r="A6" s="106">
        <v>2021</v>
      </c>
      <c r="B6" s="123">
        <v>6</v>
      </c>
      <c r="C6" s="123">
        <v>5.6</v>
      </c>
      <c r="D6" s="118">
        <f t="shared" si="0"/>
        <v>-0.40000000000000036</v>
      </c>
    </row>
    <row r="7" spans="1:4" x14ac:dyDescent="0.25">
      <c r="A7" s="106">
        <v>2022</v>
      </c>
      <c r="B7" s="123">
        <v>3</v>
      </c>
      <c r="C7" s="123">
        <v>3.1</v>
      </c>
      <c r="D7" s="118">
        <f t="shared" si="0"/>
        <v>0.10000000000000009</v>
      </c>
    </row>
    <row r="8" spans="1:4" x14ac:dyDescent="0.25">
      <c r="A8" s="106">
        <v>2023</v>
      </c>
      <c r="B8" s="123">
        <v>2.6</v>
      </c>
      <c r="C8" s="123">
        <v>2.1</v>
      </c>
      <c r="D8" s="118">
        <f t="shared" si="0"/>
        <v>-0.5</v>
      </c>
    </row>
  </sheetData>
  <hyperlinks>
    <hyperlink ref="A1" location="List!A1" display="List!A1" xr:uid="{00000000-0004-0000-0E00-000000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8"/>
  <sheetViews>
    <sheetView zoomScale="115" zoomScaleNormal="115" workbookViewId="0"/>
  </sheetViews>
  <sheetFormatPr defaultColWidth="8.88671875" defaultRowHeight="14.25" x14ac:dyDescent="0.25"/>
  <cols>
    <col min="1" max="1" width="8.88671875" style="25"/>
    <col min="2" max="2" width="8.88671875" style="61"/>
    <col min="3" max="3" width="9.44140625" style="61" customWidth="1"/>
    <col min="4" max="16384" width="8.88671875" style="61"/>
  </cols>
  <sheetData>
    <row r="1" spans="1:4" s="20" customFormat="1" ht="15" x14ac:dyDescent="0.25">
      <c r="A1" s="218" t="s">
        <v>379</v>
      </c>
      <c r="B1" s="20" t="s">
        <v>185</v>
      </c>
      <c r="C1" s="20" t="s">
        <v>172</v>
      </c>
      <c r="D1" s="20" t="s">
        <v>186</v>
      </c>
    </row>
    <row r="2" spans="1:4" x14ac:dyDescent="0.25">
      <c r="A2" s="107">
        <v>2017</v>
      </c>
      <c r="B2" s="79">
        <v>2.7</v>
      </c>
      <c r="C2" s="79">
        <v>2.7</v>
      </c>
      <c r="D2" s="115">
        <f t="shared" ref="D2:D8" si="0">C2-B2</f>
        <v>0</v>
      </c>
    </row>
    <row r="3" spans="1:4" x14ac:dyDescent="0.25">
      <c r="A3" s="107">
        <v>2018</v>
      </c>
      <c r="B3" s="79">
        <v>1.9</v>
      </c>
      <c r="C3" s="79">
        <v>1.9</v>
      </c>
      <c r="D3" s="115">
        <f t="shared" si="0"/>
        <v>0</v>
      </c>
    </row>
    <row r="4" spans="1:4" x14ac:dyDescent="0.25">
      <c r="A4" s="107">
        <v>2019</v>
      </c>
      <c r="B4" s="79">
        <v>1.3</v>
      </c>
      <c r="C4" s="79">
        <v>1.3</v>
      </c>
      <c r="D4" s="115">
        <f t="shared" si="0"/>
        <v>0</v>
      </c>
    </row>
    <row r="5" spans="1:4" x14ac:dyDescent="0.25">
      <c r="A5" s="107">
        <v>2020</v>
      </c>
      <c r="B5" s="79">
        <v>-6.5</v>
      </c>
      <c r="C5" s="115">
        <v>-6.45</v>
      </c>
      <c r="D5" s="115">
        <f t="shared" si="0"/>
        <v>4.9999999999999822E-2</v>
      </c>
    </row>
    <row r="6" spans="1:4" x14ac:dyDescent="0.25">
      <c r="A6" s="107">
        <v>2021</v>
      </c>
      <c r="B6" s="79">
        <v>5.2</v>
      </c>
      <c r="C6" s="115">
        <v>5.48</v>
      </c>
      <c r="D6" s="115">
        <f t="shared" si="0"/>
        <v>0.28000000000000025</v>
      </c>
    </row>
    <row r="7" spans="1:4" x14ac:dyDescent="0.25">
      <c r="A7" s="107">
        <v>2022</v>
      </c>
      <c r="B7" s="79">
        <v>4.0999999999999996</v>
      </c>
      <c r="C7" s="115">
        <v>4.51</v>
      </c>
      <c r="D7" s="115">
        <f t="shared" si="0"/>
        <v>0.41000000000000014</v>
      </c>
    </row>
    <row r="8" spans="1:4" x14ac:dyDescent="0.25">
      <c r="A8" s="107">
        <v>2023</v>
      </c>
      <c r="B8" s="79">
        <v>2.2999999999999998</v>
      </c>
      <c r="C8" s="115">
        <v>2.33</v>
      </c>
      <c r="D8" s="115">
        <f t="shared" si="0"/>
        <v>3.0000000000000249E-2</v>
      </c>
    </row>
  </sheetData>
  <hyperlinks>
    <hyperlink ref="A1" location="List!A1" display="List!A1" xr:uid="{00000000-0004-0000-0F00-00000000000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8"/>
  <sheetViews>
    <sheetView zoomScale="145" zoomScaleNormal="145" workbookViewId="0"/>
  </sheetViews>
  <sheetFormatPr defaultColWidth="8.88671875" defaultRowHeight="14.25" x14ac:dyDescent="0.25"/>
  <cols>
    <col min="1" max="1" width="8.88671875" style="20"/>
    <col min="2" max="16384" width="8.88671875" style="62"/>
  </cols>
  <sheetData>
    <row r="1" spans="1:5" s="20" customFormat="1" ht="15" x14ac:dyDescent="0.25">
      <c r="A1" s="218" t="s">
        <v>379</v>
      </c>
      <c r="B1" s="20" t="s">
        <v>185</v>
      </c>
      <c r="C1" s="20" t="s">
        <v>172</v>
      </c>
      <c r="D1" s="20" t="s">
        <v>186</v>
      </c>
    </row>
    <row r="2" spans="1:5" x14ac:dyDescent="0.25">
      <c r="A2" s="107">
        <v>2017</v>
      </c>
      <c r="B2" s="123">
        <v>1.8</v>
      </c>
      <c r="C2" s="115">
        <v>1.8</v>
      </c>
      <c r="D2" s="118">
        <f t="shared" ref="D2:D8" si="0">C2-B2</f>
        <v>0</v>
      </c>
      <c r="E2" s="61"/>
    </row>
    <row r="3" spans="1:5" x14ac:dyDescent="0.25">
      <c r="A3" s="107">
        <v>2018</v>
      </c>
      <c r="B3" s="123">
        <v>2.8</v>
      </c>
      <c r="C3" s="115">
        <v>2.8</v>
      </c>
      <c r="D3" s="118">
        <f t="shared" si="0"/>
        <v>0</v>
      </c>
      <c r="E3" s="61"/>
    </row>
    <row r="4" spans="1:5" x14ac:dyDescent="0.25">
      <c r="A4" s="107">
        <v>2019</v>
      </c>
      <c r="B4" s="123">
        <v>2</v>
      </c>
      <c r="C4" s="115">
        <v>2</v>
      </c>
      <c r="D4" s="118">
        <f t="shared" si="0"/>
        <v>0</v>
      </c>
      <c r="E4" s="61"/>
    </row>
    <row r="5" spans="1:5" x14ac:dyDescent="0.25">
      <c r="A5" s="107">
        <v>2020</v>
      </c>
      <c r="B5" s="79">
        <v>-2.9</v>
      </c>
      <c r="C5" s="115">
        <v>-2.9</v>
      </c>
      <c r="D5" s="118">
        <f t="shared" si="0"/>
        <v>0</v>
      </c>
      <c r="E5" s="61"/>
    </row>
    <row r="6" spans="1:5" x14ac:dyDescent="0.25">
      <c r="A6" s="107">
        <v>2021</v>
      </c>
      <c r="B6" s="79">
        <v>5</v>
      </c>
      <c r="C6" s="115">
        <v>4.5999999999999996</v>
      </c>
      <c r="D6" s="118">
        <f t="shared" si="0"/>
        <v>-0.40000000000000036</v>
      </c>
    </row>
    <row r="7" spans="1:5" x14ac:dyDescent="0.25">
      <c r="A7" s="106">
        <v>2022</v>
      </c>
      <c r="B7" s="79">
        <v>1.9</v>
      </c>
      <c r="C7" s="115">
        <v>2</v>
      </c>
      <c r="D7" s="118">
        <f t="shared" si="0"/>
        <v>0.10000000000000009</v>
      </c>
    </row>
    <row r="8" spans="1:5" x14ac:dyDescent="0.25">
      <c r="A8" s="107">
        <v>2023</v>
      </c>
      <c r="B8" s="79">
        <v>0.9</v>
      </c>
      <c r="C8" s="115">
        <v>1.56</v>
      </c>
      <c r="D8" s="118">
        <f t="shared" si="0"/>
        <v>0.66</v>
      </c>
    </row>
  </sheetData>
  <hyperlinks>
    <hyperlink ref="A1" location="List!A1" display="List!A1" xr:uid="{00000000-0004-0000-1000-000000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33"/>
  <sheetViews>
    <sheetView zoomScale="115" zoomScaleNormal="115" workbookViewId="0">
      <selection activeCell="A9" sqref="A8:A9"/>
    </sheetView>
  </sheetViews>
  <sheetFormatPr defaultColWidth="8.88671875" defaultRowHeight="16.5" x14ac:dyDescent="0.3"/>
  <cols>
    <col min="1" max="1" width="8.88671875" style="25"/>
    <col min="2" max="3" width="8.88671875" style="61"/>
    <col min="7" max="16384" width="8.88671875" style="61"/>
  </cols>
  <sheetData>
    <row r="1" spans="1:8" s="20" customFormat="1" ht="15" x14ac:dyDescent="0.25">
      <c r="A1" s="218" t="s">
        <v>379</v>
      </c>
      <c r="B1" s="20" t="s">
        <v>185</v>
      </c>
      <c r="C1" s="20" t="s">
        <v>172</v>
      </c>
      <c r="D1" s="20" t="s">
        <v>186</v>
      </c>
      <c r="G1" s="18"/>
      <c r="H1" s="18"/>
    </row>
    <row r="2" spans="1:8" x14ac:dyDescent="0.3">
      <c r="A2" s="107" t="s">
        <v>98</v>
      </c>
      <c r="B2" s="80">
        <v>97.33</v>
      </c>
      <c r="C2" s="80">
        <v>97.33</v>
      </c>
      <c r="D2" s="129">
        <f t="shared" ref="D2:D32" si="0">C2-B2</f>
        <v>0</v>
      </c>
      <c r="E2" s="120"/>
      <c r="G2" s="66"/>
      <c r="H2" s="66"/>
    </row>
    <row r="3" spans="1:8" x14ac:dyDescent="0.3">
      <c r="A3" s="107" t="s">
        <v>81</v>
      </c>
      <c r="B3" s="80">
        <v>96.83</v>
      </c>
      <c r="C3" s="80">
        <v>96.83</v>
      </c>
      <c r="D3" s="129">
        <f t="shared" si="0"/>
        <v>0</v>
      </c>
      <c r="E3" s="120"/>
      <c r="G3" s="66"/>
      <c r="H3" s="66"/>
    </row>
    <row r="4" spans="1:8" x14ac:dyDescent="0.3">
      <c r="A4" s="107" t="s">
        <v>78</v>
      </c>
      <c r="B4" s="80">
        <v>99.8</v>
      </c>
      <c r="C4" s="80">
        <v>99.8</v>
      </c>
      <c r="D4" s="129">
        <f t="shared" si="0"/>
        <v>0</v>
      </c>
      <c r="E4" s="120"/>
      <c r="G4" s="66"/>
      <c r="H4" s="66"/>
    </row>
    <row r="5" spans="1:8" x14ac:dyDescent="0.3">
      <c r="A5" s="107" t="s">
        <v>79</v>
      </c>
      <c r="B5" s="80">
        <v>98.06</v>
      </c>
      <c r="C5" s="80">
        <v>98.06</v>
      </c>
      <c r="D5" s="129">
        <f t="shared" si="0"/>
        <v>0</v>
      </c>
      <c r="E5" s="120"/>
      <c r="G5" s="66"/>
      <c r="H5" s="66"/>
    </row>
    <row r="6" spans="1:8" x14ac:dyDescent="0.3">
      <c r="A6" s="107" t="s">
        <v>99</v>
      </c>
      <c r="B6" s="80">
        <v>97.83</v>
      </c>
      <c r="C6" s="80">
        <v>97.83</v>
      </c>
      <c r="D6" s="129">
        <f t="shared" si="0"/>
        <v>0</v>
      </c>
      <c r="E6" s="120"/>
      <c r="F6" s="119"/>
      <c r="G6" s="66"/>
      <c r="H6" s="66"/>
    </row>
    <row r="7" spans="1:8" x14ac:dyDescent="0.3">
      <c r="A7" s="107" t="s">
        <v>81</v>
      </c>
      <c r="B7" s="80">
        <v>98</v>
      </c>
      <c r="C7" s="80">
        <v>98</v>
      </c>
      <c r="D7" s="129">
        <f t="shared" si="0"/>
        <v>0</v>
      </c>
      <c r="E7" s="120"/>
      <c r="F7" s="119"/>
      <c r="G7" s="66"/>
      <c r="H7" s="66"/>
    </row>
    <row r="8" spans="1:8" x14ac:dyDescent="0.3">
      <c r="A8" s="107" t="s">
        <v>78</v>
      </c>
      <c r="B8" s="80">
        <v>95.03</v>
      </c>
      <c r="C8" s="80">
        <v>95.03</v>
      </c>
      <c r="D8" s="129">
        <f t="shared" si="0"/>
        <v>0</v>
      </c>
      <c r="E8" s="120"/>
      <c r="F8" s="119"/>
      <c r="G8" s="66"/>
      <c r="H8" s="66"/>
    </row>
    <row r="9" spans="1:8" x14ac:dyDescent="0.3">
      <c r="A9" s="107" t="s">
        <v>79</v>
      </c>
      <c r="B9" s="80">
        <v>92.57</v>
      </c>
      <c r="C9" s="80">
        <v>92.57</v>
      </c>
      <c r="D9" s="129">
        <f t="shared" si="0"/>
        <v>0</v>
      </c>
      <c r="E9" s="120"/>
      <c r="F9" s="119"/>
      <c r="G9" s="66"/>
      <c r="H9" s="66"/>
    </row>
    <row r="10" spans="1:8" x14ac:dyDescent="0.3">
      <c r="A10" s="107" t="s">
        <v>100</v>
      </c>
      <c r="B10" s="80">
        <v>93.432467256818072</v>
      </c>
      <c r="C10" s="80">
        <v>93.499323408899016</v>
      </c>
      <c r="D10" s="129">
        <f t="shared" si="0"/>
        <v>6.6856152080944753E-2</v>
      </c>
      <c r="E10" s="120"/>
      <c r="F10" s="119"/>
      <c r="G10" s="66"/>
      <c r="H10" s="66"/>
    </row>
    <row r="11" spans="1:8" x14ac:dyDescent="0.3">
      <c r="A11" s="107" t="s">
        <v>81</v>
      </c>
      <c r="B11" s="80">
        <v>94.36404581518768</v>
      </c>
      <c r="C11" s="80">
        <v>94.430430670245926</v>
      </c>
      <c r="D11" s="129">
        <f t="shared" si="0"/>
        <v>6.6384855058245762E-2</v>
      </c>
      <c r="E11" s="120"/>
      <c r="F11" s="119"/>
      <c r="G11" s="66"/>
      <c r="H11" s="66"/>
    </row>
    <row r="12" spans="1:8" x14ac:dyDescent="0.3">
      <c r="A12" s="107" t="s">
        <v>78</v>
      </c>
      <c r="B12" s="80">
        <v>94.130422121365669</v>
      </c>
      <c r="C12" s="80">
        <v>94.197419748284474</v>
      </c>
      <c r="D12" s="129">
        <f t="shared" si="0"/>
        <v>6.6997626918805508E-2</v>
      </c>
      <c r="E12" s="120"/>
      <c r="F12" s="119"/>
      <c r="G12" s="66"/>
      <c r="H12" s="66"/>
    </row>
    <row r="13" spans="1:8" x14ac:dyDescent="0.3">
      <c r="A13" s="107" t="s">
        <v>79</v>
      </c>
      <c r="B13" s="80">
        <v>98.237750880004953</v>
      </c>
      <c r="C13" s="80">
        <v>98.237750880004953</v>
      </c>
      <c r="D13" s="129">
        <f t="shared" si="0"/>
        <v>0</v>
      </c>
      <c r="E13" s="120"/>
      <c r="F13" s="119"/>
      <c r="G13" s="66"/>
      <c r="H13" s="66"/>
    </row>
    <row r="14" spans="1:8" x14ac:dyDescent="0.3">
      <c r="A14" s="107" t="s">
        <v>101</v>
      </c>
      <c r="B14" s="80">
        <v>98.953293897616746</v>
      </c>
      <c r="C14" s="80">
        <v>98.987965288221133</v>
      </c>
      <c r="D14" s="129">
        <f t="shared" si="0"/>
        <v>3.4671390604387398E-2</v>
      </c>
      <c r="E14" s="120"/>
      <c r="F14" s="119"/>
      <c r="G14"/>
      <c r="H14" s="66"/>
    </row>
    <row r="15" spans="1:8" x14ac:dyDescent="0.3">
      <c r="A15" s="107" t="s">
        <v>81</v>
      </c>
      <c r="B15" s="80">
        <v>92.162521813413008</v>
      </c>
      <c r="C15" s="80">
        <v>92.295512343836364</v>
      </c>
      <c r="D15" s="129">
        <f t="shared" si="0"/>
        <v>0.13299053042335629</v>
      </c>
      <c r="E15" s="120"/>
      <c r="F15" s="119"/>
      <c r="G15"/>
      <c r="H15" s="66"/>
    </row>
    <row r="16" spans="1:8" x14ac:dyDescent="0.3">
      <c r="A16" s="107" t="s">
        <v>78</v>
      </c>
      <c r="B16" s="80">
        <v>95.886769408553093</v>
      </c>
      <c r="C16" s="80">
        <v>95.952768921518569</v>
      </c>
      <c r="D16" s="129">
        <f t="shared" si="0"/>
        <v>6.5999512965476015E-2</v>
      </c>
      <c r="E16" s="120"/>
      <c r="F16" s="119"/>
      <c r="G16"/>
      <c r="H16" s="66"/>
    </row>
    <row r="17" spans="1:8" x14ac:dyDescent="0.3">
      <c r="A17" s="107" t="s">
        <v>79</v>
      </c>
      <c r="B17" s="80">
        <v>105.02376207179758</v>
      </c>
      <c r="C17" s="80">
        <v>105.15838266618286</v>
      </c>
      <c r="D17" s="129">
        <f t="shared" si="0"/>
        <v>0.13462059438528229</v>
      </c>
      <c r="E17" s="120"/>
      <c r="F17" s="119"/>
      <c r="G17"/>
      <c r="H17" s="66"/>
    </row>
    <row r="18" spans="1:8" x14ac:dyDescent="0.3">
      <c r="A18" s="107" t="s">
        <v>102</v>
      </c>
      <c r="B18" s="80">
        <v>116.242484161126</v>
      </c>
      <c r="C18" s="115">
        <v>116.40998227539735</v>
      </c>
      <c r="D18" s="129">
        <f t="shared" si="0"/>
        <v>0.16749811427135342</v>
      </c>
      <c r="E18" s="120"/>
      <c r="F18" s="119"/>
      <c r="G18"/>
      <c r="H18" s="66"/>
    </row>
    <row r="19" spans="1:8" x14ac:dyDescent="0.3">
      <c r="A19" s="107" t="s">
        <v>81</v>
      </c>
      <c r="B19" s="80">
        <v>124.74338784744333</v>
      </c>
      <c r="C19" s="115">
        <v>125.14263290194029</v>
      </c>
      <c r="D19" s="129">
        <f t="shared" si="0"/>
        <v>0.39924505449695857</v>
      </c>
      <c r="E19" s="120"/>
      <c r="F19" s="119"/>
      <c r="G19"/>
      <c r="H19" s="66"/>
    </row>
    <row r="20" spans="1:8" x14ac:dyDescent="0.3">
      <c r="A20" s="107" t="s">
        <v>78</v>
      </c>
      <c r="B20" s="80">
        <v>124.91428723736369</v>
      </c>
      <c r="C20" s="115">
        <v>127.25167520247876</v>
      </c>
      <c r="D20" s="129">
        <f t="shared" si="0"/>
        <v>2.3373879651150702</v>
      </c>
      <c r="E20" s="120"/>
      <c r="F20" s="119"/>
      <c r="G20"/>
      <c r="H20" s="66"/>
    </row>
    <row r="21" spans="1:8" x14ac:dyDescent="0.3">
      <c r="A21" s="107" t="s">
        <v>79</v>
      </c>
      <c r="B21" s="80">
        <v>124.15078935389845</v>
      </c>
      <c r="C21" s="115">
        <v>133.8576296719462</v>
      </c>
      <c r="D21" s="129">
        <f t="shared" si="0"/>
        <v>9.7068403180477532</v>
      </c>
      <c r="E21" s="120"/>
      <c r="F21" s="119"/>
      <c r="G21"/>
      <c r="H21" s="66"/>
    </row>
    <row r="22" spans="1:8" x14ac:dyDescent="0.3">
      <c r="A22" s="107" t="s">
        <v>103</v>
      </c>
      <c r="B22" s="80">
        <v>125.06083138424106</v>
      </c>
      <c r="C22" s="115">
        <v>135.62240629232957</v>
      </c>
      <c r="D22" s="129">
        <f t="shared" si="0"/>
        <v>10.561574908088517</v>
      </c>
      <c r="E22" s="120"/>
      <c r="F22" s="119"/>
      <c r="G22"/>
      <c r="H22" s="66"/>
    </row>
    <row r="23" spans="1:8" x14ac:dyDescent="0.3">
      <c r="A23" s="107" t="s">
        <v>81</v>
      </c>
      <c r="B23" s="80">
        <v>125.29966270513047</v>
      </c>
      <c r="C23" s="115">
        <v>136.25561722050634</v>
      </c>
      <c r="D23" s="129">
        <f t="shared" si="0"/>
        <v>10.955954515375865</v>
      </c>
      <c r="E23" s="120"/>
      <c r="F23" s="119"/>
      <c r="G23"/>
      <c r="H23" s="66"/>
    </row>
    <row r="24" spans="1:8" x14ac:dyDescent="0.3">
      <c r="A24" s="107" t="s">
        <v>78</v>
      </c>
      <c r="B24" s="80">
        <v>126.0323323517414</v>
      </c>
      <c r="C24" s="115">
        <v>136.64848696845877</v>
      </c>
      <c r="D24" s="129">
        <f t="shared" si="0"/>
        <v>10.616154616717367</v>
      </c>
      <c r="E24" s="120"/>
      <c r="F24" s="119"/>
      <c r="G24"/>
      <c r="H24" s="66"/>
    </row>
    <row r="25" spans="1:8" x14ac:dyDescent="0.3">
      <c r="A25" s="107" t="s">
        <v>79</v>
      </c>
      <c r="B25" s="80">
        <v>127.11600694023396</v>
      </c>
      <c r="C25" s="115">
        <v>137.02677435750616</v>
      </c>
      <c r="D25" s="129">
        <f t="shared" si="0"/>
        <v>9.9107674172721971</v>
      </c>
      <c r="E25" s="120"/>
      <c r="F25" s="119"/>
      <c r="G25"/>
      <c r="H25" s="66"/>
    </row>
    <row r="26" spans="1:8" x14ac:dyDescent="0.3">
      <c r="A26" s="107" t="s">
        <v>104</v>
      </c>
      <c r="B26" s="80">
        <v>128.46645504213927</v>
      </c>
      <c r="C26" s="115">
        <v>137.48584687629224</v>
      </c>
      <c r="D26" s="129">
        <f t="shared" si="0"/>
        <v>9.0193918341529695</v>
      </c>
      <c r="E26" s="120"/>
      <c r="F26" s="119"/>
      <c r="G26"/>
      <c r="H26" s="3"/>
    </row>
    <row r="27" spans="1:8" x14ac:dyDescent="0.3">
      <c r="A27" s="107" t="s">
        <v>81</v>
      </c>
      <c r="B27" s="80">
        <v>129.59087986111834</v>
      </c>
      <c r="C27" s="115">
        <v>138.1213338973312</v>
      </c>
      <c r="D27" s="129">
        <f t="shared" si="0"/>
        <v>8.5304540362128591</v>
      </c>
      <c r="E27" s="120"/>
      <c r="F27" s="119"/>
      <c r="G27"/>
      <c r="H27" s="3"/>
    </row>
    <row r="28" spans="1:8" x14ac:dyDescent="0.3">
      <c r="A28" s="107" t="s">
        <v>78</v>
      </c>
      <c r="B28" s="80">
        <v>130.65177398210449</v>
      </c>
      <c r="C28" s="115">
        <v>138.80447802774319</v>
      </c>
      <c r="D28" s="129">
        <f t="shared" si="0"/>
        <v>8.1527040456386999</v>
      </c>
      <c r="E28" s="120"/>
      <c r="F28" s="119"/>
    </row>
    <row r="29" spans="1:8" x14ac:dyDescent="0.3">
      <c r="A29" s="107" t="s">
        <v>79</v>
      </c>
      <c r="B29" s="80">
        <v>131.68913799667408</v>
      </c>
      <c r="C29" s="115">
        <v>139.50700429486881</v>
      </c>
      <c r="D29" s="129">
        <f t="shared" si="0"/>
        <v>7.8178662981947298</v>
      </c>
      <c r="E29" s="120"/>
      <c r="F29" s="119"/>
    </row>
    <row r="30" spans="1:8" x14ac:dyDescent="0.3">
      <c r="A30" s="107" t="s">
        <v>105</v>
      </c>
      <c r="B30" s="80">
        <v>132.6343919153899</v>
      </c>
      <c r="C30" s="115">
        <v>140.22359840282496</v>
      </c>
      <c r="D30" s="129">
        <f t="shared" si="0"/>
        <v>7.5892064874350638</v>
      </c>
      <c r="E30" s="120"/>
      <c r="F30" s="119"/>
    </row>
    <row r="31" spans="1:8" x14ac:dyDescent="0.3">
      <c r="A31" s="107" t="s">
        <v>81</v>
      </c>
      <c r="B31" s="115">
        <v>133.35717700638236</v>
      </c>
      <c r="C31" s="115">
        <v>140.93025322276949</v>
      </c>
      <c r="D31" s="129">
        <f t="shared" si="0"/>
        <v>7.5730762163871361</v>
      </c>
      <c r="E31" s="120"/>
    </row>
    <row r="32" spans="1:8" x14ac:dyDescent="0.3">
      <c r="A32" s="107" t="s">
        <v>78</v>
      </c>
      <c r="B32" s="118">
        <v>134.14544073864838</v>
      </c>
      <c r="C32" s="118">
        <v>141.73617826174353</v>
      </c>
      <c r="D32" s="129">
        <f t="shared" si="0"/>
        <v>7.5907375230951573</v>
      </c>
    </row>
    <row r="33" spans="1:3" x14ac:dyDescent="0.3">
      <c r="A33" s="107" t="s">
        <v>79</v>
      </c>
      <c r="C33" s="61">
        <v>142.62080144105735</v>
      </c>
    </row>
  </sheetData>
  <hyperlinks>
    <hyperlink ref="A1" location="List!A1" display="List!A1" xr:uid="{00000000-0004-0000-11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3"/>
  <sheetViews>
    <sheetView zoomScale="160" zoomScaleNormal="160" workbookViewId="0">
      <selection activeCell="E13" sqref="E13"/>
    </sheetView>
  </sheetViews>
  <sheetFormatPr defaultColWidth="8.88671875" defaultRowHeight="14.25" x14ac:dyDescent="0.25"/>
  <cols>
    <col min="1" max="1" width="8.88671875" style="25"/>
    <col min="2" max="2" width="10.109375" style="61" bestFit="1" customWidth="1"/>
    <col min="3" max="16384" width="8.88671875" style="61"/>
  </cols>
  <sheetData>
    <row r="1" spans="1:6" s="20" customFormat="1" ht="15" x14ac:dyDescent="0.25">
      <c r="A1" s="218" t="s">
        <v>379</v>
      </c>
      <c r="B1" s="20" t="s">
        <v>185</v>
      </c>
      <c r="C1" s="20" t="s">
        <v>172</v>
      </c>
      <c r="D1" s="20" t="s">
        <v>186</v>
      </c>
    </row>
    <row r="2" spans="1:6" x14ac:dyDescent="0.25">
      <c r="A2" s="106" t="s">
        <v>98</v>
      </c>
      <c r="B2" s="76">
        <v>53.798879510044017</v>
      </c>
      <c r="C2" s="76">
        <v>53.798879510044017</v>
      </c>
      <c r="D2" s="130">
        <f t="shared" ref="D2:D32" si="0">C2-B2</f>
        <v>0</v>
      </c>
      <c r="E2" s="118"/>
      <c r="F2" s="118"/>
    </row>
    <row r="3" spans="1:6" x14ac:dyDescent="0.25">
      <c r="A3" s="106" t="s">
        <v>81</v>
      </c>
      <c r="B3" s="76">
        <v>50.855009861926689</v>
      </c>
      <c r="C3" s="76">
        <v>50.855009861926689</v>
      </c>
      <c r="D3" s="130">
        <f t="shared" si="0"/>
        <v>0</v>
      </c>
      <c r="E3" s="118"/>
      <c r="F3" s="118"/>
    </row>
    <row r="4" spans="1:6" x14ac:dyDescent="0.25">
      <c r="A4" s="106" t="s">
        <v>78</v>
      </c>
      <c r="B4" s="76">
        <v>52.112895889383381</v>
      </c>
      <c r="C4" s="76">
        <v>52.112895889383381</v>
      </c>
      <c r="D4" s="130">
        <f t="shared" si="0"/>
        <v>0</v>
      </c>
      <c r="E4" s="118"/>
      <c r="F4" s="118"/>
    </row>
    <row r="5" spans="1:6" x14ac:dyDescent="0.25">
      <c r="A5" s="106" t="s">
        <v>79</v>
      </c>
      <c r="B5" s="76">
        <v>61.471030804056916</v>
      </c>
      <c r="C5" s="76">
        <v>61.471030804056916</v>
      </c>
      <c r="D5" s="130">
        <f t="shared" si="0"/>
        <v>0</v>
      </c>
      <c r="E5" s="118"/>
      <c r="F5" s="118"/>
    </row>
    <row r="6" spans="1:6" x14ac:dyDescent="0.25">
      <c r="A6" s="106" t="s">
        <v>99</v>
      </c>
      <c r="B6" s="76">
        <v>67.161627158131893</v>
      </c>
      <c r="C6" s="76">
        <v>67.161627158131893</v>
      </c>
      <c r="D6" s="130">
        <f t="shared" si="0"/>
        <v>0</v>
      </c>
      <c r="E6" s="118"/>
      <c r="F6" s="118"/>
    </row>
    <row r="7" spans="1:6" x14ac:dyDescent="0.25">
      <c r="A7" s="106" t="s">
        <v>81</v>
      </c>
      <c r="B7" s="76">
        <v>74.868828574981237</v>
      </c>
      <c r="C7" s="76">
        <v>74.868828574981237</v>
      </c>
      <c r="D7" s="130">
        <f t="shared" si="0"/>
        <v>0</v>
      </c>
      <c r="E7" s="118"/>
      <c r="F7" s="118"/>
    </row>
    <row r="8" spans="1:6" x14ac:dyDescent="0.25">
      <c r="A8" s="106" t="s">
        <v>78</v>
      </c>
      <c r="B8" s="76">
        <v>75.934226895862707</v>
      </c>
      <c r="C8" s="76">
        <v>75.934226895862707</v>
      </c>
      <c r="D8" s="130">
        <f t="shared" si="0"/>
        <v>0</v>
      </c>
      <c r="E8" s="118"/>
      <c r="F8" s="118"/>
    </row>
    <row r="9" spans="1:6" x14ac:dyDescent="0.25">
      <c r="A9" s="106" t="s">
        <v>79</v>
      </c>
      <c r="B9" s="76">
        <v>67.43659883747091</v>
      </c>
      <c r="C9" s="76">
        <v>67.43659883747091</v>
      </c>
      <c r="D9" s="130">
        <f t="shared" si="0"/>
        <v>0</v>
      </c>
      <c r="E9" s="118"/>
      <c r="F9" s="118"/>
    </row>
    <row r="10" spans="1:6" x14ac:dyDescent="0.25">
      <c r="A10" s="106" t="s">
        <v>100</v>
      </c>
      <c r="B10" s="76">
        <v>63.838281249780415</v>
      </c>
      <c r="C10" s="130">
        <v>63.838281249780415</v>
      </c>
      <c r="D10" s="130">
        <f t="shared" si="0"/>
        <v>0</v>
      </c>
      <c r="E10" s="118"/>
      <c r="F10" s="118"/>
    </row>
    <row r="11" spans="1:6" x14ac:dyDescent="0.25">
      <c r="A11" s="106" t="s">
        <v>81</v>
      </c>
      <c r="B11" s="76">
        <v>68.216214100362095</v>
      </c>
      <c r="C11" s="130">
        <v>68.216214100362095</v>
      </c>
      <c r="D11" s="130">
        <f t="shared" si="0"/>
        <v>0</v>
      </c>
      <c r="E11" s="118"/>
      <c r="F11" s="118"/>
    </row>
    <row r="12" spans="1:6" x14ac:dyDescent="0.25">
      <c r="A12" s="106" t="s">
        <v>78</v>
      </c>
      <c r="B12" s="76">
        <v>61.970911772927693</v>
      </c>
      <c r="C12" s="130">
        <v>61.970911772927693</v>
      </c>
      <c r="D12" s="130">
        <f t="shared" si="0"/>
        <v>0</v>
      </c>
      <c r="E12" s="118"/>
      <c r="F12" s="118"/>
    </row>
    <row r="13" spans="1:6" x14ac:dyDescent="0.25">
      <c r="A13" s="106" t="s">
        <v>79</v>
      </c>
      <c r="B13" s="76">
        <v>62.463898134377303</v>
      </c>
      <c r="C13" s="130">
        <v>62.463898134377303</v>
      </c>
      <c r="D13" s="130">
        <f t="shared" si="0"/>
        <v>0</v>
      </c>
      <c r="E13" s="118"/>
      <c r="F13" s="118"/>
    </row>
    <row r="14" spans="1:6" x14ac:dyDescent="0.25">
      <c r="A14" s="106" t="s">
        <v>101</v>
      </c>
      <c r="B14" s="76">
        <v>49.206784975686951</v>
      </c>
      <c r="C14" s="130">
        <v>49.206784975686951</v>
      </c>
      <c r="D14" s="130">
        <f t="shared" si="0"/>
        <v>0</v>
      </c>
      <c r="E14" s="118"/>
      <c r="F14" s="118"/>
    </row>
    <row r="15" spans="1:6" x14ac:dyDescent="0.25">
      <c r="A15" s="106" t="s">
        <v>81</v>
      </c>
      <c r="B15" s="76">
        <v>32.770992529500042</v>
      </c>
      <c r="C15" s="130">
        <v>32.770992529500042</v>
      </c>
      <c r="D15" s="130">
        <f t="shared" si="0"/>
        <v>0</v>
      </c>
      <c r="E15" s="118"/>
      <c r="F15" s="118"/>
    </row>
    <row r="16" spans="1:6" x14ac:dyDescent="0.25">
      <c r="A16" s="106" t="s">
        <v>78</v>
      </c>
      <c r="B16" s="76">
        <v>42.926894460120586</v>
      </c>
      <c r="C16" s="130">
        <v>42.926894460120586</v>
      </c>
      <c r="D16" s="130">
        <f t="shared" si="0"/>
        <v>0</v>
      </c>
      <c r="E16" s="118"/>
      <c r="F16" s="118"/>
    </row>
    <row r="17" spans="1:6" x14ac:dyDescent="0.25">
      <c r="A17" s="106" t="s">
        <v>79</v>
      </c>
      <c r="B17" s="76">
        <v>44.940717843265325</v>
      </c>
      <c r="C17" s="130">
        <v>44.940717843265325</v>
      </c>
      <c r="D17" s="130">
        <f t="shared" si="0"/>
        <v>0</v>
      </c>
      <c r="E17" s="118"/>
      <c r="F17" s="118"/>
    </row>
    <row r="18" spans="1:6" x14ac:dyDescent="0.25">
      <c r="A18" s="106" t="s">
        <v>102</v>
      </c>
      <c r="B18" s="76">
        <v>60.934907849564148</v>
      </c>
      <c r="C18" s="130">
        <v>60.934907849564148</v>
      </c>
      <c r="D18" s="130">
        <f t="shared" si="0"/>
        <v>0</v>
      </c>
      <c r="E18" s="118"/>
      <c r="F18" s="118"/>
    </row>
    <row r="19" spans="1:6" x14ac:dyDescent="0.25">
      <c r="A19" s="106" t="s">
        <v>81</v>
      </c>
      <c r="B19" s="76">
        <v>68.920003331611568</v>
      </c>
      <c r="C19" s="130">
        <v>68.920003331611568</v>
      </c>
      <c r="D19" s="130">
        <f t="shared" si="0"/>
        <v>0</v>
      </c>
      <c r="E19" s="118"/>
      <c r="F19" s="118"/>
    </row>
    <row r="20" spans="1:6" x14ac:dyDescent="0.25">
      <c r="A20" s="106" t="s">
        <v>78</v>
      </c>
      <c r="B20" s="76">
        <v>72.409823942487222</v>
      </c>
      <c r="C20" s="130">
        <v>73.161525875793998</v>
      </c>
      <c r="D20" s="130">
        <f t="shared" si="0"/>
        <v>0.75170193330677648</v>
      </c>
      <c r="E20" s="118"/>
      <c r="F20" s="118"/>
    </row>
    <row r="21" spans="1:6" x14ac:dyDescent="0.25">
      <c r="A21" s="106" t="s">
        <v>79</v>
      </c>
      <c r="B21" s="76">
        <v>72.153621644278701</v>
      </c>
      <c r="C21" s="130">
        <v>81.064318894566597</v>
      </c>
      <c r="D21" s="130">
        <f t="shared" si="0"/>
        <v>8.9106972502878961</v>
      </c>
      <c r="E21" s="118"/>
      <c r="F21" s="118"/>
    </row>
    <row r="22" spans="1:6" x14ac:dyDescent="0.25">
      <c r="A22" s="106" t="s">
        <v>103</v>
      </c>
      <c r="B22" s="76">
        <v>71.416024718720095</v>
      </c>
      <c r="C22" s="130">
        <v>79.086322833002143</v>
      </c>
      <c r="D22" s="130">
        <f t="shared" si="0"/>
        <v>7.6702981142820477</v>
      </c>
      <c r="E22" s="118"/>
      <c r="F22" s="118"/>
    </row>
    <row r="23" spans="1:6" x14ac:dyDescent="0.25">
      <c r="A23" s="106" t="s">
        <v>81</v>
      </c>
      <c r="B23" s="76">
        <v>70.92524393313262</v>
      </c>
      <c r="C23" s="130">
        <v>79.775135444957357</v>
      </c>
      <c r="D23" s="130">
        <f t="shared" si="0"/>
        <v>8.8498915118247368</v>
      </c>
      <c r="E23" s="118"/>
      <c r="F23" s="118"/>
    </row>
    <row r="24" spans="1:6" x14ac:dyDescent="0.25">
      <c r="A24" s="106" t="s">
        <v>78</v>
      </c>
      <c r="B24" s="76">
        <v>71.103541095044392</v>
      </c>
      <c r="C24" s="130">
        <v>80.313069008887084</v>
      </c>
      <c r="D24" s="130">
        <f t="shared" si="0"/>
        <v>9.2095279138426918</v>
      </c>
      <c r="E24" s="118"/>
      <c r="F24" s="118"/>
    </row>
    <row r="25" spans="1:6" x14ac:dyDescent="0.25">
      <c r="A25" s="106" t="s">
        <v>79</v>
      </c>
      <c r="B25" s="76">
        <v>71.679433825808758</v>
      </c>
      <c r="C25" s="130">
        <v>81.122776797870969</v>
      </c>
      <c r="D25" s="130">
        <f t="shared" si="0"/>
        <v>9.4433429720622115</v>
      </c>
      <c r="E25" s="118"/>
      <c r="F25" s="118"/>
    </row>
    <row r="26" spans="1:6" x14ac:dyDescent="0.25">
      <c r="A26" s="106" t="s">
        <v>104</v>
      </c>
      <c r="B26" s="76">
        <v>72.491403324819345</v>
      </c>
      <c r="C26" s="130">
        <v>81.996944961242789</v>
      </c>
      <c r="D26" s="130">
        <f t="shared" si="0"/>
        <v>9.5055416364234446</v>
      </c>
      <c r="E26" s="118"/>
      <c r="F26" s="118"/>
    </row>
    <row r="27" spans="1:6" x14ac:dyDescent="0.25">
      <c r="A27" s="106" t="s">
        <v>81</v>
      </c>
      <c r="B27" s="76">
        <v>73.127629216274187</v>
      </c>
      <c r="C27" s="130">
        <v>82.854361846473594</v>
      </c>
      <c r="D27" s="130">
        <f t="shared" si="0"/>
        <v>9.7267326301994075</v>
      </c>
      <c r="E27" s="118"/>
      <c r="F27" s="118"/>
    </row>
    <row r="28" spans="1:6" x14ac:dyDescent="0.25">
      <c r="A28" s="106" t="s">
        <v>78</v>
      </c>
      <c r="B28" s="76">
        <v>73.668910377577959</v>
      </c>
      <c r="C28" s="130">
        <v>83.599252611761997</v>
      </c>
      <c r="D28" s="130">
        <f t="shared" si="0"/>
        <v>9.9303422341840388</v>
      </c>
      <c r="E28" s="118"/>
      <c r="F28" s="118"/>
    </row>
    <row r="29" spans="1:6" x14ac:dyDescent="0.25">
      <c r="A29" s="106" t="s">
        <v>79</v>
      </c>
      <c r="B29" s="76">
        <v>74.129665031851346</v>
      </c>
      <c r="C29" s="130">
        <v>84.25197069521225</v>
      </c>
      <c r="D29" s="130">
        <f t="shared" si="0"/>
        <v>10.122305663360905</v>
      </c>
      <c r="E29" s="118"/>
      <c r="F29" s="118"/>
    </row>
    <row r="30" spans="1:6" x14ac:dyDescent="0.25">
      <c r="A30" s="106" t="s">
        <v>105</v>
      </c>
      <c r="B30" s="76">
        <v>74.503437853097793</v>
      </c>
      <c r="C30" s="130">
        <v>84.845840612382972</v>
      </c>
      <c r="D30" s="130">
        <f t="shared" si="0"/>
        <v>10.342402759285179</v>
      </c>
      <c r="E30" s="118"/>
      <c r="F30" s="118"/>
    </row>
    <row r="31" spans="1:6" x14ac:dyDescent="0.25">
      <c r="A31" s="106" t="s">
        <v>81</v>
      </c>
      <c r="B31" s="130">
        <v>74.751192102263644</v>
      </c>
      <c r="C31" s="130">
        <v>85.397882038411268</v>
      </c>
      <c r="D31" s="130">
        <f t="shared" si="0"/>
        <v>10.646689936147624</v>
      </c>
      <c r="E31" s="118"/>
      <c r="F31" s="118"/>
    </row>
    <row r="32" spans="1:6" x14ac:dyDescent="0.25">
      <c r="A32" s="106" t="s">
        <v>78</v>
      </c>
      <c r="B32" s="130">
        <v>75.045573825660583</v>
      </c>
      <c r="C32" s="130">
        <v>85.990285450916801</v>
      </c>
      <c r="D32" s="130">
        <f t="shared" si="0"/>
        <v>10.944711625256218</v>
      </c>
    </row>
    <row r="33" spans="1:3" x14ac:dyDescent="0.25">
      <c r="A33" s="106" t="s">
        <v>79</v>
      </c>
      <c r="C33" s="61">
        <v>86.61910645118391</v>
      </c>
    </row>
  </sheetData>
  <hyperlinks>
    <hyperlink ref="A1" location="List!A1" display="List!A1"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U54"/>
  <sheetViews>
    <sheetView topLeftCell="T1" zoomScaleNormal="100" workbookViewId="0">
      <selection activeCell="AK19" sqref="AK19"/>
    </sheetView>
  </sheetViews>
  <sheetFormatPr defaultColWidth="8.88671875" defaultRowHeight="14.25" x14ac:dyDescent="0.25"/>
  <cols>
    <col min="1" max="1" width="8.33203125" style="159" customWidth="1"/>
    <col min="2" max="4" width="7.88671875" style="170" customWidth="1"/>
    <col min="5" max="19" width="8.88671875" style="170"/>
    <col min="20" max="22" width="8.88671875" style="170" customWidth="1"/>
    <col min="23" max="23" width="14.88671875" style="170" customWidth="1"/>
    <col min="24" max="16384" width="8.88671875" style="170"/>
  </cols>
  <sheetData>
    <row r="1" spans="1:30" s="159" customFormat="1" ht="15" x14ac:dyDescent="0.25">
      <c r="A1" s="210" t="s">
        <v>379</v>
      </c>
      <c r="B1" s="184" t="s">
        <v>1</v>
      </c>
      <c r="C1" s="184" t="s">
        <v>2</v>
      </c>
      <c r="D1" s="184" t="s">
        <v>3</v>
      </c>
      <c r="E1" s="184" t="s">
        <v>4</v>
      </c>
      <c r="F1" s="184" t="s">
        <v>5</v>
      </c>
      <c r="G1" s="184" t="s">
        <v>6</v>
      </c>
      <c r="H1" s="184" t="s">
        <v>7</v>
      </c>
      <c r="I1" s="184" t="s">
        <v>8</v>
      </c>
      <c r="J1" s="184" t="s">
        <v>9</v>
      </c>
      <c r="K1" s="184" t="s">
        <v>10</v>
      </c>
      <c r="L1" s="184" t="s">
        <v>11</v>
      </c>
      <c r="M1" s="184" t="s">
        <v>12</v>
      </c>
      <c r="N1" s="184" t="s">
        <v>13</v>
      </c>
      <c r="O1" s="184" t="s">
        <v>14</v>
      </c>
      <c r="P1" s="184" t="s">
        <v>15</v>
      </c>
      <c r="Q1" s="184" t="s">
        <v>16</v>
      </c>
      <c r="R1" s="184" t="s">
        <v>17</v>
      </c>
      <c r="S1" s="184" t="s">
        <v>18</v>
      </c>
      <c r="T1" s="185" t="s">
        <v>19</v>
      </c>
      <c r="U1" s="185" t="s">
        <v>20</v>
      </c>
      <c r="V1" s="185" t="s">
        <v>21</v>
      </c>
      <c r="W1" s="185" t="s">
        <v>172</v>
      </c>
      <c r="X1" s="185" t="s">
        <v>162</v>
      </c>
      <c r="Y1" s="185" t="s">
        <v>171</v>
      </c>
      <c r="Z1" s="215" t="s">
        <v>376</v>
      </c>
      <c r="AA1" s="215" t="s">
        <v>377</v>
      </c>
      <c r="AB1" s="215" t="s">
        <v>378</v>
      </c>
      <c r="AC1" s="185" t="s">
        <v>22</v>
      </c>
      <c r="AD1" s="185" t="s">
        <v>23</v>
      </c>
    </row>
    <row r="2" spans="1:30" ht="13.5" x14ac:dyDescent="0.25">
      <c r="A2" s="186" t="s">
        <v>24</v>
      </c>
      <c r="B2" s="186">
        <v>3.7</v>
      </c>
      <c r="C2" s="186">
        <v>0</v>
      </c>
      <c r="D2" s="186">
        <v>0</v>
      </c>
      <c r="E2" s="186">
        <v>0</v>
      </c>
      <c r="F2" s="186">
        <v>0</v>
      </c>
      <c r="G2" s="186">
        <v>0</v>
      </c>
      <c r="H2" s="186">
        <v>0</v>
      </c>
      <c r="I2" s="186">
        <v>0</v>
      </c>
      <c r="J2" s="186">
        <v>0</v>
      </c>
      <c r="K2" s="186">
        <v>0</v>
      </c>
      <c r="L2" s="186">
        <v>0</v>
      </c>
      <c r="M2" s="186">
        <v>0</v>
      </c>
      <c r="N2" s="186">
        <v>0</v>
      </c>
      <c r="O2" s="186">
        <v>0</v>
      </c>
      <c r="P2" s="186">
        <v>0</v>
      </c>
      <c r="Q2" s="186">
        <v>0</v>
      </c>
      <c r="R2" s="186">
        <v>0</v>
      </c>
      <c r="S2" s="186">
        <v>0</v>
      </c>
      <c r="T2" s="186">
        <v>4</v>
      </c>
      <c r="U2" s="186">
        <v>5.5</v>
      </c>
      <c r="V2" s="186">
        <v>2.5</v>
      </c>
      <c r="W2" s="186">
        <v>3.7</v>
      </c>
      <c r="X2" s="186">
        <v>3.7</v>
      </c>
      <c r="Y2" s="186">
        <v>3.7</v>
      </c>
      <c r="Z2" s="186"/>
      <c r="AA2" s="186"/>
      <c r="AB2" s="186"/>
      <c r="AC2" s="186">
        <f>8</f>
        <v>8</v>
      </c>
      <c r="AD2" s="186"/>
    </row>
    <row r="3" spans="1:30" ht="13.5" x14ac:dyDescent="0.25">
      <c r="A3" s="186" t="s">
        <v>25</v>
      </c>
      <c r="B3" s="186">
        <v>6.5</v>
      </c>
      <c r="C3" s="186">
        <v>0</v>
      </c>
      <c r="D3" s="186">
        <v>0</v>
      </c>
      <c r="E3" s="186">
        <v>0</v>
      </c>
      <c r="F3" s="186">
        <v>0</v>
      </c>
      <c r="G3" s="186">
        <v>0</v>
      </c>
      <c r="H3" s="186">
        <v>0</v>
      </c>
      <c r="I3" s="186">
        <v>0</v>
      </c>
      <c r="J3" s="186">
        <v>0</v>
      </c>
      <c r="K3" s="186">
        <v>0</v>
      </c>
      <c r="L3" s="186">
        <v>0</v>
      </c>
      <c r="M3" s="186">
        <v>0</v>
      </c>
      <c r="N3" s="186">
        <v>0</v>
      </c>
      <c r="O3" s="186">
        <v>0</v>
      </c>
      <c r="P3" s="186">
        <v>0</v>
      </c>
      <c r="Q3" s="186">
        <v>0</v>
      </c>
      <c r="R3" s="186">
        <v>0</v>
      </c>
      <c r="S3" s="186">
        <v>0</v>
      </c>
      <c r="T3" s="186">
        <v>4</v>
      </c>
      <c r="U3" s="186">
        <v>5.5</v>
      </c>
      <c r="V3" s="186">
        <v>2.5</v>
      </c>
      <c r="W3" s="186">
        <v>6.5</v>
      </c>
      <c r="X3" s="186">
        <v>6.5</v>
      </c>
      <c r="Y3" s="186">
        <v>6.5</v>
      </c>
      <c r="Z3" s="186"/>
      <c r="AA3" s="186"/>
      <c r="AB3" s="186"/>
      <c r="AC3" s="186">
        <f>8</f>
        <v>8</v>
      </c>
      <c r="AD3" s="186"/>
    </row>
    <row r="4" spans="1:30" ht="13.5" x14ac:dyDescent="0.25">
      <c r="A4" s="186" t="s">
        <v>26</v>
      </c>
      <c r="B4" s="186">
        <v>8.8000000000000007</v>
      </c>
      <c r="C4" s="186">
        <v>0</v>
      </c>
      <c r="D4" s="186">
        <v>0</v>
      </c>
      <c r="E4" s="186">
        <v>0</v>
      </c>
      <c r="F4" s="186">
        <v>0</v>
      </c>
      <c r="G4" s="186">
        <v>0</v>
      </c>
      <c r="H4" s="186">
        <v>0</v>
      </c>
      <c r="I4" s="186">
        <v>0</v>
      </c>
      <c r="J4" s="186">
        <v>0</v>
      </c>
      <c r="K4" s="186">
        <v>0</v>
      </c>
      <c r="L4" s="186">
        <v>0</v>
      </c>
      <c r="M4" s="186">
        <v>0</v>
      </c>
      <c r="N4" s="186">
        <v>0</v>
      </c>
      <c r="O4" s="186">
        <v>0</v>
      </c>
      <c r="P4" s="186">
        <v>0</v>
      </c>
      <c r="Q4" s="186">
        <v>0</v>
      </c>
      <c r="R4" s="186">
        <v>0</v>
      </c>
      <c r="S4" s="186">
        <v>0</v>
      </c>
      <c r="T4" s="186">
        <v>4</v>
      </c>
      <c r="U4" s="186">
        <v>5.5</v>
      </c>
      <c r="V4" s="186">
        <v>2.5</v>
      </c>
      <c r="W4" s="186">
        <v>8.8000000000000007</v>
      </c>
      <c r="X4" s="186">
        <v>8.8000000000000007</v>
      </c>
      <c r="Y4" s="186">
        <v>8.8000000000000007</v>
      </c>
      <c r="Z4" s="186"/>
      <c r="AA4" s="186"/>
      <c r="AB4" s="186"/>
      <c r="AC4" s="186">
        <f>8</f>
        <v>8</v>
      </c>
      <c r="AD4" s="186"/>
    </row>
    <row r="5" spans="1:30" ht="13.5" x14ac:dyDescent="0.25">
      <c r="A5" s="186" t="s">
        <v>27</v>
      </c>
      <c r="B5" s="186">
        <v>5.8</v>
      </c>
      <c r="C5" s="186">
        <v>0</v>
      </c>
      <c r="D5" s="186">
        <v>0</v>
      </c>
      <c r="E5" s="186">
        <v>0</v>
      </c>
      <c r="F5" s="186">
        <v>0</v>
      </c>
      <c r="G5" s="186">
        <v>0</v>
      </c>
      <c r="H5" s="186">
        <v>0</v>
      </c>
      <c r="I5" s="186">
        <v>0</v>
      </c>
      <c r="J5" s="186">
        <v>0</v>
      </c>
      <c r="K5" s="186">
        <v>0</v>
      </c>
      <c r="L5" s="186">
        <v>0</v>
      </c>
      <c r="M5" s="186">
        <v>0</v>
      </c>
      <c r="N5" s="186">
        <v>0</v>
      </c>
      <c r="O5" s="186">
        <v>0</v>
      </c>
      <c r="P5" s="186">
        <v>0</v>
      </c>
      <c r="Q5" s="186">
        <v>0</v>
      </c>
      <c r="R5" s="186">
        <v>0</v>
      </c>
      <c r="S5" s="186">
        <v>0</v>
      </c>
      <c r="T5" s="186">
        <v>4</v>
      </c>
      <c r="U5" s="186">
        <v>5.5</v>
      </c>
      <c r="V5" s="186">
        <v>2.5</v>
      </c>
      <c r="W5" s="186">
        <v>5.8</v>
      </c>
      <c r="X5" s="186">
        <v>5.8</v>
      </c>
      <c r="Y5" s="186">
        <v>5.8</v>
      </c>
      <c r="Z5" s="186"/>
      <c r="AA5" s="186"/>
      <c r="AB5" s="186"/>
      <c r="AC5" s="186">
        <f>8</f>
        <v>8</v>
      </c>
      <c r="AD5" s="186"/>
    </row>
    <row r="6" spans="1:30" ht="13.5" x14ac:dyDescent="0.25">
      <c r="A6" s="186" t="s">
        <v>28</v>
      </c>
      <c r="B6" s="186">
        <v>8.6</v>
      </c>
      <c r="C6" s="186">
        <v>0</v>
      </c>
      <c r="D6" s="186">
        <v>0</v>
      </c>
      <c r="E6" s="186">
        <v>0</v>
      </c>
      <c r="F6" s="186">
        <v>0</v>
      </c>
      <c r="G6" s="186">
        <v>0</v>
      </c>
      <c r="H6" s="186">
        <v>0</v>
      </c>
      <c r="I6" s="186">
        <v>0</v>
      </c>
      <c r="J6" s="186">
        <v>0</v>
      </c>
      <c r="K6" s="186">
        <v>0</v>
      </c>
      <c r="L6" s="186">
        <v>0</v>
      </c>
      <c r="M6" s="186">
        <v>0</v>
      </c>
      <c r="N6" s="186">
        <v>0</v>
      </c>
      <c r="O6" s="186">
        <v>0</v>
      </c>
      <c r="P6" s="186">
        <v>0</v>
      </c>
      <c r="Q6" s="186">
        <v>0</v>
      </c>
      <c r="R6" s="186">
        <v>0</v>
      </c>
      <c r="S6" s="186">
        <v>0</v>
      </c>
      <c r="T6" s="186">
        <v>4</v>
      </c>
      <c r="U6" s="186">
        <v>5.5</v>
      </c>
      <c r="V6" s="186">
        <v>2.5</v>
      </c>
      <c r="W6" s="186">
        <v>8.6</v>
      </c>
      <c r="X6" s="186">
        <v>8.6</v>
      </c>
      <c r="Y6" s="186">
        <v>8.6</v>
      </c>
      <c r="Z6" s="186"/>
      <c r="AA6" s="186"/>
      <c r="AB6" s="186"/>
      <c r="AC6" s="186">
        <f>8</f>
        <v>8</v>
      </c>
      <c r="AD6" s="186"/>
    </row>
    <row r="7" spans="1:30" ht="13.5" x14ac:dyDescent="0.25">
      <c r="A7" s="186" t="s">
        <v>29</v>
      </c>
      <c r="B7" s="186">
        <v>9.4</v>
      </c>
      <c r="C7" s="186">
        <v>0</v>
      </c>
      <c r="D7" s="186">
        <v>0</v>
      </c>
      <c r="E7" s="186">
        <v>0</v>
      </c>
      <c r="F7" s="186">
        <v>0</v>
      </c>
      <c r="G7" s="186">
        <v>0</v>
      </c>
      <c r="H7" s="186">
        <v>0</v>
      </c>
      <c r="I7" s="186">
        <v>0</v>
      </c>
      <c r="J7" s="186">
        <v>0</v>
      </c>
      <c r="K7" s="186">
        <v>0</v>
      </c>
      <c r="L7" s="186">
        <v>0</v>
      </c>
      <c r="M7" s="186">
        <v>0</v>
      </c>
      <c r="N7" s="186">
        <v>0</v>
      </c>
      <c r="O7" s="186">
        <v>0</v>
      </c>
      <c r="P7" s="186">
        <v>0</v>
      </c>
      <c r="Q7" s="186">
        <v>0</v>
      </c>
      <c r="R7" s="186">
        <v>0</v>
      </c>
      <c r="S7" s="186">
        <v>0</v>
      </c>
      <c r="T7" s="186">
        <v>4</v>
      </c>
      <c r="U7" s="186">
        <v>5.5</v>
      </c>
      <c r="V7" s="186">
        <v>2.5</v>
      </c>
      <c r="W7" s="186">
        <v>9.4</v>
      </c>
      <c r="X7" s="186">
        <v>9.4</v>
      </c>
      <c r="Y7" s="186">
        <v>9.4</v>
      </c>
      <c r="Z7" s="186"/>
      <c r="AA7" s="186"/>
      <c r="AB7" s="186"/>
      <c r="AC7" s="186">
        <f>8</f>
        <v>8</v>
      </c>
      <c r="AD7" s="186"/>
    </row>
    <row r="8" spans="1:30" ht="13.5" x14ac:dyDescent="0.25">
      <c r="A8" s="186" t="s">
        <v>30</v>
      </c>
      <c r="B8" s="186">
        <v>11.55</v>
      </c>
      <c r="C8" s="186">
        <v>0</v>
      </c>
      <c r="D8" s="186">
        <v>0</v>
      </c>
      <c r="E8" s="186">
        <v>0</v>
      </c>
      <c r="F8" s="186">
        <v>0</v>
      </c>
      <c r="G8" s="186">
        <v>0</v>
      </c>
      <c r="H8" s="186">
        <v>0</v>
      </c>
      <c r="I8" s="186">
        <v>0</v>
      </c>
      <c r="J8" s="186">
        <v>0</v>
      </c>
      <c r="K8" s="186">
        <v>0</v>
      </c>
      <c r="L8" s="186">
        <v>0</v>
      </c>
      <c r="M8" s="186">
        <v>0</v>
      </c>
      <c r="N8" s="186">
        <v>0</v>
      </c>
      <c r="O8" s="186">
        <v>0</v>
      </c>
      <c r="P8" s="186">
        <v>0</v>
      </c>
      <c r="Q8" s="186">
        <v>0</v>
      </c>
      <c r="R8" s="186">
        <v>0</v>
      </c>
      <c r="S8" s="186">
        <v>0</v>
      </c>
      <c r="T8" s="186">
        <v>4</v>
      </c>
      <c r="U8" s="186">
        <v>5.5</v>
      </c>
      <c r="V8" s="186">
        <v>2.5</v>
      </c>
      <c r="W8" s="186">
        <v>11.55</v>
      </c>
      <c r="X8" s="186">
        <v>11.55</v>
      </c>
      <c r="Y8" s="186">
        <v>11.55</v>
      </c>
      <c r="Z8" s="186"/>
      <c r="AA8" s="186"/>
      <c r="AB8" s="186"/>
      <c r="AC8" s="186">
        <f>8</f>
        <v>8</v>
      </c>
      <c r="AD8" s="186"/>
    </row>
    <row r="9" spans="1:30" ht="13.5" x14ac:dyDescent="0.25">
      <c r="A9" s="186" t="s">
        <v>31</v>
      </c>
      <c r="B9" s="186">
        <v>8.5</v>
      </c>
      <c r="C9" s="186">
        <v>0</v>
      </c>
      <c r="D9" s="186">
        <v>0</v>
      </c>
      <c r="E9" s="186">
        <v>0</v>
      </c>
      <c r="F9" s="186">
        <v>0</v>
      </c>
      <c r="G9" s="186">
        <v>0</v>
      </c>
      <c r="H9" s="186">
        <v>0</v>
      </c>
      <c r="I9" s="186">
        <v>0</v>
      </c>
      <c r="J9" s="186">
        <v>0</v>
      </c>
      <c r="K9" s="186">
        <v>0</v>
      </c>
      <c r="L9" s="186">
        <v>0</v>
      </c>
      <c r="M9" s="186">
        <v>0</v>
      </c>
      <c r="N9" s="186">
        <v>0</v>
      </c>
      <c r="O9" s="186">
        <v>0</v>
      </c>
      <c r="P9" s="186">
        <v>0</v>
      </c>
      <c r="Q9" s="186">
        <v>0</v>
      </c>
      <c r="R9" s="186">
        <v>0</v>
      </c>
      <c r="S9" s="186">
        <v>0</v>
      </c>
      <c r="T9" s="186">
        <v>4</v>
      </c>
      <c r="U9" s="186">
        <v>5.5</v>
      </c>
      <c r="V9" s="186">
        <v>2.5</v>
      </c>
      <c r="W9" s="186">
        <v>8.5</v>
      </c>
      <c r="X9" s="186">
        <v>8.5</v>
      </c>
      <c r="Y9" s="186">
        <v>8.5</v>
      </c>
      <c r="Z9" s="186"/>
      <c r="AA9" s="186"/>
      <c r="AB9" s="186"/>
      <c r="AC9" s="186">
        <f>8</f>
        <v>8</v>
      </c>
      <c r="AD9" s="186"/>
    </row>
    <row r="10" spans="1:30" ht="13.5" x14ac:dyDescent="0.25">
      <c r="A10" s="186" t="s">
        <v>32</v>
      </c>
      <c r="B10" s="186">
        <v>6.2</v>
      </c>
      <c r="C10" s="186">
        <v>0</v>
      </c>
      <c r="D10" s="186">
        <v>0</v>
      </c>
      <c r="E10" s="186">
        <v>0</v>
      </c>
      <c r="F10" s="186">
        <v>0</v>
      </c>
      <c r="G10" s="186">
        <v>0</v>
      </c>
      <c r="H10" s="186">
        <v>0</v>
      </c>
      <c r="I10" s="186">
        <v>0</v>
      </c>
      <c r="J10" s="186">
        <v>0</v>
      </c>
      <c r="K10" s="186">
        <v>0</v>
      </c>
      <c r="L10" s="186">
        <v>0</v>
      </c>
      <c r="M10" s="186">
        <v>0</v>
      </c>
      <c r="N10" s="186">
        <v>0</v>
      </c>
      <c r="O10" s="186">
        <v>0</v>
      </c>
      <c r="P10" s="186">
        <v>0</v>
      </c>
      <c r="Q10" s="186">
        <v>0</v>
      </c>
      <c r="R10" s="186">
        <v>0</v>
      </c>
      <c r="S10" s="186">
        <v>0</v>
      </c>
      <c r="T10" s="186">
        <v>4</v>
      </c>
      <c r="U10" s="186">
        <v>5.5</v>
      </c>
      <c r="V10" s="186">
        <v>2.5</v>
      </c>
      <c r="W10" s="186">
        <v>6.2</v>
      </c>
      <c r="X10" s="186">
        <v>6.2</v>
      </c>
      <c r="Y10" s="186">
        <v>6.2</v>
      </c>
      <c r="Z10" s="186"/>
      <c r="AA10" s="186"/>
      <c r="AB10" s="186"/>
      <c r="AC10" s="186">
        <f>8</f>
        <v>8</v>
      </c>
      <c r="AD10" s="186"/>
    </row>
    <row r="11" spans="1:30" ht="13.5" x14ac:dyDescent="0.25">
      <c r="A11" s="186" t="s">
        <v>33</v>
      </c>
      <c r="B11" s="186">
        <v>4.7</v>
      </c>
      <c r="C11" s="186">
        <v>0</v>
      </c>
      <c r="D11" s="186">
        <v>0</v>
      </c>
      <c r="E11" s="186">
        <v>0</v>
      </c>
      <c r="F11" s="186">
        <v>0</v>
      </c>
      <c r="G11" s="186">
        <v>0</v>
      </c>
      <c r="H11" s="186">
        <v>0</v>
      </c>
      <c r="I11" s="186">
        <v>0</v>
      </c>
      <c r="J11" s="186">
        <v>0</v>
      </c>
      <c r="K11" s="186">
        <v>0</v>
      </c>
      <c r="L11" s="186">
        <v>0</v>
      </c>
      <c r="M11" s="186">
        <v>0</v>
      </c>
      <c r="N11" s="186">
        <v>0</v>
      </c>
      <c r="O11" s="186">
        <v>0</v>
      </c>
      <c r="P11" s="186">
        <v>0</v>
      </c>
      <c r="Q11" s="186">
        <v>0</v>
      </c>
      <c r="R11" s="186">
        <v>0</v>
      </c>
      <c r="S11" s="186">
        <v>0</v>
      </c>
      <c r="T11" s="186">
        <v>4</v>
      </c>
      <c r="U11" s="186">
        <v>5.5</v>
      </c>
      <c r="V11" s="186">
        <v>2.5</v>
      </c>
      <c r="W11" s="186">
        <v>4.7</v>
      </c>
      <c r="X11" s="186">
        <v>4.7</v>
      </c>
      <c r="Y11" s="186">
        <v>4.7</v>
      </c>
      <c r="Z11" s="186"/>
      <c r="AA11" s="186"/>
      <c r="AB11" s="186"/>
      <c r="AC11" s="186">
        <f>8</f>
        <v>8</v>
      </c>
      <c r="AD11" s="186"/>
    </row>
    <row r="12" spans="1:30" ht="13.5" x14ac:dyDescent="0.25">
      <c r="A12" s="186" t="s">
        <v>34</v>
      </c>
      <c r="B12" s="186">
        <v>2.2000000000000002</v>
      </c>
      <c r="C12" s="186">
        <v>0</v>
      </c>
      <c r="D12" s="186">
        <v>0</v>
      </c>
      <c r="E12" s="186">
        <v>0</v>
      </c>
      <c r="F12" s="186">
        <v>0</v>
      </c>
      <c r="G12" s="186">
        <v>0</v>
      </c>
      <c r="H12" s="186">
        <v>0</v>
      </c>
      <c r="I12" s="186">
        <v>0</v>
      </c>
      <c r="J12" s="186">
        <v>0</v>
      </c>
      <c r="K12" s="186">
        <v>0</v>
      </c>
      <c r="L12" s="186">
        <v>0</v>
      </c>
      <c r="M12" s="186">
        <v>0</v>
      </c>
      <c r="N12" s="186">
        <v>0</v>
      </c>
      <c r="O12" s="186">
        <v>0</v>
      </c>
      <c r="P12" s="186">
        <v>0</v>
      </c>
      <c r="Q12" s="186">
        <v>0</v>
      </c>
      <c r="R12" s="186">
        <v>0</v>
      </c>
      <c r="S12" s="186">
        <v>0</v>
      </c>
      <c r="T12" s="186">
        <v>4</v>
      </c>
      <c r="U12" s="186">
        <v>5.5</v>
      </c>
      <c r="V12" s="186">
        <v>2.5</v>
      </c>
      <c r="W12" s="186">
        <v>2.2000000000000002</v>
      </c>
      <c r="X12" s="186">
        <v>2.2000000000000002</v>
      </c>
      <c r="Y12" s="186">
        <v>2.2000000000000002</v>
      </c>
      <c r="Z12" s="186"/>
      <c r="AA12" s="186"/>
      <c r="AB12" s="186"/>
      <c r="AC12" s="186">
        <f>8</f>
        <v>8</v>
      </c>
      <c r="AD12" s="186"/>
    </row>
    <row r="13" spans="1:30" ht="13.5" x14ac:dyDescent="0.25">
      <c r="A13" s="186" t="s">
        <v>35</v>
      </c>
      <c r="B13" s="186">
        <v>0.7</v>
      </c>
      <c r="C13" s="186">
        <v>0</v>
      </c>
      <c r="D13" s="186">
        <v>0</v>
      </c>
      <c r="E13" s="186">
        <v>0</v>
      </c>
      <c r="F13" s="186">
        <v>0</v>
      </c>
      <c r="G13" s="186">
        <v>0</v>
      </c>
      <c r="H13" s="186">
        <v>0</v>
      </c>
      <c r="I13" s="186">
        <v>0</v>
      </c>
      <c r="J13" s="186">
        <v>0</v>
      </c>
      <c r="K13" s="186">
        <v>0</v>
      </c>
      <c r="L13" s="186">
        <v>0</v>
      </c>
      <c r="M13" s="186">
        <v>0</v>
      </c>
      <c r="N13" s="186">
        <v>0</v>
      </c>
      <c r="O13" s="186">
        <v>0</v>
      </c>
      <c r="P13" s="186">
        <v>0</v>
      </c>
      <c r="Q13" s="186">
        <v>0</v>
      </c>
      <c r="R13" s="186">
        <v>0</v>
      </c>
      <c r="S13" s="186">
        <v>0</v>
      </c>
      <c r="T13" s="186">
        <v>4</v>
      </c>
      <c r="U13" s="186">
        <v>5.5</v>
      </c>
      <c r="V13" s="186">
        <v>2.5</v>
      </c>
      <c r="W13" s="186">
        <v>0.7</v>
      </c>
      <c r="X13" s="186">
        <v>0.7</v>
      </c>
      <c r="Y13" s="186">
        <v>0.7</v>
      </c>
      <c r="Z13" s="186"/>
      <c r="AA13" s="186"/>
      <c r="AB13" s="186"/>
      <c r="AC13" s="186">
        <f>8</f>
        <v>8</v>
      </c>
      <c r="AD13" s="186"/>
    </row>
    <row r="14" spans="1:30" ht="13.5" x14ac:dyDescent="0.25">
      <c r="A14" s="186" t="s">
        <v>36</v>
      </c>
      <c r="B14" s="187">
        <v>2.5</v>
      </c>
      <c r="C14" s="186">
        <v>0</v>
      </c>
      <c r="D14" s="186">
        <v>0</v>
      </c>
      <c r="E14" s="186">
        <v>0</v>
      </c>
      <c r="F14" s="186">
        <v>0</v>
      </c>
      <c r="G14" s="186">
        <v>0</v>
      </c>
      <c r="H14" s="186">
        <v>0</v>
      </c>
      <c r="I14" s="186">
        <v>0</v>
      </c>
      <c r="J14" s="186">
        <v>0</v>
      </c>
      <c r="K14" s="186">
        <v>0</v>
      </c>
      <c r="L14" s="186">
        <v>0</v>
      </c>
      <c r="M14" s="186">
        <v>0</v>
      </c>
      <c r="N14" s="186">
        <v>0</v>
      </c>
      <c r="O14" s="186">
        <v>0</v>
      </c>
      <c r="P14" s="186">
        <v>0</v>
      </c>
      <c r="Q14" s="186">
        <v>0</v>
      </c>
      <c r="R14" s="186">
        <v>0</v>
      </c>
      <c r="S14" s="186">
        <v>0</v>
      </c>
      <c r="T14" s="186">
        <v>4</v>
      </c>
      <c r="U14" s="186">
        <v>5.5</v>
      </c>
      <c r="V14" s="186">
        <v>2.5</v>
      </c>
      <c r="W14" s="186">
        <v>2.5</v>
      </c>
      <c r="X14" s="186">
        <v>2.5</v>
      </c>
      <c r="Y14" s="186">
        <v>2.5</v>
      </c>
      <c r="Z14" s="186"/>
      <c r="AA14" s="186"/>
      <c r="AB14" s="186"/>
      <c r="AC14" s="186">
        <f>8</f>
        <v>8</v>
      </c>
      <c r="AD14" s="186"/>
    </row>
    <row r="15" spans="1:30" ht="13.5" x14ac:dyDescent="0.25">
      <c r="A15" s="186" t="s">
        <v>37</v>
      </c>
      <c r="B15" s="187">
        <v>3.2</v>
      </c>
      <c r="C15" s="186">
        <v>0</v>
      </c>
      <c r="D15" s="186">
        <v>0</v>
      </c>
      <c r="E15" s="186">
        <v>0</v>
      </c>
      <c r="F15" s="186">
        <v>0</v>
      </c>
      <c r="G15" s="186">
        <v>0</v>
      </c>
      <c r="H15" s="186">
        <v>0</v>
      </c>
      <c r="I15" s="186">
        <v>0</v>
      </c>
      <c r="J15" s="186">
        <v>0</v>
      </c>
      <c r="K15" s="186">
        <v>0</v>
      </c>
      <c r="L15" s="186">
        <v>0</v>
      </c>
      <c r="M15" s="186">
        <v>0</v>
      </c>
      <c r="N15" s="186">
        <v>0</v>
      </c>
      <c r="O15" s="186">
        <v>0</v>
      </c>
      <c r="P15" s="186">
        <v>0</v>
      </c>
      <c r="Q15" s="186">
        <v>0</v>
      </c>
      <c r="R15" s="186">
        <v>0</v>
      </c>
      <c r="S15" s="186">
        <v>0</v>
      </c>
      <c r="T15" s="186">
        <v>4</v>
      </c>
      <c r="U15" s="186">
        <v>5.5</v>
      </c>
      <c r="V15" s="186">
        <v>2.5</v>
      </c>
      <c r="W15" s="186">
        <v>3.2</v>
      </c>
      <c r="X15" s="186">
        <v>3.2</v>
      </c>
      <c r="Y15" s="186">
        <v>3.2</v>
      </c>
      <c r="Z15" s="186"/>
      <c r="AA15" s="186"/>
      <c r="AB15" s="186"/>
      <c r="AC15" s="186">
        <f>8</f>
        <v>8</v>
      </c>
      <c r="AD15" s="186"/>
    </row>
    <row r="16" spans="1:30" ht="13.5" x14ac:dyDescent="0.25">
      <c r="A16" s="186" t="s">
        <v>38</v>
      </c>
      <c r="B16" s="187">
        <v>3.4</v>
      </c>
      <c r="C16" s="186">
        <v>0</v>
      </c>
      <c r="D16" s="186">
        <v>0</v>
      </c>
      <c r="E16" s="186">
        <v>0</v>
      </c>
      <c r="F16" s="186">
        <v>0</v>
      </c>
      <c r="G16" s="186">
        <v>0</v>
      </c>
      <c r="H16" s="186">
        <v>0</v>
      </c>
      <c r="I16" s="186">
        <v>0</v>
      </c>
      <c r="J16" s="186">
        <v>0</v>
      </c>
      <c r="K16" s="186">
        <v>0</v>
      </c>
      <c r="L16" s="186">
        <v>0</v>
      </c>
      <c r="M16" s="186">
        <v>0</v>
      </c>
      <c r="N16" s="186">
        <v>0</v>
      </c>
      <c r="O16" s="186">
        <v>0</v>
      </c>
      <c r="P16" s="186">
        <v>0</v>
      </c>
      <c r="Q16" s="186">
        <v>0</v>
      </c>
      <c r="R16" s="186">
        <v>0</v>
      </c>
      <c r="S16" s="186">
        <v>0</v>
      </c>
      <c r="T16" s="186">
        <v>4</v>
      </c>
      <c r="U16" s="186">
        <v>5.5</v>
      </c>
      <c r="V16" s="186">
        <v>2.5</v>
      </c>
      <c r="W16" s="186">
        <v>3.4</v>
      </c>
      <c r="X16" s="186">
        <v>3.4</v>
      </c>
      <c r="Y16" s="186">
        <v>3.4</v>
      </c>
      <c r="Z16" s="186"/>
      <c r="AA16" s="186"/>
      <c r="AB16" s="186"/>
      <c r="AC16" s="186">
        <f>8</f>
        <v>8</v>
      </c>
      <c r="AD16" s="186"/>
    </row>
    <row r="17" spans="1:1000 1025:2025 2050:3050 3075:4075 4100:5100 5125:6125 6150:7150 7175:8175 8200:9200 9225:10225 10250:11250 11275:12275 12300:13300 13325:14325 14350:15350 15375:16375" ht="13.5" x14ac:dyDescent="0.25">
      <c r="A17" s="186" t="s">
        <v>39</v>
      </c>
      <c r="B17" s="187">
        <v>6.5</v>
      </c>
      <c r="C17" s="186">
        <v>0</v>
      </c>
      <c r="D17" s="186">
        <v>0</v>
      </c>
      <c r="E17" s="186">
        <v>0</v>
      </c>
      <c r="F17" s="186">
        <v>0</v>
      </c>
      <c r="G17" s="186">
        <v>0</v>
      </c>
      <c r="H17" s="186">
        <v>0</v>
      </c>
      <c r="I17" s="186">
        <v>0</v>
      </c>
      <c r="J17" s="186">
        <v>0</v>
      </c>
      <c r="K17" s="186">
        <v>0</v>
      </c>
      <c r="L17" s="186">
        <v>0</v>
      </c>
      <c r="M17" s="186">
        <v>0</v>
      </c>
      <c r="N17" s="186">
        <v>0</v>
      </c>
      <c r="O17" s="186">
        <v>0</v>
      </c>
      <c r="P17" s="186">
        <v>0</v>
      </c>
      <c r="Q17" s="186">
        <v>0</v>
      </c>
      <c r="R17" s="186">
        <v>0</v>
      </c>
      <c r="S17" s="186">
        <v>0</v>
      </c>
      <c r="T17" s="186">
        <v>4</v>
      </c>
      <c r="U17" s="186">
        <v>5.5</v>
      </c>
      <c r="V17" s="186">
        <v>2.5</v>
      </c>
      <c r="W17" s="186">
        <v>6.5</v>
      </c>
      <c r="X17" s="186">
        <v>6.5</v>
      </c>
      <c r="Y17" s="186">
        <v>6.5</v>
      </c>
      <c r="Z17" s="186"/>
      <c r="AA17" s="186"/>
      <c r="AB17" s="186"/>
      <c r="AC17" s="186">
        <f>8</f>
        <v>8</v>
      </c>
      <c r="AD17" s="186"/>
      <c r="AX17" s="188"/>
      <c r="BW17" s="188"/>
      <c r="CV17" s="188"/>
      <c r="DU17" s="188"/>
      <c r="ET17" s="188"/>
      <c r="FS17" s="188"/>
      <c r="GR17" s="188"/>
      <c r="HQ17" s="188"/>
      <c r="IP17" s="188"/>
      <c r="JO17" s="188"/>
      <c r="KN17" s="188"/>
      <c r="LM17" s="188"/>
      <c r="ML17" s="188"/>
      <c r="NK17" s="188"/>
      <c r="OJ17" s="188"/>
      <c r="PI17" s="188"/>
      <c r="QH17" s="188"/>
      <c r="RG17" s="188"/>
      <c r="SF17" s="188"/>
      <c r="TE17" s="188"/>
      <c r="UD17" s="188"/>
      <c r="VC17" s="188"/>
      <c r="WB17" s="188"/>
      <c r="XA17" s="188"/>
      <c r="XZ17" s="188"/>
      <c r="YY17" s="188"/>
      <c r="ZX17" s="188"/>
      <c r="AAW17" s="188"/>
      <c r="ABV17" s="188"/>
      <c r="ACU17" s="188"/>
      <c r="ADT17" s="188"/>
      <c r="AES17" s="188"/>
      <c r="AFR17" s="188"/>
      <c r="AGQ17" s="188"/>
      <c r="AHP17" s="188"/>
      <c r="AIO17" s="188"/>
      <c r="AJN17" s="188"/>
      <c r="AKM17" s="188"/>
      <c r="ALL17" s="188"/>
      <c r="AMK17" s="188"/>
      <c r="ANJ17" s="188"/>
      <c r="AOI17" s="188"/>
      <c r="APH17" s="188"/>
      <c r="AQG17" s="188"/>
      <c r="ARF17" s="188"/>
      <c r="ASE17" s="188"/>
      <c r="ATD17" s="188"/>
      <c r="AUC17" s="188"/>
      <c r="AVB17" s="188"/>
      <c r="AWA17" s="188"/>
      <c r="AWZ17" s="188"/>
      <c r="AXY17" s="188"/>
      <c r="AYX17" s="188"/>
      <c r="AZW17" s="188"/>
      <c r="BAV17" s="188"/>
      <c r="BBU17" s="188"/>
      <c r="BCT17" s="188"/>
      <c r="BDS17" s="188"/>
      <c r="BER17" s="188"/>
      <c r="BFQ17" s="188"/>
      <c r="BGP17" s="188"/>
      <c r="BHO17" s="188"/>
      <c r="BIN17" s="188"/>
      <c r="BJM17" s="188"/>
      <c r="BKL17" s="188"/>
      <c r="BLK17" s="188"/>
      <c r="BMJ17" s="188"/>
      <c r="BNI17" s="188"/>
      <c r="BOH17" s="188"/>
      <c r="BPG17" s="188"/>
      <c r="BQF17" s="188"/>
      <c r="BRE17" s="188"/>
      <c r="BSD17" s="188"/>
      <c r="BTC17" s="188"/>
      <c r="BUB17" s="188"/>
      <c r="BVA17" s="188"/>
      <c r="BVZ17" s="188"/>
      <c r="BWY17" s="188"/>
      <c r="BXX17" s="188"/>
      <c r="BYW17" s="188"/>
      <c r="BZV17" s="188"/>
      <c r="CAU17" s="188"/>
      <c r="CBT17" s="188"/>
      <c r="CCS17" s="188"/>
      <c r="CDR17" s="188"/>
      <c r="CEQ17" s="188"/>
      <c r="CFP17" s="188"/>
      <c r="CGO17" s="188"/>
      <c r="CHN17" s="188"/>
      <c r="CIM17" s="188"/>
      <c r="CJL17" s="188"/>
      <c r="CKK17" s="188"/>
      <c r="CLJ17" s="188"/>
      <c r="CMI17" s="188"/>
      <c r="CNH17" s="188"/>
      <c r="COG17" s="188"/>
      <c r="CPF17" s="188"/>
      <c r="CQE17" s="188"/>
      <c r="CRD17" s="188"/>
      <c r="CSC17" s="188"/>
      <c r="CTB17" s="188"/>
      <c r="CUA17" s="188"/>
      <c r="CUZ17" s="188"/>
      <c r="CVY17" s="188"/>
      <c r="CWX17" s="188"/>
      <c r="CXW17" s="188"/>
      <c r="CYV17" s="188"/>
      <c r="CZU17" s="188"/>
      <c r="DAT17" s="188"/>
      <c r="DBS17" s="188"/>
      <c r="DCR17" s="188"/>
      <c r="DDQ17" s="188"/>
      <c r="DEP17" s="188"/>
      <c r="DFO17" s="188"/>
      <c r="DGN17" s="188"/>
      <c r="DHM17" s="188"/>
      <c r="DIL17" s="188"/>
      <c r="DJK17" s="188"/>
      <c r="DKJ17" s="188"/>
      <c r="DLI17" s="188"/>
      <c r="DMH17" s="188"/>
      <c r="DNG17" s="188"/>
      <c r="DOF17" s="188"/>
      <c r="DPE17" s="188"/>
      <c r="DQD17" s="188"/>
      <c r="DRC17" s="188"/>
      <c r="DSB17" s="188"/>
      <c r="DTA17" s="188"/>
      <c r="DTZ17" s="188"/>
      <c r="DUY17" s="188"/>
      <c r="DVX17" s="188"/>
      <c r="DWW17" s="188"/>
      <c r="DXV17" s="188"/>
      <c r="DYU17" s="188"/>
      <c r="DZT17" s="188"/>
      <c r="EAS17" s="188"/>
      <c r="EBR17" s="188"/>
      <c r="ECQ17" s="188"/>
      <c r="EDP17" s="188"/>
      <c r="EEO17" s="188"/>
      <c r="EFN17" s="188"/>
      <c r="EGM17" s="188"/>
      <c r="EHL17" s="188"/>
      <c r="EIK17" s="188"/>
      <c r="EJJ17" s="188"/>
      <c r="EKI17" s="188"/>
      <c r="ELH17" s="188"/>
      <c r="EMG17" s="188"/>
      <c r="ENF17" s="188"/>
      <c r="EOE17" s="188"/>
      <c r="EPD17" s="188"/>
      <c r="EQC17" s="188"/>
      <c r="ERB17" s="188"/>
      <c r="ESA17" s="188"/>
      <c r="ESZ17" s="188"/>
      <c r="ETY17" s="188"/>
      <c r="EUX17" s="188"/>
      <c r="EVW17" s="188"/>
      <c r="EWV17" s="188"/>
      <c r="EXU17" s="188"/>
      <c r="EYT17" s="188"/>
      <c r="EZS17" s="188"/>
      <c r="FAR17" s="188"/>
      <c r="FBQ17" s="188"/>
      <c r="FCP17" s="188"/>
      <c r="FDO17" s="188"/>
      <c r="FEN17" s="188"/>
      <c r="FFM17" s="188"/>
      <c r="FGL17" s="188"/>
      <c r="FHK17" s="188"/>
      <c r="FIJ17" s="188"/>
      <c r="FJI17" s="188"/>
      <c r="FKH17" s="188"/>
      <c r="FLG17" s="188"/>
      <c r="FMF17" s="188"/>
      <c r="FNE17" s="188"/>
      <c r="FOD17" s="188"/>
      <c r="FPC17" s="188"/>
      <c r="FQB17" s="188"/>
      <c r="FRA17" s="188"/>
      <c r="FRZ17" s="188"/>
      <c r="FSY17" s="188"/>
      <c r="FTX17" s="188"/>
      <c r="FUW17" s="188"/>
      <c r="FVV17" s="188"/>
      <c r="FWU17" s="188"/>
      <c r="FXT17" s="188"/>
      <c r="FYS17" s="188"/>
      <c r="FZR17" s="188"/>
      <c r="GAQ17" s="188"/>
      <c r="GBP17" s="188"/>
      <c r="GCO17" s="188"/>
      <c r="GDN17" s="188"/>
      <c r="GEM17" s="188"/>
      <c r="GFL17" s="188"/>
      <c r="GGK17" s="188"/>
      <c r="GHJ17" s="188"/>
      <c r="GII17" s="188"/>
      <c r="GJH17" s="188"/>
      <c r="GKG17" s="188"/>
      <c r="GLF17" s="188"/>
      <c r="GME17" s="188"/>
      <c r="GND17" s="188"/>
      <c r="GOC17" s="188"/>
      <c r="GPB17" s="188"/>
      <c r="GQA17" s="188"/>
      <c r="GQZ17" s="188"/>
      <c r="GRY17" s="188"/>
      <c r="GSX17" s="188"/>
      <c r="GTW17" s="188"/>
      <c r="GUV17" s="188"/>
      <c r="GVU17" s="188"/>
      <c r="GWT17" s="188"/>
      <c r="GXS17" s="188"/>
      <c r="GYR17" s="188"/>
      <c r="GZQ17" s="188"/>
      <c r="HAP17" s="188"/>
      <c r="HBO17" s="188"/>
      <c r="HCN17" s="188"/>
      <c r="HDM17" s="188"/>
      <c r="HEL17" s="188"/>
      <c r="HFK17" s="188"/>
      <c r="HGJ17" s="188"/>
      <c r="HHI17" s="188"/>
      <c r="HIH17" s="188"/>
      <c r="HJG17" s="188"/>
      <c r="HKF17" s="188"/>
      <c r="HLE17" s="188"/>
      <c r="HMD17" s="188"/>
      <c r="HNC17" s="188"/>
      <c r="HOB17" s="188"/>
      <c r="HPA17" s="188"/>
      <c r="HPZ17" s="188"/>
      <c r="HQY17" s="188"/>
      <c r="HRX17" s="188"/>
      <c r="HSW17" s="188"/>
      <c r="HTV17" s="188"/>
      <c r="HUU17" s="188"/>
      <c r="HVT17" s="188"/>
      <c r="HWS17" s="188"/>
      <c r="HXR17" s="188"/>
      <c r="HYQ17" s="188"/>
      <c r="HZP17" s="188"/>
      <c r="IAO17" s="188"/>
      <c r="IBN17" s="188"/>
      <c r="ICM17" s="188"/>
      <c r="IDL17" s="188"/>
      <c r="IEK17" s="188"/>
      <c r="IFJ17" s="188"/>
      <c r="IGI17" s="188"/>
      <c r="IHH17" s="188"/>
      <c r="IIG17" s="188"/>
      <c r="IJF17" s="188"/>
      <c r="IKE17" s="188"/>
      <c r="ILD17" s="188"/>
      <c r="IMC17" s="188"/>
      <c r="INB17" s="188"/>
      <c r="IOA17" s="188"/>
      <c r="IOZ17" s="188"/>
      <c r="IPY17" s="188"/>
      <c r="IQX17" s="188"/>
      <c r="IRW17" s="188"/>
      <c r="ISV17" s="188"/>
      <c r="ITU17" s="188"/>
      <c r="IUT17" s="188"/>
      <c r="IVS17" s="188"/>
      <c r="IWR17" s="188"/>
      <c r="IXQ17" s="188"/>
      <c r="IYP17" s="188"/>
      <c r="IZO17" s="188"/>
      <c r="JAN17" s="188"/>
      <c r="JBM17" s="188"/>
      <c r="JCL17" s="188"/>
      <c r="JDK17" s="188"/>
      <c r="JEJ17" s="188"/>
      <c r="JFI17" s="188"/>
      <c r="JGH17" s="188"/>
      <c r="JHG17" s="188"/>
      <c r="JIF17" s="188"/>
      <c r="JJE17" s="188"/>
      <c r="JKD17" s="188"/>
      <c r="JLC17" s="188"/>
      <c r="JMB17" s="188"/>
      <c r="JNA17" s="188"/>
      <c r="JNZ17" s="188"/>
      <c r="JOY17" s="188"/>
      <c r="JPX17" s="188"/>
      <c r="JQW17" s="188"/>
      <c r="JRV17" s="188"/>
      <c r="JSU17" s="188"/>
      <c r="JTT17" s="188"/>
      <c r="JUS17" s="188"/>
      <c r="JVR17" s="188"/>
      <c r="JWQ17" s="188"/>
      <c r="JXP17" s="188"/>
      <c r="JYO17" s="188"/>
      <c r="JZN17" s="188"/>
      <c r="KAM17" s="188"/>
      <c r="KBL17" s="188"/>
      <c r="KCK17" s="188"/>
      <c r="KDJ17" s="188"/>
      <c r="KEI17" s="188"/>
      <c r="KFH17" s="188"/>
      <c r="KGG17" s="188"/>
      <c r="KHF17" s="188"/>
      <c r="KIE17" s="188"/>
      <c r="KJD17" s="188"/>
      <c r="KKC17" s="188"/>
      <c r="KLB17" s="188"/>
      <c r="KMA17" s="188"/>
      <c r="KMZ17" s="188"/>
      <c r="KNY17" s="188"/>
      <c r="KOX17" s="188"/>
      <c r="KPW17" s="188"/>
      <c r="KQV17" s="188"/>
      <c r="KRU17" s="188"/>
      <c r="KST17" s="188"/>
      <c r="KTS17" s="188"/>
      <c r="KUR17" s="188"/>
      <c r="KVQ17" s="188"/>
      <c r="KWP17" s="188"/>
      <c r="KXO17" s="188"/>
      <c r="KYN17" s="188"/>
      <c r="KZM17" s="188"/>
      <c r="LAL17" s="188"/>
      <c r="LBK17" s="188"/>
      <c r="LCJ17" s="188"/>
      <c r="LDI17" s="188"/>
      <c r="LEH17" s="188"/>
      <c r="LFG17" s="188"/>
      <c r="LGF17" s="188"/>
      <c r="LHE17" s="188"/>
      <c r="LID17" s="188"/>
      <c r="LJC17" s="188"/>
      <c r="LKB17" s="188"/>
      <c r="LLA17" s="188"/>
      <c r="LLZ17" s="188"/>
      <c r="LMY17" s="188"/>
      <c r="LNX17" s="188"/>
      <c r="LOW17" s="188"/>
      <c r="LPV17" s="188"/>
      <c r="LQU17" s="188"/>
      <c r="LRT17" s="188"/>
      <c r="LSS17" s="188"/>
      <c r="LTR17" s="188"/>
      <c r="LUQ17" s="188"/>
      <c r="LVP17" s="188"/>
      <c r="LWO17" s="188"/>
      <c r="LXN17" s="188"/>
      <c r="LYM17" s="188"/>
      <c r="LZL17" s="188"/>
      <c r="MAK17" s="188"/>
      <c r="MBJ17" s="188"/>
      <c r="MCI17" s="188"/>
      <c r="MDH17" s="188"/>
      <c r="MEG17" s="188"/>
      <c r="MFF17" s="188"/>
      <c r="MGE17" s="188"/>
      <c r="MHD17" s="188"/>
      <c r="MIC17" s="188"/>
      <c r="MJB17" s="188"/>
      <c r="MKA17" s="188"/>
      <c r="MKZ17" s="188"/>
      <c r="MLY17" s="188"/>
      <c r="MMX17" s="188"/>
      <c r="MNW17" s="188"/>
      <c r="MOV17" s="188"/>
      <c r="MPU17" s="188"/>
      <c r="MQT17" s="188"/>
      <c r="MRS17" s="188"/>
      <c r="MSR17" s="188"/>
      <c r="MTQ17" s="188"/>
      <c r="MUP17" s="188"/>
      <c r="MVO17" s="188"/>
      <c r="MWN17" s="188"/>
      <c r="MXM17" s="188"/>
      <c r="MYL17" s="188"/>
      <c r="MZK17" s="188"/>
      <c r="NAJ17" s="188"/>
      <c r="NBI17" s="188"/>
      <c r="NCH17" s="188"/>
      <c r="NDG17" s="188"/>
      <c r="NEF17" s="188"/>
      <c r="NFE17" s="188"/>
      <c r="NGD17" s="188"/>
      <c r="NHC17" s="188"/>
      <c r="NIB17" s="188"/>
      <c r="NJA17" s="188"/>
      <c r="NJZ17" s="188"/>
      <c r="NKY17" s="188"/>
      <c r="NLX17" s="188"/>
      <c r="NMW17" s="188"/>
      <c r="NNV17" s="188"/>
      <c r="NOU17" s="188"/>
      <c r="NPT17" s="188"/>
      <c r="NQS17" s="188"/>
      <c r="NRR17" s="188"/>
      <c r="NSQ17" s="188"/>
      <c r="NTP17" s="188"/>
      <c r="NUO17" s="188"/>
      <c r="NVN17" s="188"/>
      <c r="NWM17" s="188"/>
      <c r="NXL17" s="188"/>
      <c r="NYK17" s="188"/>
      <c r="NZJ17" s="188"/>
      <c r="OAI17" s="188"/>
      <c r="OBH17" s="188"/>
      <c r="OCG17" s="188"/>
      <c r="ODF17" s="188"/>
      <c r="OEE17" s="188"/>
      <c r="OFD17" s="188"/>
      <c r="OGC17" s="188"/>
      <c r="OHB17" s="188"/>
      <c r="OIA17" s="188"/>
      <c r="OIZ17" s="188"/>
      <c r="OJY17" s="188"/>
      <c r="OKX17" s="188"/>
      <c r="OLW17" s="188"/>
      <c r="OMV17" s="188"/>
      <c r="ONU17" s="188"/>
      <c r="OOT17" s="188"/>
      <c r="OPS17" s="188"/>
      <c r="OQR17" s="188"/>
      <c r="ORQ17" s="188"/>
      <c r="OSP17" s="188"/>
      <c r="OTO17" s="188"/>
      <c r="OUN17" s="188"/>
      <c r="OVM17" s="188"/>
      <c r="OWL17" s="188"/>
      <c r="OXK17" s="188"/>
      <c r="OYJ17" s="188"/>
      <c r="OZI17" s="188"/>
      <c r="PAH17" s="188"/>
      <c r="PBG17" s="188"/>
      <c r="PCF17" s="188"/>
      <c r="PDE17" s="188"/>
      <c r="PED17" s="188"/>
      <c r="PFC17" s="188"/>
      <c r="PGB17" s="188"/>
      <c r="PHA17" s="188"/>
      <c r="PHZ17" s="188"/>
      <c r="PIY17" s="188"/>
      <c r="PJX17" s="188"/>
      <c r="PKW17" s="188"/>
      <c r="PLV17" s="188"/>
      <c r="PMU17" s="188"/>
      <c r="PNT17" s="188"/>
      <c r="POS17" s="188"/>
      <c r="PPR17" s="188"/>
      <c r="PQQ17" s="188"/>
      <c r="PRP17" s="188"/>
      <c r="PSO17" s="188"/>
      <c r="PTN17" s="188"/>
      <c r="PUM17" s="188"/>
      <c r="PVL17" s="188"/>
      <c r="PWK17" s="188"/>
      <c r="PXJ17" s="188"/>
      <c r="PYI17" s="188"/>
      <c r="PZH17" s="188"/>
      <c r="QAG17" s="188"/>
      <c r="QBF17" s="188"/>
      <c r="QCE17" s="188"/>
      <c r="QDD17" s="188"/>
      <c r="QEC17" s="188"/>
      <c r="QFB17" s="188"/>
      <c r="QGA17" s="188"/>
      <c r="QGZ17" s="188"/>
      <c r="QHY17" s="188"/>
      <c r="QIX17" s="188"/>
      <c r="QJW17" s="188"/>
      <c r="QKV17" s="188"/>
      <c r="QLU17" s="188"/>
      <c r="QMT17" s="188"/>
      <c r="QNS17" s="188"/>
      <c r="QOR17" s="188"/>
      <c r="QPQ17" s="188"/>
      <c r="QQP17" s="188"/>
      <c r="QRO17" s="188"/>
      <c r="QSN17" s="188"/>
      <c r="QTM17" s="188"/>
      <c r="QUL17" s="188"/>
      <c r="QVK17" s="188"/>
      <c r="QWJ17" s="188"/>
      <c r="QXI17" s="188"/>
      <c r="QYH17" s="188"/>
      <c r="QZG17" s="188"/>
      <c r="RAF17" s="188"/>
      <c r="RBE17" s="188"/>
      <c r="RCD17" s="188"/>
      <c r="RDC17" s="188"/>
      <c r="REB17" s="188"/>
      <c r="RFA17" s="188"/>
      <c r="RFZ17" s="188"/>
      <c r="RGY17" s="188"/>
      <c r="RHX17" s="188"/>
      <c r="RIW17" s="188"/>
      <c r="RJV17" s="188"/>
      <c r="RKU17" s="188"/>
      <c r="RLT17" s="188"/>
      <c r="RMS17" s="188"/>
      <c r="RNR17" s="188"/>
      <c r="ROQ17" s="188"/>
      <c r="RPP17" s="188"/>
      <c r="RQO17" s="188"/>
      <c r="RRN17" s="188"/>
      <c r="RSM17" s="188"/>
      <c r="RTL17" s="188"/>
      <c r="RUK17" s="188"/>
      <c r="RVJ17" s="188"/>
      <c r="RWI17" s="188"/>
      <c r="RXH17" s="188"/>
      <c r="RYG17" s="188"/>
      <c r="RZF17" s="188"/>
      <c r="SAE17" s="188"/>
      <c r="SBD17" s="188"/>
      <c r="SCC17" s="188"/>
      <c r="SDB17" s="188"/>
      <c r="SEA17" s="188"/>
      <c r="SEZ17" s="188"/>
      <c r="SFY17" s="188"/>
      <c r="SGX17" s="188"/>
      <c r="SHW17" s="188"/>
      <c r="SIV17" s="188"/>
      <c r="SJU17" s="188"/>
      <c r="SKT17" s="188"/>
      <c r="SLS17" s="188"/>
      <c r="SMR17" s="188"/>
      <c r="SNQ17" s="188"/>
      <c r="SOP17" s="188"/>
      <c r="SPO17" s="188"/>
      <c r="SQN17" s="188"/>
      <c r="SRM17" s="188"/>
      <c r="SSL17" s="188"/>
      <c r="STK17" s="188"/>
      <c r="SUJ17" s="188"/>
      <c r="SVI17" s="188"/>
      <c r="SWH17" s="188"/>
      <c r="SXG17" s="188"/>
      <c r="SYF17" s="188"/>
      <c r="SZE17" s="188"/>
      <c r="TAD17" s="188"/>
      <c r="TBC17" s="188"/>
      <c r="TCB17" s="188"/>
      <c r="TDA17" s="188"/>
      <c r="TDZ17" s="188"/>
      <c r="TEY17" s="188"/>
      <c r="TFX17" s="188"/>
      <c r="TGW17" s="188"/>
      <c r="THV17" s="188"/>
      <c r="TIU17" s="188"/>
      <c r="TJT17" s="188"/>
      <c r="TKS17" s="188"/>
      <c r="TLR17" s="188"/>
      <c r="TMQ17" s="188"/>
      <c r="TNP17" s="188"/>
      <c r="TOO17" s="188"/>
      <c r="TPN17" s="188"/>
      <c r="TQM17" s="188"/>
      <c r="TRL17" s="188"/>
      <c r="TSK17" s="188"/>
      <c r="TTJ17" s="188"/>
      <c r="TUI17" s="188"/>
      <c r="TVH17" s="188"/>
      <c r="TWG17" s="188"/>
      <c r="TXF17" s="188"/>
      <c r="TYE17" s="188"/>
      <c r="TZD17" s="188"/>
      <c r="UAC17" s="188"/>
      <c r="UBB17" s="188"/>
      <c r="UCA17" s="188"/>
      <c r="UCZ17" s="188"/>
      <c r="UDY17" s="188"/>
      <c r="UEX17" s="188"/>
      <c r="UFW17" s="188"/>
      <c r="UGV17" s="188"/>
      <c r="UHU17" s="188"/>
      <c r="UIT17" s="188"/>
      <c r="UJS17" s="188"/>
      <c r="UKR17" s="188"/>
      <c r="ULQ17" s="188"/>
      <c r="UMP17" s="188"/>
      <c r="UNO17" s="188"/>
      <c r="UON17" s="188"/>
      <c r="UPM17" s="188"/>
      <c r="UQL17" s="188"/>
      <c r="URK17" s="188"/>
      <c r="USJ17" s="188"/>
      <c r="UTI17" s="188"/>
      <c r="UUH17" s="188"/>
      <c r="UVG17" s="188"/>
      <c r="UWF17" s="188"/>
      <c r="UXE17" s="188"/>
      <c r="UYD17" s="188"/>
      <c r="UZC17" s="188"/>
      <c r="VAB17" s="188"/>
      <c r="VBA17" s="188"/>
      <c r="VBZ17" s="188"/>
      <c r="VCY17" s="188"/>
      <c r="VDX17" s="188"/>
      <c r="VEW17" s="188"/>
      <c r="VFV17" s="188"/>
      <c r="VGU17" s="188"/>
      <c r="VHT17" s="188"/>
      <c r="VIS17" s="188"/>
      <c r="VJR17" s="188"/>
      <c r="VKQ17" s="188"/>
      <c r="VLP17" s="188"/>
      <c r="VMO17" s="188"/>
      <c r="VNN17" s="188"/>
      <c r="VOM17" s="188"/>
      <c r="VPL17" s="188"/>
      <c r="VQK17" s="188"/>
      <c r="VRJ17" s="188"/>
      <c r="VSI17" s="188"/>
      <c r="VTH17" s="188"/>
      <c r="VUG17" s="188"/>
      <c r="VVF17" s="188"/>
      <c r="VWE17" s="188"/>
      <c r="VXD17" s="188"/>
      <c r="VYC17" s="188"/>
      <c r="VZB17" s="188"/>
      <c r="WAA17" s="188"/>
      <c r="WAZ17" s="188"/>
      <c r="WBY17" s="188"/>
      <c r="WCX17" s="188"/>
      <c r="WDW17" s="188"/>
      <c r="WEV17" s="188"/>
      <c r="WFU17" s="188"/>
      <c r="WGT17" s="188"/>
      <c r="WHS17" s="188"/>
      <c r="WIR17" s="188"/>
      <c r="WJQ17" s="188"/>
      <c r="WKP17" s="188"/>
      <c r="WLO17" s="188"/>
      <c r="WMN17" s="188"/>
      <c r="WNM17" s="188"/>
      <c r="WOL17" s="188"/>
      <c r="WPK17" s="188"/>
      <c r="WQJ17" s="188"/>
      <c r="WRI17" s="188"/>
      <c r="WSH17" s="188"/>
      <c r="WTG17" s="188"/>
      <c r="WUF17" s="188"/>
      <c r="WVE17" s="188"/>
      <c r="WWD17" s="188"/>
      <c r="WXC17" s="188"/>
      <c r="WYB17" s="188"/>
      <c r="WZA17" s="188"/>
      <c r="WZZ17" s="188"/>
      <c r="XAY17" s="188"/>
      <c r="XBX17" s="188"/>
      <c r="XCW17" s="188"/>
      <c r="XDV17" s="188"/>
      <c r="XEU17" s="188"/>
    </row>
    <row r="18" spans="1:1000 1025:2025 2050:3050 3075:4075 4100:5100 5125:6125 6150:7150 7175:8175 8200:9200 9225:10225 10250:11250 11275:12275 12300:13300 13325:14325 14350:15350 15375:16375" ht="13.5" x14ac:dyDescent="0.25">
      <c r="A18" s="186" t="s">
        <v>40</v>
      </c>
      <c r="B18" s="187">
        <v>8.1999999999999993</v>
      </c>
      <c r="C18" s="186">
        <v>0</v>
      </c>
      <c r="D18" s="186">
        <v>0</v>
      </c>
      <c r="E18" s="186">
        <v>0</v>
      </c>
      <c r="F18" s="186">
        <v>0</v>
      </c>
      <c r="G18" s="186">
        <v>0</v>
      </c>
      <c r="H18" s="186">
        <v>0</v>
      </c>
      <c r="I18" s="186">
        <v>0</v>
      </c>
      <c r="J18" s="186">
        <v>0</v>
      </c>
      <c r="K18" s="186">
        <v>0</v>
      </c>
      <c r="L18" s="186">
        <v>0</v>
      </c>
      <c r="M18" s="186">
        <v>0</v>
      </c>
      <c r="N18" s="186">
        <v>0</v>
      </c>
      <c r="O18" s="186">
        <v>0</v>
      </c>
      <c r="P18" s="186">
        <v>0</v>
      </c>
      <c r="Q18" s="186">
        <v>0</v>
      </c>
      <c r="R18" s="186">
        <v>0</v>
      </c>
      <c r="S18" s="186">
        <v>0</v>
      </c>
      <c r="T18" s="186">
        <v>4</v>
      </c>
      <c r="U18" s="186">
        <v>5.5</v>
      </c>
      <c r="V18" s="186">
        <v>2.5</v>
      </c>
      <c r="W18" s="186">
        <v>8.1999999999999993</v>
      </c>
      <c r="X18" s="186">
        <v>8.1999999999999993</v>
      </c>
      <c r="Y18" s="186">
        <v>8.1999999999999993</v>
      </c>
      <c r="Z18" s="186"/>
      <c r="AA18" s="186"/>
      <c r="AB18" s="186"/>
      <c r="AC18" s="186">
        <f>8</f>
        <v>8</v>
      </c>
      <c r="AD18" s="186"/>
      <c r="AX18" s="188"/>
      <c r="BW18" s="188"/>
      <c r="CV18" s="188"/>
      <c r="DU18" s="188"/>
      <c r="ET18" s="188"/>
      <c r="FS18" s="188"/>
      <c r="GR18" s="188"/>
      <c r="HQ18" s="188"/>
      <c r="IP18" s="188"/>
      <c r="JO18" s="188"/>
      <c r="KN18" s="188"/>
      <c r="LM18" s="188"/>
      <c r="ML18" s="188"/>
      <c r="NK18" s="188"/>
      <c r="OJ18" s="188"/>
      <c r="PI18" s="188"/>
      <c r="QH18" s="188"/>
      <c r="RG18" s="188"/>
      <c r="SF18" s="188"/>
      <c r="TE18" s="188"/>
      <c r="UD18" s="188"/>
      <c r="VC18" s="188"/>
      <c r="WB18" s="188"/>
      <c r="XA18" s="188"/>
      <c r="XZ18" s="188"/>
      <c r="YY18" s="188"/>
      <c r="ZX18" s="188"/>
      <c r="AAW18" s="188"/>
      <c r="ABV18" s="188"/>
      <c r="ACU18" s="188"/>
      <c r="ADT18" s="188"/>
      <c r="AES18" s="188"/>
      <c r="AFR18" s="188"/>
      <c r="AGQ18" s="188"/>
      <c r="AHP18" s="188"/>
      <c r="AIO18" s="188"/>
      <c r="AJN18" s="188"/>
      <c r="AKM18" s="188"/>
      <c r="ALL18" s="188"/>
      <c r="AMK18" s="188"/>
      <c r="ANJ18" s="188"/>
      <c r="AOI18" s="188"/>
      <c r="APH18" s="188"/>
      <c r="AQG18" s="188"/>
      <c r="ARF18" s="188"/>
      <c r="ASE18" s="188"/>
      <c r="ATD18" s="188"/>
      <c r="AUC18" s="188"/>
      <c r="AVB18" s="188"/>
      <c r="AWA18" s="188"/>
      <c r="AWZ18" s="188"/>
      <c r="AXY18" s="188"/>
      <c r="AYX18" s="188"/>
      <c r="AZW18" s="188"/>
      <c r="BAV18" s="188"/>
      <c r="BBU18" s="188"/>
      <c r="BCT18" s="188"/>
      <c r="BDS18" s="188"/>
      <c r="BER18" s="188"/>
      <c r="BFQ18" s="188"/>
      <c r="BGP18" s="188"/>
      <c r="BHO18" s="188"/>
      <c r="BIN18" s="188"/>
      <c r="BJM18" s="188"/>
      <c r="BKL18" s="188"/>
      <c r="BLK18" s="188"/>
      <c r="BMJ18" s="188"/>
      <c r="BNI18" s="188"/>
      <c r="BOH18" s="188"/>
      <c r="BPG18" s="188"/>
      <c r="BQF18" s="188"/>
      <c r="BRE18" s="188"/>
      <c r="BSD18" s="188"/>
      <c r="BTC18" s="188"/>
      <c r="BUB18" s="188"/>
      <c r="BVA18" s="188"/>
      <c r="BVZ18" s="188"/>
      <c r="BWY18" s="188"/>
      <c r="BXX18" s="188"/>
      <c r="BYW18" s="188"/>
      <c r="BZV18" s="188"/>
      <c r="CAU18" s="188"/>
      <c r="CBT18" s="188"/>
      <c r="CCS18" s="188"/>
      <c r="CDR18" s="188"/>
      <c r="CEQ18" s="188"/>
      <c r="CFP18" s="188"/>
      <c r="CGO18" s="188"/>
      <c r="CHN18" s="188"/>
      <c r="CIM18" s="188"/>
      <c r="CJL18" s="188"/>
      <c r="CKK18" s="188"/>
      <c r="CLJ18" s="188"/>
      <c r="CMI18" s="188"/>
      <c r="CNH18" s="188"/>
      <c r="COG18" s="188"/>
      <c r="CPF18" s="188"/>
      <c r="CQE18" s="188"/>
      <c r="CRD18" s="188"/>
      <c r="CSC18" s="188"/>
      <c r="CTB18" s="188"/>
      <c r="CUA18" s="188"/>
      <c r="CUZ18" s="188"/>
      <c r="CVY18" s="188"/>
      <c r="CWX18" s="188"/>
      <c r="CXW18" s="188"/>
      <c r="CYV18" s="188"/>
      <c r="CZU18" s="188"/>
      <c r="DAT18" s="188"/>
      <c r="DBS18" s="188"/>
      <c r="DCR18" s="188"/>
      <c r="DDQ18" s="188"/>
      <c r="DEP18" s="188"/>
      <c r="DFO18" s="188"/>
      <c r="DGN18" s="188"/>
      <c r="DHM18" s="188"/>
      <c r="DIL18" s="188"/>
      <c r="DJK18" s="188"/>
      <c r="DKJ18" s="188"/>
      <c r="DLI18" s="188"/>
      <c r="DMH18" s="188"/>
      <c r="DNG18" s="188"/>
      <c r="DOF18" s="188"/>
      <c r="DPE18" s="188"/>
      <c r="DQD18" s="188"/>
      <c r="DRC18" s="188"/>
      <c r="DSB18" s="188"/>
      <c r="DTA18" s="188"/>
      <c r="DTZ18" s="188"/>
      <c r="DUY18" s="188"/>
      <c r="DVX18" s="188"/>
      <c r="DWW18" s="188"/>
      <c r="DXV18" s="188"/>
      <c r="DYU18" s="188"/>
      <c r="DZT18" s="188"/>
      <c r="EAS18" s="188"/>
      <c r="EBR18" s="188"/>
      <c r="ECQ18" s="188"/>
      <c r="EDP18" s="188"/>
      <c r="EEO18" s="188"/>
      <c r="EFN18" s="188"/>
      <c r="EGM18" s="188"/>
      <c r="EHL18" s="188"/>
      <c r="EIK18" s="188"/>
      <c r="EJJ18" s="188"/>
      <c r="EKI18" s="188"/>
      <c r="ELH18" s="188"/>
      <c r="EMG18" s="188"/>
      <c r="ENF18" s="188"/>
      <c r="EOE18" s="188"/>
      <c r="EPD18" s="188"/>
      <c r="EQC18" s="188"/>
      <c r="ERB18" s="188"/>
      <c r="ESA18" s="188"/>
      <c r="ESZ18" s="188"/>
      <c r="ETY18" s="188"/>
      <c r="EUX18" s="188"/>
      <c r="EVW18" s="188"/>
      <c r="EWV18" s="188"/>
      <c r="EXU18" s="188"/>
      <c r="EYT18" s="188"/>
      <c r="EZS18" s="188"/>
      <c r="FAR18" s="188"/>
      <c r="FBQ18" s="188"/>
      <c r="FCP18" s="188"/>
      <c r="FDO18" s="188"/>
      <c r="FEN18" s="188"/>
      <c r="FFM18" s="188"/>
      <c r="FGL18" s="188"/>
      <c r="FHK18" s="188"/>
      <c r="FIJ18" s="188"/>
      <c r="FJI18" s="188"/>
      <c r="FKH18" s="188"/>
      <c r="FLG18" s="188"/>
      <c r="FMF18" s="188"/>
      <c r="FNE18" s="188"/>
      <c r="FOD18" s="188"/>
      <c r="FPC18" s="188"/>
      <c r="FQB18" s="188"/>
      <c r="FRA18" s="188"/>
      <c r="FRZ18" s="188"/>
      <c r="FSY18" s="188"/>
      <c r="FTX18" s="188"/>
      <c r="FUW18" s="188"/>
      <c r="FVV18" s="188"/>
      <c r="FWU18" s="188"/>
      <c r="FXT18" s="188"/>
      <c r="FYS18" s="188"/>
      <c r="FZR18" s="188"/>
      <c r="GAQ18" s="188"/>
      <c r="GBP18" s="188"/>
      <c r="GCO18" s="188"/>
      <c r="GDN18" s="188"/>
      <c r="GEM18" s="188"/>
      <c r="GFL18" s="188"/>
      <c r="GGK18" s="188"/>
      <c r="GHJ18" s="188"/>
      <c r="GII18" s="188"/>
      <c r="GJH18" s="188"/>
      <c r="GKG18" s="188"/>
      <c r="GLF18" s="188"/>
      <c r="GME18" s="188"/>
      <c r="GND18" s="188"/>
      <c r="GOC18" s="188"/>
      <c r="GPB18" s="188"/>
      <c r="GQA18" s="188"/>
      <c r="GQZ18" s="188"/>
      <c r="GRY18" s="188"/>
      <c r="GSX18" s="188"/>
      <c r="GTW18" s="188"/>
      <c r="GUV18" s="188"/>
      <c r="GVU18" s="188"/>
      <c r="GWT18" s="188"/>
      <c r="GXS18" s="188"/>
      <c r="GYR18" s="188"/>
      <c r="GZQ18" s="188"/>
      <c r="HAP18" s="188"/>
      <c r="HBO18" s="188"/>
      <c r="HCN18" s="188"/>
      <c r="HDM18" s="188"/>
      <c r="HEL18" s="188"/>
      <c r="HFK18" s="188"/>
      <c r="HGJ18" s="188"/>
      <c r="HHI18" s="188"/>
      <c r="HIH18" s="188"/>
      <c r="HJG18" s="188"/>
      <c r="HKF18" s="188"/>
      <c r="HLE18" s="188"/>
      <c r="HMD18" s="188"/>
      <c r="HNC18" s="188"/>
      <c r="HOB18" s="188"/>
      <c r="HPA18" s="188"/>
      <c r="HPZ18" s="188"/>
      <c r="HQY18" s="188"/>
      <c r="HRX18" s="188"/>
      <c r="HSW18" s="188"/>
      <c r="HTV18" s="188"/>
      <c r="HUU18" s="188"/>
      <c r="HVT18" s="188"/>
      <c r="HWS18" s="188"/>
      <c r="HXR18" s="188"/>
      <c r="HYQ18" s="188"/>
      <c r="HZP18" s="188"/>
      <c r="IAO18" s="188"/>
      <c r="IBN18" s="188"/>
      <c r="ICM18" s="188"/>
      <c r="IDL18" s="188"/>
      <c r="IEK18" s="188"/>
      <c r="IFJ18" s="188"/>
      <c r="IGI18" s="188"/>
      <c r="IHH18" s="188"/>
      <c r="IIG18" s="188"/>
      <c r="IJF18" s="188"/>
      <c r="IKE18" s="188"/>
      <c r="ILD18" s="188"/>
      <c r="IMC18" s="188"/>
      <c r="INB18" s="188"/>
      <c r="IOA18" s="188"/>
      <c r="IOZ18" s="188"/>
      <c r="IPY18" s="188"/>
      <c r="IQX18" s="188"/>
      <c r="IRW18" s="188"/>
      <c r="ISV18" s="188"/>
      <c r="ITU18" s="188"/>
      <c r="IUT18" s="188"/>
      <c r="IVS18" s="188"/>
      <c r="IWR18" s="188"/>
      <c r="IXQ18" s="188"/>
      <c r="IYP18" s="188"/>
      <c r="IZO18" s="188"/>
      <c r="JAN18" s="188"/>
      <c r="JBM18" s="188"/>
      <c r="JCL18" s="188"/>
      <c r="JDK18" s="188"/>
      <c r="JEJ18" s="188"/>
      <c r="JFI18" s="188"/>
      <c r="JGH18" s="188"/>
      <c r="JHG18" s="188"/>
      <c r="JIF18" s="188"/>
      <c r="JJE18" s="188"/>
      <c r="JKD18" s="188"/>
      <c r="JLC18" s="188"/>
      <c r="JMB18" s="188"/>
      <c r="JNA18" s="188"/>
      <c r="JNZ18" s="188"/>
      <c r="JOY18" s="188"/>
      <c r="JPX18" s="188"/>
      <c r="JQW18" s="188"/>
      <c r="JRV18" s="188"/>
      <c r="JSU18" s="188"/>
      <c r="JTT18" s="188"/>
      <c r="JUS18" s="188"/>
      <c r="JVR18" s="188"/>
      <c r="JWQ18" s="188"/>
      <c r="JXP18" s="188"/>
      <c r="JYO18" s="188"/>
      <c r="JZN18" s="188"/>
      <c r="KAM18" s="188"/>
      <c r="KBL18" s="188"/>
      <c r="KCK18" s="188"/>
      <c r="KDJ18" s="188"/>
      <c r="KEI18" s="188"/>
      <c r="KFH18" s="188"/>
      <c r="KGG18" s="188"/>
      <c r="KHF18" s="188"/>
      <c r="KIE18" s="188"/>
      <c r="KJD18" s="188"/>
      <c r="KKC18" s="188"/>
      <c r="KLB18" s="188"/>
      <c r="KMA18" s="188"/>
      <c r="KMZ18" s="188"/>
      <c r="KNY18" s="188"/>
      <c r="KOX18" s="188"/>
      <c r="KPW18" s="188"/>
      <c r="KQV18" s="188"/>
      <c r="KRU18" s="188"/>
      <c r="KST18" s="188"/>
      <c r="KTS18" s="188"/>
      <c r="KUR18" s="188"/>
      <c r="KVQ18" s="188"/>
      <c r="KWP18" s="188"/>
      <c r="KXO18" s="188"/>
      <c r="KYN18" s="188"/>
      <c r="KZM18" s="188"/>
      <c r="LAL18" s="188"/>
      <c r="LBK18" s="188"/>
      <c r="LCJ18" s="188"/>
      <c r="LDI18" s="188"/>
      <c r="LEH18" s="188"/>
      <c r="LFG18" s="188"/>
      <c r="LGF18" s="188"/>
      <c r="LHE18" s="188"/>
      <c r="LID18" s="188"/>
      <c r="LJC18" s="188"/>
      <c r="LKB18" s="188"/>
      <c r="LLA18" s="188"/>
      <c r="LLZ18" s="188"/>
      <c r="LMY18" s="188"/>
      <c r="LNX18" s="188"/>
      <c r="LOW18" s="188"/>
      <c r="LPV18" s="188"/>
      <c r="LQU18" s="188"/>
      <c r="LRT18" s="188"/>
      <c r="LSS18" s="188"/>
      <c r="LTR18" s="188"/>
      <c r="LUQ18" s="188"/>
      <c r="LVP18" s="188"/>
      <c r="LWO18" s="188"/>
      <c r="LXN18" s="188"/>
      <c r="LYM18" s="188"/>
      <c r="LZL18" s="188"/>
      <c r="MAK18" s="188"/>
      <c r="MBJ18" s="188"/>
      <c r="MCI18" s="188"/>
      <c r="MDH18" s="188"/>
      <c r="MEG18" s="188"/>
      <c r="MFF18" s="188"/>
      <c r="MGE18" s="188"/>
      <c r="MHD18" s="188"/>
      <c r="MIC18" s="188"/>
      <c r="MJB18" s="188"/>
      <c r="MKA18" s="188"/>
      <c r="MKZ18" s="188"/>
      <c r="MLY18" s="188"/>
      <c r="MMX18" s="188"/>
      <c r="MNW18" s="188"/>
      <c r="MOV18" s="188"/>
      <c r="MPU18" s="188"/>
      <c r="MQT18" s="188"/>
      <c r="MRS18" s="188"/>
      <c r="MSR18" s="188"/>
      <c r="MTQ18" s="188"/>
      <c r="MUP18" s="188"/>
      <c r="MVO18" s="188"/>
      <c r="MWN18" s="188"/>
      <c r="MXM18" s="188"/>
      <c r="MYL18" s="188"/>
      <c r="MZK18" s="188"/>
      <c r="NAJ18" s="188"/>
      <c r="NBI18" s="188"/>
      <c r="NCH18" s="188"/>
      <c r="NDG18" s="188"/>
      <c r="NEF18" s="188"/>
      <c r="NFE18" s="188"/>
      <c r="NGD18" s="188"/>
      <c r="NHC18" s="188"/>
      <c r="NIB18" s="188"/>
      <c r="NJA18" s="188"/>
      <c r="NJZ18" s="188"/>
      <c r="NKY18" s="188"/>
      <c r="NLX18" s="188"/>
      <c r="NMW18" s="188"/>
      <c r="NNV18" s="188"/>
      <c r="NOU18" s="188"/>
      <c r="NPT18" s="188"/>
      <c r="NQS18" s="188"/>
      <c r="NRR18" s="188"/>
      <c r="NSQ18" s="188"/>
      <c r="NTP18" s="188"/>
      <c r="NUO18" s="188"/>
      <c r="NVN18" s="188"/>
      <c r="NWM18" s="188"/>
      <c r="NXL18" s="188"/>
      <c r="NYK18" s="188"/>
      <c r="NZJ18" s="188"/>
      <c r="OAI18" s="188"/>
      <c r="OBH18" s="188"/>
      <c r="OCG18" s="188"/>
      <c r="ODF18" s="188"/>
      <c r="OEE18" s="188"/>
      <c r="OFD18" s="188"/>
      <c r="OGC18" s="188"/>
      <c r="OHB18" s="188"/>
      <c r="OIA18" s="188"/>
      <c r="OIZ18" s="188"/>
      <c r="OJY18" s="188"/>
      <c r="OKX18" s="188"/>
      <c r="OLW18" s="188"/>
      <c r="OMV18" s="188"/>
      <c r="ONU18" s="188"/>
      <c r="OOT18" s="188"/>
      <c r="OPS18" s="188"/>
      <c r="OQR18" s="188"/>
      <c r="ORQ18" s="188"/>
      <c r="OSP18" s="188"/>
      <c r="OTO18" s="188"/>
      <c r="OUN18" s="188"/>
      <c r="OVM18" s="188"/>
      <c r="OWL18" s="188"/>
      <c r="OXK18" s="188"/>
      <c r="OYJ18" s="188"/>
      <c r="OZI18" s="188"/>
      <c r="PAH18" s="188"/>
      <c r="PBG18" s="188"/>
      <c r="PCF18" s="188"/>
      <c r="PDE18" s="188"/>
      <c r="PED18" s="188"/>
      <c r="PFC18" s="188"/>
      <c r="PGB18" s="188"/>
      <c r="PHA18" s="188"/>
      <c r="PHZ18" s="188"/>
      <c r="PIY18" s="188"/>
      <c r="PJX18" s="188"/>
      <c r="PKW18" s="188"/>
      <c r="PLV18" s="188"/>
      <c r="PMU18" s="188"/>
      <c r="PNT18" s="188"/>
      <c r="POS18" s="188"/>
      <c r="PPR18" s="188"/>
      <c r="PQQ18" s="188"/>
      <c r="PRP18" s="188"/>
      <c r="PSO18" s="188"/>
      <c r="PTN18" s="188"/>
      <c r="PUM18" s="188"/>
      <c r="PVL18" s="188"/>
      <c r="PWK18" s="188"/>
      <c r="PXJ18" s="188"/>
      <c r="PYI18" s="188"/>
      <c r="PZH18" s="188"/>
      <c r="QAG18" s="188"/>
      <c r="QBF18" s="188"/>
      <c r="QCE18" s="188"/>
      <c r="QDD18" s="188"/>
      <c r="QEC18" s="188"/>
      <c r="QFB18" s="188"/>
      <c r="QGA18" s="188"/>
      <c r="QGZ18" s="188"/>
      <c r="QHY18" s="188"/>
      <c r="QIX18" s="188"/>
      <c r="QJW18" s="188"/>
      <c r="QKV18" s="188"/>
      <c r="QLU18" s="188"/>
      <c r="QMT18" s="188"/>
      <c r="QNS18" s="188"/>
      <c r="QOR18" s="188"/>
      <c r="QPQ18" s="188"/>
      <c r="QQP18" s="188"/>
      <c r="QRO18" s="188"/>
      <c r="QSN18" s="188"/>
      <c r="QTM18" s="188"/>
      <c r="QUL18" s="188"/>
      <c r="QVK18" s="188"/>
      <c r="QWJ18" s="188"/>
      <c r="QXI18" s="188"/>
      <c r="QYH18" s="188"/>
      <c r="QZG18" s="188"/>
      <c r="RAF18" s="188"/>
      <c r="RBE18" s="188"/>
      <c r="RCD18" s="188"/>
      <c r="RDC18" s="188"/>
      <c r="REB18" s="188"/>
      <c r="RFA18" s="188"/>
      <c r="RFZ18" s="188"/>
      <c r="RGY18" s="188"/>
      <c r="RHX18" s="188"/>
      <c r="RIW18" s="188"/>
      <c r="RJV18" s="188"/>
      <c r="RKU18" s="188"/>
      <c r="RLT18" s="188"/>
      <c r="RMS18" s="188"/>
      <c r="RNR18" s="188"/>
      <c r="ROQ18" s="188"/>
      <c r="RPP18" s="188"/>
      <c r="RQO18" s="188"/>
      <c r="RRN18" s="188"/>
      <c r="RSM18" s="188"/>
      <c r="RTL18" s="188"/>
      <c r="RUK18" s="188"/>
      <c r="RVJ18" s="188"/>
      <c r="RWI18" s="188"/>
      <c r="RXH18" s="188"/>
      <c r="RYG18" s="188"/>
      <c r="RZF18" s="188"/>
      <c r="SAE18" s="188"/>
      <c r="SBD18" s="188"/>
      <c r="SCC18" s="188"/>
      <c r="SDB18" s="188"/>
      <c r="SEA18" s="188"/>
      <c r="SEZ18" s="188"/>
      <c r="SFY18" s="188"/>
      <c r="SGX18" s="188"/>
      <c r="SHW18" s="188"/>
      <c r="SIV18" s="188"/>
      <c r="SJU18" s="188"/>
      <c r="SKT18" s="188"/>
      <c r="SLS18" s="188"/>
      <c r="SMR18" s="188"/>
      <c r="SNQ18" s="188"/>
      <c r="SOP18" s="188"/>
      <c r="SPO18" s="188"/>
      <c r="SQN18" s="188"/>
      <c r="SRM18" s="188"/>
      <c r="SSL18" s="188"/>
      <c r="STK18" s="188"/>
      <c r="SUJ18" s="188"/>
      <c r="SVI18" s="188"/>
      <c r="SWH18" s="188"/>
      <c r="SXG18" s="188"/>
      <c r="SYF18" s="188"/>
      <c r="SZE18" s="188"/>
      <c r="TAD18" s="188"/>
      <c r="TBC18" s="188"/>
      <c r="TCB18" s="188"/>
      <c r="TDA18" s="188"/>
      <c r="TDZ18" s="188"/>
      <c r="TEY18" s="188"/>
      <c r="TFX18" s="188"/>
      <c r="TGW18" s="188"/>
      <c r="THV18" s="188"/>
      <c r="TIU18" s="188"/>
      <c r="TJT18" s="188"/>
      <c r="TKS18" s="188"/>
      <c r="TLR18" s="188"/>
      <c r="TMQ18" s="188"/>
      <c r="TNP18" s="188"/>
      <c r="TOO18" s="188"/>
      <c r="TPN18" s="188"/>
      <c r="TQM18" s="188"/>
      <c r="TRL18" s="188"/>
      <c r="TSK18" s="188"/>
      <c r="TTJ18" s="188"/>
      <c r="TUI18" s="188"/>
      <c r="TVH18" s="188"/>
      <c r="TWG18" s="188"/>
      <c r="TXF18" s="188"/>
      <c r="TYE18" s="188"/>
      <c r="TZD18" s="188"/>
      <c r="UAC18" s="188"/>
      <c r="UBB18" s="188"/>
      <c r="UCA18" s="188"/>
      <c r="UCZ18" s="188"/>
      <c r="UDY18" s="188"/>
      <c r="UEX18" s="188"/>
      <c r="UFW18" s="188"/>
      <c r="UGV18" s="188"/>
      <c r="UHU18" s="188"/>
      <c r="UIT18" s="188"/>
      <c r="UJS18" s="188"/>
      <c r="UKR18" s="188"/>
      <c r="ULQ18" s="188"/>
      <c r="UMP18" s="188"/>
      <c r="UNO18" s="188"/>
      <c r="UON18" s="188"/>
      <c r="UPM18" s="188"/>
      <c r="UQL18" s="188"/>
      <c r="URK18" s="188"/>
      <c r="USJ18" s="188"/>
      <c r="UTI18" s="188"/>
      <c r="UUH18" s="188"/>
      <c r="UVG18" s="188"/>
      <c r="UWF18" s="188"/>
      <c r="UXE18" s="188"/>
      <c r="UYD18" s="188"/>
      <c r="UZC18" s="188"/>
      <c r="VAB18" s="188"/>
      <c r="VBA18" s="188"/>
      <c r="VBZ18" s="188"/>
      <c r="VCY18" s="188"/>
      <c r="VDX18" s="188"/>
      <c r="VEW18" s="188"/>
      <c r="VFV18" s="188"/>
      <c r="VGU18" s="188"/>
      <c r="VHT18" s="188"/>
      <c r="VIS18" s="188"/>
      <c r="VJR18" s="188"/>
      <c r="VKQ18" s="188"/>
      <c r="VLP18" s="188"/>
      <c r="VMO18" s="188"/>
      <c r="VNN18" s="188"/>
      <c r="VOM18" s="188"/>
      <c r="VPL18" s="188"/>
      <c r="VQK18" s="188"/>
      <c r="VRJ18" s="188"/>
      <c r="VSI18" s="188"/>
      <c r="VTH18" s="188"/>
      <c r="VUG18" s="188"/>
      <c r="VVF18" s="188"/>
      <c r="VWE18" s="188"/>
      <c r="VXD18" s="188"/>
      <c r="VYC18" s="188"/>
      <c r="VZB18" s="188"/>
      <c r="WAA18" s="188"/>
      <c r="WAZ18" s="188"/>
      <c r="WBY18" s="188"/>
      <c r="WCX18" s="188"/>
      <c r="WDW18" s="188"/>
      <c r="WEV18" s="188"/>
      <c r="WFU18" s="188"/>
      <c r="WGT18" s="188"/>
      <c r="WHS18" s="188"/>
      <c r="WIR18" s="188"/>
      <c r="WJQ18" s="188"/>
      <c r="WKP18" s="188"/>
      <c r="WLO18" s="188"/>
      <c r="WMN18" s="188"/>
      <c r="WNM18" s="188"/>
      <c r="WOL18" s="188"/>
      <c r="WPK18" s="188"/>
      <c r="WQJ18" s="188"/>
      <c r="WRI18" s="188"/>
      <c r="WSH18" s="188"/>
      <c r="WTG18" s="188"/>
      <c r="WUF18" s="188"/>
      <c r="WVE18" s="188"/>
      <c r="WWD18" s="188"/>
      <c r="WXC18" s="188"/>
      <c r="WYB18" s="188"/>
      <c r="WZA18" s="188"/>
      <c r="WZZ18" s="188"/>
      <c r="XAY18" s="188"/>
      <c r="XBX18" s="188"/>
      <c r="XCW18" s="188"/>
      <c r="XDV18" s="188"/>
      <c r="XEU18" s="188"/>
    </row>
    <row r="19" spans="1:1000 1025:2025 2050:3050 3075:4075 4100:5100 5125:6125 6150:7150 7175:8175 8200:9200 9225:10225 10250:11250 11275:12275 12300:13300 13325:14325 14350:15350 15375:16375" ht="13.5" x14ac:dyDescent="0.25">
      <c r="A19" s="186" t="s">
        <v>41</v>
      </c>
      <c r="B19" s="187">
        <v>5.6</v>
      </c>
      <c r="C19" s="186">
        <v>0</v>
      </c>
      <c r="D19" s="186">
        <v>0</v>
      </c>
      <c r="E19" s="186">
        <v>0</v>
      </c>
      <c r="F19" s="186">
        <v>0</v>
      </c>
      <c r="G19" s="186">
        <v>0</v>
      </c>
      <c r="H19" s="186">
        <v>0</v>
      </c>
      <c r="I19" s="186">
        <v>0</v>
      </c>
      <c r="J19" s="186">
        <v>0</v>
      </c>
      <c r="K19" s="186">
        <v>0</v>
      </c>
      <c r="L19" s="186">
        <v>0</v>
      </c>
      <c r="M19" s="186">
        <v>0</v>
      </c>
      <c r="N19" s="186">
        <v>0</v>
      </c>
      <c r="O19" s="186">
        <v>0</v>
      </c>
      <c r="P19" s="186">
        <v>0</v>
      </c>
      <c r="Q19" s="186">
        <v>0</v>
      </c>
      <c r="R19" s="186">
        <v>0</v>
      </c>
      <c r="S19" s="186">
        <v>0</v>
      </c>
      <c r="T19" s="186">
        <v>4</v>
      </c>
      <c r="U19" s="186">
        <v>5.5</v>
      </c>
      <c r="V19" s="186">
        <v>2.5</v>
      </c>
      <c r="W19" s="186">
        <v>5.6</v>
      </c>
      <c r="X19" s="186">
        <v>5.6</v>
      </c>
      <c r="Y19" s="186">
        <v>5.6</v>
      </c>
      <c r="Z19" s="186"/>
      <c r="AA19" s="186"/>
      <c r="AB19" s="186"/>
      <c r="AC19" s="186">
        <f>8</f>
        <v>8</v>
      </c>
      <c r="AD19" s="186"/>
      <c r="AX19" s="188"/>
      <c r="BW19" s="188"/>
      <c r="CV19" s="188"/>
      <c r="DU19" s="188"/>
      <c r="ET19" s="188"/>
      <c r="FS19" s="188"/>
      <c r="GR19" s="188"/>
      <c r="HQ19" s="188"/>
      <c r="IP19" s="188"/>
      <c r="JO19" s="188"/>
      <c r="KN19" s="188"/>
      <c r="LM19" s="188"/>
      <c r="ML19" s="188"/>
      <c r="NK19" s="188"/>
      <c r="OJ19" s="188"/>
      <c r="PI19" s="188"/>
      <c r="QH19" s="188"/>
      <c r="RG19" s="188"/>
      <c r="SF19" s="188"/>
      <c r="TE19" s="188"/>
      <c r="UD19" s="188"/>
      <c r="VC19" s="188"/>
      <c r="WB19" s="188"/>
      <c r="XA19" s="188"/>
      <c r="XZ19" s="188"/>
      <c r="YY19" s="188"/>
      <c r="ZX19" s="188"/>
      <c r="AAW19" s="188"/>
      <c r="ABV19" s="188"/>
      <c r="ACU19" s="188"/>
      <c r="ADT19" s="188"/>
      <c r="AES19" s="188"/>
      <c r="AFR19" s="188"/>
      <c r="AGQ19" s="188"/>
      <c r="AHP19" s="188"/>
      <c r="AIO19" s="188"/>
      <c r="AJN19" s="188"/>
      <c r="AKM19" s="188"/>
      <c r="ALL19" s="188"/>
      <c r="AMK19" s="188"/>
      <c r="ANJ19" s="188"/>
      <c r="AOI19" s="188"/>
      <c r="APH19" s="188"/>
      <c r="AQG19" s="188"/>
      <c r="ARF19" s="188"/>
      <c r="ASE19" s="188"/>
      <c r="ATD19" s="188"/>
      <c r="AUC19" s="188"/>
      <c r="AVB19" s="188"/>
      <c r="AWA19" s="188"/>
      <c r="AWZ19" s="188"/>
      <c r="AXY19" s="188"/>
      <c r="AYX19" s="188"/>
      <c r="AZW19" s="188"/>
      <c r="BAV19" s="188"/>
      <c r="BBU19" s="188"/>
      <c r="BCT19" s="188"/>
      <c r="BDS19" s="188"/>
      <c r="BER19" s="188"/>
      <c r="BFQ19" s="188"/>
      <c r="BGP19" s="188"/>
      <c r="BHO19" s="188"/>
      <c r="BIN19" s="188"/>
      <c r="BJM19" s="188"/>
      <c r="BKL19" s="188"/>
      <c r="BLK19" s="188"/>
      <c r="BMJ19" s="188"/>
      <c r="BNI19" s="188"/>
      <c r="BOH19" s="188"/>
      <c r="BPG19" s="188"/>
      <c r="BQF19" s="188"/>
      <c r="BRE19" s="188"/>
      <c r="BSD19" s="188"/>
      <c r="BTC19" s="188"/>
      <c r="BUB19" s="188"/>
      <c r="BVA19" s="188"/>
      <c r="BVZ19" s="188"/>
      <c r="BWY19" s="188"/>
      <c r="BXX19" s="188"/>
      <c r="BYW19" s="188"/>
      <c r="BZV19" s="188"/>
      <c r="CAU19" s="188"/>
      <c r="CBT19" s="188"/>
      <c r="CCS19" s="188"/>
      <c r="CDR19" s="188"/>
      <c r="CEQ19" s="188"/>
      <c r="CFP19" s="188"/>
      <c r="CGO19" s="188"/>
      <c r="CHN19" s="188"/>
      <c r="CIM19" s="188"/>
      <c r="CJL19" s="188"/>
      <c r="CKK19" s="188"/>
      <c r="CLJ19" s="188"/>
      <c r="CMI19" s="188"/>
      <c r="CNH19" s="188"/>
      <c r="COG19" s="188"/>
      <c r="CPF19" s="188"/>
      <c r="CQE19" s="188"/>
      <c r="CRD19" s="188"/>
      <c r="CSC19" s="188"/>
      <c r="CTB19" s="188"/>
      <c r="CUA19" s="188"/>
      <c r="CUZ19" s="188"/>
      <c r="CVY19" s="188"/>
      <c r="CWX19" s="188"/>
      <c r="CXW19" s="188"/>
      <c r="CYV19" s="188"/>
      <c r="CZU19" s="188"/>
      <c r="DAT19" s="188"/>
      <c r="DBS19" s="188"/>
      <c r="DCR19" s="188"/>
      <c r="DDQ19" s="188"/>
      <c r="DEP19" s="188"/>
      <c r="DFO19" s="188"/>
      <c r="DGN19" s="188"/>
      <c r="DHM19" s="188"/>
      <c r="DIL19" s="188"/>
      <c r="DJK19" s="188"/>
      <c r="DKJ19" s="188"/>
      <c r="DLI19" s="188"/>
      <c r="DMH19" s="188"/>
      <c r="DNG19" s="188"/>
      <c r="DOF19" s="188"/>
      <c r="DPE19" s="188"/>
      <c r="DQD19" s="188"/>
      <c r="DRC19" s="188"/>
      <c r="DSB19" s="188"/>
      <c r="DTA19" s="188"/>
      <c r="DTZ19" s="188"/>
      <c r="DUY19" s="188"/>
      <c r="DVX19" s="188"/>
      <c r="DWW19" s="188"/>
      <c r="DXV19" s="188"/>
      <c r="DYU19" s="188"/>
      <c r="DZT19" s="188"/>
      <c r="EAS19" s="188"/>
      <c r="EBR19" s="188"/>
      <c r="ECQ19" s="188"/>
      <c r="EDP19" s="188"/>
      <c r="EEO19" s="188"/>
      <c r="EFN19" s="188"/>
      <c r="EGM19" s="188"/>
      <c r="EHL19" s="188"/>
      <c r="EIK19" s="188"/>
      <c r="EJJ19" s="188"/>
      <c r="EKI19" s="188"/>
      <c r="ELH19" s="188"/>
      <c r="EMG19" s="188"/>
      <c r="ENF19" s="188"/>
      <c r="EOE19" s="188"/>
      <c r="EPD19" s="188"/>
      <c r="EQC19" s="188"/>
      <c r="ERB19" s="188"/>
      <c r="ESA19" s="188"/>
      <c r="ESZ19" s="188"/>
      <c r="ETY19" s="188"/>
      <c r="EUX19" s="188"/>
      <c r="EVW19" s="188"/>
      <c r="EWV19" s="188"/>
      <c r="EXU19" s="188"/>
      <c r="EYT19" s="188"/>
      <c r="EZS19" s="188"/>
      <c r="FAR19" s="188"/>
      <c r="FBQ19" s="188"/>
      <c r="FCP19" s="188"/>
      <c r="FDO19" s="188"/>
      <c r="FEN19" s="188"/>
      <c r="FFM19" s="188"/>
      <c r="FGL19" s="188"/>
      <c r="FHK19" s="188"/>
      <c r="FIJ19" s="188"/>
      <c r="FJI19" s="188"/>
      <c r="FKH19" s="188"/>
      <c r="FLG19" s="188"/>
      <c r="FMF19" s="188"/>
      <c r="FNE19" s="188"/>
      <c r="FOD19" s="188"/>
      <c r="FPC19" s="188"/>
      <c r="FQB19" s="188"/>
      <c r="FRA19" s="188"/>
      <c r="FRZ19" s="188"/>
      <c r="FSY19" s="188"/>
      <c r="FTX19" s="188"/>
      <c r="FUW19" s="188"/>
      <c r="FVV19" s="188"/>
      <c r="FWU19" s="188"/>
      <c r="FXT19" s="188"/>
      <c r="FYS19" s="188"/>
      <c r="FZR19" s="188"/>
      <c r="GAQ19" s="188"/>
      <c r="GBP19" s="188"/>
      <c r="GCO19" s="188"/>
      <c r="GDN19" s="188"/>
      <c r="GEM19" s="188"/>
      <c r="GFL19" s="188"/>
      <c r="GGK19" s="188"/>
      <c r="GHJ19" s="188"/>
      <c r="GII19" s="188"/>
      <c r="GJH19" s="188"/>
      <c r="GKG19" s="188"/>
      <c r="GLF19" s="188"/>
      <c r="GME19" s="188"/>
      <c r="GND19" s="188"/>
      <c r="GOC19" s="188"/>
      <c r="GPB19" s="188"/>
      <c r="GQA19" s="188"/>
      <c r="GQZ19" s="188"/>
      <c r="GRY19" s="188"/>
      <c r="GSX19" s="188"/>
      <c r="GTW19" s="188"/>
      <c r="GUV19" s="188"/>
      <c r="GVU19" s="188"/>
      <c r="GWT19" s="188"/>
      <c r="GXS19" s="188"/>
      <c r="GYR19" s="188"/>
      <c r="GZQ19" s="188"/>
      <c r="HAP19" s="188"/>
      <c r="HBO19" s="188"/>
      <c r="HCN19" s="188"/>
      <c r="HDM19" s="188"/>
      <c r="HEL19" s="188"/>
      <c r="HFK19" s="188"/>
      <c r="HGJ19" s="188"/>
      <c r="HHI19" s="188"/>
      <c r="HIH19" s="188"/>
      <c r="HJG19" s="188"/>
      <c r="HKF19" s="188"/>
      <c r="HLE19" s="188"/>
      <c r="HMD19" s="188"/>
      <c r="HNC19" s="188"/>
      <c r="HOB19" s="188"/>
      <c r="HPA19" s="188"/>
      <c r="HPZ19" s="188"/>
      <c r="HQY19" s="188"/>
      <c r="HRX19" s="188"/>
      <c r="HSW19" s="188"/>
      <c r="HTV19" s="188"/>
      <c r="HUU19" s="188"/>
      <c r="HVT19" s="188"/>
      <c r="HWS19" s="188"/>
      <c r="HXR19" s="188"/>
      <c r="HYQ19" s="188"/>
      <c r="HZP19" s="188"/>
      <c r="IAO19" s="188"/>
      <c r="IBN19" s="188"/>
      <c r="ICM19" s="188"/>
      <c r="IDL19" s="188"/>
      <c r="IEK19" s="188"/>
      <c r="IFJ19" s="188"/>
      <c r="IGI19" s="188"/>
      <c r="IHH19" s="188"/>
      <c r="IIG19" s="188"/>
      <c r="IJF19" s="188"/>
      <c r="IKE19" s="188"/>
      <c r="ILD19" s="188"/>
      <c r="IMC19" s="188"/>
      <c r="INB19" s="188"/>
      <c r="IOA19" s="188"/>
      <c r="IOZ19" s="188"/>
      <c r="IPY19" s="188"/>
      <c r="IQX19" s="188"/>
      <c r="IRW19" s="188"/>
      <c r="ISV19" s="188"/>
      <c r="ITU19" s="188"/>
      <c r="IUT19" s="188"/>
      <c r="IVS19" s="188"/>
      <c r="IWR19" s="188"/>
      <c r="IXQ19" s="188"/>
      <c r="IYP19" s="188"/>
      <c r="IZO19" s="188"/>
      <c r="JAN19" s="188"/>
      <c r="JBM19" s="188"/>
      <c r="JCL19" s="188"/>
      <c r="JDK19" s="188"/>
      <c r="JEJ19" s="188"/>
      <c r="JFI19" s="188"/>
      <c r="JGH19" s="188"/>
      <c r="JHG19" s="188"/>
      <c r="JIF19" s="188"/>
      <c r="JJE19" s="188"/>
      <c r="JKD19" s="188"/>
      <c r="JLC19" s="188"/>
      <c r="JMB19" s="188"/>
      <c r="JNA19" s="188"/>
      <c r="JNZ19" s="188"/>
      <c r="JOY19" s="188"/>
      <c r="JPX19" s="188"/>
      <c r="JQW19" s="188"/>
      <c r="JRV19" s="188"/>
      <c r="JSU19" s="188"/>
      <c r="JTT19" s="188"/>
      <c r="JUS19" s="188"/>
      <c r="JVR19" s="188"/>
      <c r="JWQ19" s="188"/>
      <c r="JXP19" s="188"/>
      <c r="JYO19" s="188"/>
      <c r="JZN19" s="188"/>
      <c r="KAM19" s="188"/>
      <c r="KBL19" s="188"/>
      <c r="KCK19" s="188"/>
      <c r="KDJ19" s="188"/>
      <c r="KEI19" s="188"/>
      <c r="KFH19" s="188"/>
      <c r="KGG19" s="188"/>
      <c r="KHF19" s="188"/>
      <c r="KIE19" s="188"/>
      <c r="KJD19" s="188"/>
      <c r="KKC19" s="188"/>
      <c r="KLB19" s="188"/>
      <c r="KMA19" s="188"/>
      <c r="KMZ19" s="188"/>
      <c r="KNY19" s="188"/>
      <c r="KOX19" s="188"/>
      <c r="KPW19" s="188"/>
      <c r="KQV19" s="188"/>
      <c r="KRU19" s="188"/>
      <c r="KST19" s="188"/>
      <c r="KTS19" s="188"/>
      <c r="KUR19" s="188"/>
      <c r="KVQ19" s="188"/>
      <c r="KWP19" s="188"/>
      <c r="KXO19" s="188"/>
      <c r="KYN19" s="188"/>
      <c r="KZM19" s="188"/>
      <c r="LAL19" s="188"/>
      <c r="LBK19" s="188"/>
      <c r="LCJ19" s="188"/>
      <c r="LDI19" s="188"/>
      <c r="LEH19" s="188"/>
      <c r="LFG19" s="188"/>
      <c r="LGF19" s="188"/>
      <c r="LHE19" s="188"/>
      <c r="LID19" s="188"/>
      <c r="LJC19" s="188"/>
      <c r="LKB19" s="188"/>
      <c r="LLA19" s="188"/>
      <c r="LLZ19" s="188"/>
      <c r="LMY19" s="188"/>
      <c r="LNX19" s="188"/>
      <c r="LOW19" s="188"/>
      <c r="LPV19" s="188"/>
      <c r="LQU19" s="188"/>
      <c r="LRT19" s="188"/>
      <c r="LSS19" s="188"/>
      <c r="LTR19" s="188"/>
      <c r="LUQ19" s="188"/>
      <c r="LVP19" s="188"/>
      <c r="LWO19" s="188"/>
      <c r="LXN19" s="188"/>
      <c r="LYM19" s="188"/>
      <c r="LZL19" s="188"/>
      <c r="MAK19" s="188"/>
      <c r="MBJ19" s="188"/>
      <c r="MCI19" s="188"/>
      <c r="MDH19" s="188"/>
      <c r="MEG19" s="188"/>
      <c r="MFF19" s="188"/>
      <c r="MGE19" s="188"/>
      <c r="MHD19" s="188"/>
      <c r="MIC19" s="188"/>
      <c r="MJB19" s="188"/>
      <c r="MKA19" s="188"/>
      <c r="MKZ19" s="188"/>
      <c r="MLY19" s="188"/>
      <c r="MMX19" s="188"/>
      <c r="MNW19" s="188"/>
      <c r="MOV19" s="188"/>
      <c r="MPU19" s="188"/>
      <c r="MQT19" s="188"/>
      <c r="MRS19" s="188"/>
      <c r="MSR19" s="188"/>
      <c r="MTQ19" s="188"/>
      <c r="MUP19" s="188"/>
      <c r="MVO19" s="188"/>
      <c r="MWN19" s="188"/>
      <c r="MXM19" s="188"/>
      <c r="MYL19" s="188"/>
      <c r="MZK19" s="188"/>
      <c r="NAJ19" s="188"/>
      <c r="NBI19" s="188"/>
      <c r="NCH19" s="188"/>
      <c r="NDG19" s="188"/>
      <c r="NEF19" s="188"/>
      <c r="NFE19" s="188"/>
      <c r="NGD19" s="188"/>
      <c r="NHC19" s="188"/>
      <c r="NIB19" s="188"/>
      <c r="NJA19" s="188"/>
      <c r="NJZ19" s="188"/>
      <c r="NKY19" s="188"/>
      <c r="NLX19" s="188"/>
      <c r="NMW19" s="188"/>
      <c r="NNV19" s="188"/>
      <c r="NOU19" s="188"/>
      <c r="NPT19" s="188"/>
      <c r="NQS19" s="188"/>
      <c r="NRR19" s="188"/>
      <c r="NSQ19" s="188"/>
      <c r="NTP19" s="188"/>
      <c r="NUO19" s="188"/>
      <c r="NVN19" s="188"/>
      <c r="NWM19" s="188"/>
      <c r="NXL19" s="188"/>
      <c r="NYK19" s="188"/>
      <c r="NZJ19" s="188"/>
      <c r="OAI19" s="188"/>
      <c r="OBH19" s="188"/>
      <c r="OCG19" s="188"/>
      <c r="ODF19" s="188"/>
      <c r="OEE19" s="188"/>
      <c r="OFD19" s="188"/>
      <c r="OGC19" s="188"/>
      <c r="OHB19" s="188"/>
      <c r="OIA19" s="188"/>
      <c r="OIZ19" s="188"/>
      <c r="OJY19" s="188"/>
      <c r="OKX19" s="188"/>
      <c r="OLW19" s="188"/>
      <c r="OMV19" s="188"/>
      <c r="ONU19" s="188"/>
      <c r="OOT19" s="188"/>
      <c r="OPS19" s="188"/>
      <c r="OQR19" s="188"/>
      <c r="ORQ19" s="188"/>
      <c r="OSP19" s="188"/>
      <c r="OTO19" s="188"/>
      <c r="OUN19" s="188"/>
      <c r="OVM19" s="188"/>
      <c r="OWL19" s="188"/>
      <c r="OXK19" s="188"/>
      <c r="OYJ19" s="188"/>
      <c r="OZI19" s="188"/>
      <c r="PAH19" s="188"/>
      <c r="PBG19" s="188"/>
      <c r="PCF19" s="188"/>
      <c r="PDE19" s="188"/>
      <c r="PED19" s="188"/>
      <c r="PFC19" s="188"/>
      <c r="PGB19" s="188"/>
      <c r="PHA19" s="188"/>
      <c r="PHZ19" s="188"/>
      <c r="PIY19" s="188"/>
      <c r="PJX19" s="188"/>
      <c r="PKW19" s="188"/>
      <c r="PLV19" s="188"/>
      <c r="PMU19" s="188"/>
      <c r="PNT19" s="188"/>
      <c r="POS19" s="188"/>
      <c r="PPR19" s="188"/>
      <c r="PQQ19" s="188"/>
      <c r="PRP19" s="188"/>
      <c r="PSO19" s="188"/>
      <c r="PTN19" s="188"/>
      <c r="PUM19" s="188"/>
      <c r="PVL19" s="188"/>
      <c r="PWK19" s="188"/>
      <c r="PXJ19" s="188"/>
      <c r="PYI19" s="188"/>
      <c r="PZH19" s="188"/>
      <c r="QAG19" s="188"/>
      <c r="QBF19" s="188"/>
      <c r="QCE19" s="188"/>
      <c r="QDD19" s="188"/>
      <c r="QEC19" s="188"/>
      <c r="QFB19" s="188"/>
      <c r="QGA19" s="188"/>
      <c r="QGZ19" s="188"/>
      <c r="QHY19" s="188"/>
      <c r="QIX19" s="188"/>
      <c r="QJW19" s="188"/>
      <c r="QKV19" s="188"/>
      <c r="QLU19" s="188"/>
      <c r="QMT19" s="188"/>
      <c r="QNS19" s="188"/>
      <c r="QOR19" s="188"/>
      <c r="QPQ19" s="188"/>
      <c r="QQP19" s="188"/>
      <c r="QRO19" s="188"/>
      <c r="QSN19" s="188"/>
      <c r="QTM19" s="188"/>
      <c r="QUL19" s="188"/>
      <c r="QVK19" s="188"/>
      <c r="QWJ19" s="188"/>
      <c r="QXI19" s="188"/>
      <c r="QYH19" s="188"/>
      <c r="QZG19" s="188"/>
      <c r="RAF19" s="188"/>
      <c r="RBE19" s="188"/>
      <c r="RCD19" s="188"/>
      <c r="RDC19" s="188"/>
      <c r="REB19" s="188"/>
      <c r="RFA19" s="188"/>
      <c r="RFZ19" s="188"/>
      <c r="RGY19" s="188"/>
      <c r="RHX19" s="188"/>
      <c r="RIW19" s="188"/>
      <c r="RJV19" s="188"/>
      <c r="RKU19" s="188"/>
      <c r="RLT19" s="188"/>
      <c r="RMS19" s="188"/>
      <c r="RNR19" s="188"/>
      <c r="ROQ19" s="188"/>
      <c r="RPP19" s="188"/>
      <c r="RQO19" s="188"/>
      <c r="RRN19" s="188"/>
      <c r="RSM19" s="188"/>
      <c r="RTL19" s="188"/>
      <c r="RUK19" s="188"/>
      <c r="RVJ19" s="188"/>
      <c r="RWI19" s="188"/>
      <c r="RXH19" s="188"/>
      <c r="RYG19" s="188"/>
      <c r="RZF19" s="188"/>
      <c r="SAE19" s="188"/>
      <c r="SBD19" s="188"/>
      <c r="SCC19" s="188"/>
      <c r="SDB19" s="188"/>
      <c r="SEA19" s="188"/>
      <c r="SEZ19" s="188"/>
      <c r="SFY19" s="188"/>
      <c r="SGX19" s="188"/>
      <c r="SHW19" s="188"/>
      <c r="SIV19" s="188"/>
      <c r="SJU19" s="188"/>
      <c r="SKT19" s="188"/>
      <c r="SLS19" s="188"/>
      <c r="SMR19" s="188"/>
      <c r="SNQ19" s="188"/>
      <c r="SOP19" s="188"/>
      <c r="SPO19" s="188"/>
      <c r="SQN19" s="188"/>
      <c r="SRM19" s="188"/>
      <c r="SSL19" s="188"/>
      <c r="STK19" s="188"/>
      <c r="SUJ19" s="188"/>
      <c r="SVI19" s="188"/>
      <c r="SWH19" s="188"/>
      <c r="SXG19" s="188"/>
      <c r="SYF19" s="188"/>
      <c r="SZE19" s="188"/>
      <c r="TAD19" s="188"/>
      <c r="TBC19" s="188"/>
      <c r="TCB19" s="188"/>
      <c r="TDA19" s="188"/>
      <c r="TDZ19" s="188"/>
      <c r="TEY19" s="188"/>
      <c r="TFX19" s="188"/>
      <c r="TGW19" s="188"/>
      <c r="THV19" s="188"/>
      <c r="TIU19" s="188"/>
      <c r="TJT19" s="188"/>
      <c r="TKS19" s="188"/>
      <c r="TLR19" s="188"/>
      <c r="TMQ19" s="188"/>
      <c r="TNP19" s="188"/>
      <c r="TOO19" s="188"/>
      <c r="TPN19" s="188"/>
      <c r="TQM19" s="188"/>
      <c r="TRL19" s="188"/>
      <c r="TSK19" s="188"/>
      <c r="TTJ19" s="188"/>
      <c r="TUI19" s="188"/>
      <c r="TVH19" s="188"/>
      <c r="TWG19" s="188"/>
      <c r="TXF19" s="188"/>
      <c r="TYE19" s="188"/>
      <c r="TZD19" s="188"/>
      <c r="UAC19" s="188"/>
      <c r="UBB19" s="188"/>
      <c r="UCA19" s="188"/>
      <c r="UCZ19" s="188"/>
      <c r="UDY19" s="188"/>
      <c r="UEX19" s="188"/>
      <c r="UFW19" s="188"/>
      <c r="UGV19" s="188"/>
      <c r="UHU19" s="188"/>
      <c r="UIT19" s="188"/>
      <c r="UJS19" s="188"/>
      <c r="UKR19" s="188"/>
      <c r="ULQ19" s="188"/>
      <c r="UMP19" s="188"/>
      <c r="UNO19" s="188"/>
      <c r="UON19" s="188"/>
      <c r="UPM19" s="188"/>
      <c r="UQL19" s="188"/>
      <c r="URK19" s="188"/>
      <c r="USJ19" s="188"/>
      <c r="UTI19" s="188"/>
      <c r="UUH19" s="188"/>
      <c r="UVG19" s="188"/>
      <c r="UWF19" s="188"/>
      <c r="UXE19" s="188"/>
      <c r="UYD19" s="188"/>
      <c r="UZC19" s="188"/>
      <c r="VAB19" s="188"/>
      <c r="VBA19" s="188"/>
      <c r="VBZ19" s="188"/>
      <c r="VCY19" s="188"/>
      <c r="VDX19" s="188"/>
      <c r="VEW19" s="188"/>
      <c r="VFV19" s="188"/>
      <c r="VGU19" s="188"/>
      <c r="VHT19" s="188"/>
      <c r="VIS19" s="188"/>
      <c r="VJR19" s="188"/>
      <c r="VKQ19" s="188"/>
      <c r="VLP19" s="188"/>
      <c r="VMO19" s="188"/>
      <c r="VNN19" s="188"/>
      <c r="VOM19" s="188"/>
      <c r="VPL19" s="188"/>
      <c r="VQK19" s="188"/>
      <c r="VRJ19" s="188"/>
      <c r="VSI19" s="188"/>
      <c r="VTH19" s="188"/>
      <c r="VUG19" s="188"/>
      <c r="VVF19" s="188"/>
      <c r="VWE19" s="188"/>
      <c r="VXD19" s="188"/>
      <c r="VYC19" s="188"/>
      <c r="VZB19" s="188"/>
      <c r="WAA19" s="188"/>
      <c r="WAZ19" s="188"/>
      <c r="WBY19" s="188"/>
      <c r="WCX19" s="188"/>
      <c r="WDW19" s="188"/>
      <c r="WEV19" s="188"/>
      <c r="WFU19" s="188"/>
      <c r="WGT19" s="188"/>
      <c r="WHS19" s="188"/>
      <c r="WIR19" s="188"/>
      <c r="WJQ19" s="188"/>
      <c r="WKP19" s="188"/>
      <c r="WLO19" s="188"/>
      <c r="WMN19" s="188"/>
      <c r="WNM19" s="188"/>
      <c r="WOL19" s="188"/>
      <c r="WPK19" s="188"/>
      <c r="WQJ19" s="188"/>
      <c r="WRI19" s="188"/>
      <c r="WSH19" s="188"/>
      <c r="WTG19" s="188"/>
      <c r="WUF19" s="188"/>
      <c r="WVE19" s="188"/>
      <c r="WWD19" s="188"/>
      <c r="WXC19" s="188"/>
      <c r="WYB19" s="188"/>
      <c r="WZA19" s="188"/>
      <c r="WZZ19" s="188"/>
      <c r="XAY19" s="188"/>
      <c r="XBX19" s="188"/>
      <c r="XCW19" s="188"/>
      <c r="XDV19" s="188"/>
      <c r="XEU19" s="188"/>
    </row>
    <row r="20" spans="1:1000 1025:2025 2050:3050 3075:4075 4100:5100 5125:6125 6150:7150 7175:8175 8200:9200 9225:10225 10250:11250 11275:12275 12300:13300 13325:14325 14350:15350 15375:16375" ht="13.5" x14ac:dyDescent="0.25">
      <c r="A20" s="186" t="s">
        <v>42</v>
      </c>
      <c r="B20" s="187">
        <v>3.8</v>
      </c>
      <c r="C20" s="186">
        <v>0</v>
      </c>
      <c r="D20" s="186">
        <v>0</v>
      </c>
      <c r="E20" s="186">
        <v>0</v>
      </c>
      <c r="F20" s="186">
        <v>0</v>
      </c>
      <c r="G20" s="186">
        <v>0</v>
      </c>
      <c r="H20" s="186">
        <v>0</v>
      </c>
      <c r="I20" s="186">
        <v>0</v>
      </c>
      <c r="J20" s="186">
        <v>0</v>
      </c>
      <c r="K20" s="186">
        <v>0</v>
      </c>
      <c r="L20" s="186">
        <v>0</v>
      </c>
      <c r="M20" s="186">
        <v>0</v>
      </c>
      <c r="N20" s="186">
        <v>0</v>
      </c>
      <c r="O20" s="186">
        <v>0</v>
      </c>
      <c r="P20" s="186">
        <v>0</v>
      </c>
      <c r="Q20" s="186">
        <v>0</v>
      </c>
      <c r="R20" s="186">
        <v>0</v>
      </c>
      <c r="S20" s="186">
        <v>0</v>
      </c>
      <c r="T20" s="187">
        <v>4</v>
      </c>
      <c r="U20" s="187">
        <v>5.5</v>
      </c>
      <c r="V20" s="187">
        <v>2.5</v>
      </c>
      <c r="W20" s="187"/>
      <c r="X20" s="187">
        <v>3.8</v>
      </c>
      <c r="Y20" s="187"/>
      <c r="Z20" s="186">
        <v>2.5</v>
      </c>
      <c r="AA20" s="186">
        <v>4</v>
      </c>
      <c r="AB20" s="186">
        <v>5.5</v>
      </c>
      <c r="AC20" s="186"/>
      <c r="AD20" s="186"/>
      <c r="AX20" s="188"/>
      <c r="BW20" s="188"/>
      <c r="CV20" s="188"/>
      <c r="DU20" s="188"/>
      <c r="ET20" s="188"/>
      <c r="FS20" s="188"/>
      <c r="GR20" s="188"/>
      <c r="HQ20" s="188"/>
      <c r="IP20" s="188"/>
      <c r="JO20" s="188"/>
      <c r="KN20" s="188"/>
      <c r="LM20" s="188"/>
      <c r="ML20" s="188"/>
      <c r="NK20" s="188"/>
      <c r="OJ20" s="188"/>
      <c r="PI20" s="188"/>
      <c r="QH20" s="188"/>
      <c r="RG20" s="188"/>
      <c r="SF20" s="188"/>
      <c r="TE20" s="188"/>
      <c r="UD20" s="188"/>
      <c r="VC20" s="188"/>
      <c r="WB20" s="188"/>
      <c r="XA20" s="188"/>
      <c r="XZ20" s="188"/>
      <c r="YY20" s="188"/>
      <c r="ZX20" s="188"/>
      <c r="AAW20" s="188"/>
      <c r="ABV20" s="188"/>
      <c r="ACU20" s="188"/>
      <c r="ADT20" s="188"/>
      <c r="AES20" s="188"/>
      <c r="AFR20" s="188"/>
      <c r="AGQ20" s="188"/>
      <c r="AHP20" s="188"/>
      <c r="AIO20" s="188"/>
      <c r="AJN20" s="188"/>
      <c r="AKM20" s="188"/>
      <c r="ALL20" s="188"/>
      <c r="AMK20" s="188"/>
      <c r="ANJ20" s="188"/>
      <c r="AOI20" s="188"/>
      <c r="APH20" s="188"/>
      <c r="AQG20" s="188"/>
      <c r="ARF20" s="188"/>
      <c r="ASE20" s="188"/>
      <c r="ATD20" s="188"/>
      <c r="AUC20" s="188"/>
      <c r="AVB20" s="188"/>
      <c r="AWA20" s="188"/>
      <c r="AWZ20" s="188"/>
      <c r="AXY20" s="188"/>
      <c r="AYX20" s="188"/>
      <c r="AZW20" s="188"/>
      <c r="BAV20" s="188"/>
      <c r="BBU20" s="188"/>
      <c r="BCT20" s="188"/>
      <c r="BDS20" s="188"/>
      <c r="BER20" s="188"/>
      <c r="BFQ20" s="188"/>
      <c r="BGP20" s="188"/>
      <c r="BHO20" s="188"/>
      <c r="BIN20" s="188"/>
      <c r="BJM20" s="188"/>
      <c r="BKL20" s="188"/>
      <c r="BLK20" s="188"/>
      <c r="BMJ20" s="188"/>
      <c r="BNI20" s="188"/>
      <c r="BOH20" s="188"/>
      <c r="BPG20" s="188"/>
      <c r="BQF20" s="188"/>
      <c r="BRE20" s="188"/>
      <c r="BSD20" s="188"/>
      <c r="BTC20" s="188"/>
      <c r="BUB20" s="188"/>
      <c r="BVA20" s="188"/>
      <c r="BVZ20" s="188"/>
      <c r="BWY20" s="188"/>
      <c r="BXX20" s="188"/>
      <c r="BYW20" s="188"/>
      <c r="BZV20" s="188"/>
      <c r="CAU20" s="188"/>
      <c r="CBT20" s="188"/>
      <c r="CCS20" s="188"/>
      <c r="CDR20" s="188"/>
      <c r="CEQ20" s="188"/>
      <c r="CFP20" s="188"/>
      <c r="CGO20" s="188"/>
      <c r="CHN20" s="188"/>
      <c r="CIM20" s="188"/>
      <c r="CJL20" s="188"/>
      <c r="CKK20" s="188"/>
      <c r="CLJ20" s="188"/>
      <c r="CMI20" s="188"/>
      <c r="CNH20" s="188"/>
      <c r="COG20" s="188"/>
      <c r="CPF20" s="188"/>
      <c r="CQE20" s="188"/>
      <c r="CRD20" s="188"/>
      <c r="CSC20" s="188"/>
      <c r="CTB20" s="188"/>
      <c r="CUA20" s="188"/>
      <c r="CUZ20" s="188"/>
      <c r="CVY20" s="188"/>
      <c r="CWX20" s="188"/>
      <c r="CXW20" s="188"/>
      <c r="CYV20" s="188"/>
      <c r="CZU20" s="188"/>
      <c r="DAT20" s="188"/>
      <c r="DBS20" s="188"/>
      <c r="DCR20" s="188"/>
      <c r="DDQ20" s="188"/>
      <c r="DEP20" s="188"/>
      <c r="DFO20" s="188"/>
      <c r="DGN20" s="188"/>
      <c r="DHM20" s="188"/>
      <c r="DIL20" s="188"/>
      <c r="DJK20" s="188"/>
      <c r="DKJ20" s="188"/>
      <c r="DLI20" s="188"/>
      <c r="DMH20" s="188"/>
      <c r="DNG20" s="188"/>
      <c r="DOF20" s="188"/>
      <c r="DPE20" s="188"/>
      <c r="DQD20" s="188"/>
      <c r="DRC20" s="188"/>
      <c r="DSB20" s="188"/>
      <c r="DTA20" s="188"/>
      <c r="DTZ20" s="188"/>
      <c r="DUY20" s="188"/>
      <c r="DVX20" s="188"/>
      <c r="DWW20" s="188"/>
      <c r="DXV20" s="188"/>
      <c r="DYU20" s="188"/>
      <c r="DZT20" s="188"/>
      <c r="EAS20" s="188"/>
      <c r="EBR20" s="188"/>
      <c r="ECQ20" s="188"/>
      <c r="EDP20" s="188"/>
      <c r="EEO20" s="188"/>
      <c r="EFN20" s="188"/>
      <c r="EGM20" s="188"/>
      <c r="EHL20" s="188"/>
      <c r="EIK20" s="188"/>
      <c r="EJJ20" s="188"/>
      <c r="EKI20" s="188"/>
      <c r="ELH20" s="188"/>
      <c r="EMG20" s="188"/>
      <c r="ENF20" s="188"/>
      <c r="EOE20" s="188"/>
      <c r="EPD20" s="188"/>
      <c r="EQC20" s="188"/>
      <c r="ERB20" s="188"/>
      <c r="ESA20" s="188"/>
      <c r="ESZ20" s="188"/>
      <c r="ETY20" s="188"/>
      <c r="EUX20" s="188"/>
      <c r="EVW20" s="188"/>
      <c r="EWV20" s="188"/>
      <c r="EXU20" s="188"/>
      <c r="EYT20" s="188"/>
      <c r="EZS20" s="188"/>
      <c r="FAR20" s="188"/>
      <c r="FBQ20" s="188"/>
      <c r="FCP20" s="188"/>
      <c r="FDO20" s="188"/>
      <c r="FEN20" s="188"/>
      <c r="FFM20" s="188"/>
      <c r="FGL20" s="188"/>
      <c r="FHK20" s="188"/>
      <c r="FIJ20" s="188"/>
      <c r="FJI20" s="188"/>
      <c r="FKH20" s="188"/>
      <c r="FLG20" s="188"/>
      <c r="FMF20" s="188"/>
      <c r="FNE20" s="188"/>
      <c r="FOD20" s="188"/>
      <c r="FPC20" s="188"/>
      <c r="FQB20" s="188"/>
      <c r="FRA20" s="188"/>
      <c r="FRZ20" s="188"/>
      <c r="FSY20" s="188"/>
      <c r="FTX20" s="188"/>
      <c r="FUW20" s="188"/>
      <c r="FVV20" s="188"/>
      <c r="FWU20" s="188"/>
      <c r="FXT20" s="188"/>
      <c r="FYS20" s="188"/>
      <c r="FZR20" s="188"/>
      <c r="GAQ20" s="188"/>
      <c r="GBP20" s="188"/>
      <c r="GCO20" s="188"/>
      <c r="GDN20" s="188"/>
      <c r="GEM20" s="188"/>
      <c r="GFL20" s="188"/>
      <c r="GGK20" s="188"/>
      <c r="GHJ20" s="188"/>
      <c r="GII20" s="188"/>
      <c r="GJH20" s="188"/>
      <c r="GKG20" s="188"/>
      <c r="GLF20" s="188"/>
      <c r="GME20" s="188"/>
      <c r="GND20" s="188"/>
      <c r="GOC20" s="188"/>
      <c r="GPB20" s="188"/>
      <c r="GQA20" s="188"/>
      <c r="GQZ20" s="188"/>
      <c r="GRY20" s="188"/>
      <c r="GSX20" s="188"/>
      <c r="GTW20" s="188"/>
      <c r="GUV20" s="188"/>
      <c r="GVU20" s="188"/>
      <c r="GWT20" s="188"/>
      <c r="GXS20" s="188"/>
      <c r="GYR20" s="188"/>
      <c r="GZQ20" s="188"/>
      <c r="HAP20" s="188"/>
      <c r="HBO20" s="188"/>
      <c r="HCN20" s="188"/>
      <c r="HDM20" s="188"/>
      <c r="HEL20" s="188"/>
      <c r="HFK20" s="188"/>
      <c r="HGJ20" s="188"/>
      <c r="HHI20" s="188"/>
      <c r="HIH20" s="188"/>
      <c r="HJG20" s="188"/>
      <c r="HKF20" s="188"/>
      <c r="HLE20" s="188"/>
      <c r="HMD20" s="188"/>
      <c r="HNC20" s="188"/>
      <c r="HOB20" s="188"/>
      <c r="HPA20" s="188"/>
      <c r="HPZ20" s="188"/>
      <c r="HQY20" s="188"/>
      <c r="HRX20" s="188"/>
      <c r="HSW20" s="188"/>
      <c r="HTV20" s="188"/>
      <c r="HUU20" s="188"/>
      <c r="HVT20" s="188"/>
      <c r="HWS20" s="188"/>
      <c r="HXR20" s="188"/>
      <c r="HYQ20" s="188"/>
      <c r="HZP20" s="188"/>
      <c r="IAO20" s="188"/>
      <c r="IBN20" s="188"/>
      <c r="ICM20" s="188"/>
      <c r="IDL20" s="188"/>
      <c r="IEK20" s="188"/>
      <c r="IFJ20" s="188"/>
      <c r="IGI20" s="188"/>
      <c r="IHH20" s="188"/>
      <c r="IIG20" s="188"/>
      <c r="IJF20" s="188"/>
      <c r="IKE20" s="188"/>
      <c r="ILD20" s="188"/>
      <c r="IMC20" s="188"/>
      <c r="INB20" s="188"/>
      <c r="IOA20" s="188"/>
      <c r="IOZ20" s="188"/>
      <c r="IPY20" s="188"/>
      <c r="IQX20" s="188"/>
      <c r="IRW20" s="188"/>
      <c r="ISV20" s="188"/>
      <c r="ITU20" s="188"/>
      <c r="IUT20" s="188"/>
      <c r="IVS20" s="188"/>
      <c r="IWR20" s="188"/>
      <c r="IXQ20" s="188"/>
      <c r="IYP20" s="188"/>
      <c r="IZO20" s="188"/>
      <c r="JAN20" s="188"/>
      <c r="JBM20" s="188"/>
      <c r="JCL20" s="188"/>
      <c r="JDK20" s="188"/>
      <c r="JEJ20" s="188"/>
      <c r="JFI20" s="188"/>
      <c r="JGH20" s="188"/>
      <c r="JHG20" s="188"/>
      <c r="JIF20" s="188"/>
      <c r="JJE20" s="188"/>
      <c r="JKD20" s="188"/>
      <c r="JLC20" s="188"/>
      <c r="JMB20" s="188"/>
      <c r="JNA20" s="188"/>
      <c r="JNZ20" s="188"/>
      <c r="JOY20" s="188"/>
      <c r="JPX20" s="188"/>
      <c r="JQW20" s="188"/>
      <c r="JRV20" s="188"/>
      <c r="JSU20" s="188"/>
      <c r="JTT20" s="188"/>
      <c r="JUS20" s="188"/>
      <c r="JVR20" s="188"/>
      <c r="JWQ20" s="188"/>
      <c r="JXP20" s="188"/>
      <c r="JYO20" s="188"/>
      <c r="JZN20" s="188"/>
      <c r="KAM20" s="188"/>
      <c r="KBL20" s="188"/>
      <c r="KCK20" s="188"/>
      <c r="KDJ20" s="188"/>
      <c r="KEI20" s="188"/>
      <c r="KFH20" s="188"/>
      <c r="KGG20" s="188"/>
      <c r="KHF20" s="188"/>
      <c r="KIE20" s="188"/>
      <c r="KJD20" s="188"/>
      <c r="KKC20" s="188"/>
      <c r="KLB20" s="188"/>
      <c r="KMA20" s="188"/>
      <c r="KMZ20" s="188"/>
      <c r="KNY20" s="188"/>
      <c r="KOX20" s="188"/>
      <c r="KPW20" s="188"/>
      <c r="KQV20" s="188"/>
      <c r="KRU20" s="188"/>
      <c r="KST20" s="188"/>
      <c r="KTS20" s="188"/>
      <c r="KUR20" s="188"/>
      <c r="KVQ20" s="188"/>
      <c r="KWP20" s="188"/>
      <c r="KXO20" s="188"/>
      <c r="KYN20" s="188"/>
      <c r="KZM20" s="188"/>
      <c r="LAL20" s="188"/>
      <c r="LBK20" s="188"/>
      <c r="LCJ20" s="188"/>
      <c r="LDI20" s="188"/>
      <c r="LEH20" s="188"/>
      <c r="LFG20" s="188"/>
      <c r="LGF20" s="188"/>
      <c r="LHE20" s="188"/>
      <c r="LID20" s="188"/>
      <c r="LJC20" s="188"/>
      <c r="LKB20" s="188"/>
      <c r="LLA20" s="188"/>
      <c r="LLZ20" s="188"/>
      <c r="LMY20" s="188"/>
      <c r="LNX20" s="188"/>
      <c r="LOW20" s="188"/>
      <c r="LPV20" s="188"/>
      <c r="LQU20" s="188"/>
      <c r="LRT20" s="188"/>
      <c r="LSS20" s="188"/>
      <c r="LTR20" s="188"/>
      <c r="LUQ20" s="188"/>
      <c r="LVP20" s="188"/>
      <c r="LWO20" s="188"/>
      <c r="LXN20" s="188"/>
      <c r="LYM20" s="188"/>
      <c r="LZL20" s="188"/>
      <c r="MAK20" s="188"/>
      <c r="MBJ20" s="188"/>
      <c r="MCI20" s="188"/>
      <c r="MDH20" s="188"/>
      <c r="MEG20" s="188"/>
      <c r="MFF20" s="188"/>
      <c r="MGE20" s="188"/>
      <c r="MHD20" s="188"/>
      <c r="MIC20" s="188"/>
      <c r="MJB20" s="188"/>
      <c r="MKA20" s="188"/>
      <c r="MKZ20" s="188"/>
      <c r="MLY20" s="188"/>
      <c r="MMX20" s="188"/>
      <c r="MNW20" s="188"/>
      <c r="MOV20" s="188"/>
      <c r="MPU20" s="188"/>
      <c r="MQT20" s="188"/>
      <c r="MRS20" s="188"/>
      <c r="MSR20" s="188"/>
      <c r="MTQ20" s="188"/>
      <c r="MUP20" s="188"/>
      <c r="MVO20" s="188"/>
      <c r="MWN20" s="188"/>
      <c r="MXM20" s="188"/>
      <c r="MYL20" s="188"/>
      <c r="MZK20" s="188"/>
      <c r="NAJ20" s="188"/>
      <c r="NBI20" s="188"/>
      <c r="NCH20" s="188"/>
      <c r="NDG20" s="188"/>
      <c r="NEF20" s="188"/>
      <c r="NFE20" s="188"/>
      <c r="NGD20" s="188"/>
      <c r="NHC20" s="188"/>
      <c r="NIB20" s="188"/>
      <c r="NJA20" s="188"/>
      <c r="NJZ20" s="188"/>
      <c r="NKY20" s="188"/>
      <c r="NLX20" s="188"/>
      <c r="NMW20" s="188"/>
      <c r="NNV20" s="188"/>
      <c r="NOU20" s="188"/>
      <c r="NPT20" s="188"/>
      <c r="NQS20" s="188"/>
      <c r="NRR20" s="188"/>
      <c r="NSQ20" s="188"/>
      <c r="NTP20" s="188"/>
      <c r="NUO20" s="188"/>
      <c r="NVN20" s="188"/>
      <c r="NWM20" s="188"/>
      <c r="NXL20" s="188"/>
      <c r="NYK20" s="188"/>
      <c r="NZJ20" s="188"/>
      <c r="OAI20" s="188"/>
      <c r="OBH20" s="188"/>
      <c r="OCG20" s="188"/>
      <c r="ODF20" s="188"/>
      <c r="OEE20" s="188"/>
      <c r="OFD20" s="188"/>
      <c r="OGC20" s="188"/>
      <c r="OHB20" s="188"/>
      <c r="OIA20" s="188"/>
      <c r="OIZ20" s="188"/>
      <c r="OJY20" s="188"/>
      <c r="OKX20" s="188"/>
      <c r="OLW20" s="188"/>
      <c r="OMV20" s="188"/>
      <c r="ONU20" s="188"/>
      <c r="OOT20" s="188"/>
      <c r="OPS20" s="188"/>
      <c r="OQR20" s="188"/>
      <c r="ORQ20" s="188"/>
      <c r="OSP20" s="188"/>
      <c r="OTO20" s="188"/>
      <c r="OUN20" s="188"/>
      <c r="OVM20" s="188"/>
      <c r="OWL20" s="188"/>
      <c r="OXK20" s="188"/>
      <c r="OYJ20" s="188"/>
      <c r="OZI20" s="188"/>
      <c r="PAH20" s="188"/>
      <c r="PBG20" s="188"/>
      <c r="PCF20" s="188"/>
      <c r="PDE20" s="188"/>
      <c r="PED20" s="188"/>
      <c r="PFC20" s="188"/>
      <c r="PGB20" s="188"/>
      <c r="PHA20" s="188"/>
      <c r="PHZ20" s="188"/>
      <c r="PIY20" s="188"/>
      <c r="PJX20" s="188"/>
      <c r="PKW20" s="188"/>
      <c r="PLV20" s="188"/>
      <c r="PMU20" s="188"/>
      <c r="PNT20" s="188"/>
      <c r="POS20" s="188"/>
      <c r="PPR20" s="188"/>
      <c r="PQQ20" s="188"/>
      <c r="PRP20" s="188"/>
      <c r="PSO20" s="188"/>
      <c r="PTN20" s="188"/>
      <c r="PUM20" s="188"/>
      <c r="PVL20" s="188"/>
      <c r="PWK20" s="188"/>
      <c r="PXJ20" s="188"/>
      <c r="PYI20" s="188"/>
      <c r="PZH20" s="188"/>
      <c r="QAG20" s="188"/>
      <c r="QBF20" s="188"/>
      <c r="QCE20" s="188"/>
      <c r="QDD20" s="188"/>
      <c r="QEC20" s="188"/>
      <c r="QFB20" s="188"/>
      <c r="QGA20" s="188"/>
      <c r="QGZ20" s="188"/>
      <c r="QHY20" s="188"/>
      <c r="QIX20" s="188"/>
      <c r="QJW20" s="188"/>
      <c r="QKV20" s="188"/>
      <c r="QLU20" s="188"/>
      <c r="QMT20" s="188"/>
      <c r="QNS20" s="188"/>
      <c r="QOR20" s="188"/>
      <c r="QPQ20" s="188"/>
      <c r="QQP20" s="188"/>
      <c r="QRO20" s="188"/>
      <c r="QSN20" s="188"/>
      <c r="QTM20" s="188"/>
      <c r="QUL20" s="188"/>
      <c r="QVK20" s="188"/>
      <c r="QWJ20" s="188"/>
      <c r="QXI20" s="188"/>
      <c r="QYH20" s="188"/>
      <c r="QZG20" s="188"/>
      <c r="RAF20" s="188"/>
      <c r="RBE20" s="188"/>
      <c r="RCD20" s="188"/>
      <c r="RDC20" s="188"/>
      <c r="REB20" s="188"/>
      <c r="RFA20" s="188"/>
      <c r="RFZ20" s="188"/>
      <c r="RGY20" s="188"/>
      <c r="RHX20" s="188"/>
      <c r="RIW20" s="188"/>
      <c r="RJV20" s="188"/>
      <c r="RKU20" s="188"/>
      <c r="RLT20" s="188"/>
      <c r="RMS20" s="188"/>
      <c r="RNR20" s="188"/>
      <c r="ROQ20" s="188"/>
      <c r="RPP20" s="188"/>
      <c r="RQO20" s="188"/>
      <c r="RRN20" s="188"/>
      <c r="RSM20" s="188"/>
      <c r="RTL20" s="188"/>
      <c r="RUK20" s="188"/>
      <c r="RVJ20" s="188"/>
      <c r="RWI20" s="188"/>
      <c r="RXH20" s="188"/>
      <c r="RYG20" s="188"/>
      <c r="RZF20" s="188"/>
      <c r="SAE20" s="188"/>
      <c r="SBD20" s="188"/>
      <c r="SCC20" s="188"/>
      <c r="SDB20" s="188"/>
      <c r="SEA20" s="188"/>
      <c r="SEZ20" s="188"/>
      <c r="SFY20" s="188"/>
      <c r="SGX20" s="188"/>
      <c r="SHW20" s="188"/>
      <c r="SIV20" s="188"/>
      <c r="SJU20" s="188"/>
      <c r="SKT20" s="188"/>
      <c r="SLS20" s="188"/>
      <c r="SMR20" s="188"/>
      <c r="SNQ20" s="188"/>
      <c r="SOP20" s="188"/>
      <c r="SPO20" s="188"/>
      <c r="SQN20" s="188"/>
      <c r="SRM20" s="188"/>
      <c r="SSL20" s="188"/>
      <c r="STK20" s="188"/>
      <c r="SUJ20" s="188"/>
      <c r="SVI20" s="188"/>
      <c r="SWH20" s="188"/>
      <c r="SXG20" s="188"/>
      <c r="SYF20" s="188"/>
      <c r="SZE20" s="188"/>
      <c r="TAD20" s="188"/>
      <c r="TBC20" s="188"/>
      <c r="TCB20" s="188"/>
      <c r="TDA20" s="188"/>
      <c r="TDZ20" s="188"/>
      <c r="TEY20" s="188"/>
      <c r="TFX20" s="188"/>
      <c r="TGW20" s="188"/>
      <c r="THV20" s="188"/>
      <c r="TIU20" s="188"/>
      <c r="TJT20" s="188"/>
      <c r="TKS20" s="188"/>
      <c r="TLR20" s="188"/>
      <c r="TMQ20" s="188"/>
      <c r="TNP20" s="188"/>
      <c r="TOO20" s="188"/>
      <c r="TPN20" s="188"/>
      <c r="TQM20" s="188"/>
      <c r="TRL20" s="188"/>
      <c r="TSK20" s="188"/>
      <c r="TTJ20" s="188"/>
      <c r="TUI20" s="188"/>
      <c r="TVH20" s="188"/>
      <c r="TWG20" s="188"/>
      <c r="TXF20" s="188"/>
      <c r="TYE20" s="188"/>
      <c r="TZD20" s="188"/>
      <c r="UAC20" s="188"/>
      <c r="UBB20" s="188"/>
      <c r="UCA20" s="188"/>
      <c r="UCZ20" s="188"/>
      <c r="UDY20" s="188"/>
      <c r="UEX20" s="188"/>
      <c r="UFW20" s="188"/>
      <c r="UGV20" s="188"/>
      <c r="UHU20" s="188"/>
      <c r="UIT20" s="188"/>
      <c r="UJS20" s="188"/>
      <c r="UKR20" s="188"/>
      <c r="ULQ20" s="188"/>
      <c r="UMP20" s="188"/>
      <c r="UNO20" s="188"/>
      <c r="UON20" s="188"/>
      <c r="UPM20" s="188"/>
      <c r="UQL20" s="188"/>
      <c r="URK20" s="188"/>
      <c r="USJ20" s="188"/>
      <c r="UTI20" s="188"/>
      <c r="UUH20" s="188"/>
      <c r="UVG20" s="188"/>
      <c r="UWF20" s="188"/>
      <c r="UXE20" s="188"/>
      <c r="UYD20" s="188"/>
      <c r="UZC20" s="188"/>
      <c r="VAB20" s="188"/>
      <c r="VBA20" s="188"/>
      <c r="VBZ20" s="188"/>
      <c r="VCY20" s="188"/>
      <c r="VDX20" s="188"/>
      <c r="VEW20" s="188"/>
      <c r="VFV20" s="188"/>
      <c r="VGU20" s="188"/>
      <c r="VHT20" s="188"/>
      <c r="VIS20" s="188"/>
      <c r="VJR20" s="188"/>
      <c r="VKQ20" s="188"/>
      <c r="VLP20" s="188"/>
      <c r="VMO20" s="188"/>
      <c r="VNN20" s="188"/>
      <c r="VOM20" s="188"/>
      <c r="VPL20" s="188"/>
      <c r="VQK20" s="188"/>
      <c r="VRJ20" s="188"/>
      <c r="VSI20" s="188"/>
      <c r="VTH20" s="188"/>
      <c r="VUG20" s="188"/>
      <c r="VVF20" s="188"/>
      <c r="VWE20" s="188"/>
      <c r="VXD20" s="188"/>
      <c r="VYC20" s="188"/>
      <c r="VZB20" s="188"/>
      <c r="WAA20" s="188"/>
      <c r="WAZ20" s="188"/>
      <c r="WBY20" s="188"/>
      <c r="WCX20" s="188"/>
      <c r="WDW20" s="188"/>
      <c r="WEV20" s="188"/>
      <c r="WFU20" s="188"/>
      <c r="WGT20" s="188"/>
      <c r="WHS20" s="188"/>
      <c r="WIR20" s="188"/>
      <c r="WJQ20" s="188"/>
      <c r="WKP20" s="188"/>
      <c r="WLO20" s="188"/>
      <c r="WMN20" s="188"/>
      <c r="WNM20" s="188"/>
      <c r="WOL20" s="188"/>
      <c r="WPK20" s="188"/>
      <c r="WQJ20" s="188"/>
      <c r="WRI20" s="188"/>
      <c r="WSH20" s="188"/>
      <c r="WTG20" s="188"/>
      <c r="WUF20" s="188"/>
      <c r="WVE20" s="188"/>
      <c r="WWD20" s="188"/>
      <c r="WXC20" s="188"/>
      <c r="WYB20" s="188"/>
      <c r="WZA20" s="188"/>
      <c r="WZZ20" s="188"/>
      <c r="XAY20" s="188"/>
      <c r="XBX20" s="188"/>
      <c r="XCW20" s="188"/>
      <c r="XDV20" s="188"/>
      <c r="XEU20" s="188"/>
    </row>
    <row r="21" spans="1:1000 1025:2025 2050:3050 3075:4075 4100:5100 5125:6125 6150:7150 7175:8175 8200:9200 9225:10225 10250:11250 11275:12275 12300:13300 13325:14325 14350:15350 15375:16375" ht="13.5" x14ac:dyDescent="0.25">
      <c r="A21" s="186" t="s">
        <v>43</v>
      </c>
      <c r="B21" s="187">
        <v>1.8</v>
      </c>
      <c r="C21" s="186">
        <v>0</v>
      </c>
      <c r="D21" s="186">
        <v>0</v>
      </c>
      <c r="E21" s="186">
        <v>0</v>
      </c>
      <c r="F21" s="186">
        <v>0</v>
      </c>
      <c r="G21" s="186">
        <v>0</v>
      </c>
      <c r="H21" s="186">
        <v>0</v>
      </c>
      <c r="I21" s="186">
        <v>0</v>
      </c>
      <c r="J21" s="186">
        <v>0</v>
      </c>
      <c r="K21" s="186">
        <v>0</v>
      </c>
      <c r="L21" s="186">
        <v>0</v>
      </c>
      <c r="M21" s="186">
        <v>0</v>
      </c>
      <c r="N21" s="186">
        <v>0</v>
      </c>
      <c r="O21" s="186">
        <v>0</v>
      </c>
      <c r="P21" s="186">
        <v>0</v>
      </c>
      <c r="Q21" s="186">
        <v>0</v>
      </c>
      <c r="R21" s="186">
        <v>0</v>
      </c>
      <c r="S21" s="186">
        <v>0</v>
      </c>
      <c r="T21" s="187">
        <v>4</v>
      </c>
      <c r="U21" s="187">
        <v>5.5</v>
      </c>
      <c r="V21" s="187">
        <v>2.5</v>
      </c>
      <c r="W21" s="187"/>
      <c r="X21" s="187">
        <v>1.8</v>
      </c>
      <c r="Y21" s="187"/>
      <c r="Z21" s="186">
        <v>2.5</v>
      </c>
      <c r="AA21" s="186">
        <v>4</v>
      </c>
      <c r="AB21" s="186">
        <v>5.5</v>
      </c>
      <c r="AC21" s="186"/>
      <c r="AD21" s="186"/>
      <c r="AX21" s="188"/>
      <c r="BW21" s="188"/>
      <c r="CV21" s="188"/>
      <c r="DU21" s="188"/>
      <c r="ET21" s="188"/>
      <c r="FS21" s="188"/>
      <c r="GR21" s="188"/>
      <c r="HQ21" s="188"/>
      <c r="IP21" s="188"/>
      <c r="JO21" s="188"/>
      <c r="KN21" s="188"/>
      <c r="LM21" s="188"/>
      <c r="ML21" s="188"/>
      <c r="NK21" s="188"/>
      <c r="OJ21" s="188"/>
      <c r="PI21" s="188"/>
      <c r="QH21" s="188"/>
      <c r="RG21" s="188"/>
      <c r="SF21" s="188"/>
      <c r="TE21" s="188"/>
      <c r="UD21" s="188"/>
      <c r="VC21" s="188"/>
      <c r="WB21" s="188"/>
      <c r="XA21" s="188"/>
      <c r="XZ21" s="188"/>
      <c r="YY21" s="188"/>
      <c r="ZX21" s="188"/>
      <c r="AAW21" s="188"/>
      <c r="ABV21" s="188"/>
      <c r="ACU21" s="188"/>
      <c r="ADT21" s="188"/>
      <c r="AES21" s="188"/>
      <c r="AFR21" s="188"/>
      <c r="AGQ21" s="188"/>
      <c r="AHP21" s="188"/>
      <c r="AIO21" s="188"/>
      <c r="AJN21" s="188"/>
      <c r="AKM21" s="188"/>
      <c r="ALL21" s="188"/>
      <c r="AMK21" s="188"/>
      <c r="ANJ21" s="188"/>
      <c r="AOI21" s="188"/>
      <c r="APH21" s="188"/>
      <c r="AQG21" s="188"/>
      <c r="ARF21" s="188"/>
      <c r="ASE21" s="188"/>
      <c r="ATD21" s="188"/>
      <c r="AUC21" s="188"/>
      <c r="AVB21" s="188"/>
      <c r="AWA21" s="188"/>
      <c r="AWZ21" s="188"/>
      <c r="AXY21" s="188"/>
      <c r="AYX21" s="188"/>
      <c r="AZW21" s="188"/>
      <c r="BAV21" s="188"/>
      <c r="BBU21" s="188"/>
      <c r="BCT21" s="188"/>
      <c r="BDS21" s="188"/>
      <c r="BER21" s="188"/>
      <c r="BFQ21" s="188"/>
      <c r="BGP21" s="188"/>
      <c r="BHO21" s="188"/>
      <c r="BIN21" s="188"/>
      <c r="BJM21" s="188"/>
      <c r="BKL21" s="188"/>
      <c r="BLK21" s="188"/>
      <c r="BMJ21" s="188"/>
      <c r="BNI21" s="188"/>
      <c r="BOH21" s="188"/>
      <c r="BPG21" s="188"/>
      <c r="BQF21" s="188"/>
      <c r="BRE21" s="188"/>
      <c r="BSD21" s="188"/>
      <c r="BTC21" s="188"/>
      <c r="BUB21" s="188"/>
      <c r="BVA21" s="188"/>
      <c r="BVZ21" s="188"/>
      <c r="BWY21" s="188"/>
      <c r="BXX21" s="188"/>
      <c r="BYW21" s="188"/>
      <c r="BZV21" s="188"/>
      <c r="CAU21" s="188"/>
      <c r="CBT21" s="188"/>
      <c r="CCS21" s="188"/>
      <c r="CDR21" s="188"/>
      <c r="CEQ21" s="188"/>
      <c r="CFP21" s="188"/>
      <c r="CGO21" s="188"/>
      <c r="CHN21" s="188"/>
      <c r="CIM21" s="188"/>
      <c r="CJL21" s="188"/>
      <c r="CKK21" s="188"/>
      <c r="CLJ21" s="188"/>
      <c r="CMI21" s="188"/>
      <c r="CNH21" s="188"/>
      <c r="COG21" s="188"/>
      <c r="CPF21" s="188"/>
      <c r="CQE21" s="188"/>
      <c r="CRD21" s="188"/>
      <c r="CSC21" s="188"/>
      <c r="CTB21" s="188"/>
      <c r="CUA21" s="188"/>
      <c r="CUZ21" s="188"/>
      <c r="CVY21" s="188"/>
      <c r="CWX21" s="188"/>
      <c r="CXW21" s="188"/>
      <c r="CYV21" s="188"/>
      <c r="CZU21" s="188"/>
      <c r="DAT21" s="188"/>
      <c r="DBS21" s="188"/>
      <c r="DCR21" s="188"/>
      <c r="DDQ21" s="188"/>
      <c r="DEP21" s="188"/>
      <c r="DFO21" s="188"/>
      <c r="DGN21" s="188"/>
      <c r="DHM21" s="188"/>
      <c r="DIL21" s="188"/>
      <c r="DJK21" s="188"/>
      <c r="DKJ21" s="188"/>
      <c r="DLI21" s="188"/>
      <c r="DMH21" s="188"/>
      <c r="DNG21" s="188"/>
      <c r="DOF21" s="188"/>
      <c r="DPE21" s="188"/>
      <c r="DQD21" s="188"/>
      <c r="DRC21" s="188"/>
      <c r="DSB21" s="188"/>
      <c r="DTA21" s="188"/>
      <c r="DTZ21" s="188"/>
      <c r="DUY21" s="188"/>
      <c r="DVX21" s="188"/>
      <c r="DWW21" s="188"/>
      <c r="DXV21" s="188"/>
      <c r="DYU21" s="188"/>
      <c r="DZT21" s="188"/>
      <c r="EAS21" s="188"/>
      <c r="EBR21" s="188"/>
      <c r="ECQ21" s="188"/>
      <c r="EDP21" s="188"/>
      <c r="EEO21" s="188"/>
      <c r="EFN21" s="188"/>
      <c r="EGM21" s="188"/>
      <c r="EHL21" s="188"/>
      <c r="EIK21" s="188"/>
      <c r="EJJ21" s="188"/>
      <c r="EKI21" s="188"/>
      <c r="ELH21" s="188"/>
      <c r="EMG21" s="188"/>
      <c r="ENF21" s="188"/>
      <c r="EOE21" s="188"/>
      <c r="EPD21" s="188"/>
      <c r="EQC21" s="188"/>
      <c r="ERB21" s="188"/>
      <c r="ESA21" s="188"/>
      <c r="ESZ21" s="188"/>
      <c r="ETY21" s="188"/>
      <c r="EUX21" s="188"/>
      <c r="EVW21" s="188"/>
      <c r="EWV21" s="188"/>
      <c r="EXU21" s="188"/>
      <c r="EYT21" s="188"/>
      <c r="EZS21" s="188"/>
      <c r="FAR21" s="188"/>
      <c r="FBQ21" s="188"/>
      <c r="FCP21" s="188"/>
      <c r="FDO21" s="188"/>
      <c r="FEN21" s="188"/>
      <c r="FFM21" s="188"/>
      <c r="FGL21" s="188"/>
      <c r="FHK21" s="188"/>
      <c r="FIJ21" s="188"/>
      <c r="FJI21" s="188"/>
      <c r="FKH21" s="188"/>
      <c r="FLG21" s="188"/>
      <c r="FMF21" s="188"/>
      <c r="FNE21" s="188"/>
      <c r="FOD21" s="188"/>
      <c r="FPC21" s="188"/>
      <c r="FQB21" s="188"/>
      <c r="FRA21" s="188"/>
      <c r="FRZ21" s="188"/>
      <c r="FSY21" s="188"/>
      <c r="FTX21" s="188"/>
      <c r="FUW21" s="188"/>
      <c r="FVV21" s="188"/>
      <c r="FWU21" s="188"/>
      <c r="FXT21" s="188"/>
      <c r="FYS21" s="188"/>
      <c r="FZR21" s="188"/>
      <c r="GAQ21" s="188"/>
      <c r="GBP21" s="188"/>
      <c r="GCO21" s="188"/>
      <c r="GDN21" s="188"/>
      <c r="GEM21" s="188"/>
      <c r="GFL21" s="188"/>
      <c r="GGK21" s="188"/>
      <c r="GHJ21" s="188"/>
      <c r="GII21" s="188"/>
      <c r="GJH21" s="188"/>
      <c r="GKG21" s="188"/>
      <c r="GLF21" s="188"/>
      <c r="GME21" s="188"/>
      <c r="GND21" s="188"/>
      <c r="GOC21" s="188"/>
      <c r="GPB21" s="188"/>
      <c r="GQA21" s="188"/>
      <c r="GQZ21" s="188"/>
      <c r="GRY21" s="188"/>
      <c r="GSX21" s="188"/>
      <c r="GTW21" s="188"/>
      <c r="GUV21" s="188"/>
      <c r="GVU21" s="188"/>
      <c r="GWT21" s="188"/>
      <c r="GXS21" s="188"/>
      <c r="GYR21" s="188"/>
      <c r="GZQ21" s="188"/>
      <c r="HAP21" s="188"/>
      <c r="HBO21" s="188"/>
      <c r="HCN21" s="188"/>
      <c r="HDM21" s="188"/>
      <c r="HEL21" s="188"/>
      <c r="HFK21" s="188"/>
      <c r="HGJ21" s="188"/>
      <c r="HHI21" s="188"/>
      <c r="HIH21" s="188"/>
      <c r="HJG21" s="188"/>
      <c r="HKF21" s="188"/>
      <c r="HLE21" s="188"/>
      <c r="HMD21" s="188"/>
      <c r="HNC21" s="188"/>
      <c r="HOB21" s="188"/>
      <c r="HPA21" s="188"/>
      <c r="HPZ21" s="188"/>
      <c r="HQY21" s="188"/>
      <c r="HRX21" s="188"/>
      <c r="HSW21" s="188"/>
      <c r="HTV21" s="188"/>
      <c r="HUU21" s="188"/>
      <c r="HVT21" s="188"/>
      <c r="HWS21" s="188"/>
      <c r="HXR21" s="188"/>
      <c r="HYQ21" s="188"/>
      <c r="HZP21" s="188"/>
      <c r="IAO21" s="188"/>
      <c r="IBN21" s="188"/>
      <c r="ICM21" s="188"/>
      <c r="IDL21" s="188"/>
      <c r="IEK21" s="188"/>
      <c r="IFJ21" s="188"/>
      <c r="IGI21" s="188"/>
      <c r="IHH21" s="188"/>
      <c r="IIG21" s="188"/>
      <c r="IJF21" s="188"/>
      <c r="IKE21" s="188"/>
      <c r="ILD21" s="188"/>
      <c r="IMC21" s="188"/>
      <c r="INB21" s="188"/>
      <c r="IOA21" s="188"/>
      <c r="IOZ21" s="188"/>
      <c r="IPY21" s="188"/>
      <c r="IQX21" s="188"/>
      <c r="IRW21" s="188"/>
      <c r="ISV21" s="188"/>
      <c r="ITU21" s="188"/>
      <c r="IUT21" s="188"/>
      <c r="IVS21" s="188"/>
      <c r="IWR21" s="188"/>
      <c r="IXQ21" s="188"/>
      <c r="IYP21" s="188"/>
      <c r="IZO21" s="188"/>
      <c r="JAN21" s="188"/>
      <c r="JBM21" s="188"/>
      <c r="JCL21" s="188"/>
      <c r="JDK21" s="188"/>
      <c r="JEJ21" s="188"/>
      <c r="JFI21" s="188"/>
      <c r="JGH21" s="188"/>
      <c r="JHG21" s="188"/>
      <c r="JIF21" s="188"/>
      <c r="JJE21" s="188"/>
      <c r="JKD21" s="188"/>
      <c r="JLC21" s="188"/>
      <c r="JMB21" s="188"/>
      <c r="JNA21" s="188"/>
      <c r="JNZ21" s="188"/>
      <c r="JOY21" s="188"/>
      <c r="JPX21" s="188"/>
      <c r="JQW21" s="188"/>
      <c r="JRV21" s="188"/>
      <c r="JSU21" s="188"/>
      <c r="JTT21" s="188"/>
      <c r="JUS21" s="188"/>
      <c r="JVR21" s="188"/>
      <c r="JWQ21" s="188"/>
      <c r="JXP21" s="188"/>
      <c r="JYO21" s="188"/>
      <c r="JZN21" s="188"/>
      <c r="KAM21" s="188"/>
      <c r="KBL21" s="188"/>
      <c r="KCK21" s="188"/>
      <c r="KDJ21" s="188"/>
      <c r="KEI21" s="188"/>
      <c r="KFH21" s="188"/>
      <c r="KGG21" s="188"/>
      <c r="KHF21" s="188"/>
      <c r="KIE21" s="188"/>
      <c r="KJD21" s="188"/>
      <c r="KKC21" s="188"/>
      <c r="KLB21" s="188"/>
      <c r="KMA21" s="188"/>
      <c r="KMZ21" s="188"/>
      <c r="KNY21" s="188"/>
      <c r="KOX21" s="188"/>
      <c r="KPW21" s="188"/>
      <c r="KQV21" s="188"/>
      <c r="KRU21" s="188"/>
      <c r="KST21" s="188"/>
      <c r="KTS21" s="188"/>
      <c r="KUR21" s="188"/>
      <c r="KVQ21" s="188"/>
      <c r="KWP21" s="188"/>
      <c r="KXO21" s="188"/>
      <c r="KYN21" s="188"/>
      <c r="KZM21" s="188"/>
      <c r="LAL21" s="188"/>
      <c r="LBK21" s="188"/>
      <c r="LCJ21" s="188"/>
      <c r="LDI21" s="188"/>
      <c r="LEH21" s="188"/>
      <c r="LFG21" s="188"/>
      <c r="LGF21" s="188"/>
      <c r="LHE21" s="188"/>
      <c r="LID21" s="188"/>
      <c r="LJC21" s="188"/>
      <c r="LKB21" s="188"/>
      <c r="LLA21" s="188"/>
      <c r="LLZ21" s="188"/>
      <c r="LMY21" s="188"/>
      <c r="LNX21" s="188"/>
      <c r="LOW21" s="188"/>
      <c r="LPV21" s="188"/>
      <c r="LQU21" s="188"/>
      <c r="LRT21" s="188"/>
      <c r="LSS21" s="188"/>
      <c r="LTR21" s="188"/>
      <c r="LUQ21" s="188"/>
      <c r="LVP21" s="188"/>
      <c r="LWO21" s="188"/>
      <c r="LXN21" s="188"/>
      <c r="LYM21" s="188"/>
      <c r="LZL21" s="188"/>
      <c r="MAK21" s="188"/>
      <c r="MBJ21" s="188"/>
      <c r="MCI21" s="188"/>
      <c r="MDH21" s="188"/>
      <c r="MEG21" s="188"/>
      <c r="MFF21" s="188"/>
      <c r="MGE21" s="188"/>
      <c r="MHD21" s="188"/>
      <c r="MIC21" s="188"/>
      <c r="MJB21" s="188"/>
      <c r="MKA21" s="188"/>
      <c r="MKZ21" s="188"/>
      <c r="MLY21" s="188"/>
      <c r="MMX21" s="188"/>
      <c r="MNW21" s="188"/>
      <c r="MOV21" s="188"/>
      <c r="MPU21" s="188"/>
      <c r="MQT21" s="188"/>
      <c r="MRS21" s="188"/>
      <c r="MSR21" s="188"/>
      <c r="MTQ21" s="188"/>
      <c r="MUP21" s="188"/>
      <c r="MVO21" s="188"/>
      <c r="MWN21" s="188"/>
      <c r="MXM21" s="188"/>
      <c r="MYL21" s="188"/>
      <c r="MZK21" s="188"/>
      <c r="NAJ21" s="188"/>
      <c r="NBI21" s="188"/>
      <c r="NCH21" s="188"/>
      <c r="NDG21" s="188"/>
      <c r="NEF21" s="188"/>
      <c r="NFE21" s="188"/>
      <c r="NGD21" s="188"/>
      <c r="NHC21" s="188"/>
      <c r="NIB21" s="188"/>
      <c r="NJA21" s="188"/>
      <c r="NJZ21" s="188"/>
      <c r="NKY21" s="188"/>
      <c r="NLX21" s="188"/>
      <c r="NMW21" s="188"/>
      <c r="NNV21" s="188"/>
      <c r="NOU21" s="188"/>
      <c r="NPT21" s="188"/>
      <c r="NQS21" s="188"/>
      <c r="NRR21" s="188"/>
      <c r="NSQ21" s="188"/>
      <c r="NTP21" s="188"/>
      <c r="NUO21" s="188"/>
      <c r="NVN21" s="188"/>
      <c r="NWM21" s="188"/>
      <c r="NXL21" s="188"/>
      <c r="NYK21" s="188"/>
      <c r="NZJ21" s="188"/>
      <c r="OAI21" s="188"/>
      <c r="OBH21" s="188"/>
      <c r="OCG21" s="188"/>
      <c r="ODF21" s="188"/>
      <c r="OEE21" s="188"/>
      <c r="OFD21" s="188"/>
      <c r="OGC21" s="188"/>
      <c r="OHB21" s="188"/>
      <c r="OIA21" s="188"/>
      <c r="OIZ21" s="188"/>
      <c r="OJY21" s="188"/>
      <c r="OKX21" s="188"/>
      <c r="OLW21" s="188"/>
      <c r="OMV21" s="188"/>
      <c r="ONU21" s="188"/>
      <c r="OOT21" s="188"/>
      <c r="OPS21" s="188"/>
      <c r="OQR21" s="188"/>
      <c r="ORQ21" s="188"/>
      <c r="OSP21" s="188"/>
      <c r="OTO21" s="188"/>
      <c r="OUN21" s="188"/>
      <c r="OVM21" s="188"/>
      <c r="OWL21" s="188"/>
      <c r="OXK21" s="188"/>
      <c r="OYJ21" s="188"/>
      <c r="OZI21" s="188"/>
      <c r="PAH21" s="188"/>
      <c r="PBG21" s="188"/>
      <c r="PCF21" s="188"/>
      <c r="PDE21" s="188"/>
      <c r="PED21" s="188"/>
      <c r="PFC21" s="188"/>
      <c r="PGB21" s="188"/>
      <c r="PHA21" s="188"/>
      <c r="PHZ21" s="188"/>
      <c r="PIY21" s="188"/>
      <c r="PJX21" s="188"/>
      <c r="PKW21" s="188"/>
      <c r="PLV21" s="188"/>
      <c r="PMU21" s="188"/>
      <c r="PNT21" s="188"/>
      <c r="POS21" s="188"/>
      <c r="PPR21" s="188"/>
      <c r="PQQ21" s="188"/>
      <c r="PRP21" s="188"/>
      <c r="PSO21" s="188"/>
      <c r="PTN21" s="188"/>
      <c r="PUM21" s="188"/>
      <c r="PVL21" s="188"/>
      <c r="PWK21" s="188"/>
      <c r="PXJ21" s="188"/>
      <c r="PYI21" s="188"/>
      <c r="PZH21" s="188"/>
      <c r="QAG21" s="188"/>
      <c r="QBF21" s="188"/>
      <c r="QCE21" s="188"/>
      <c r="QDD21" s="188"/>
      <c r="QEC21" s="188"/>
      <c r="QFB21" s="188"/>
      <c r="QGA21" s="188"/>
      <c r="QGZ21" s="188"/>
      <c r="QHY21" s="188"/>
      <c r="QIX21" s="188"/>
      <c r="QJW21" s="188"/>
      <c r="QKV21" s="188"/>
      <c r="QLU21" s="188"/>
      <c r="QMT21" s="188"/>
      <c r="QNS21" s="188"/>
      <c r="QOR21" s="188"/>
      <c r="QPQ21" s="188"/>
      <c r="QQP21" s="188"/>
      <c r="QRO21" s="188"/>
      <c r="QSN21" s="188"/>
      <c r="QTM21" s="188"/>
      <c r="QUL21" s="188"/>
      <c r="QVK21" s="188"/>
      <c r="QWJ21" s="188"/>
      <c r="QXI21" s="188"/>
      <c r="QYH21" s="188"/>
      <c r="QZG21" s="188"/>
      <c r="RAF21" s="188"/>
      <c r="RBE21" s="188"/>
      <c r="RCD21" s="188"/>
      <c r="RDC21" s="188"/>
      <c r="REB21" s="188"/>
      <c r="RFA21" s="188"/>
      <c r="RFZ21" s="188"/>
      <c r="RGY21" s="188"/>
      <c r="RHX21" s="188"/>
      <c r="RIW21" s="188"/>
      <c r="RJV21" s="188"/>
      <c r="RKU21" s="188"/>
      <c r="RLT21" s="188"/>
      <c r="RMS21" s="188"/>
      <c r="RNR21" s="188"/>
      <c r="ROQ21" s="188"/>
      <c r="RPP21" s="188"/>
      <c r="RQO21" s="188"/>
      <c r="RRN21" s="188"/>
      <c r="RSM21" s="188"/>
      <c r="RTL21" s="188"/>
      <c r="RUK21" s="188"/>
      <c r="RVJ21" s="188"/>
      <c r="RWI21" s="188"/>
      <c r="RXH21" s="188"/>
      <c r="RYG21" s="188"/>
      <c r="RZF21" s="188"/>
      <c r="SAE21" s="188"/>
      <c r="SBD21" s="188"/>
      <c r="SCC21" s="188"/>
      <c r="SDB21" s="188"/>
      <c r="SEA21" s="188"/>
      <c r="SEZ21" s="188"/>
      <c r="SFY21" s="188"/>
      <c r="SGX21" s="188"/>
      <c r="SHW21" s="188"/>
      <c r="SIV21" s="188"/>
      <c r="SJU21" s="188"/>
      <c r="SKT21" s="188"/>
      <c r="SLS21" s="188"/>
      <c r="SMR21" s="188"/>
      <c r="SNQ21" s="188"/>
      <c r="SOP21" s="188"/>
      <c r="SPO21" s="188"/>
      <c r="SQN21" s="188"/>
      <c r="SRM21" s="188"/>
      <c r="SSL21" s="188"/>
      <c r="STK21" s="188"/>
      <c r="SUJ21" s="188"/>
      <c r="SVI21" s="188"/>
      <c r="SWH21" s="188"/>
      <c r="SXG21" s="188"/>
      <c r="SYF21" s="188"/>
      <c r="SZE21" s="188"/>
      <c r="TAD21" s="188"/>
      <c r="TBC21" s="188"/>
      <c r="TCB21" s="188"/>
      <c r="TDA21" s="188"/>
      <c r="TDZ21" s="188"/>
      <c r="TEY21" s="188"/>
      <c r="TFX21" s="188"/>
      <c r="TGW21" s="188"/>
      <c r="THV21" s="188"/>
      <c r="TIU21" s="188"/>
      <c r="TJT21" s="188"/>
      <c r="TKS21" s="188"/>
      <c r="TLR21" s="188"/>
      <c r="TMQ21" s="188"/>
      <c r="TNP21" s="188"/>
      <c r="TOO21" s="188"/>
      <c r="TPN21" s="188"/>
      <c r="TQM21" s="188"/>
      <c r="TRL21" s="188"/>
      <c r="TSK21" s="188"/>
      <c r="TTJ21" s="188"/>
      <c r="TUI21" s="188"/>
      <c r="TVH21" s="188"/>
      <c r="TWG21" s="188"/>
      <c r="TXF21" s="188"/>
      <c r="TYE21" s="188"/>
      <c r="TZD21" s="188"/>
      <c r="UAC21" s="188"/>
      <c r="UBB21" s="188"/>
      <c r="UCA21" s="188"/>
      <c r="UCZ21" s="188"/>
      <c r="UDY21" s="188"/>
      <c r="UEX21" s="188"/>
      <c r="UFW21" s="188"/>
      <c r="UGV21" s="188"/>
      <c r="UHU21" s="188"/>
      <c r="UIT21" s="188"/>
      <c r="UJS21" s="188"/>
      <c r="UKR21" s="188"/>
      <c r="ULQ21" s="188"/>
      <c r="UMP21" s="188"/>
      <c r="UNO21" s="188"/>
      <c r="UON21" s="188"/>
      <c r="UPM21" s="188"/>
      <c r="UQL21" s="188"/>
      <c r="URK21" s="188"/>
      <c r="USJ21" s="188"/>
      <c r="UTI21" s="188"/>
      <c r="UUH21" s="188"/>
      <c r="UVG21" s="188"/>
      <c r="UWF21" s="188"/>
      <c r="UXE21" s="188"/>
      <c r="UYD21" s="188"/>
      <c r="UZC21" s="188"/>
      <c r="VAB21" s="188"/>
      <c r="VBA21" s="188"/>
      <c r="VBZ21" s="188"/>
      <c r="VCY21" s="188"/>
      <c r="VDX21" s="188"/>
      <c r="VEW21" s="188"/>
      <c r="VFV21" s="188"/>
      <c r="VGU21" s="188"/>
      <c r="VHT21" s="188"/>
      <c r="VIS21" s="188"/>
      <c r="VJR21" s="188"/>
      <c r="VKQ21" s="188"/>
      <c r="VLP21" s="188"/>
      <c r="VMO21" s="188"/>
      <c r="VNN21" s="188"/>
      <c r="VOM21" s="188"/>
      <c r="VPL21" s="188"/>
      <c r="VQK21" s="188"/>
      <c r="VRJ21" s="188"/>
      <c r="VSI21" s="188"/>
      <c r="VTH21" s="188"/>
      <c r="VUG21" s="188"/>
      <c r="VVF21" s="188"/>
      <c r="VWE21" s="188"/>
      <c r="VXD21" s="188"/>
      <c r="VYC21" s="188"/>
      <c r="VZB21" s="188"/>
      <c r="WAA21" s="188"/>
      <c r="WAZ21" s="188"/>
      <c r="WBY21" s="188"/>
      <c r="WCX21" s="188"/>
      <c r="WDW21" s="188"/>
      <c r="WEV21" s="188"/>
      <c r="WFU21" s="188"/>
      <c r="WGT21" s="188"/>
      <c r="WHS21" s="188"/>
      <c r="WIR21" s="188"/>
      <c r="WJQ21" s="188"/>
      <c r="WKP21" s="188"/>
      <c r="WLO21" s="188"/>
      <c r="WMN21" s="188"/>
      <c r="WNM21" s="188"/>
      <c r="WOL21" s="188"/>
      <c r="WPK21" s="188"/>
      <c r="WQJ21" s="188"/>
      <c r="WRI21" s="188"/>
      <c r="WSH21" s="188"/>
      <c r="WTG21" s="188"/>
      <c r="WUF21" s="188"/>
      <c r="WVE21" s="188"/>
      <c r="WWD21" s="188"/>
      <c r="WXC21" s="188"/>
      <c r="WYB21" s="188"/>
      <c r="WZA21" s="188"/>
      <c r="WZZ21" s="188"/>
      <c r="XAY21" s="188"/>
      <c r="XBX21" s="188"/>
      <c r="XCW21" s="188"/>
      <c r="XDV21" s="188"/>
      <c r="XEU21" s="188"/>
    </row>
    <row r="22" spans="1:1000 1025:2025 2050:3050 3075:4075 4100:5100 5125:6125 6150:7150 7175:8175 8200:9200 9225:10225 10250:11250 11275:12275 12300:13300 13325:14325 14350:15350 15375:16375" ht="13.5" x14ac:dyDescent="0.25">
      <c r="A22" s="186" t="s">
        <v>44</v>
      </c>
      <c r="B22" s="187">
        <v>1.5</v>
      </c>
      <c r="C22" s="189">
        <v>0</v>
      </c>
      <c r="D22" s="189">
        <v>0</v>
      </c>
      <c r="E22" s="189">
        <v>0</v>
      </c>
      <c r="F22" s="189">
        <v>0</v>
      </c>
      <c r="G22" s="189">
        <v>0</v>
      </c>
      <c r="H22" s="189">
        <v>0</v>
      </c>
      <c r="I22" s="189">
        <v>0</v>
      </c>
      <c r="J22" s="189">
        <v>0</v>
      </c>
      <c r="K22" s="189">
        <v>0</v>
      </c>
      <c r="L22" s="189">
        <v>0</v>
      </c>
      <c r="M22" s="189">
        <v>0</v>
      </c>
      <c r="N22" s="189">
        <v>0</v>
      </c>
      <c r="O22" s="189">
        <v>0</v>
      </c>
      <c r="P22" s="189">
        <v>0</v>
      </c>
      <c r="Q22" s="189">
        <v>0</v>
      </c>
      <c r="R22" s="189">
        <v>0</v>
      </c>
      <c r="S22" s="189">
        <v>0</v>
      </c>
      <c r="T22" s="187">
        <v>4</v>
      </c>
      <c r="U22" s="187">
        <v>5.5</v>
      </c>
      <c r="V22" s="187">
        <v>2.5</v>
      </c>
      <c r="W22" s="187"/>
      <c r="X22" s="187">
        <v>1.5</v>
      </c>
      <c r="Y22" s="187"/>
      <c r="Z22" s="186">
        <v>2.5</v>
      </c>
      <c r="AA22" s="186">
        <v>4</v>
      </c>
      <c r="AB22" s="186">
        <v>5.5</v>
      </c>
      <c r="AC22" s="186"/>
      <c r="AD22" s="186"/>
    </row>
    <row r="23" spans="1:1000 1025:2025 2050:3050 3075:4075 4100:5100 5125:6125 6150:7150 7175:8175 8200:9200 9225:10225 10250:11250 11275:12275 12300:13300 13325:14325 14350:15350 15375:16375" ht="13.5" x14ac:dyDescent="0.25">
      <c r="A23" s="186" t="s">
        <v>45</v>
      </c>
      <c r="B23" s="187">
        <v>4.5999999999999996</v>
      </c>
      <c r="C23" s="189">
        <v>0</v>
      </c>
      <c r="D23" s="189">
        <v>0</v>
      </c>
      <c r="E23" s="189">
        <v>0</v>
      </c>
      <c r="F23" s="189">
        <v>0</v>
      </c>
      <c r="G23" s="189">
        <v>0</v>
      </c>
      <c r="H23" s="189">
        <v>0</v>
      </c>
      <c r="I23" s="189">
        <v>0</v>
      </c>
      <c r="J23" s="189">
        <v>0</v>
      </c>
      <c r="K23" s="189">
        <v>0</v>
      </c>
      <c r="L23" s="189">
        <v>0</v>
      </c>
      <c r="M23" s="189">
        <v>0</v>
      </c>
      <c r="N23" s="189">
        <v>0</v>
      </c>
      <c r="O23" s="189">
        <v>0</v>
      </c>
      <c r="P23" s="189">
        <v>0</v>
      </c>
      <c r="Q23" s="189">
        <v>0</v>
      </c>
      <c r="R23" s="189">
        <v>0</v>
      </c>
      <c r="S23" s="189">
        <v>0</v>
      </c>
      <c r="T23" s="187">
        <v>4</v>
      </c>
      <c r="U23" s="187">
        <v>5.5</v>
      </c>
      <c r="V23" s="187">
        <v>2.5</v>
      </c>
      <c r="W23" s="187"/>
      <c r="X23" s="187">
        <v>4.5999999999999996</v>
      </c>
      <c r="Y23" s="187"/>
      <c r="Z23" s="186">
        <v>2.5</v>
      </c>
      <c r="AA23" s="186">
        <v>4</v>
      </c>
      <c r="AB23" s="186">
        <v>5.5</v>
      </c>
      <c r="AC23" s="186"/>
      <c r="AD23" s="186"/>
    </row>
    <row r="24" spans="1:1000 1025:2025 2050:3050 3075:4075 4100:5100 5125:6125 6150:7150 7175:8175 8200:9200 9225:10225 10250:11250 11275:12275 12300:13300 13325:14325 14350:15350 15375:16375" x14ac:dyDescent="0.25">
      <c r="A24" s="185" t="s">
        <v>46</v>
      </c>
      <c r="B24" s="190">
        <v>-0.1</v>
      </c>
      <c r="C24" s="187">
        <v>0</v>
      </c>
      <c r="D24" s="187">
        <v>0</v>
      </c>
      <c r="E24" s="187">
        <v>0</v>
      </c>
      <c r="F24" s="187">
        <v>0</v>
      </c>
      <c r="G24" s="187">
        <v>0</v>
      </c>
      <c r="H24" s="187">
        <v>0</v>
      </c>
      <c r="I24" s="187">
        <v>0</v>
      </c>
      <c r="J24" s="187">
        <v>0</v>
      </c>
      <c r="K24" s="187">
        <v>0</v>
      </c>
      <c r="L24" s="187">
        <v>0</v>
      </c>
      <c r="M24" s="187">
        <v>0</v>
      </c>
      <c r="N24" s="187">
        <v>0</v>
      </c>
      <c r="O24" s="187">
        <v>0</v>
      </c>
      <c r="P24" s="187">
        <v>0</v>
      </c>
      <c r="Q24" s="187">
        <v>0</v>
      </c>
      <c r="R24" s="187">
        <v>0</v>
      </c>
      <c r="S24" s="187">
        <v>0</v>
      </c>
      <c r="T24" s="187">
        <v>4</v>
      </c>
      <c r="U24" s="187">
        <v>5.5</v>
      </c>
      <c r="V24" s="187">
        <v>2.5</v>
      </c>
      <c r="W24" s="191"/>
      <c r="X24" s="187">
        <v>-0.1</v>
      </c>
      <c r="Y24" s="191"/>
      <c r="Z24" s="187">
        <v>2.5</v>
      </c>
      <c r="AA24" s="187">
        <v>4</v>
      </c>
      <c r="AB24" s="187">
        <v>5.5</v>
      </c>
      <c r="AC24" s="187"/>
      <c r="AD24" s="187"/>
    </row>
    <row r="25" spans="1:1000 1025:2025 2050:3050 3075:4075 4100:5100 5125:6125 6150:7150 7175:8175 8200:9200 9225:10225 10250:11250 11275:12275 12300:13300 13325:14325 14350:15350 15375:16375" x14ac:dyDescent="0.25">
      <c r="A25" s="185" t="s">
        <v>47</v>
      </c>
      <c r="B25" s="190">
        <v>1.1000000000000001</v>
      </c>
      <c r="C25" s="187">
        <v>0</v>
      </c>
      <c r="D25" s="187">
        <v>0</v>
      </c>
      <c r="E25" s="187">
        <v>0</v>
      </c>
      <c r="F25" s="187">
        <v>0</v>
      </c>
      <c r="G25" s="187">
        <v>0</v>
      </c>
      <c r="H25" s="187">
        <v>0</v>
      </c>
      <c r="I25" s="187">
        <v>0</v>
      </c>
      <c r="J25" s="187">
        <v>0</v>
      </c>
      <c r="K25" s="187">
        <v>0</v>
      </c>
      <c r="L25" s="187">
        <v>0</v>
      </c>
      <c r="M25" s="187">
        <v>0</v>
      </c>
      <c r="N25" s="187">
        <v>0</v>
      </c>
      <c r="O25" s="187">
        <v>0</v>
      </c>
      <c r="P25" s="187">
        <v>0</v>
      </c>
      <c r="Q25" s="187">
        <v>0</v>
      </c>
      <c r="R25" s="187">
        <v>0</v>
      </c>
      <c r="S25" s="187">
        <v>0</v>
      </c>
      <c r="T25" s="187">
        <v>4</v>
      </c>
      <c r="U25" s="187">
        <v>5.5</v>
      </c>
      <c r="V25" s="187">
        <v>2.5</v>
      </c>
      <c r="W25" s="191"/>
      <c r="X25" s="187">
        <v>1.1000000000000001</v>
      </c>
      <c r="Y25" s="191"/>
      <c r="Z25" s="187">
        <v>2.5</v>
      </c>
      <c r="AA25" s="187">
        <v>4</v>
      </c>
      <c r="AB25" s="187">
        <v>5.5</v>
      </c>
      <c r="AC25" s="187"/>
      <c r="AD25" s="187"/>
    </row>
    <row r="26" spans="1:1000 1025:2025 2050:3050 3075:4075 4100:5100 5125:6125 6150:7150 7175:8175 8200:9200 9225:10225 10250:11250 11275:12275 12300:13300 13325:14325 14350:15350 15375:16375" x14ac:dyDescent="0.25">
      <c r="A26" s="185" t="s">
        <v>48</v>
      </c>
      <c r="B26" s="190">
        <v>1</v>
      </c>
      <c r="C26" s="190">
        <v>0</v>
      </c>
      <c r="D26" s="190">
        <v>0</v>
      </c>
      <c r="E26" s="190">
        <v>0</v>
      </c>
      <c r="F26" s="190">
        <v>0</v>
      </c>
      <c r="G26" s="190">
        <v>0</v>
      </c>
      <c r="H26" s="190">
        <v>0</v>
      </c>
      <c r="I26" s="190">
        <v>0</v>
      </c>
      <c r="J26" s="190">
        <v>0</v>
      </c>
      <c r="K26" s="190">
        <v>0</v>
      </c>
      <c r="L26" s="190">
        <v>0</v>
      </c>
      <c r="M26" s="190">
        <v>0</v>
      </c>
      <c r="N26" s="190">
        <v>0</v>
      </c>
      <c r="O26" s="190">
        <v>0</v>
      </c>
      <c r="P26" s="190">
        <v>0</v>
      </c>
      <c r="Q26" s="190">
        <v>0</v>
      </c>
      <c r="R26" s="190">
        <v>0</v>
      </c>
      <c r="S26" s="190">
        <v>0</v>
      </c>
      <c r="T26" s="187">
        <v>4</v>
      </c>
      <c r="U26" s="187">
        <v>5.5</v>
      </c>
      <c r="V26" s="187">
        <v>2.5</v>
      </c>
      <c r="W26" s="191"/>
      <c r="X26" s="187">
        <v>1</v>
      </c>
      <c r="Y26" s="191"/>
      <c r="Z26" s="187">
        <v>2.5</v>
      </c>
      <c r="AA26" s="187">
        <v>4</v>
      </c>
      <c r="AB26" s="187">
        <v>5.5</v>
      </c>
      <c r="AC26" s="187"/>
      <c r="AD26" s="187"/>
    </row>
    <row r="27" spans="1:1000 1025:2025 2050:3050 3075:4075 4100:5100 5125:6125 6150:7150 7175:8175 8200:9200 9225:10225 10250:11250 11275:12275 12300:13300 13325:14325 14350:15350 15375:16375" x14ac:dyDescent="0.25">
      <c r="A27" s="185" t="s">
        <v>49</v>
      </c>
      <c r="B27" s="190">
        <v>2.6</v>
      </c>
      <c r="C27" s="190">
        <v>0</v>
      </c>
      <c r="D27" s="190">
        <v>0</v>
      </c>
      <c r="E27" s="190">
        <v>0</v>
      </c>
      <c r="F27" s="190">
        <v>0</v>
      </c>
      <c r="G27" s="190">
        <v>0</v>
      </c>
      <c r="H27" s="190">
        <v>0</v>
      </c>
      <c r="I27" s="190">
        <v>0</v>
      </c>
      <c r="J27" s="190">
        <v>0</v>
      </c>
      <c r="K27" s="190">
        <v>0</v>
      </c>
      <c r="L27" s="190">
        <v>0</v>
      </c>
      <c r="M27" s="190">
        <v>0</v>
      </c>
      <c r="N27" s="190">
        <v>0</v>
      </c>
      <c r="O27" s="190">
        <v>0</v>
      </c>
      <c r="P27" s="190">
        <v>0</v>
      </c>
      <c r="Q27" s="190">
        <v>0</v>
      </c>
      <c r="R27" s="190">
        <v>0</v>
      </c>
      <c r="S27" s="190">
        <v>0</v>
      </c>
      <c r="T27" s="187">
        <v>4</v>
      </c>
      <c r="U27" s="187">
        <v>5.5</v>
      </c>
      <c r="V27" s="187">
        <v>2.5</v>
      </c>
      <c r="W27" s="191"/>
      <c r="X27" s="187">
        <v>2.6</v>
      </c>
      <c r="Y27" s="191"/>
      <c r="Z27" s="187">
        <v>2.5</v>
      </c>
      <c r="AA27" s="187">
        <v>4</v>
      </c>
      <c r="AB27" s="187">
        <v>5.5</v>
      </c>
      <c r="AC27" s="187"/>
      <c r="AD27" s="187"/>
    </row>
    <row r="28" spans="1:1000 1025:2025 2050:3050 3075:4075 4100:5100 5125:6125 6150:7150 7175:8175 8200:9200 9225:10225 10250:11250 11275:12275 12300:13300 13325:14325 14350:15350 15375:16375" x14ac:dyDescent="0.25">
      <c r="A28" s="185" t="s">
        <v>50</v>
      </c>
      <c r="B28" s="190">
        <v>3.7</v>
      </c>
      <c r="C28" s="190">
        <v>0</v>
      </c>
      <c r="D28" s="190">
        <v>0</v>
      </c>
      <c r="E28" s="190">
        <v>0</v>
      </c>
      <c r="F28" s="190">
        <v>0</v>
      </c>
      <c r="G28" s="190">
        <v>0</v>
      </c>
      <c r="H28" s="190">
        <v>0</v>
      </c>
      <c r="I28" s="190">
        <v>0</v>
      </c>
      <c r="J28" s="190">
        <v>0</v>
      </c>
      <c r="K28" s="190">
        <v>0</v>
      </c>
      <c r="L28" s="190">
        <v>0</v>
      </c>
      <c r="M28" s="190">
        <v>0</v>
      </c>
      <c r="N28" s="190">
        <v>0</v>
      </c>
      <c r="O28" s="190">
        <v>0</v>
      </c>
      <c r="P28" s="190">
        <v>0</v>
      </c>
      <c r="Q28" s="190">
        <v>0</v>
      </c>
      <c r="R28" s="190">
        <v>0</v>
      </c>
      <c r="S28" s="190">
        <v>0</v>
      </c>
      <c r="T28" s="187">
        <v>4</v>
      </c>
      <c r="U28" s="187">
        <v>5.5</v>
      </c>
      <c r="V28" s="187">
        <v>2.5</v>
      </c>
      <c r="W28" s="187"/>
      <c r="X28" s="187">
        <v>3.7</v>
      </c>
      <c r="Y28" s="191"/>
      <c r="Z28" s="187">
        <v>2.5</v>
      </c>
      <c r="AA28" s="187">
        <v>4</v>
      </c>
      <c r="AB28" s="187">
        <v>5.5</v>
      </c>
      <c r="AC28" s="187"/>
      <c r="AD28" s="187"/>
    </row>
    <row r="29" spans="1:1000 1025:2025 2050:3050 3075:4075 4100:5100 5125:6125 6150:7150 7175:8175 8200:9200 9225:10225 10250:11250 11275:12275 12300:13300 13325:14325 14350:15350 15375:16375" x14ac:dyDescent="0.25">
      <c r="A29" s="185" t="s">
        <v>51</v>
      </c>
      <c r="B29" s="190">
        <v>0.90133554832215168</v>
      </c>
      <c r="C29" s="190">
        <v>0</v>
      </c>
      <c r="D29" s="190">
        <v>0</v>
      </c>
      <c r="E29" s="190">
        <v>0</v>
      </c>
      <c r="F29" s="190">
        <v>0</v>
      </c>
      <c r="G29" s="190">
        <v>0</v>
      </c>
      <c r="H29" s="190">
        <v>0</v>
      </c>
      <c r="I29" s="190">
        <v>0</v>
      </c>
      <c r="J29" s="190">
        <v>0</v>
      </c>
      <c r="K29" s="190">
        <v>0</v>
      </c>
      <c r="L29" s="190">
        <v>0</v>
      </c>
      <c r="M29" s="190">
        <v>0</v>
      </c>
      <c r="N29" s="190">
        <v>0</v>
      </c>
      <c r="O29" s="190">
        <v>0</v>
      </c>
      <c r="P29" s="190">
        <v>0</v>
      </c>
      <c r="Q29" s="190">
        <v>0</v>
      </c>
      <c r="R29" s="190">
        <v>0</v>
      </c>
      <c r="S29" s="190">
        <v>0</v>
      </c>
      <c r="T29" s="187">
        <v>4</v>
      </c>
      <c r="U29" s="187">
        <v>5.5</v>
      </c>
      <c r="V29" s="187">
        <v>2.5</v>
      </c>
      <c r="W29" s="187"/>
      <c r="X29" s="187">
        <v>0.90133554832215168</v>
      </c>
      <c r="Y29" s="191"/>
      <c r="Z29" s="187">
        <v>2.5</v>
      </c>
      <c r="AA29" s="187">
        <v>4</v>
      </c>
      <c r="AB29" s="187">
        <v>5.5</v>
      </c>
      <c r="AC29" s="187"/>
      <c r="AD29" s="187"/>
    </row>
    <row r="30" spans="1:1000 1025:2025 2050:3050 3075:4075 4100:5100 5125:6125 6150:7150 7175:8175 8200:9200 9225:10225 10250:11250 11275:12275 12300:13300 13325:14325 14350:15350 15375:16375" x14ac:dyDescent="0.25">
      <c r="A30" s="185" t="s">
        <v>52</v>
      </c>
      <c r="B30" s="190">
        <v>3.4891725643485501</v>
      </c>
      <c r="C30" s="190">
        <v>0</v>
      </c>
      <c r="D30" s="190">
        <v>0</v>
      </c>
      <c r="E30" s="190">
        <v>0</v>
      </c>
      <c r="F30" s="190">
        <v>0</v>
      </c>
      <c r="G30" s="190">
        <v>0</v>
      </c>
      <c r="H30" s="190">
        <v>0</v>
      </c>
      <c r="I30" s="190">
        <v>0</v>
      </c>
      <c r="J30" s="190">
        <v>0</v>
      </c>
      <c r="K30" s="190">
        <v>0</v>
      </c>
      <c r="L30" s="190">
        <v>0</v>
      </c>
      <c r="M30" s="190">
        <v>0</v>
      </c>
      <c r="N30" s="190">
        <v>0</v>
      </c>
      <c r="O30" s="190">
        <v>0</v>
      </c>
      <c r="P30" s="190">
        <v>0</v>
      </c>
      <c r="Q30" s="190">
        <v>0</v>
      </c>
      <c r="R30" s="190">
        <v>0</v>
      </c>
      <c r="S30" s="190">
        <v>0</v>
      </c>
      <c r="T30" s="187">
        <v>4</v>
      </c>
      <c r="U30" s="187">
        <v>5.5</v>
      </c>
      <c r="V30" s="187">
        <v>2.5</v>
      </c>
      <c r="W30" s="187"/>
      <c r="X30" s="187">
        <v>3.49</v>
      </c>
      <c r="Y30" s="191"/>
      <c r="Z30" s="187">
        <v>2.5</v>
      </c>
      <c r="AA30" s="187">
        <v>4</v>
      </c>
      <c r="AB30" s="187">
        <v>5.5</v>
      </c>
      <c r="AC30" s="187"/>
      <c r="AD30" s="187"/>
    </row>
    <row r="31" spans="1:1000 1025:2025 2050:3050 3075:4075 4100:5100 5125:6125 6150:7150 7175:8175 8200:9200 9225:10225 10250:11250 11275:12275 12300:13300 13325:14325 14350:15350 15375:16375" x14ac:dyDescent="0.25">
      <c r="A31" s="185" t="s">
        <v>53</v>
      </c>
      <c r="B31" s="190">
        <v>1.8</v>
      </c>
      <c r="C31" s="190">
        <v>0</v>
      </c>
      <c r="D31" s="190">
        <v>0</v>
      </c>
      <c r="E31" s="190">
        <v>0</v>
      </c>
      <c r="F31" s="190">
        <v>0</v>
      </c>
      <c r="G31" s="190">
        <v>0</v>
      </c>
      <c r="H31" s="190">
        <v>0</v>
      </c>
      <c r="I31" s="190">
        <v>0</v>
      </c>
      <c r="J31" s="190">
        <v>0</v>
      </c>
      <c r="K31" s="190">
        <v>0</v>
      </c>
      <c r="L31" s="190">
        <v>0</v>
      </c>
      <c r="M31" s="190">
        <v>0</v>
      </c>
      <c r="N31" s="190">
        <v>0</v>
      </c>
      <c r="O31" s="190">
        <v>0</v>
      </c>
      <c r="P31" s="190">
        <v>0</v>
      </c>
      <c r="Q31" s="190">
        <v>0</v>
      </c>
      <c r="R31" s="190">
        <v>0</v>
      </c>
      <c r="S31" s="190">
        <v>0</v>
      </c>
      <c r="T31" s="187">
        <v>4</v>
      </c>
      <c r="U31" s="187">
        <v>5.5</v>
      </c>
      <c r="V31" s="187">
        <v>2.5</v>
      </c>
      <c r="W31" s="187"/>
      <c r="X31" s="187">
        <v>1.8</v>
      </c>
      <c r="Y31" s="191"/>
      <c r="Z31" s="187">
        <v>2.5</v>
      </c>
      <c r="AA31" s="187">
        <v>4</v>
      </c>
      <c r="AB31" s="187">
        <v>5.5</v>
      </c>
      <c r="AC31" s="187"/>
      <c r="AD31" s="187"/>
    </row>
    <row r="32" spans="1:1000 1025:2025 2050:3050 3075:4075 4100:5100 5125:6125 6150:7150 7175:8175 8200:9200 9225:10225 10250:11250 11275:12275 12300:13300 13325:14325 14350:15350 15375:16375" x14ac:dyDescent="0.25">
      <c r="A32" s="185" t="s">
        <v>54</v>
      </c>
      <c r="B32" s="190">
        <v>1.9</v>
      </c>
      <c r="C32" s="190">
        <v>0</v>
      </c>
      <c r="D32" s="190">
        <v>0</v>
      </c>
      <c r="E32" s="190">
        <v>0</v>
      </c>
      <c r="F32" s="190">
        <v>0</v>
      </c>
      <c r="G32" s="190">
        <v>0</v>
      </c>
      <c r="H32" s="190">
        <v>0</v>
      </c>
      <c r="I32" s="190">
        <v>0</v>
      </c>
      <c r="J32" s="190">
        <v>0</v>
      </c>
      <c r="K32" s="190">
        <v>0</v>
      </c>
      <c r="L32" s="190">
        <v>0</v>
      </c>
      <c r="M32" s="190">
        <v>0</v>
      </c>
      <c r="N32" s="190">
        <v>0</v>
      </c>
      <c r="O32" s="190">
        <v>0</v>
      </c>
      <c r="P32" s="190">
        <v>0</v>
      </c>
      <c r="Q32" s="190">
        <v>0</v>
      </c>
      <c r="R32" s="190">
        <v>0</v>
      </c>
      <c r="S32" s="190">
        <v>0</v>
      </c>
      <c r="T32" s="187">
        <v>4</v>
      </c>
      <c r="U32" s="187">
        <v>5.5</v>
      </c>
      <c r="V32" s="187">
        <v>2.5</v>
      </c>
      <c r="W32" s="187"/>
      <c r="X32" s="187">
        <v>1.9</v>
      </c>
      <c r="Y32" s="191"/>
      <c r="Z32" s="187">
        <v>2.5</v>
      </c>
      <c r="AA32" s="187">
        <v>4</v>
      </c>
      <c r="AB32" s="187">
        <v>5.5</v>
      </c>
      <c r="AC32" s="187"/>
      <c r="AD32" s="187"/>
    </row>
    <row r="33" spans="1:30" x14ac:dyDescent="0.25">
      <c r="A33" s="185" t="s">
        <v>55</v>
      </c>
      <c r="B33" s="190">
        <v>2.5</v>
      </c>
      <c r="C33" s="190">
        <v>0</v>
      </c>
      <c r="D33" s="190">
        <v>0</v>
      </c>
      <c r="E33" s="190">
        <v>0</v>
      </c>
      <c r="F33" s="190">
        <v>0</v>
      </c>
      <c r="G33" s="190">
        <v>0</v>
      </c>
      <c r="H33" s="190">
        <v>0</v>
      </c>
      <c r="I33" s="190">
        <v>0</v>
      </c>
      <c r="J33" s="190">
        <v>0</v>
      </c>
      <c r="K33" s="190">
        <v>0</v>
      </c>
      <c r="L33" s="190">
        <v>0</v>
      </c>
      <c r="M33" s="190">
        <v>0</v>
      </c>
      <c r="N33" s="190">
        <v>0</v>
      </c>
      <c r="O33" s="190">
        <v>0</v>
      </c>
      <c r="P33" s="190">
        <v>0</v>
      </c>
      <c r="Q33" s="190">
        <v>0</v>
      </c>
      <c r="R33" s="190">
        <v>0</v>
      </c>
      <c r="S33" s="190">
        <v>0</v>
      </c>
      <c r="T33" s="187">
        <v>4</v>
      </c>
      <c r="U33" s="187">
        <v>5.5</v>
      </c>
      <c r="V33" s="187">
        <v>2.5</v>
      </c>
      <c r="W33" s="187"/>
      <c r="X33" s="187">
        <v>2.5</v>
      </c>
      <c r="Y33" s="187"/>
      <c r="Z33" s="187">
        <v>2.5</v>
      </c>
      <c r="AA33" s="187">
        <v>4</v>
      </c>
      <c r="AB33" s="187">
        <v>5.5</v>
      </c>
      <c r="AC33" s="187"/>
      <c r="AD33" s="187"/>
    </row>
    <row r="34" spans="1:30" x14ac:dyDescent="0.25">
      <c r="A34" s="185" t="s">
        <v>56</v>
      </c>
      <c r="B34" s="190">
        <v>0.47793958081770427</v>
      </c>
      <c r="C34" s="190">
        <v>0</v>
      </c>
      <c r="D34" s="190">
        <v>0</v>
      </c>
      <c r="E34" s="190">
        <v>0</v>
      </c>
      <c r="F34" s="190">
        <v>0</v>
      </c>
      <c r="G34" s="190">
        <v>0</v>
      </c>
      <c r="H34" s="190">
        <v>0</v>
      </c>
      <c r="I34" s="190">
        <v>0</v>
      </c>
      <c r="J34" s="190">
        <v>0</v>
      </c>
      <c r="K34" s="190">
        <v>0</v>
      </c>
      <c r="L34" s="190">
        <v>0</v>
      </c>
      <c r="M34" s="190">
        <v>0</v>
      </c>
      <c r="N34" s="190">
        <v>0</v>
      </c>
      <c r="O34" s="190">
        <v>0</v>
      </c>
      <c r="P34" s="190">
        <v>0</v>
      </c>
      <c r="Q34" s="190">
        <v>0</v>
      </c>
      <c r="R34" s="190">
        <v>0</v>
      </c>
      <c r="S34" s="190">
        <v>0</v>
      </c>
      <c r="T34" s="187">
        <v>4</v>
      </c>
      <c r="U34" s="187">
        <v>5.5</v>
      </c>
      <c r="V34" s="187">
        <v>2.5</v>
      </c>
      <c r="W34" s="187"/>
      <c r="X34" s="187">
        <v>0.47793958081770427</v>
      </c>
      <c r="Y34" s="187"/>
      <c r="Z34" s="187">
        <v>2.5</v>
      </c>
      <c r="AA34" s="187">
        <v>4</v>
      </c>
      <c r="AB34" s="187">
        <v>5.5</v>
      </c>
      <c r="AC34" s="187"/>
      <c r="AD34" s="187"/>
    </row>
    <row r="35" spans="1:30" x14ac:dyDescent="0.25">
      <c r="A35" s="185" t="s">
        <v>57</v>
      </c>
      <c r="B35" s="190">
        <v>0.72819999999999996</v>
      </c>
      <c r="C35" s="190">
        <v>0</v>
      </c>
      <c r="D35" s="190">
        <v>0</v>
      </c>
      <c r="E35" s="190">
        <v>0</v>
      </c>
      <c r="F35" s="190">
        <v>0</v>
      </c>
      <c r="G35" s="190">
        <v>0</v>
      </c>
      <c r="H35" s="190">
        <v>0</v>
      </c>
      <c r="I35" s="190">
        <v>0</v>
      </c>
      <c r="J35" s="190">
        <v>0</v>
      </c>
      <c r="K35" s="190">
        <v>0</v>
      </c>
      <c r="L35" s="190">
        <v>0</v>
      </c>
      <c r="M35" s="190">
        <v>0</v>
      </c>
      <c r="N35" s="190">
        <v>0</v>
      </c>
      <c r="O35" s="190">
        <v>0</v>
      </c>
      <c r="P35" s="190">
        <v>0</v>
      </c>
      <c r="Q35" s="190">
        <v>0</v>
      </c>
      <c r="R35" s="190">
        <v>0</v>
      </c>
      <c r="S35" s="190">
        <v>0</v>
      </c>
      <c r="T35" s="187">
        <v>4</v>
      </c>
      <c r="U35" s="187">
        <v>5.5</v>
      </c>
      <c r="V35" s="187">
        <v>2.5</v>
      </c>
      <c r="W35" s="187"/>
      <c r="X35" s="187">
        <v>0.72819999999999996</v>
      </c>
      <c r="Y35" s="187"/>
      <c r="Z35" s="187">
        <v>2.5</v>
      </c>
      <c r="AA35" s="187">
        <v>4</v>
      </c>
      <c r="AB35" s="187">
        <v>5.5</v>
      </c>
      <c r="AC35" s="187"/>
      <c r="AD35" s="187"/>
    </row>
    <row r="36" spans="1:30" x14ac:dyDescent="0.25">
      <c r="A36" s="185" t="s">
        <v>58</v>
      </c>
      <c r="B36" s="190">
        <v>-0.11022336893751117</v>
      </c>
      <c r="C36" s="190">
        <v>0</v>
      </c>
      <c r="D36" s="190">
        <v>0</v>
      </c>
      <c r="E36" s="190">
        <v>0</v>
      </c>
      <c r="F36" s="190">
        <v>0</v>
      </c>
      <c r="G36" s="190">
        <v>0</v>
      </c>
      <c r="H36" s="190">
        <v>0</v>
      </c>
      <c r="I36" s="190">
        <v>0</v>
      </c>
      <c r="J36" s="190">
        <v>0</v>
      </c>
      <c r="K36" s="190">
        <v>0</v>
      </c>
      <c r="L36" s="190">
        <v>0</v>
      </c>
      <c r="M36" s="190">
        <v>0</v>
      </c>
      <c r="N36" s="190">
        <v>0</v>
      </c>
      <c r="O36" s="190">
        <v>0</v>
      </c>
      <c r="P36" s="190">
        <v>0</v>
      </c>
      <c r="Q36" s="190">
        <v>0</v>
      </c>
      <c r="R36" s="190">
        <v>0</v>
      </c>
      <c r="S36" s="190">
        <v>0</v>
      </c>
      <c r="T36" s="187">
        <v>4</v>
      </c>
      <c r="U36" s="187">
        <v>5.5</v>
      </c>
      <c r="V36" s="187">
        <v>2.5</v>
      </c>
      <c r="W36" s="187"/>
      <c r="X36" s="187">
        <v>-0.11022336893751117</v>
      </c>
      <c r="Y36" s="187"/>
      <c r="Z36" s="187">
        <v>2.5</v>
      </c>
      <c r="AA36" s="187">
        <v>4</v>
      </c>
      <c r="AB36" s="187">
        <v>5.5</v>
      </c>
      <c r="AC36" s="187"/>
      <c r="AD36" s="187"/>
    </row>
    <row r="37" spans="1:30" x14ac:dyDescent="0.25">
      <c r="A37" s="185" t="s">
        <v>59</v>
      </c>
      <c r="B37" s="190">
        <v>1.6775261712177212</v>
      </c>
      <c r="C37" s="190">
        <v>0</v>
      </c>
      <c r="D37" s="190">
        <v>0</v>
      </c>
      <c r="E37" s="190">
        <v>0</v>
      </c>
      <c r="F37" s="190">
        <v>0</v>
      </c>
      <c r="G37" s="190">
        <v>0</v>
      </c>
      <c r="H37" s="190">
        <v>0</v>
      </c>
      <c r="I37" s="190">
        <v>0</v>
      </c>
      <c r="J37" s="190">
        <v>0</v>
      </c>
      <c r="K37" s="190">
        <v>0</v>
      </c>
      <c r="L37" s="190">
        <v>0</v>
      </c>
      <c r="M37" s="190">
        <v>0</v>
      </c>
      <c r="N37" s="190">
        <v>0</v>
      </c>
      <c r="O37" s="190">
        <v>0</v>
      </c>
      <c r="P37" s="190">
        <v>0</v>
      </c>
      <c r="Q37" s="190">
        <v>0</v>
      </c>
      <c r="R37" s="190">
        <v>0</v>
      </c>
      <c r="S37" s="190">
        <v>0</v>
      </c>
      <c r="T37" s="187">
        <v>4</v>
      </c>
      <c r="U37" s="187">
        <v>5.5</v>
      </c>
      <c r="V37" s="187">
        <v>2.5</v>
      </c>
      <c r="W37" s="187"/>
      <c r="X37" s="187">
        <v>1.68</v>
      </c>
      <c r="Y37" s="187"/>
      <c r="Z37" s="187">
        <v>2.5</v>
      </c>
      <c r="AA37" s="187">
        <v>4</v>
      </c>
      <c r="AB37" s="187">
        <v>5.5</v>
      </c>
      <c r="AC37" s="187"/>
      <c r="AD37" s="187"/>
    </row>
    <row r="38" spans="1:30" x14ac:dyDescent="0.25">
      <c r="A38" s="185" t="s">
        <v>60</v>
      </c>
      <c r="B38" s="190">
        <v>1.4326844717312213</v>
      </c>
      <c r="C38" s="190">
        <v>0</v>
      </c>
      <c r="D38" s="190">
        <v>0</v>
      </c>
      <c r="E38" s="190">
        <v>0</v>
      </c>
      <c r="F38" s="190">
        <v>0</v>
      </c>
      <c r="G38" s="190">
        <v>0</v>
      </c>
      <c r="H38" s="190">
        <v>0</v>
      </c>
      <c r="I38" s="190">
        <v>0</v>
      </c>
      <c r="J38" s="190">
        <v>0</v>
      </c>
      <c r="K38" s="190">
        <v>0</v>
      </c>
      <c r="L38" s="190">
        <v>0</v>
      </c>
      <c r="M38" s="190">
        <v>0</v>
      </c>
      <c r="N38" s="190">
        <v>0</v>
      </c>
      <c r="O38" s="190">
        <v>0</v>
      </c>
      <c r="P38" s="190">
        <v>0</v>
      </c>
      <c r="Q38" s="190">
        <v>0</v>
      </c>
      <c r="R38" s="190">
        <v>0</v>
      </c>
      <c r="S38" s="190">
        <v>0</v>
      </c>
      <c r="T38" s="187">
        <v>4</v>
      </c>
      <c r="U38" s="187">
        <v>5.5</v>
      </c>
      <c r="V38" s="187">
        <v>2.5</v>
      </c>
      <c r="W38" s="191"/>
      <c r="X38" s="191">
        <v>1.4326844717312213</v>
      </c>
      <c r="Y38" s="191"/>
      <c r="Z38" s="187">
        <v>2.5</v>
      </c>
      <c r="AA38" s="187">
        <v>4</v>
      </c>
      <c r="AB38" s="187">
        <v>5.5</v>
      </c>
      <c r="AC38" s="187"/>
      <c r="AD38" s="187"/>
    </row>
    <row r="39" spans="1:30" x14ac:dyDescent="0.25">
      <c r="A39" s="185" t="s">
        <v>61</v>
      </c>
      <c r="B39" s="190">
        <v>3.6488327008795949</v>
      </c>
      <c r="C39" s="190">
        <v>0</v>
      </c>
      <c r="D39" s="190">
        <v>0</v>
      </c>
      <c r="E39" s="190">
        <v>0</v>
      </c>
      <c r="F39" s="190">
        <v>0</v>
      </c>
      <c r="G39" s="190">
        <v>0</v>
      </c>
      <c r="H39" s="190">
        <v>0</v>
      </c>
      <c r="I39" s="190">
        <v>0</v>
      </c>
      <c r="J39" s="190">
        <v>0</v>
      </c>
      <c r="K39" s="190">
        <v>0</v>
      </c>
      <c r="L39" s="190">
        <v>0</v>
      </c>
      <c r="M39" s="190">
        <v>0</v>
      </c>
      <c r="N39" s="190">
        <v>0</v>
      </c>
      <c r="O39" s="190">
        <v>0</v>
      </c>
      <c r="P39" s="190">
        <v>0</v>
      </c>
      <c r="Q39" s="190">
        <v>0</v>
      </c>
      <c r="R39" s="190">
        <v>0</v>
      </c>
      <c r="S39" s="190">
        <v>0</v>
      </c>
      <c r="T39" s="187">
        <v>4</v>
      </c>
      <c r="U39" s="187">
        <v>5.5</v>
      </c>
      <c r="V39" s="187">
        <v>2.5</v>
      </c>
      <c r="W39" s="191"/>
      <c r="X39" s="191">
        <v>3.6488327008795949</v>
      </c>
      <c r="Y39" s="191"/>
      <c r="Z39" s="187">
        <v>2.5</v>
      </c>
      <c r="AA39" s="187">
        <v>4</v>
      </c>
      <c r="AB39" s="187">
        <v>5.5</v>
      </c>
      <c r="AC39" s="187"/>
      <c r="AD39" s="187"/>
    </row>
    <row r="40" spans="1:30" x14ac:dyDescent="0.25">
      <c r="A40" s="185" t="s">
        <v>62</v>
      </c>
      <c r="B40" s="190">
        <v>5.7455041519950782</v>
      </c>
      <c r="C40" s="190">
        <v>0</v>
      </c>
      <c r="D40" s="190">
        <v>0</v>
      </c>
      <c r="E40" s="190">
        <v>0</v>
      </c>
      <c r="F40" s="190">
        <v>0</v>
      </c>
      <c r="G40" s="190">
        <v>0</v>
      </c>
      <c r="H40" s="190">
        <v>0</v>
      </c>
      <c r="I40" s="190">
        <v>0</v>
      </c>
      <c r="J40" s="190">
        <v>0</v>
      </c>
      <c r="K40" s="190">
        <v>0</v>
      </c>
      <c r="L40" s="190">
        <v>0</v>
      </c>
      <c r="M40" s="190">
        <v>0</v>
      </c>
      <c r="N40" s="190">
        <v>0</v>
      </c>
      <c r="O40" s="190">
        <v>0</v>
      </c>
      <c r="P40" s="190">
        <v>0</v>
      </c>
      <c r="Q40" s="190">
        <v>0</v>
      </c>
      <c r="R40" s="190">
        <v>0</v>
      </c>
      <c r="S40" s="190">
        <v>0</v>
      </c>
      <c r="T40" s="187">
        <v>4</v>
      </c>
      <c r="U40" s="187">
        <v>5.5</v>
      </c>
      <c r="V40" s="187">
        <v>2.5</v>
      </c>
      <c r="W40" s="191"/>
      <c r="X40" s="191">
        <v>5.7455041519950782</v>
      </c>
      <c r="Y40" s="191"/>
      <c r="Z40" s="187">
        <v>2.5</v>
      </c>
      <c r="AA40" s="187">
        <v>4</v>
      </c>
      <c r="AB40" s="187">
        <v>5.5</v>
      </c>
      <c r="AC40" s="187"/>
      <c r="AD40" s="187"/>
    </row>
    <row r="41" spans="1:30" x14ac:dyDescent="0.25">
      <c r="A41" s="185" t="s">
        <v>63</v>
      </c>
      <c r="B41" s="190">
        <v>6.5</v>
      </c>
      <c r="C41" s="190">
        <v>0</v>
      </c>
      <c r="D41" s="190">
        <v>0</v>
      </c>
      <c r="E41" s="190">
        <v>0</v>
      </c>
      <c r="F41" s="190">
        <v>0</v>
      </c>
      <c r="G41" s="190">
        <v>0</v>
      </c>
      <c r="H41" s="190">
        <v>0</v>
      </c>
      <c r="I41" s="190">
        <v>0</v>
      </c>
      <c r="J41" s="190">
        <v>0</v>
      </c>
      <c r="K41" s="190">
        <v>0</v>
      </c>
      <c r="L41" s="190">
        <v>0</v>
      </c>
      <c r="M41" s="190">
        <v>0</v>
      </c>
      <c r="N41" s="190">
        <v>0</v>
      </c>
      <c r="O41" s="190">
        <v>0</v>
      </c>
      <c r="P41" s="190">
        <v>0</v>
      </c>
      <c r="Q41" s="190">
        <v>0</v>
      </c>
      <c r="R41" s="190">
        <v>0</v>
      </c>
      <c r="S41" s="190">
        <v>0</v>
      </c>
      <c r="T41" s="187">
        <v>4</v>
      </c>
      <c r="U41" s="187">
        <v>5.5</v>
      </c>
      <c r="V41" s="187">
        <v>2.5</v>
      </c>
      <c r="W41" s="191"/>
      <c r="X41" s="191">
        <v>6.5</v>
      </c>
      <c r="Y41" s="191"/>
      <c r="Z41" s="187">
        <v>2.5</v>
      </c>
      <c r="AA41" s="187">
        <v>4</v>
      </c>
      <c r="AB41" s="187">
        <v>5.5</v>
      </c>
      <c r="AC41" s="187"/>
      <c r="AD41" s="187"/>
    </row>
    <row r="42" spans="1:30" x14ac:dyDescent="0.25">
      <c r="A42" s="185" t="s">
        <v>64</v>
      </c>
      <c r="B42" s="190">
        <v>8.8756760239115096</v>
      </c>
      <c r="C42" s="190">
        <v>0</v>
      </c>
      <c r="D42" s="190">
        <v>0</v>
      </c>
      <c r="E42" s="190">
        <v>0</v>
      </c>
      <c r="F42" s="190">
        <v>0</v>
      </c>
      <c r="G42" s="190">
        <v>0</v>
      </c>
      <c r="H42" s="190">
        <v>0</v>
      </c>
      <c r="I42" s="190">
        <v>0</v>
      </c>
      <c r="J42" s="190">
        <v>0</v>
      </c>
      <c r="K42" s="190">
        <v>0</v>
      </c>
      <c r="L42" s="190">
        <v>0</v>
      </c>
      <c r="M42" s="190">
        <v>0</v>
      </c>
      <c r="N42" s="190">
        <v>0</v>
      </c>
      <c r="O42" s="190">
        <v>0</v>
      </c>
      <c r="P42" s="190">
        <v>0</v>
      </c>
      <c r="Q42" s="190">
        <v>0</v>
      </c>
      <c r="R42" s="190">
        <v>0</v>
      </c>
      <c r="S42" s="190">
        <v>0</v>
      </c>
      <c r="T42" s="187">
        <v>4</v>
      </c>
      <c r="U42" s="187">
        <v>5.5</v>
      </c>
      <c r="V42" s="187">
        <v>2.5</v>
      </c>
      <c r="W42" s="191">
        <v>8.8756760239115096</v>
      </c>
      <c r="X42" s="191">
        <v>8.8756760239115096</v>
      </c>
      <c r="Y42" s="190">
        <v>9.2750570200000002</v>
      </c>
      <c r="Z42" s="187">
        <v>2.5</v>
      </c>
      <c r="AA42" s="187">
        <v>4</v>
      </c>
      <c r="AB42" s="187">
        <v>5.5</v>
      </c>
      <c r="AC42" s="187"/>
      <c r="AD42" s="187"/>
    </row>
    <row r="43" spans="1:30" x14ac:dyDescent="0.25">
      <c r="A43" s="185" t="s">
        <v>65</v>
      </c>
      <c r="B43" s="190">
        <v>7.5068369754468698</v>
      </c>
      <c r="C43" s="190">
        <v>0.1928572376086386</v>
      </c>
      <c r="D43" s="190">
        <v>0.13011986262275954</v>
      </c>
      <c r="E43" s="190">
        <v>0.10341514192898238</v>
      </c>
      <c r="F43" s="190">
        <v>8.872098351622526E-2</v>
      </c>
      <c r="G43" s="190">
        <v>7.9674185234841488E-2</v>
      </c>
      <c r="H43" s="190">
        <v>7.3830006447311192E-2</v>
      </c>
      <c r="I43" s="190">
        <v>7.0057456266425788E-2</v>
      </c>
      <c r="J43" s="190">
        <v>6.778139970610475E-2</v>
      </c>
      <c r="K43" s="190">
        <v>0.13577589958166669</v>
      </c>
      <c r="L43" s="190">
        <v>7.0181855158379491E-2</v>
      </c>
      <c r="M43" s="190">
        <v>7.2538517495562616E-2</v>
      </c>
      <c r="N43" s="190">
        <v>7.644467127109067E-2</v>
      </c>
      <c r="O43" s="190">
        <v>8.2495819682963045E-2</v>
      </c>
      <c r="P43" s="190">
        <v>9.1863007279917142E-2</v>
      </c>
      <c r="Q43" s="190">
        <v>0.10707755436613731</v>
      </c>
      <c r="R43" s="190">
        <v>0.13472801375325361</v>
      </c>
      <c r="S43" s="190">
        <v>0.19968721175398763</v>
      </c>
      <c r="T43" s="187">
        <v>4</v>
      </c>
      <c r="U43" s="187">
        <v>5.5</v>
      </c>
      <c r="V43" s="187">
        <v>2.5</v>
      </c>
      <c r="W43" s="190">
        <v>8.3800000000000008</v>
      </c>
      <c r="X43" s="191"/>
      <c r="Y43" s="190">
        <v>8.5175526599999998</v>
      </c>
      <c r="Z43" s="187">
        <v>2.5</v>
      </c>
      <c r="AA43" s="187">
        <v>4</v>
      </c>
      <c r="AB43" s="187">
        <v>5.5</v>
      </c>
      <c r="AC43" s="187"/>
      <c r="AD43" s="187"/>
    </row>
    <row r="44" spans="1:30" x14ac:dyDescent="0.25">
      <c r="A44" s="185" t="s">
        <v>66</v>
      </c>
      <c r="B44" s="190">
        <v>5.6415652678583159</v>
      </c>
      <c r="C44" s="190">
        <v>0.51428596695637108</v>
      </c>
      <c r="D44" s="190">
        <v>0.34698630032735789</v>
      </c>
      <c r="E44" s="190">
        <v>0.27577371181061938</v>
      </c>
      <c r="F44" s="190">
        <v>0.23658928937660217</v>
      </c>
      <c r="G44" s="190">
        <v>0.21246449395957523</v>
      </c>
      <c r="H44" s="190">
        <v>0.19688001719283044</v>
      </c>
      <c r="I44" s="190">
        <v>0.18681988337713662</v>
      </c>
      <c r="J44" s="190">
        <v>0.18075039921627845</v>
      </c>
      <c r="K44" s="190">
        <v>0.36206906555111207</v>
      </c>
      <c r="L44" s="190">
        <v>0.18715161375567746</v>
      </c>
      <c r="M44" s="190">
        <v>0.19343604665483483</v>
      </c>
      <c r="N44" s="190">
        <v>0.20385245672290786</v>
      </c>
      <c r="O44" s="190">
        <v>0.21998885248790145</v>
      </c>
      <c r="P44" s="190">
        <v>0.24496801941311297</v>
      </c>
      <c r="Q44" s="190">
        <v>0.28554014497636615</v>
      </c>
      <c r="R44" s="190">
        <v>0.35927470334201139</v>
      </c>
      <c r="S44" s="190">
        <v>0.53249923134396582</v>
      </c>
      <c r="T44" s="187">
        <v>4</v>
      </c>
      <c r="U44" s="187">
        <v>5.5</v>
      </c>
      <c r="V44" s="187">
        <v>2.5</v>
      </c>
      <c r="W44" s="190">
        <v>8.19</v>
      </c>
      <c r="X44" s="191"/>
      <c r="Y44" s="190">
        <v>7.2651768399999996</v>
      </c>
      <c r="Z44" s="187">
        <v>2.5</v>
      </c>
      <c r="AA44" s="187">
        <v>4</v>
      </c>
      <c r="AB44" s="187">
        <v>5.5</v>
      </c>
      <c r="AC44" s="187"/>
      <c r="AD44" s="187"/>
    </row>
    <row r="45" spans="1:30" x14ac:dyDescent="0.25">
      <c r="A45" s="185" t="s">
        <v>67</v>
      </c>
      <c r="B45" s="190">
        <v>4.470510926340606</v>
      </c>
      <c r="C45" s="190">
        <v>0.57857171282591757</v>
      </c>
      <c r="D45" s="190">
        <v>0.39035958786827774</v>
      </c>
      <c r="E45" s="190">
        <v>0.31024542578694625</v>
      </c>
      <c r="F45" s="190">
        <v>0.26616295054867756</v>
      </c>
      <c r="G45" s="190">
        <v>0.2390225557045218</v>
      </c>
      <c r="H45" s="190">
        <v>0.22149001934193446</v>
      </c>
      <c r="I45" s="190">
        <v>0.21017236879927914</v>
      </c>
      <c r="J45" s="190">
        <v>0.20334419911831336</v>
      </c>
      <c r="K45" s="190">
        <v>0.40732769874500008</v>
      </c>
      <c r="L45" s="190">
        <v>0.21054556547513759</v>
      </c>
      <c r="M45" s="190">
        <v>0.21761555248668962</v>
      </c>
      <c r="N45" s="190">
        <v>0.22933401381327112</v>
      </c>
      <c r="O45" s="190">
        <v>0.24748745904888736</v>
      </c>
      <c r="P45" s="190">
        <v>0.2755890218397532</v>
      </c>
      <c r="Q45" s="190">
        <v>0.32123266309841192</v>
      </c>
      <c r="R45" s="190">
        <v>0.40418404125976082</v>
      </c>
      <c r="S45" s="190">
        <v>0.59906163526196288</v>
      </c>
      <c r="T45" s="187">
        <v>4</v>
      </c>
      <c r="U45" s="187">
        <v>5.5</v>
      </c>
      <c r="V45" s="187">
        <v>2.5</v>
      </c>
      <c r="W45" s="190">
        <v>7.09</v>
      </c>
      <c r="X45" s="191"/>
      <c r="Y45" s="190">
        <v>5.7973568899999997</v>
      </c>
      <c r="Z45" s="187">
        <v>2.5</v>
      </c>
      <c r="AA45" s="187">
        <v>4</v>
      </c>
      <c r="AB45" s="187">
        <v>5.5</v>
      </c>
      <c r="AC45" s="187"/>
      <c r="AD45" s="187"/>
    </row>
    <row r="46" spans="1:30" x14ac:dyDescent="0.25">
      <c r="A46" s="185" t="s">
        <v>68</v>
      </c>
      <c r="B46" s="190">
        <v>2.8794565848228957</v>
      </c>
      <c r="C46" s="190">
        <v>0.64285745869546362</v>
      </c>
      <c r="D46" s="190">
        <v>0.43373287540919714</v>
      </c>
      <c r="E46" s="190">
        <v>0.34471713976327445</v>
      </c>
      <c r="F46" s="190">
        <v>0.29573661172075383</v>
      </c>
      <c r="G46" s="190">
        <v>0.26558061744946837</v>
      </c>
      <c r="H46" s="190">
        <v>0.2461000214910376</v>
      </c>
      <c r="I46" s="190">
        <v>0.23352485422142255</v>
      </c>
      <c r="J46" s="190">
        <v>0.2259379990203465</v>
      </c>
      <c r="K46" s="190">
        <v>0.45258633193888809</v>
      </c>
      <c r="L46" s="190">
        <v>0.23393951719460038</v>
      </c>
      <c r="M46" s="190">
        <v>0.24179505831854176</v>
      </c>
      <c r="N46" s="190">
        <v>0.25481557090363438</v>
      </c>
      <c r="O46" s="190">
        <v>0.27498606560987504</v>
      </c>
      <c r="P46" s="190">
        <v>0.30621002426639343</v>
      </c>
      <c r="Q46" s="190">
        <v>0.35692518122045502</v>
      </c>
      <c r="R46" s="190">
        <v>0.44909337917751557</v>
      </c>
      <c r="S46" s="190">
        <v>0.66562403917995994</v>
      </c>
      <c r="T46" s="187">
        <v>4</v>
      </c>
      <c r="U46" s="187">
        <v>5.5</v>
      </c>
      <c r="V46" s="187">
        <v>2.5</v>
      </c>
      <c r="W46" s="190">
        <v>5.79</v>
      </c>
      <c r="X46" s="191"/>
      <c r="Y46" s="190">
        <v>3.4914021900000001</v>
      </c>
      <c r="Z46" s="187">
        <v>2.5</v>
      </c>
      <c r="AA46" s="187">
        <v>4</v>
      </c>
      <c r="AB46" s="187">
        <v>5.5</v>
      </c>
      <c r="AC46" s="187">
        <v>12</v>
      </c>
      <c r="AD46" s="187">
        <v>-4</v>
      </c>
    </row>
    <row r="47" spans="1:30" x14ac:dyDescent="0.25">
      <c r="A47" s="185" t="s">
        <v>69</v>
      </c>
      <c r="B47" s="190">
        <v>2.3936121321629602</v>
      </c>
      <c r="C47" s="190">
        <v>0.67727913001166185</v>
      </c>
      <c r="D47" s="190">
        <v>0.45695701362898511</v>
      </c>
      <c r="E47" s="190">
        <v>0.36317494860019739</v>
      </c>
      <c r="F47" s="190">
        <v>0.31157176818837229</v>
      </c>
      <c r="G47" s="190">
        <v>0.2798010773634747</v>
      </c>
      <c r="H47" s="190">
        <v>0.2592773968735429</v>
      </c>
      <c r="I47" s="190">
        <v>0.24602889484107227</v>
      </c>
      <c r="J47" s="190">
        <v>0.23803580302794103</v>
      </c>
      <c r="K47" s="190">
        <v>0.4834855191438665</v>
      </c>
      <c r="L47" s="190">
        <v>0.25323868755874912</v>
      </c>
      <c r="M47" s="190">
        <v>0.26174228262531418</v>
      </c>
      <c r="N47" s="190">
        <v>0.27583694075717702</v>
      </c>
      <c r="O47" s="190">
        <v>0.29767142886792275</v>
      </c>
      <c r="P47" s="190">
        <v>0.33147125202472605</v>
      </c>
      <c r="Q47" s="190">
        <v>0.3863702273684213</v>
      </c>
      <c r="R47" s="190">
        <v>0.48614197078826216</v>
      </c>
      <c r="S47" s="190">
        <v>0.72053563293143696</v>
      </c>
      <c r="T47" s="187">
        <v>4</v>
      </c>
      <c r="U47" s="187">
        <v>5.5</v>
      </c>
      <c r="V47" s="187">
        <v>2.5</v>
      </c>
      <c r="W47" s="190">
        <v>5.46</v>
      </c>
      <c r="X47" s="191"/>
      <c r="Y47" s="190">
        <v>2.4642239699999999</v>
      </c>
      <c r="Z47" s="187">
        <v>2.5</v>
      </c>
      <c r="AA47" s="187">
        <v>4</v>
      </c>
      <c r="AB47" s="187">
        <v>5.5</v>
      </c>
      <c r="AC47" s="187"/>
      <c r="AD47" s="187"/>
    </row>
    <row r="48" spans="1:30" x14ac:dyDescent="0.25">
      <c r="A48" s="185" t="s">
        <v>70</v>
      </c>
      <c r="B48" s="190">
        <v>1.6338713777297342</v>
      </c>
      <c r="C48" s="190">
        <v>0.73464858220532525</v>
      </c>
      <c r="D48" s="190">
        <v>0.49566391066196536</v>
      </c>
      <c r="E48" s="190">
        <v>0.39393796332840303</v>
      </c>
      <c r="F48" s="190">
        <v>0.33796369563440232</v>
      </c>
      <c r="G48" s="190">
        <v>0.303501843886818</v>
      </c>
      <c r="H48" s="190">
        <v>0.28123968917771958</v>
      </c>
      <c r="I48" s="190">
        <v>0.26686896254048964</v>
      </c>
      <c r="J48" s="190">
        <v>0.25819880970726494</v>
      </c>
      <c r="K48" s="190">
        <v>0.5349841644854969</v>
      </c>
      <c r="L48" s="190">
        <v>0.28540397149899555</v>
      </c>
      <c r="M48" s="190">
        <v>0.29498765646993608</v>
      </c>
      <c r="N48" s="190">
        <v>0.31087255717974838</v>
      </c>
      <c r="O48" s="190">
        <v>0.33548036763133471</v>
      </c>
      <c r="P48" s="190">
        <v>0.37357329828861463</v>
      </c>
      <c r="Q48" s="190">
        <v>0.43544530428169814</v>
      </c>
      <c r="R48" s="190">
        <v>0.5478896234728392</v>
      </c>
      <c r="S48" s="190">
        <v>0.81205495585056475</v>
      </c>
      <c r="T48" s="187">
        <v>4</v>
      </c>
      <c r="U48" s="187">
        <v>5.5</v>
      </c>
      <c r="V48" s="187">
        <v>2.5</v>
      </c>
      <c r="W48" s="190">
        <v>4.96</v>
      </c>
      <c r="X48" s="191"/>
      <c r="Y48" s="190">
        <v>2.0925289500000002</v>
      </c>
      <c r="Z48" s="187">
        <v>2.5</v>
      </c>
      <c r="AA48" s="187">
        <v>4</v>
      </c>
      <c r="AB48" s="187">
        <v>5.5</v>
      </c>
      <c r="AC48" s="187"/>
      <c r="AD48" s="187"/>
    </row>
    <row r="49" spans="1:30" x14ac:dyDescent="0.25">
      <c r="A49" s="185" t="s">
        <v>71</v>
      </c>
      <c r="B49" s="190">
        <v>1.3619232268430892</v>
      </c>
      <c r="C49" s="190">
        <v>0.74612247264405784</v>
      </c>
      <c r="D49" s="190">
        <v>0.5034052900685615</v>
      </c>
      <c r="E49" s="190">
        <v>0.40009056627404416</v>
      </c>
      <c r="F49" s="190">
        <v>0.34324208112360832</v>
      </c>
      <c r="G49" s="190">
        <v>0.30824199719148693</v>
      </c>
      <c r="H49" s="190">
        <v>0.28563214763855482</v>
      </c>
      <c r="I49" s="190">
        <v>0.27103697608037303</v>
      </c>
      <c r="J49" s="190">
        <v>0.26223141104312919</v>
      </c>
      <c r="K49" s="190">
        <v>0.54528389355382334</v>
      </c>
      <c r="L49" s="190">
        <v>0.29183702828704483</v>
      </c>
      <c r="M49" s="190">
        <v>0.30163673123886081</v>
      </c>
      <c r="N49" s="190">
        <v>0.31787968046426229</v>
      </c>
      <c r="O49" s="190">
        <v>0.34304215538401728</v>
      </c>
      <c r="P49" s="190">
        <v>0.38199370754139217</v>
      </c>
      <c r="Q49" s="190">
        <v>0.44526031966435387</v>
      </c>
      <c r="R49" s="190">
        <v>0.56023915400975444</v>
      </c>
      <c r="S49" s="190">
        <v>0.83035882043439191</v>
      </c>
      <c r="T49" s="187">
        <v>4</v>
      </c>
      <c r="U49" s="187">
        <v>5.5</v>
      </c>
      <c r="V49" s="187">
        <v>2.5</v>
      </c>
      <c r="W49" s="190">
        <v>4.74</v>
      </c>
      <c r="X49" s="191"/>
      <c r="Y49" s="190">
        <v>2.0499988500000002</v>
      </c>
      <c r="Z49" s="187">
        <v>2.5</v>
      </c>
      <c r="AA49" s="187">
        <v>4</v>
      </c>
      <c r="AB49" s="187">
        <v>5.5</v>
      </c>
      <c r="AC49" s="187"/>
      <c r="AD49" s="187"/>
    </row>
    <row r="50" spans="1:30" x14ac:dyDescent="0.25">
      <c r="A50" s="185" t="s">
        <v>72</v>
      </c>
      <c r="B50" s="190">
        <v>1.2999750759564441</v>
      </c>
      <c r="C50" s="190">
        <v>0.75759636308279088</v>
      </c>
      <c r="D50" s="190">
        <v>0.51114666947515719</v>
      </c>
      <c r="E50" s="190">
        <v>0.40624316921968573</v>
      </c>
      <c r="F50" s="190">
        <v>0.34852046661281477</v>
      </c>
      <c r="G50" s="190">
        <v>0.31298215049615541</v>
      </c>
      <c r="H50" s="190">
        <v>0.29002460609939051</v>
      </c>
      <c r="I50" s="190">
        <v>0.27520498962025464</v>
      </c>
      <c r="J50" s="190">
        <v>0.26626401237899433</v>
      </c>
      <c r="K50" s="190">
        <v>0.55558362262215066</v>
      </c>
      <c r="L50" s="190">
        <v>0.298270085075095</v>
      </c>
      <c r="M50" s="190">
        <v>0.30828580600778288</v>
      </c>
      <c r="N50" s="190">
        <v>0.32488680374877621</v>
      </c>
      <c r="O50" s="190">
        <v>0.35060394313670162</v>
      </c>
      <c r="P50" s="190">
        <v>0.39041411679416793</v>
      </c>
      <c r="Q50" s="190">
        <v>0.45507533504701136</v>
      </c>
      <c r="R50" s="190">
        <v>0.57258868454667056</v>
      </c>
      <c r="S50" s="190">
        <v>0.8486626850182164</v>
      </c>
      <c r="T50" s="187">
        <v>4</v>
      </c>
      <c r="U50" s="187">
        <v>5.5</v>
      </c>
      <c r="V50" s="187">
        <v>2.5</v>
      </c>
      <c r="W50" s="190">
        <v>4.7300000000000004</v>
      </c>
      <c r="X50" s="191"/>
      <c r="Y50" s="190">
        <v>2.4993038099999998</v>
      </c>
      <c r="Z50" s="187">
        <v>2.5</v>
      </c>
      <c r="AA50" s="187">
        <v>4</v>
      </c>
      <c r="AB50" s="187">
        <v>5.5</v>
      </c>
      <c r="AC50" s="187"/>
      <c r="AD50" s="187"/>
    </row>
    <row r="51" spans="1:30" x14ac:dyDescent="0.25">
      <c r="A51" s="185" t="s">
        <v>73</v>
      </c>
      <c r="B51" s="190">
        <v>1.0833918789896642</v>
      </c>
      <c r="C51" s="190">
        <v>0.80101608112077249</v>
      </c>
      <c r="D51" s="190">
        <v>0.5404417470998093</v>
      </c>
      <c r="E51" s="190">
        <v>0.42952596824290046</v>
      </c>
      <c r="F51" s="190">
        <v>0.36849503503499736</v>
      </c>
      <c r="G51" s="190">
        <v>0.33091993027926581</v>
      </c>
      <c r="H51" s="190">
        <v>0.30664663233202694</v>
      </c>
      <c r="I51" s="190">
        <v>0.29097766704353756</v>
      </c>
      <c r="J51" s="190">
        <v>0.28152426032172873</v>
      </c>
      <c r="K51" s="190">
        <v>0.58562022757610954</v>
      </c>
      <c r="L51" s="190">
        <v>0.31353033301781963</v>
      </c>
      <c r="M51" s="190">
        <v>0.32405848343105514</v>
      </c>
      <c r="N51" s="190">
        <v>0.34150882998140197</v>
      </c>
      <c r="O51" s="190">
        <v>0.36854172291979914</v>
      </c>
      <c r="P51" s="190">
        <v>0.4103886852163372</v>
      </c>
      <c r="Q51" s="190">
        <v>0.47835813407021011</v>
      </c>
      <c r="R51" s="190">
        <v>0.60188376217130379</v>
      </c>
      <c r="S51" s="190">
        <v>0.8920824030561656</v>
      </c>
      <c r="T51" s="187">
        <v>4</v>
      </c>
      <c r="U51" s="187">
        <v>5.5</v>
      </c>
      <c r="V51" s="187">
        <v>2.5</v>
      </c>
      <c r="W51" s="190">
        <v>4.71</v>
      </c>
      <c r="X51" s="191"/>
      <c r="Y51" s="190">
        <v>3.1315808999999999</v>
      </c>
      <c r="Z51" s="187">
        <v>2.5</v>
      </c>
      <c r="AA51" s="187">
        <v>4</v>
      </c>
      <c r="AB51" s="187">
        <v>5.5</v>
      </c>
      <c r="AC51" s="187"/>
      <c r="AD51" s="187"/>
    </row>
    <row r="52" spans="1:30" x14ac:dyDescent="0.25">
      <c r="A52" s="185" t="s">
        <v>74</v>
      </c>
      <c r="B52" s="190">
        <v>0.54575321737836502</v>
      </c>
      <c r="C52" s="190">
        <v>0.87338227785074185</v>
      </c>
      <c r="D52" s="190">
        <v>0.58926687647422948</v>
      </c>
      <c r="E52" s="190">
        <v>0.46833063328159108</v>
      </c>
      <c r="F52" s="190">
        <v>0.40178598240530228</v>
      </c>
      <c r="G52" s="190">
        <v>0.36081622991778239</v>
      </c>
      <c r="H52" s="190">
        <v>0.33435000938642112</v>
      </c>
      <c r="I52" s="190">
        <v>0.31726546274900924</v>
      </c>
      <c r="J52" s="190">
        <v>0.30695800689295316</v>
      </c>
      <c r="K52" s="190">
        <v>0.63568123583270708</v>
      </c>
      <c r="L52" s="190">
        <v>0.33896407958902763</v>
      </c>
      <c r="M52" s="190">
        <v>0.35034627913650773</v>
      </c>
      <c r="N52" s="190">
        <v>0.36921220703577884</v>
      </c>
      <c r="O52" s="190">
        <v>0.39843802255829619</v>
      </c>
      <c r="P52" s="190">
        <v>0.44367963258661902</v>
      </c>
      <c r="Q52" s="190">
        <v>0.51716279910887497</v>
      </c>
      <c r="R52" s="190">
        <v>0.65070889154569134</v>
      </c>
      <c r="S52" s="190">
        <v>0.96444859978608477</v>
      </c>
      <c r="T52" s="187">
        <v>4</v>
      </c>
      <c r="U52" s="187">
        <v>5.5</v>
      </c>
      <c r="V52" s="187">
        <v>2.5</v>
      </c>
      <c r="W52" s="190">
        <v>4.5</v>
      </c>
      <c r="X52" s="191"/>
      <c r="Y52" s="190">
        <v>3.6981164799999999</v>
      </c>
      <c r="Z52" s="187">
        <v>2.5</v>
      </c>
      <c r="AA52" s="187">
        <v>4</v>
      </c>
      <c r="AB52" s="187">
        <v>5.5</v>
      </c>
      <c r="AC52" s="187"/>
      <c r="AD52" s="187"/>
    </row>
    <row r="53" spans="1:30" x14ac:dyDescent="0.25">
      <c r="A53" s="185" t="s">
        <v>75</v>
      </c>
      <c r="B53" s="190">
        <v>0.18022548505610539</v>
      </c>
      <c r="C53" s="190">
        <v>0.8878555171967355</v>
      </c>
      <c r="D53" s="190">
        <v>0.59903190234911374</v>
      </c>
      <c r="E53" s="190">
        <v>0.47609156628932903</v>
      </c>
      <c r="F53" s="190">
        <v>0.40844417187936344</v>
      </c>
      <c r="G53" s="190">
        <v>0.36679548984548571</v>
      </c>
      <c r="H53" s="190">
        <v>0.33989068479729978</v>
      </c>
      <c r="I53" s="190">
        <v>0.32252302189010384</v>
      </c>
      <c r="J53" s="190">
        <v>0.31204475620719796</v>
      </c>
      <c r="K53" s="190">
        <v>0.6456934374840273</v>
      </c>
      <c r="L53" s="190">
        <v>0.34405082890326888</v>
      </c>
      <c r="M53" s="190">
        <v>0.35560383827759789</v>
      </c>
      <c r="N53" s="190">
        <v>0.37475288244665439</v>
      </c>
      <c r="O53" s="190">
        <v>0.40441728248599595</v>
      </c>
      <c r="P53" s="190">
        <v>0.45033782206067485</v>
      </c>
      <c r="Q53" s="190">
        <v>0.52492373211660848</v>
      </c>
      <c r="R53" s="190">
        <v>0.66047391742056849</v>
      </c>
      <c r="S53" s="190">
        <v>0.97892183913206843</v>
      </c>
      <c r="T53" s="187">
        <v>4</v>
      </c>
      <c r="U53" s="187">
        <v>5.5</v>
      </c>
      <c r="V53" s="187">
        <v>2.5</v>
      </c>
      <c r="W53" s="190">
        <v>4.2</v>
      </c>
      <c r="X53" s="191"/>
      <c r="Y53" s="190">
        <v>4</v>
      </c>
      <c r="Z53" s="187">
        <v>2.5</v>
      </c>
      <c r="AA53" s="187">
        <v>4</v>
      </c>
      <c r="AB53" s="187">
        <v>5.5</v>
      </c>
      <c r="AC53" s="187"/>
      <c r="AD53" s="187"/>
    </row>
    <row r="54" spans="1:30" x14ac:dyDescent="0.25">
      <c r="A54" s="185" t="s">
        <v>76</v>
      </c>
      <c r="B54" s="190">
        <v>-8.5302247266154652E-2</v>
      </c>
      <c r="C54" s="190">
        <v>0.90232875654272915</v>
      </c>
      <c r="D54" s="190">
        <v>0.608796928223998</v>
      </c>
      <c r="E54" s="190">
        <v>0.48385249929706742</v>
      </c>
      <c r="F54" s="190">
        <v>0.41510236135342415</v>
      </c>
      <c r="G54" s="190">
        <v>0.37277474977318903</v>
      </c>
      <c r="H54" s="190">
        <v>0.34543136020817844</v>
      </c>
      <c r="I54" s="190">
        <v>0.327780581031198</v>
      </c>
      <c r="J54" s="190">
        <v>0.31713150552144365</v>
      </c>
      <c r="K54" s="190">
        <v>0.6557056391353453</v>
      </c>
      <c r="L54" s="190">
        <v>0.34913757821751101</v>
      </c>
      <c r="M54" s="190">
        <v>0.36086139741868895</v>
      </c>
      <c r="N54" s="190">
        <v>0.38029355785752905</v>
      </c>
      <c r="O54" s="190">
        <v>0.41039654241369483</v>
      </c>
      <c r="P54" s="190">
        <v>0.45699601153473246</v>
      </c>
      <c r="Q54" s="190">
        <v>0.53268466512434109</v>
      </c>
      <c r="R54" s="190">
        <v>0.67023894329544653</v>
      </c>
      <c r="S54" s="190">
        <v>0.99339507847805386</v>
      </c>
      <c r="T54" s="187">
        <v>4</v>
      </c>
      <c r="U54" s="187">
        <v>5.5</v>
      </c>
      <c r="V54" s="187">
        <v>2.5</v>
      </c>
      <c r="W54" s="190">
        <v>4</v>
      </c>
      <c r="X54" s="191"/>
      <c r="Y54" s="191"/>
      <c r="Z54" s="187">
        <v>2.5</v>
      </c>
      <c r="AA54" s="187">
        <v>4</v>
      </c>
      <c r="AB54" s="187">
        <v>5.5</v>
      </c>
      <c r="AC54" s="187"/>
      <c r="AD54" s="187"/>
    </row>
  </sheetData>
  <hyperlinks>
    <hyperlink ref="A1" location="List!A1" display="List!A1" xr:uid="{00000000-0004-0000-0100-000000000000}"/>
  </hyperlink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3"/>
  <sheetViews>
    <sheetView zoomScale="160" zoomScaleNormal="160" workbookViewId="0">
      <selection activeCell="H21" sqref="H21"/>
    </sheetView>
  </sheetViews>
  <sheetFormatPr defaultColWidth="8.88671875" defaultRowHeight="14.25" x14ac:dyDescent="0.25"/>
  <cols>
    <col min="1" max="1" width="8.88671875" style="25"/>
    <col min="2" max="2" width="9.88671875" style="61" bestFit="1" customWidth="1"/>
    <col min="3" max="4" width="9" style="61" bestFit="1" customWidth="1"/>
    <col min="5" max="16384" width="8.88671875" style="61"/>
  </cols>
  <sheetData>
    <row r="1" spans="1:5" ht="15" x14ac:dyDescent="0.25">
      <c r="A1" s="218" t="s">
        <v>379</v>
      </c>
      <c r="B1" s="20" t="s">
        <v>185</v>
      </c>
      <c r="C1" s="20" t="s">
        <v>172</v>
      </c>
      <c r="D1" s="20" t="s">
        <v>186</v>
      </c>
      <c r="E1" s="20"/>
    </row>
    <row r="2" spans="1:5" x14ac:dyDescent="0.25">
      <c r="A2" s="106" t="s">
        <v>98</v>
      </c>
      <c r="B2" s="130">
        <v>5858.8566932797003</v>
      </c>
      <c r="C2" s="130">
        <v>5858.8566932797003</v>
      </c>
      <c r="D2" s="130">
        <f t="shared" ref="D2:D32" si="0">C2-B2</f>
        <v>0</v>
      </c>
    </row>
    <row r="3" spans="1:5" x14ac:dyDescent="0.25">
      <c r="A3" s="106" t="s">
        <v>81</v>
      </c>
      <c r="B3" s="130">
        <v>5699.0363606763376</v>
      </c>
      <c r="C3" s="130">
        <v>5699.0363606763376</v>
      </c>
      <c r="D3" s="130">
        <f t="shared" si="0"/>
        <v>0</v>
      </c>
    </row>
    <row r="4" spans="1:5" x14ac:dyDescent="0.25">
      <c r="A4" s="106" t="s">
        <v>78</v>
      </c>
      <c r="B4" s="130">
        <v>6382.8653504008253</v>
      </c>
      <c r="C4" s="130">
        <v>6382.8653504008253</v>
      </c>
      <c r="D4" s="130">
        <f t="shared" si="0"/>
        <v>0</v>
      </c>
    </row>
    <row r="5" spans="1:5" x14ac:dyDescent="0.25">
      <c r="A5" s="106" t="s">
        <v>79</v>
      </c>
      <c r="B5" s="130">
        <v>6865.2747551408438</v>
      </c>
      <c r="C5" s="130">
        <v>6865.2747551408438</v>
      </c>
      <c r="D5" s="130">
        <f t="shared" si="0"/>
        <v>0</v>
      </c>
    </row>
    <row r="6" spans="1:5" x14ac:dyDescent="0.25">
      <c r="A6" s="106" t="s">
        <v>99</v>
      </c>
      <c r="B6" s="130">
        <v>6998.0465163670224</v>
      </c>
      <c r="C6" s="130">
        <v>6998.0465163670224</v>
      </c>
      <c r="D6" s="130">
        <f t="shared" si="0"/>
        <v>0</v>
      </c>
    </row>
    <row r="7" spans="1:5" x14ac:dyDescent="0.25">
      <c r="A7" s="106" t="s">
        <v>81</v>
      </c>
      <c r="B7" s="130">
        <v>6900.9497773229796</v>
      </c>
      <c r="C7" s="130">
        <v>6900.9497773229796</v>
      </c>
      <c r="D7" s="130">
        <f t="shared" si="0"/>
        <v>0</v>
      </c>
    </row>
    <row r="8" spans="1:5" x14ac:dyDescent="0.25">
      <c r="A8" s="106" t="s">
        <v>78</v>
      </c>
      <c r="B8" s="130">
        <v>6127.8205660826761</v>
      </c>
      <c r="C8" s="130">
        <v>6127.8205660826761</v>
      </c>
      <c r="D8" s="130">
        <f t="shared" si="0"/>
        <v>0</v>
      </c>
    </row>
    <row r="9" spans="1:5" x14ac:dyDescent="0.25">
      <c r="A9" s="106" t="s">
        <v>79</v>
      </c>
      <c r="B9" s="130">
        <v>6151.9583438079626</v>
      </c>
      <c r="C9" s="130">
        <v>6151.9583438079626</v>
      </c>
      <c r="D9" s="130">
        <f t="shared" si="0"/>
        <v>0</v>
      </c>
    </row>
    <row r="10" spans="1:5" x14ac:dyDescent="0.25">
      <c r="A10" s="106" t="s">
        <v>100</v>
      </c>
      <c r="B10" s="130">
        <v>6223.9811048470765</v>
      </c>
      <c r="C10" s="130">
        <v>6223.9811048470765</v>
      </c>
      <c r="D10" s="130">
        <f t="shared" si="0"/>
        <v>0</v>
      </c>
    </row>
    <row r="11" spans="1:5" x14ac:dyDescent="0.25">
      <c r="A11" s="106" t="s">
        <v>81</v>
      </c>
      <c r="B11" s="130">
        <v>6128.4899444805424</v>
      </c>
      <c r="C11" s="130">
        <v>6128.4899444805424</v>
      </c>
      <c r="D11" s="130">
        <f t="shared" si="0"/>
        <v>0</v>
      </c>
    </row>
    <row r="12" spans="1:5" x14ac:dyDescent="0.25">
      <c r="A12" s="106" t="s">
        <v>78</v>
      </c>
      <c r="B12" s="130">
        <v>5823.3137409942719</v>
      </c>
      <c r="C12" s="130">
        <v>5823.3137409942719</v>
      </c>
      <c r="D12" s="130">
        <f t="shared" si="0"/>
        <v>0</v>
      </c>
    </row>
    <row r="13" spans="1:5" x14ac:dyDescent="0.25">
      <c r="A13" s="106" t="s">
        <v>79</v>
      </c>
      <c r="B13" s="130">
        <v>5920.7306448462232</v>
      </c>
      <c r="C13" s="130">
        <v>5920.7306448462232</v>
      </c>
      <c r="D13" s="130">
        <f t="shared" si="0"/>
        <v>0</v>
      </c>
    </row>
    <row r="14" spans="1:5" x14ac:dyDescent="0.25">
      <c r="A14" s="106" t="s">
        <v>101</v>
      </c>
      <c r="B14" s="130">
        <v>5667.7569567766695</v>
      </c>
      <c r="C14" s="130">
        <v>5667.7569567766695</v>
      </c>
      <c r="D14" s="130">
        <f t="shared" si="0"/>
        <v>0</v>
      </c>
    </row>
    <row r="15" spans="1:5" x14ac:dyDescent="0.25">
      <c r="A15" s="106" t="s">
        <v>81</v>
      </c>
      <c r="B15" s="130">
        <v>5371.9369457511648</v>
      </c>
      <c r="C15" s="130">
        <v>5371.9369457511648</v>
      </c>
      <c r="D15" s="130">
        <f t="shared" si="0"/>
        <v>0</v>
      </c>
    </row>
    <row r="16" spans="1:5" x14ac:dyDescent="0.25">
      <c r="A16" s="106" t="s">
        <v>78</v>
      </c>
      <c r="B16" s="130">
        <v>6515.6400027568252</v>
      </c>
      <c r="C16" s="130">
        <v>6515.6400027568252</v>
      </c>
      <c r="D16" s="130">
        <f t="shared" si="0"/>
        <v>0</v>
      </c>
    </row>
    <row r="17" spans="1:4" x14ac:dyDescent="0.25">
      <c r="A17" s="106" t="s">
        <v>79</v>
      </c>
      <c r="B17" s="130">
        <v>7209.4878177814453</v>
      </c>
      <c r="C17" s="130">
        <v>7209.4878177814453</v>
      </c>
      <c r="D17" s="130">
        <f t="shared" si="0"/>
        <v>0</v>
      </c>
    </row>
    <row r="18" spans="1:4" x14ac:dyDescent="0.25">
      <c r="A18" s="106" t="s">
        <v>102</v>
      </c>
      <c r="B18" s="76">
        <v>8462.5100939022777</v>
      </c>
      <c r="C18" s="130">
        <v>8462.5100939022777</v>
      </c>
      <c r="D18" s="130">
        <f t="shared" si="0"/>
        <v>0</v>
      </c>
    </row>
    <row r="19" spans="1:4" x14ac:dyDescent="0.25">
      <c r="A19" s="106" t="s">
        <v>81</v>
      </c>
      <c r="B19" s="76">
        <v>9710.4974435606455</v>
      </c>
      <c r="C19" s="130">
        <v>9710.4974435606455</v>
      </c>
      <c r="D19" s="130">
        <f t="shared" si="0"/>
        <v>0</v>
      </c>
    </row>
    <row r="20" spans="1:4" x14ac:dyDescent="0.25">
      <c r="A20" s="106" t="s">
        <v>78</v>
      </c>
      <c r="B20" s="76">
        <v>9538.1406974285055</v>
      </c>
      <c r="C20" s="130">
        <v>9394.8482546176183</v>
      </c>
      <c r="D20" s="130">
        <f t="shared" si="0"/>
        <v>-143.29244281088722</v>
      </c>
    </row>
    <row r="21" spans="1:4" x14ac:dyDescent="0.25">
      <c r="A21" s="106" t="s">
        <v>79</v>
      </c>
      <c r="B21" s="76">
        <v>9775.6014268076287</v>
      </c>
      <c r="C21" s="130">
        <v>9691.1935434661318</v>
      </c>
      <c r="D21" s="130">
        <f t="shared" si="0"/>
        <v>-84.407883341496927</v>
      </c>
    </row>
    <row r="22" spans="1:4" x14ac:dyDescent="0.25">
      <c r="A22" s="106" t="s">
        <v>103</v>
      </c>
      <c r="B22" s="76">
        <v>10221.314031464583</v>
      </c>
      <c r="C22" s="130">
        <v>9939.5695113950696</v>
      </c>
      <c r="D22" s="130">
        <f t="shared" si="0"/>
        <v>-281.74452006951287</v>
      </c>
    </row>
    <row r="23" spans="1:4" x14ac:dyDescent="0.25">
      <c r="A23" s="106" t="s">
        <v>81</v>
      </c>
      <c r="B23" s="76">
        <v>10259.149289154378</v>
      </c>
      <c r="C23" s="130">
        <v>10306.06875270785</v>
      </c>
      <c r="D23" s="130">
        <f t="shared" si="0"/>
        <v>46.91946355347136</v>
      </c>
    </row>
    <row r="24" spans="1:4" x14ac:dyDescent="0.25">
      <c r="A24" s="106" t="s">
        <v>78</v>
      </c>
      <c r="B24" s="76">
        <v>10353.973934232841</v>
      </c>
      <c r="C24" s="130">
        <v>10408.918752706586</v>
      </c>
      <c r="D24" s="130">
        <f t="shared" si="0"/>
        <v>54.944818473744817</v>
      </c>
    </row>
    <row r="25" spans="1:4" x14ac:dyDescent="0.25">
      <c r="A25" s="106" t="s">
        <v>79</v>
      </c>
      <c r="B25" s="76">
        <v>10466.193131590015</v>
      </c>
      <c r="C25" s="130">
        <v>10520.542779813208</v>
      </c>
      <c r="D25" s="130">
        <f t="shared" si="0"/>
        <v>54.349648223193071</v>
      </c>
    </row>
    <row r="26" spans="1:4" x14ac:dyDescent="0.25">
      <c r="A26" s="106" t="s">
        <v>104</v>
      </c>
      <c r="B26" s="76">
        <v>10613.941374923368</v>
      </c>
      <c r="C26" s="130">
        <v>10654.773855003819</v>
      </c>
      <c r="D26" s="130">
        <f t="shared" si="0"/>
        <v>40.832480080451205</v>
      </c>
    </row>
    <row r="27" spans="1:4" x14ac:dyDescent="0.25">
      <c r="A27" s="106" t="s">
        <v>81</v>
      </c>
      <c r="B27" s="76">
        <v>10748.155849974044</v>
      </c>
      <c r="C27" s="130">
        <v>10799.315052108028</v>
      </c>
      <c r="D27" s="130">
        <f t="shared" si="0"/>
        <v>51.159202133983854</v>
      </c>
    </row>
    <row r="28" spans="1:4" x14ac:dyDescent="0.25">
      <c r="A28" s="106" t="s">
        <v>78</v>
      </c>
      <c r="B28" s="76">
        <v>10881.026463157214</v>
      </c>
      <c r="C28" s="130">
        <v>10943.762409845674</v>
      </c>
      <c r="D28" s="130">
        <f t="shared" si="0"/>
        <v>62.735946688460899</v>
      </c>
    </row>
    <row r="29" spans="1:4" x14ac:dyDescent="0.25">
      <c r="A29" s="106" t="s">
        <v>79</v>
      </c>
      <c r="B29" s="76">
        <v>11016.318252337132</v>
      </c>
      <c r="C29" s="130">
        <v>11087.77722846556</v>
      </c>
      <c r="D29" s="130">
        <f t="shared" si="0"/>
        <v>71.458976128427821</v>
      </c>
    </row>
    <row r="30" spans="1:4" x14ac:dyDescent="0.25">
      <c r="A30" s="106" t="s">
        <v>105</v>
      </c>
      <c r="B30" s="76">
        <v>11149.601094831673</v>
      </c>
      <c r="C30" s="130">
        <v>11232.523802318208</v>
      </c>
      <c r="D30" s="130">
        <f t="shared" si="0"/>
        <v>82.922707486535728</v>
      </c>
    </row>
    <row r="31" spans="1:4" x14ac:dyDescent="0.25">
      <c r="A31" s="106" t="s">
        <v>81</v>
      </c>
      <c r="B31" s="130">
        <v>11270.259133707938</v>
      </c>
      <c r="C31" s="130">
        <v>11376.978582365804</v>
      </c>
      <c r="D31" s="130">
        <f t="shared" si="0"/>
        <v>106.71944865786645</v>
      </c>
    </row>
    <row r="32" spans="1:4" x14ac:dyDescent="0.25">
      <c r="A32" s="25" t="s">
        <v>78</v>
      </c>
      <c r="B32" s="130">
        <v>11401.941535351303</v>
      </c>
      <c r="C32" s="130">
        <v>11530.183290833247</v>
      </c>
      <c r="D32" s="130">
        <f t="shared" si="0"/>
        <v>128.24175548194398</v>
      </c>
    </row>
    <row r="33" spans="1:3" x14ac:dyDescent="0.25">
      <c r="A33" s="25" t="s">
        <v>79</v>
      </c>
      <c r="C33" s="61">
        <v>11690.490119765323</v>
      </c>
    </row>
  </sheetData>
  <hyperlinks>
    <hyperlink ref="A1" location="List!A1" display="List!A1" xr:uid="{00000000-0004-0000-1300-000000000000}"/>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60"/>
  <sheetViews>
    <sheetView zoomScale="145" zoomScaleNormal="145" workbookViewId="0">
      <selection activeCell="C25" sqref="C25:D25"/>
    </sheetView>
  </sheetViews>
  <sheetFormatPr defaultColWidth="8.88671875" defaultRowHeight="14.25" x14ac:dyDescent="0.25"/>
  <cols>
    <col min="1" max="1" width="8.88671875" style="19"/>
    <col min="2" max="2" width="8.88671875" style="1"/>
    <col min="3" max="3" width="11.44140625" style="1" customWidth="1"/>
    <col min="4" max="4" width="10" style="1" customWidth="1"/>
    <col min="5" max="16384" width="8.88671875" style="1"/>
  </cols>
  <sheetData>
    <row r="1" spans="1:11" ht="15" x14ac:dyDescent="0.25">
      <c r="A1" s="218" t="s">
        <v>379</v>
      </c>
      <c r="B1" s="7"/>
      <c r="C1" s="7"/>
      <c r="D1" s="36"/>
      <c r="E1" s="8"/>
      <c r="F1" s="8"/>
      <c r="G1" s="9"/>
      <c r="H1" s="9"/>
      <c r="I1" s="8"/>
      <c r="J1" s="8"/>
      <c r="K1" s="37"/>
    </row>
    <row r="2" spans="1:11" hidden="1" x14ac:dyDescent="0.25">
      <c r="A2" s="24" t="s">
        <v>77</v>
      </c>
      <c r="B2" s="10"/>
      <c r="C2" s="10"/>
      <c r="D2" s="34"/>
      <c r="E2" s="10"/>
      <c r="F2" s="10"/>
      <c r="G2" s="11"/>
      <c r="H2" s="11"/>
      <c r="I2" s="10"/>
      <c r="J2" s="10"/>
      <c r="K2" s="34"/>
    </row>
    <row r="3" spans="1:11" hidden="1" x14ac:dyDescent="0.25">
      <c r="A3" s="24" t="s">
        <v>78</v>
      </c>
      <c r="B3" s="10"/>
      <c r="C3" s="10"/>
      <c r="D3" s="34"/>
      <c r="E3" s="10"/>
      <c r="F3" s="10"/>
      <c r="G3" s="11"/>
      <c r="H3" s="11"/>
      <c r="I3" s="10"/>
      <c r="J3" s="10"/>
      <c r="K3" s="34"/>
    </row>
    <row r="4" spans="1:11" hidden="1" x14ac:dyDescent="0.25">
      <c r="A4" s="24" t="s">
        <v>79</v>
      </c>
      <c r="B4" s="10"/>
      <c r="C4" s="10"/>
      <c r="D4" s="34"/>
      <c r="E4" s="10"/>
      <c r="F4" s="10"/>
      <c r="G4" s="11"/>
      <c r="H4" s="11"/>
      <c r="I4" s="10"/>
      <c r="J4" s="10"/>
      <c r="K4" s="34"/>
    </row>
    <row r="5" spans="1:11" hidden="1" x14ac:dyDescent="0.25">
      <c r="A5" s="24" t="s">
        <v>80</v>
      </c>
      <c r="B5" s="10"/>
      <c r="C5" s="10"/>
      <c r="D5" s="34"/>
      <c r="E5" s="10"/>
      <c r="F5" s="10"/>
      <c r="G5" s="11"/>
      <c r="H5" s="11"/>
      <c r="I5" s="10"/>
      <c r="J5" s="10"/>
      <c r="K5" s="34"/>
    </row>
    <row r="6" spans="1:11" hidden="1" x14ac:dyDescent="0.25">
      <c r="A6" s="24" t="s">
        <v>81</v>
      </c>
      <c r="B6" s="10"/>
      <c r="C6" s="10"/>
      <c r="D6" s="34"/>
      <c r="E6" s="10"/>
      <c r="F6" s="10"/>
      <c r="G6" s="11"/>
      <c r="H6" s="11"/>
      <c r="I6" s="10"/>
      <c r="J6" s="10"/>
      <c r="K6" s="34"/>
    </row>
    <row r="7" spans="1:11" hidden="1" x14ac:dyDescent="0.25">
      <c r="A7" s="24" t="s">
        <v>78</v>
      </c>
      <c r="B7" s="10"/>
      <c r="C7" s="10"/>
      <c r="D7" s="34"/>
      <c r="E7" s="10"/>
      <c r="F7" s="10"/>
      <c r="G7" s="11"/>
      <c r="H7" s="11"/>
      <c r="I7" s="10"/>
      <c r="J7" s="10"/>
      <c r="K7" s="34"/>
    </row>
    <row r="8" spans="1:11" hidden="1" x14ac:dyDescent="0.25">
      <c r="A8" s="24" t="s">
        <v>79</v>
      </c>
      <c r="B8" s="10"/>
      <c r="C8" s="10"/>
      <c r="D8" s="34"/>
      <c r="E8" s="10"/>
      <c r="F8" s="10"/>
      <c r="G8" s="11"/>
      <c r="H8" s="11"/>
      <c r="I8" s="10"/>
      <c r="J8" s="10"/>
      <c r="K8" s="34"/>
    </row>
    <row r="9" spans="1:11" hidden="1" x14ac:dyDescent="0.25">
      <c r="A9" s="24" t="s">
        <v>82</v>
      </c>
      <c r="B9" s="10"/>
      <c r="C9" s="10"/>
      <c r="D9" s="34"/>
      <c r="E9" s="10"/>
      <c r="F9" s="10"/>
      <c r="G9" s="11"/>
      <c r="H9" s="11"/>
      <c r="I9" s="10"/>
      <c r="J9" s="10"/>
      <c r="K9" s="34"/>
    </row>
    <row r="10" spans="1:11" hidden="1" x14ac:dyDescent="0.25">
      <c r="A10" s="24" t="s">
        <v>81</v>
      </c>
      <c r="B10" s="10"/>
      <c r="C10" s="15"/>
      <c r="D10" s="34"/>
      <c r="E10" s="10"/>
      <c r="F10" s="10"/>
      <c r="G10" s="11"/>
      <c r="H10" s="11"/>
      <c r="I10" s="10"/>
      <c r="J10" s="10"/>
      <c r="K10" s="34"/>
    </row>
    <row r="11" spans="1:11" hidden="1" x14ac:dyDescent="0.25">
      <c r="A11" s="24" t="s">
        <v>78</v>
      </c>
      <c r="B11" s="15"/>
      <c r="C11" s="10"/>
      <c r="D11" s="38"/>
      <c r="E11" s="15"/>
      <c r="F11" s="10"/>
      <c r="G11" s="11"/>
      <c r="H11" s="11"/>
      <c r="I11" s="10"/>
      <c r="J11" s="15"/>
      <c r="K11" s="38"/>
    </row>
    <row r="12" spans="1:11" hidden="1" x14ac:dyDescent="0.25">
      <c r="A12" s="24" t="s">
        <v>79</v>
      </c>
      <c r="B12" s="15"/>
      <c r="C12" s="10"/>
      <c r="D12" s="34"/>
      <c r="E12" s="10"/>
      <c r="F12" s="10"/>
      <c r="G12" s="11"/>
      <c r="H12" s="11"/>
      <c r="I12" s="10"/>
      <c r="J12" s="10"/>
      <c r="K12" s="34"/>
    </row>
    <row r="13" spans="1:11" hidden="1" x14ac:dyDescent="0.25">
      <c r="A13" s="24" t="s">
        <v>83</v>
      </c>
      <c r="B13" s="15"/>
      <c r="C13" s="10"/>
      <c r="D13" s="34"/>
      <c r="E13" s="10"/>
      <c r="F13" s="10"/>
      <c r="G13" s="11"/>
      <c r="H13" s="11"/>
      <c r="I13" s="10"/>
      <c r="J13" s="10"/>
      <c r="K13" s="34"/>
    </row>
    <row r="14" spans="1:11" hidden="1" x14ac:dyDescent="0.25">
      <c r="A14" s="24" t="s">
        <v>81</v>
      </c>
      <c r="B14" s="15"/>
      <c r="C14" s="15"/>
      <c r="D14" s="38"/>
      <c r="E14" s="15"/>
      <c r="F14" s="15"/>
      <c r="G14" s="16"/>
      <c r="H14" s="16"/>
      <c r="I14" s="15"/>
      <c r="J14" s="15"/>
      <c r="K14" s="38"/>
    </row>
    <row r="15" spans="1:11" hidden="1" x14ac:dyDescent="0.25">
      <c r="A15" s="24" t="s">
        <v>78</v>
      </c>
      <c r="B15" s="15"/>
      <c r="C15" s="15"/>
      <c r="D15" s="38"/>
      <c r="E15" s="15"/>
      <c r="F15" s="15"/>
      <c r="G15" s="16"/>
      <c r="H15" s="16"/>
      <c r="I15" s="15"/>
      <c r="J15" s="15"/>
      <c r="K15" s="38"/>
    </row>
    <row r="16" spans="1:11" hidden="1" x14ac:dyDescent="0.25">
      <c r="A16" s="24" t="s">
        <v>79</v>
      </c>
      <c r="B16" s="15"/>
      <c r="C16" s="10"/>
      <c r="D16" s="34"/>
      <c r="E16" s="10"/>
      <c r="F16" s="10"/>
      <c r="G16" s="11"/>
      <c r="H16" s="11"/>
      <c r="I16" s="10"/>
      <c r="J16" s="10"/>
      <c r="K16" s="34"/>
    </row>
    <row r="17" spans="1:19" hidden="1" x14ac:dyDescent="0.25">
      <c r="A17" s="24" t="s">
        <v>84</v>
      </c>
      <c r="B17" s="15"/>
      <c r="C17" s="15"/>
      <c r="D17" s="38"/>
      <c r="E17" s="15"/>
      <c r="F17" s="15"/>
      <c r="G17" s="16"/>
      <c r="H17" s="16"/>
      <c r="I17" s="15"/>
      <c r="J17" s="15"/>
      <c r="K17" s="38"/>
    </row>
    <row r="18" spans="1:19" hidden="1" x14ac:dyDescent="0.25">
      <c r="A18" s="24" t="s">
        <v>81</v>
      </c>
      <c r="B18" s="15"/>
      <c r="C18" s="15"/>
      <c r="D18" s="38"/>
      <c r="E18" s="15"/>
      <c r="F18" s="15"/>
      <c r="G18" s="15"/>
      <c r="H18" s="15"/>
      <c r="I18" s="15"/>
      <c r="J18" s="15"/>
      <c r="K18" s="38"/>
    </row>
    <row r="19" spans="1:19" hidden="1" x14ac:dyDescent="0.25">
      <c r="A19" s="24" t="s">
        <v>78</v>
      </c>
      <c r="B19" s="15"/>
      <c r="C19" s="10"/>
      <c r="D19" s="15"/>
      <c r="E19" s="15"/>
      <c r="F19" s="15"/>
      <c r="G19" s="15"/>
      <c r="H19" s="15"/>
      <c r="I19" s="15"/>
      <c r="J19" s="15"/>
      <c r="K19" s="38"/>
    </row>
    <row r="20" spans="1:19" hidden="1" x14ac:dyDescent="0.25">
      <c r="A20" s="24" t="s">
        <v>79</v>
      </c>
      <c r="B20" s="15"/>
      <c r="C20" s="15"/>
      <c r="D20" s="15"/>
      <c r="E20" s="15"/>
      <c r="F20" s="15"/>
      <c r="G20" s="15"/>
      <c r="H20" s="15"/>
      <c r="I20" s="15"/>
      <c r="J20" s="15"/>
      <c r="K20" s="15"/>
    </row>
    <row r="21" spans="1:19" hidden="1" x14ac:dyDescent="0.25">
      <c r="A21" s="24" t="s">
        <v>85</v>
      </c>
      <c r="B21" s="15"/>
      <c r="C21" s="15"/>
      <c r="D21" s="15"/>
      <c r="E21" s="15"/>
      <c r="F21" s="15"/>
      <c r="G21" s="15"/>
      <c r="H21" s="15"/>
      <c r="I21" s="15"/>
      <c r="J21" s="15"/>
      <c r="K21" s="15"/>
    </row>
    <row r="22" spans="1:19" hidden="1" x14ac:dyDescent="0.25">
      <c r="A22" s="24" t="s">
        <v>81</v>
      </c>
      <c r="B22" s="15"/>
      <c r="C22" s="15"/>
      <c r="D22" s="15"/>
      <c r="E22" s="10"/>
      <c r="F22" s="10"/>
      <c r="G22" s="15"/>
      <c r="H22" s="15"/>
      <c r="I22" s="10"/>
      <c r="J22" s="10"/>
      <c r="K22" s="15"/>
    </row>
    <row r="23" spans="1:19" hidden="1" x14ac:dyDescent="0.25">
      <c r="A23" s="24" t="s">
        <v>78</v>
      </c>
      <c r="B23" s="15"/>
      <c r="C23" s="15"/>
      <c r="D23" s="15"/>
      <c r="E23" s="10"/>
      <c r="F23" s="10"/>
      <c r="G23" s="15"/>
      <c r="H23" s="15"/>
      <c r="I23" s="10"/>
      <c r="J23" s="10"/>
      <c r="K23" s="15"/>
    </row>
    <row r="24" spans="1:19" hidden="1" x14ac:dyDescent="0.25">
      <c r="A24" s="24" t="s">
        <v>79</v>
      </c>
      <c r="B24" s="15"/>
      <c r="C24" s="15"/>
      <c r="D24" s="15"/>
      <c r="E24" s="10"/>
      <c r="F24" s="10"/>
      <c r="G24" s="15"/>
      <c r="H24" s="15"/>
      <c r="I24" s="10"/>
      <c r="J24" s="10"/>
      <c r="K24" s="15"/>
    </row>
    <row r="25" spans="1:19" ht="28.5" x14ac:dyDescent="0.25">
      <c r="A25" s="24"/>
      <c r="B25" s="15"/>
      <c r="C25" s="77" t="s">
        <v>380</v>
      </c>
      <c r="D25" s="77" t="s">
        <v>238</v>
      </c>
      <c r="E25" s="81">
        <v>-0.9</v>
      </c>
      <c r="F25" s="81">
        <v>-0.7</v>
      </c>
      <c r="G25" s="81">
        <v>-0.5</v>
      </c>
      <c r="H25" s="81">
        <v>-0.3</v>
      </c>
      <c r="I25" s="81">
        <v>0.3</v>
      </c>
      <c r="J25" s="81">
        <v>0.5</v>
      </c>
      <c r="K25" s="81">
        <v>0.7</v>
      </c>
      <c r="L25" s="82">
        <v>0.9</v>
      </c>
    </row>
    <row r="26" spans="1:19" x14ac:dyDescent="0.25">
      <c r="A26" s="24"/>
      <c r="B26" s="24" t="s">
        <v>86</v>
      </c>
      <c r="C26" s="73">
        <v>3.4160665595452002</v>
      </c>
      <c r="D26" s="73">
        <v>3.4160665595452002</v>
      </c>
      <c r="E26" s="73"/>
      <c r="F26" s="73"/>
      <c r="G26" s="73"/>
      <c r="H26" s="73"/>
      <c r="I26" s="73"/>
      <c r="J26" s="73"/>
      <c r="K26" s="73"/>
      <c r="L26" s="73"/>
    </row>
    <row r="27" spans="1:19" x14ac:dyDescent="0.25">
      <c r="A27" s="24"/>
      <c r="B27" s="24" t="s">
        <v>81</v>
      </c>
      <c r="C27" s="73">
        <v>2.9746574486763393</v>
      </c>
      <c r="D27" s="73">
        <v>2.9746574486763393</v>
      </c>
      <c r="E27" s="73"/>
      <c r="F27" s="10"/>
      <c r="G27" s="10"/>
      <c r="H27" s="11"/>
      <c r="I27" s="11"/>
      <c r="J27" s="10"/>
      <c r="K27" s="10"/>
      <c r="L27" s="73"/>
    </row>
    <row r="28" spans="1:19" ht="16.5" x14ac:dyDescent="0.3">
      <c r="A28" s="24"/>
      <c r="B28" s="24" t="s">
        <v>78</v>
      </c>
      <c r="C28" s="73">
        <v>0.89132478774394031</v>
      </c>
      <c r="D28" s="73">
        <v>0.89132478774394031</v>
      </c>
      <c r="E28" s="73">
        <v>0.89132478774394031</v>
      </c>
      <c r="F28" s="73">
        <v>0.89132478774394031</v>
      </c>
      <c r="G28" s="73">
        <v>0.89132478774394031</v>
      </c>
      <c r="H28" s="73">
        <v>0.89132478774394031</v>
      </c>
      <c r="I28" s="73">
        <v>0.89132478774394031</v>
      </c>
      <c r="J28" s="73">
        <v>0.89132478774394031</v>
      </c>
      <c r="K28" s="73">
        <v>0.89132478774394031</v>
      </c>
      <c r="L28" s="73">
        <v>0.89132478774394031</v>
      </c>
      <c r="S28"/>
    </row>
    <row r="29" spans="1:19" x14ac:dyDescent="0.25">
      <c r="A29" s="24"/>
      <c r="B29" s="74" t="s">
        <v>79</v>
      </c>
      <c r="C29" s="75">
        <v>0.2</v>
      </c>
      <c r="D29" s="75">
        <v>0.2</v>
      </c>
      <c r="E29" s="75">
        <v>0.2</v>
      </c>
      <c r="F29" s="75">
        <v>0.2</v>
      </c>
      <c r="G29" s="75">
        <v>0.2</v>
      </c>
      <c r="H29" s="75">
        <v>0.2</v>
      </c>
      <c r="I29" s="75">
        <v>0.2</v>
      </c>
      <c r="J29" s="75">
        <v>0.2</v>
      </c>
      <c r="K29" s="75">
        <v>0.2</v>
      </c>
      <c r="L29" s="75">
        <v>0.2</v>
      </c>
    </row>
    <row r="30" spans="1:19" x14ac:dyDescent="0.25">
      <c r="A30" s="24"/>
      <c r="B30" s="74" t="s">
        <v>87</v>
      </c>
      <c r="C30" s="75">
        <v>0.7</v>
      </c>
      <c r="D30" s="75">
        <v>0.7</v>
      </c>
      <c r="E30" s="75">
        <v>0.7</v>
      </c>
      <c r="F30" s="75">
        <v>0.7</v>
      </c>
      <c r="G30" s="75">
        <v>0.7</v>
      </c>
      <c r="H30" s="75">
        <v>0.7</v>
      </c>
      <c r="I30" s="75">
        <v>0.7</v>
      </c>
      <c r="J30" s="75">
        <v>0.7</v>
      </c>
      <c r="K30" s="75">
        <v>0.7</v>
      </c>
      <c r="L30" s="75">
        <v>0.7</v>
      </c>
    </row>
    <row r="31" spans="1:19" x14ac:dyDescent="0.25">
      <c r="A31" s="24"/>
      <c r="B31" s="74" t="s">
        <v>81</v>
      </c>
      <c r="C31" s="75">
        <v>1.7</v>
      </c>
      <c r="D31" s="75">
        <v>1.7</v>
      </c>
      <c r="E31" s="75">
        <v>1.7</v>
      </c>
      <c r="F31" s="75">
        <v>1.7</v>
      </c>
      <c r="G31" s="75">
        <v>1.7</v>
      </c>
      <c r="H31" s="75">
        <v>1.7</v>
      </c>
      <c r="I31" s="75">
        <v>1.7</v>
      </c>
      <c r="J31" s="75">
        <v>1.7</v>
      </c>
      <c r="K31" s="75">
        <v>1.7</v>
      </c>
      <c r="L31" s="75">
        <v>1.7</v>
      </c>
    </row>
    <row r="32" spans="1:19" x14ac:dyDescent="0.25">
      <c r="A32" s="24"/>
      <c r="B32" s="74" t="s">
        <v>78</v>
      </c>
      <c r="C32" s="75">
        <v>3.8</v>
      </c>
      <c r="D32" s="75">
        <v>3.8</v>
      </c>
      <c r="E32" s="75">
        <v>3.8</v>
      </c>
      <c r="F32" s="75">
        <v>3.8</v>
      </c>
      <c r="G32" s="75">
        <v>3.8</v>
      </c>
      <c r="H32" s="75">
        <v>3.8</v>
      </c>
      <c r="I32" s="75">
        <v>3.8</v>
      </c>
      <c r="J32" s="75">
        <v>3.8</v>
      </c>
      <c r="K32" s="75">
        <v>3.8</v>
      </c>
      <c r="L32" s="75">
        <v>3.8</v>
      </c>
    </row>
    <row r="33" spans="1:12" x14ac:dyDescent="0.25">
      <c r="A33" s="24"/>
      <c r="B33" s="74" t="s">
        <v>79</v>
      </c>
      <c r="C33" s="75">
        <v>7.5</v>
      </c>
      <c r="D33" s="75">
        <v>7.5</v>
      </c>
      <c r="E33" s="75">
        <v>7.5</v>
      </c>
      <c r="F33" s="75">
        <v>7.5</v>
      </c>
      <c r="G33" s="75">
        <v>7.5</v>
      </c>
      <c r="H33" s="75">
        <v>7.5</v>
      </c>
      <c r="I33" s="75">
        <v>7.5</v>
      </c>
      <c r="J33" s="75">
        <v>7.5</v>
      </c>
      <c r="K33" s="75">
        <v>7.5</v>
      </c>
      <c r="L33" s="75">
        <v>7.5</v>
      </c>
    </row>
    <row r="34" spans="1:12" x14ac:dyDescent="0.25">
      <c r="A34" s="24"/>
      <c r="B34" s="74" t="s">
        <v>88</v>
      </c>
      <c r="C34" s="75">
        <v>8.1</v>
      </c>
      <c r="D34" s="75">
        <v>8.1</v>
      </c>
      <c r="E34" s="75">
        <v>8</v>
      </c>
      <c r="F34" s="75">
        <v>8</v>
      </c>
      <c r="G34" s="75">
        <v>8</v>
      </c>
      <c r="H34" s="75">
        <v>8</v>
      </c>
      <c r="I34" s="75">
        <v>8</v>
      </c>
      <c r="J34" s="75">
        <v>8</v>
      </c>
      <c r="K34" s="75">
        <v>8</v>
      </c>
      <c r="L34" s="75">
        <v>8</v>
      </c>
    </row>
    <row r="35" spans="1:12" x14ac:dyDescent="0.25">
      <c r="A35" s="24"/>
      <c r="B35" s="74" t="s">
        <v>81</v>
      </c>
      <c r="C35" s="75">
        <v>8.3000000000000007</v>
      </c>
      <c r="D35" s="75">
        <v>8.3000000000000007</v>
      </c>
      <c r="E35" s="75">
        <v>8.1</v>
      </c>
      <c r="F35" s="75">
        <v>8.1</v>
      </c>
      <c r="G35" s="75">
        <v>8.1</v>
      </c>
      <c r="H35" s="75">
        <v>8.1</v>
      </c>
      <c r="I35" s="75">
        <v>8.1</v>
      </c>
      <c r="J35" s="75">
        <v>8.1</v>
      </c>
      <c r="K35" s="75">
        <v>8.1</v>
      </c>
      <c r="L35" s="75">
        <v>8.1</v>
      </c>
    </row>
    <row r="36" spans="1:12" x14ac:dyDescent="0.25">
      <c r="A36" s="24"/>
      <c r="B36" s="74" t="s">
        <v>78</v>
      </c>
      <c r="C36" s="75">
        <v>7.7</v>
      </c>
      <c r="D36" s="75">
        <v>7.7</v>
      </c>
      <c r="E36" s="75">
        <v>7.5</v>
      </c>
      <c r="F36" s="75">
        <v>7.5</v>
      </c>
      <c r="G36" s="75">
        <v>7.5</v>
      </c>
      <c r="H36" s="75">
        <v>7.5</v>
      </c>
      <c r="I36" s="75">
        <v>7.5</v>
      </c>
      <c r="J36" s="75">
        <v>7.5</v>
      </c>
      <c r="K36" s="75">
        <v>7.5</v>
      </c>
      <c r="L36" s="75">
        <v>7.5</v>
      </c>
    </row>
    <row r="37" spans="1:12" x14ac:dyDescent="0.25">
      <c r="A37" s="24"/>
      <c r="B37" s="74" t="s">
        <v>79</v>
      </c>
      <c r="C37" s="75">
        <v>5.2</v>
      </c>
      <c r="D37" s="75">
        <v>5.2</v>
      </c>
      <c r="E37" s="75">
        <v>5.2</v>
      </c>
      <c r="F37" s="75">
        <v>5.2</v>
      </c>
      <c r="G37" s="75">
        <v>5.2</v>
      </c>
      <c r="H37" s="75">
        <v>5.2</v>
      </c>
      <c r="I37" s="75">
        <v>5.2</v>
      </c>
      <c r="J37" s="75">
        <v>5.2</v>
      </c>
      <c r="K37" s="75">
        <v>5.2</v>
      </c>
      <c r="L37" s="75">
        <v>5.2</v>
      </c>
    </row>
    <row r="38" spans="1:12" x14ac:dyDescent="0.25">
      <c r="A38" s="24"/>
      <c r="B38" s="74" t="s">
        <v>89</v>
      </c>
      <c r="C38" s="75">
        <v>4.8394296884224133</v>
      </c>
      <c r="D38" s="75">
        <v>4.8394296884224133</v>
      </c>
      <c r="E38" s="75">
        <v>4.8</v>
      </c>
      <c r="F38" s="75">
        <v>4.8</v>
      </c>
      <c r="G38" s="75">
        <v>4.8</v>
      </c>
      <c r="H38" s="75">
        <v>4.8</v>
      </c>
      <c r="I38" s="75">
        <v>4.8</v>
      </c>
      <c r="J38" s="75">
        <v>4.8</v>
      </c>
      <c r="K38" s="75">
        <v>4.8</v>
      </c>
      <c r="L38" s="75">
        <v>4.8</v>
      </c>
    </row>
    <row r="39" spans="1:12" x14ac:dyDescent="0.25">
      <c r="A39" s="24"/>
      <c r="B39" s="74" t="s">
        <v>81</v>
      </c>
      <c r="C39" s="75">
        <v>4.8050562563111612</v>
      </c>
      <c r="D39" s="75">
        <v>4.8050562563111612</v>
      </c>
      <c r="E39" s="75">
        <v>4.7</v>
      </c>
      <c r="F39" s="75">
        <v>4.7</v>
      </c>
      <c r="G39" s="75">
        <v>4.7</v>
      </c>
      <c r="H39" s="75">
        <v>4.7</v>
      </c>
      <c r="I39" s="75">
        <v>4.7</v>
      </c>
      <c r="J39" s="75">
        <v>4.7</v>
      </c>
      <c r="K39" s="75">
        <v>4.7</v>
      </c>
      <c r="L39" s="75">
        <v>4.7</v>
      </c>
    </row>
    <row r="40" spans="1:12" x14ac:dyDescent="0.25">
      <c r="A40" s="24"/>
      <c r="B40" s="74" t="s">
        <v>78</v>
      </c>
      <c r="C40" s="75">
        <v>6.3371955907867346</v>
      </c>
      <c r="D40" s="75">
        <v>6.3371955907867346</v>
      </c>
      <c r="E40" s="75">
        <v>6.2</v>
      </c>
      <c r="F40" s="75">
        <v>6.2</v>
      </c>
      <c r="G40" s="75">
        <v>6.2</v>
      </c>
      <c r="H40" s="75">
        <v>6.2</v>
      </c>
      <c r="I40" s="75">
        <v>6.2</v>
      </c>
      <c r="J40" s="75">
        <v>6.2</v>
      </c>
      <c r="K40" s="75">
        <v>6.2</v>
      </c>
      <c r="L40" s="75">
        <v>6.2</v>
      </c>
    </row>
    <row r="41" spans="1:12" x14ac:dyDescent="0.25">
      <c r="A41" s="24"/>
      <c r="B41" s="74" t="s">
        <v>79</v>
      </c>
      <c r="C41" s="75">
        <v>7.6302877536764271</v>
      </c>
      <c r="D41" s="75">
        <v>7.6302877536764271</v>
      </c>
      <c r="E41" s="75">
        <v>7.6</v>
      </c>
      <c r="F41" s="75">
        <v>7.6</v>
      </c>
      <c r="G41" s="75">
        <v>7.6</v>
      </c>
      <c r="H41" s="75">
        <v>7.6</v>
      </c>
      <c r="I41" s="75">
        <v>7.6</v>
      </c>
      <c r="J41" s="75">
        <v>7.6</v>
      </c>
      <c r="K41" s="75">
        <v>7.6</v>
      </c>
      <c r="L41" s="75">
        <v>7.6</v>
      </c>
    </row>
    <row r="42" spans="1:12" x14ac:dyDescent="0.25">
      <c r="A42" s="24"/>
      <c r="B42" s="74" t="s">
        <v>90</v>
      </c>
      <c r="C42" s="75">
        <v>6.9631197231161366</v>
      </c>
      <c r="D42" s="75">
        <v>6.9631197231161366</v>
      </c>
      <c r="E42" s="75">
        <v>6.3</v>
      </c>
      <c r="F42" s="75">
        <v>6.5</v>
      </c>
      <c r="G42" s="75">
        <v>6.6</v>
      </c>
      <c r="H42" s="75">
        <v>6.7</v>
      </c>
      <c r="I42" s="75">
        <v>6.9</v>
      </c>
      <c r="J42" s="75">
        <v>7</v>
      </c>
      <c r="K42" s="75">
        <v>7</v>
      </c>
      <c r="L42" s="75">
        <v>7.1</v>
      </c>
    </row>
    <row r="43" spans="1:12" x14ac:dyDescent="0.25">
      <c r="A43" s="24"/>
      <c r="B43" s="74" t="s">
        <v>81</v>
      </c>
      <c r="C43" s="76">
        <v>2.1796352687030236</v>
      </c>
      <c r="D43" s="76">
        <v>2.1796352687030236</v>
      </c>
      <c r="E43" s="76">
        <v>2.2000000000000002</v>
      </c>
      <c r="F43" s="76">
        <v>2.2000000000000002</v>
      </c>
      <c r="G43" s="76">
        <v>2.2000000000000002</v>
      </c>
      <c r="H43" s="76">
        <v>2.2000000000000002</v>
      </c>
      <c r="I43" s="76">
        <v>2.2000000000000002</v>
      </c>
      <c r="J43" s="76">
        <v>2.2000000000000002</v>
      </c>
      <c r="K43" s="76">
        <v>2.2000000000000002</v>
      </c>
      <c r="L43" s="76">
        <v>2.2000000000000002</v>
      </c>
    </row>
    <row r="44" spans="1:12" x14ac:dyDescent="0.25">
      <c r="A44" s="24"/>
      <c r="B44" s="74" t="s">
        <v>78</v>
      </c>
      <c r="C44" s="75">
        <v>-2.6343601211301291</v>
      </c>
      <c r="D44" s="75">
        <v>-2.6343601211301291</v>
      </c>
      <c r="E44" s="75">
        <v>-2.8678739201036336</v>
      </c>
      <c r="F44" s="75">
        <v>-2.8678739201036336</v>
      </c>
      <c r="G44" s="75">
        <v>-2.8678739201036336</v>
      </c>
      <c r="H44" s="75">
        <v>-2.8678739201036336</v>
      </c>
      <c r="I44" s="75">
        <v>-2.8678739201036336</v>
      </c>
      <c r="J44" s="75">
        <v>-2.8678739201036336</v>
      </c>
      <c r="K44" s="75">
        <v>-2.8678739201036336</v>
      </c>
      <c r="L44" s="75">
        <v>-2.8678739201036336</v>
      </c>
    </row>
    <row r="45" spans="1:12" x14ac:dyDescent="0.25">
      <c r="A45" s="24"/>
      <c r="B45" s="74" t="s">
        <v>79</v>
      </c>
      <c r="C45" s="75">
        <v>-7.3993502810758827</v>
      </c>
      <c r="D45" s="75">
        <v>-7.3993502810758827</v>
      </c>
      <c r="E45" s="75">
        <v>-7.3993502810758827</v>
      </c>
      <c r="F45" s="75">
        <v>-7.3993502810758827</v>
      </c>
      <c r="G45" s="75">
        <v>-7.3993502810758827</v>
      </c>
      <c r="H45" s="75">
        <v>-7.3993502810758827</v>
      </c>
      <c r="I45" s="75">
        <v>-7.3993502810758827</v>
      </c>
      <c r="J45" s="75">
        <v>-7.3993502810758827</v>
      </c>
      <c r="K45" s="75">
        <v>-7.3993502810758827</v>
      </c>
      <c r="L45" s="75">
        <v>-7.3993502810758827</v>
      </c>
    </row>
    <row r="46" spans="1:12" x14ac:dyDescent="0.25">
      <c r="A46" s="24"/>
      <c r="B46" s="74" t="s">
        <v>91</v>
      </c>
      <c r="C46" s="75">
        <v>-8.7547717970519585</v>
      </c>
      <c r="D46" s="75">
        <v>-8.7547717970519585</v>
      </c>
      <c r="E46" s="75">
        <v>-8.7547717970519585</v>
      </c>
      <c r="F46" s="75">
        <v>-8.7547717970519585</v>
      </c>
      <c r="G46" s="75">
        <v>-8.7547717970519585</v>
      </c>
      <c r="H46" s="75">
        <v>-8.7547717970519585</v>
      </c>
      <c r="I46" s="75">
        <v>-8.7547717970519585</v>
      </c>
      <c r="J46" s="75">
        <v>-8.7547717970519585</v>
      </c>
      <c r="K46" s="75">
        <v>-8.7547717970519585</v>
      </c>
      <c r="L46" s="75">
        <v>-8.7547717970519585</v>
      </c>
    </row>
    <row r="47" spans="1:12" x14ac:dyDescent="0.25">
      <c r="A47" s="24"/>
      <c r="B47" s="74" t="s">
        <v>81</v>
      </c>
      <c r="C47" s="76">
        <v>-3.3095058548107374</v>
      </c>
      <c r="D47" s="76">
        <v>-3.4256818557121846</v>
      </c>
      <c r="E47" s="76">
        <v>-3.3095058548107374</v>
      </c>
      <c r="F47" s="76">
        <v>-3.3095058548107374</v>
      </c>
      <c r="G47" s="76">
        <v>-3.3095058548107374</v>
      </c>
      <c r="H47" s="76">
        <v>-3.3095058548107374</v>
      </c>
      <c r="I47" s="76">
        <v>-3.3095058548107374</v>
      </c>
      <c r="J47" s="76">
        <v>-3.3095058548107374</v>
      </c>
      <c r="K47" s="76">
        <v>-3.3095058548107374</v>
      </c>
      <c r="L47" s="76">
        <v>-3.3095058548107374</v>
      </c>
    </row>
    <row r="48" spans="1:12" x14ac:dyDescent="0.25">
      <c r="A48" s="24"/>
      <c r="B48" s="74" t="s">
        <v>78</v>
      </c>
      <c r="C48" s="75">
        <v>-4.6650795742039008E-2</v>
      </c>
      <c r="D48" s="75">
        <v>0.63815133334799157</v>
      </c>
      <c r="E48" s="75">
        <v>-0.33450018045854674</v>
      </c>
      <c r="F48" s="75">
        <v>-0.22802663890345221</v>
      </c>
      <c r="G48" s="75">
        <v>-0.16468650202635338</v>
      </c>
      <c r="H48" s="75">
        <v>-0.11408187736336339</v>
      </c>
      <c r="I48" s="75">
        <v>2.0780285879285376E-2</v>
      </c>
      <c r="J48" s="75">
        <v>7.1384910542275248E-2</v>
      </c>
      <c r="K48" s="75">
        <v>0.1347250474193743</v>
      </c>
      <c r="L48" s="75">
        <v>0.24119858897446689</v>
      </c>
    </row>
    <row r="49" spans="1:12" x14ac:dyDescent="0.25">
      <c r="A49" s="24"/>
      <c r="B49" s="74" t="s">
        <v>79</v>
      </c>
      <c r="C49" s="75">
        <v>4.1866479653311472</v>
      </c>
      <c r="D49" s="75">
        <v>5.3692527330653661</v>
      </c>
      <c r="E49" s="75">
        <v>3.4670245035398786</v>
      </c>
      <c r="F49" s="75">
        <v>3.7332083574276136</v>
      </c>
      <c r="G49" s="75">
        <v>3.8915586996203611</v>
      </c>
      <c r="H49" s="75">
        <v>4.0180702612778365</v>
      </c>
      <c r="I49" s="75">
        <v>4.355225669384458</v>
      </c>
      <c r="J49" s="75">
        <v>4.481737231041933</v>
      </c>
      <c r="K49" s="75">
        <v>4.6400875732346805</v>
      </c>
      <c r="L49" s="75">
        <v>4.9062714271224124</v>
      </c>
    </row>
    <row r="50" spans="1:12" x14ac:dyDescent="0.25">
      <c r="A50" s="24"/>
      <c r="B50" s="74" t="s">
        <v>92</v>
      </c>
      <c r="C50" s="75">
        <v>5.69339952893732</v>
      </c>
      <c r="D50" s="75">
        <v>6.7274931509270885</v>
      </c>
      <c r="E50" s="75">
        <v>4.3980772977130362</v>
      </c>
      <c r="F50" s="75">
        <v>4.8772082347109604</v>
      </c>
      <c r="G50" s="75">
        <v>5.1622388506579062</v>
      </c>
      <c r="H50" s="75">
        <v>5.3899596616413614</v>
      </c>
      <c r="I50" s="75">
        <v>5.9968393962332804</v>
      </c>
      <c r="J50" s="75">
        <v>6.2245602072167348</v>
      </c>
      <c r="K50" s="75">
        <v>6.5095908231636805</v>
      </c>
      <c r="L50" s="75">
        <v>6.9887217601615976</v>
      </c>
    </row>
    <row r="51" spans="1:12" x14ac:dyDescent="0.25">
      <c r="B51" s="74" t="s">
        <v>81</v>
      </c>
      <c r="C51" s="76">
        <v>3.5568748892969495</v>
      </c>
      <c r="D51" s="76">
        <v>4.44850049119772</v>
      </c>
      <c r="E51" s="76">
        <v>0.67838104213187256</v>
      </c>
      <c r="F51" s="76">
        <v>1.7431164576828173</v>
      </c>
      <c r="G51" s="76">
        <v>2.376517826453806</v>
      </c>
      <c r="H51" s="76">
        <v>2.8825640730837057</v>
      </c>
      <c r="I51" s="76">
        <v>4.2311857055101934</v>
      </c>
      <c r="J51" s="76">
        <v>4.7372319521400925</v>
      </c>
      <c r="K51" s="76">
        <v>5.3706333209110815</v>
      </c>
      <c r="L51" s="76">
        <v>6.4353687364620082</v>
      </c>
    </row>
    <row r="52" spans="1:12" x14ac:dyDescent="0.25">
      <c r="B52" s="74" t="s">
        <v>78</v>
      </c>
      <c r="C52" s="76">
        <v>4.7208764636914822</v>
      </c>
      <c r="D52" s="76">
        <v>3.575891076981236</v>
      </c>
      <c r="E52" s="76">
        <v>1.341381440259148</v>
      </c>
      <c r="F52" s="76">
        <v>2.5914338041613254</v>
      </c>
      <c r="G52" s="76">
        <v>3.3350785320126493</v>
      </c>
      <c r="H52" s="76">
        <v>3.9292020087039932</v>
      </c>
      <c r="I52" s="76">
        <v>5.4521849701857708</v>
      </c>
      <c r="J52" s="76">
        <v>6.0010059529459223</v>
      </c>
      <c r="K52" s="76">
        <v>6.6879470457918417</v>
      </c>
      <c r="L52" s="76">
        <v>7.8426816990646788</v>
      </c>
    </row>
    <row r="53" spans="1:12" x14ac:dyDescent="0.25">
      <c r="B53" s="74" t="s">
        <v>79</v>
      </c>
      <c r="C53" s="75">
        <v>5.2503444923781615</v>
      </c>
      <c r="D53" s="75">
        <v>2.419110133506635</v>
      </c>
      <c r="E53" s="75">
        <v>1.36984829267857</v>
      </c>
      <c r="F53" s="75">
        <v>2.8052176049319799</v>
      </c>
      <c r="G53" s="75">
        <v>3.6591056918636391</v>
      </c>
      <c r="H53" s="75">
        <v>4.3413063986164273</v>
      </c>
      <c r="I53" s="75">
        <v>6.0386506891534948</v>
      </c>
      <c r="J53" s="75">
        <v>6.6302464080438988</v>
      </c>
      <c r="K53" s="75">
        <v>7.3707272249647486</v>
      </c>
      <c r="L53" s="75">
        <v>8.615461115959496</v>
      </c>
    </row>
    <row r="54" spans="1:12" x14ac:dyDescent="0.25">
      <c r="B54" s="74" t="s">
        <v>93</v>
      </c>
      <c r="C54" s="75">
        <v>5.1718085873383188</v>
      </c>
      <c r="D54" s="75">
        <v>2.8687434190568979</v>
      </c>
      <c r="E54" s="75">
        <v>0.7903112113714702</v>
      </c>
      <c r="F54" s="75">
        <v>2.4109974719761125</v>
      </c>
      <c r="G54" s="75">
        <v>3.375128917988107</v>
      </c>
      <c r="H54" s="75">
        <v>4.1454068548023395</v>
      </c>
      <c r="I54" s="75">
        <v>6.0171124743946969</v>
      </c>
      <c r="J54" s="75">
        <v>6.6514829294153532</v>
      </c>
      <c r="K54" s="75">
        <v>7.4455034704111336</v>
      </c>
      <c r="L54" s="75">
        <v>8.7802365991277913</v>
      </c>
    </row>
    <row r="55" spans="1:12" x14ac:dyDescent="0.25">
      <c r="B55" s="74" t="s">
        <v>81</v>
      </c>
      <c r="C55" s="75">
        <v>5.2040963956629724</v>
      </c>
      <c r="D55" s="75">
        <v>3.3760043442105996</v>
      </c>
      <c r="E55" s="75">
        <v>0.32159784342886688</v>
      </c>
      <c r="F55" s="75">
        <v>2.1276010523847404</v>
      </c>
      <c r="G55" s="75">
        <v>3.2019758574770711</v>
      </c>
      <c r="H55" s="75">
        <v>4.060331024352748</v>
      </c>
      <c r="I55" s="75">
        <v>6.1063979730003952</v>
      </c>
      <c r="J55" s="75">
        <v>6.7835431641513022</v>
      </c>
      <c r="K55" s="75">
        <v>7.6311034292220157</v>
      </c>
      <c r="L55" s="75">
        <v>9.0558357956605846</v>
      </c>
    </row>
    <row r="56" spans="1:12" x14ac:dyDescent="0.25">
      <c r="B56" s="74" t="s">
        <v>78</v>
      </c>
      <c r="C56" s="75">
        <v>4.7126040095602235</v>
      </c>
      <c r="D56" s="75">
        <v>3.6757008074102373</v>
      </c>
      <c r="E56" s="75">
        <v>-5.9546102807599866E-2</v>
      </c>
      <c r="F56" s="75">
        <v>1.7056399641932414</v>
      </c>
      <c r="G56" s="75">
        <v>2.7557330245384422</v>
      </c>
      <c r="H56" s="75">
        <v>3.5946886662524467</v>
      </c>
      <c r="I56" s="75">
        <v>5.6494215073883991</v>
      </c>
      <c r="J56" s="75">
        <v>6.3524696673088261</v>
      </c>
      <c r="K56" s="75">
        <v>7.2324518226378141</v>
      </c>
      <c r="L56" s="75">
        <v>8.7116847577506693</v>
      </c>
    </row>
    <row r="57" spans="1:12" x14ac:dyDescent="0.25">
      <c r="B57" s="74" t="s">
        <v>79</v>
      </c>
      <c r="C57" s="42">
        <v>4.3520089674692741</v>
      </c>
      <c r="D57" s="42">
        <v>4.1266383902560619</v>
      </c>
      <c r="E57" s="42">
        <v>-0.30979270503226708</v>
      </c>
      <c r="F57" s="42">
        <v>1.4145762200135419</v>
      </c>
      <c r="G57" s="42">
        <v>2.4403875356116127</v>
      </c>
      <c r="H57" s="42">
        <v>3.2599436521639449</v>
      </c>
      <c r="I57" s="42">
        <v>5.3233423857882025</v>
      </c>
      <c r="J57" s="42">
        <v>6.0522935144781496</v>
      </c>
      <c r="K57" s="42">
        <v>6.964697560065412</v>
      </c>
      <c r="L57" s="42">
        <v>8.4984310638525535</v>
      </c>
    </row>
    <row r="58" spans="1:12" x14ac:dyDescent="0.25">
      <c r="B58" s="74" t="s">
        <v>94</v>
      </c>
      <c r="C58" s="42">
        <v>4.2503467595934836</v>
      </c>
      <c r="D58" s="42">
        <v>3.8</v>
      </c>
      <c r="E58" s="42">
        <v>-0.3011064730417754</v>
      </c>
      <c r="F58" s="42">
        <v>1.3824453100490013</v>
      </c>
      <c r="G58" s="42">
        <v>2.3839748808999421</v>
      </c>
      <c r="H58" s="42">
        <v>3.184131472290602</v>
      </c>
      <c r="I58" s="42">
        <v>5.2561960984031648</v>
      </c>
      <c r="J58" s="42">
        <v>6.0110501958626319</v>
      </c>
      <c r="K58" s="42">
        <v>6.9558761317081688</v>
      </c>
      <c r="L58" s="42">
        <v>8.5441102041695967</v>
      </c>
    </row>
    <row r="59" spans="1:12" ht="16.5" x14ac:dyDescent="0.3">
      <c r="B59" s="74" t="s">
        <v>81</v>
      </c>
      <c r="C59" s="42">
        <v>4.2178969259844479</v>
      </c>
      <c r="D59" s="103">
        <v>3.6</v>
      </c>
      <c r="E59" s="103">
        <v>-0.22320786678452897</v>
      </c>
      <c r="F59" s="103">
        <v>1.419526774351215</v>
      </c>
      <c r="G59" s="103">
        <v>2.3967746004550268</v>
      </c>
      <c r="H59" s="103">
        <v>3.1775316666840148</v>
      </c>
      <c r="I59" s="103">
        <v>5.258262185284881</v>
      </c>
      <c r="J59" s="103">
        <v>6.039019251513869</v>
      </c>
      <c r="K59" s="103">
        <v>7.0162670776176803</v>
      </c>
      <c r="L59" s="103">
        <v>8.6590017187533963</v>
      </c>
    </row>
    <row r="60" spans="1:12" x14ac:dyDescent="0.25">
      <c r="B60" s="74" t="s">
        <v>78</v>
      </c>
      <c r="C60" s="42">
        <v>3.997755921740648</v>
      </c>
      <c r="D60" s="42"/>
      <c r="E60" s="42">
        <v>-0.44334887102832887</v>
      </c>
      <c r="F60" s="42">
        <v>1.1993857701074151</v>
      </c>
      <c r="G60" s="42">
        <v>2.1766335962112269</v>
      </c>
      <c r="H60" s="42">
        <v>2.9573906624402149</v>
      </c>
      <c r="I60" s="42">
        <v>5.0381211810410811</v>
      </c>
      <c r="J60" s="42">
        <v>5.8188782472700691</v>
      </c>
      <c r="K60" s="42">
        <v>6.7961260733738804</v>
      </c>
      <c r="L60" s="42">
        <v>8.4388607145095964</v>
      </c>
    </row>
  </sheetData>
  <hyperlinks>
    <hyperlink ref="A1" location="List!A1" display="List!A1" xr:uid="{00000000-0004-0000-1400-000000000000}"/>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3"/>
  <sheetViews>
    <sheetView workbookViewId="0"/>
  </sheetViews>
  <sheetFormatPr defaultRowHeight="16.5" x14ac:dyDescent="0.3"/>
  <sheetData>
    <row r="1" spans="1:4" x14ac:dyDescent="0.3">
      <c r="A1" s="218" t="s">
        <v>379</v>
      </c>
      <c r="B1" s="19" t="s">
        <v>187</v>
      </c>
      <c r="C1" s="212" t="s">
        <v>173</v>
      </c>
      <c r="D1" s="212" t="s">
        <v>385</v>
      </c>
    </row>
    <row r="2" spans="1:4" x14ac:dyDescent="0.3">
      <c r="A2" s="19">
        <v>2021</v>
      </c>
      <c r="B2" s="4">
        <v>0</v>
      </c>
      <c r="C2" s="4">
        <v>0</v>
      </c>
      <c r="D2" s="4">
        <v>0</v>
      </c>
    </row>
    <row r="3" spans="1:4" x14ac:dyDescent="0.3">
      <c r="A3" s="19">
        <v>2022</v>
      </c>
      <c r="B3" s="4">
        <v>1.9</v>
      </c>
      <c r="C3" s="4">
        <v>1.4379999999999999</v>
      </c>
      <c r="D3" s="4">
        <v>0.61299999999999999</v>
      </c>
    </row>
    <row r="4" spans="1:4" x14ac:dyDescent="0.3">
      <c r="A4" s="19">
        <v>2023</v>
      </c>
      <c r="B4" s="4">
        <v>0</v>
      </c>
      <c r="C4" s="4">
        <v>0.19500000000000001</v>
      </c>
      <c r="D4" s="4">
        <v>0.81599999999999995</v>
      </c>
    </row>
    <row r="5" spans="1:4" x14ac:dyDescent="0.3">
      <c r="A5" s="19">
        <v>2024</v>
      </c>
      <c r="B5" s="4">
        <v>0</v>
      </c>
      <c r="C5" s="4">
        <v>0.223</v>
      </c>
      <c r="D5" s="4">
        <v>0.76900000000000002</v>
      </c>
    </row>
    <row r="6" spans="1:4" x14ac:dyDescent="0.3">
      <c r="A6" s="19">
        <v>2025</v>
      </c>
      <c r="B6" s="4">
        <v>0</v>
      </c>
      <c r="C6" s="4">
        <v>0.27100000000000002</v>
      </c>
      <c r="D6" s="4">
        <v>0.66</v>
      </c>
    </row>
    <row r="7" spans="1:4" x14ac:dyDescent="0.3">
      <c r="A7" s="19">
        <v>2026</v>
      </c>
      <c r="B7" s="4">
        <v>0</v>
      </c>
      <c r="C7" s="4">
        <v>0.32900000000000001</v>
      </c>
      <c r="D7" s="4">
        <v>0.56999999999999995</v>
      </c>
    </row>
    <row r="8" spans="1:4" x14ac:dyDescent="0.3">
      <c r="A8" s="19">
        <v>2027</v>
      </c>
      <c r="B8" s="4">
        <v>0</v>
      </c>
      <c r="C8" s="4">
        <v>0.378</v>
      </c>
      <c r="D8" s="4">
        <v>0.504</v>
      </c>
    </row>
    <row r="9" spans="1:4" x14ac:dyDescent="0.3">
      <c r="A9" s="19">
        <v>2028</v>
      </c>
      <c r="B9" s="4">
        <v>0</v>
      </c>
      <c r="C9" s="4">
        <v>0.40400000000000003</v>
      </c>
      <c r="D9" s="4">
        <v>0.44700000000000001</v>
      </c>
    </row>
    <row r="10" spans="1:4" ht="23.25" customHeight="1" x14ac:dyDescent="0.3">
      <c r="A10" s="19">
        <v>2029</v>
      </c>
      <c r="B10" s="4">
        <v>0</v>
      </c>
      <c r="C10" s="4">
        <v>0.40500000000000003</v>
      </c>
      <c r="D10" s="4">
        <v>0.38800000000000001</v>
      </c>
    </row>
    <row r="11" spans="1:4" ht="26.25" customHeight="1" x14ac:dyDescent="0.3">
      <c r="A11" s="19">
        <v>2030</v>
      </c>
      <c r="B11" s="4">
        <v>0</v>
      </c>
      <c r="C11" s="4">
        <v>0.38600000000000001</v>
      </c>
      <c r="D11" s="4">
        <v>0.32700000000000001</v>
      </c>
    </row>
    <row r="12" spans="1:4" x14ac:dyDescent="0.3">
      <c r="A12" s="19">
        <v>2031</v>
      </c>
      <c r="B12" s="4">
        <v>0</v>
      </c>
      <c r="C12" s="4">
        <v>0.35799999999999998</v>
      </c>
      <c r="D12" s="4">
        <v>0.27</v>
      </c>
    </row>
    <row r="13" spans="1:4" x14ac:dyDescent="0.3">
      <c r="A13" s="19">
        <v>2032</v>
      </c>
      <c r="B13" s="4">
        <v>0</v>
      </c>
      <c r="C13" s="4">
        <v>0.33</v>
      </c>
      <c r="D13" s="4">
        <v>0.224</v>
      </c>
    </row>
  </sheetData>
  <hyperlinks>
    <hyperlink ref="A1" location="List!A1" display="List!A1" xr:uid="{00000000-0004-0000-1500-000000000000}"/>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7"/>
  <sheetViews>
    <sheetView workbookViewId="0"/>
  </sheetViews>
  <sheetFormatPr defaultColWidth="8.88671875" defaultRowHeight="14.25" x14ac:dyDescent="0.25"/>
  <cols>
    <col min="1" max="1" width="27.88671875" style="5" customWidth="1"/>
    <col min="2" max="2" width="0" style="3" hidden="1" customWidth="1"/>
    <col min="3" max="16384" width="8.88671875" style="3"/>
  </cols>
  <sheetData>
    <row r="1" spans="1:10" s="19" customFormat="1" ht="15" x14ac:dyDescent="0.25">
      <c r="A1" s="218" t="s">
        <v>379</v>
      </c>
      <c r="B1" s="72" t="s">
        <v>108</v>
      </c>
      <c r="C1" s="72" t="s">
        <v>109</v>
      </c>
      <c r="D1" s="72" t="s">
        <v>110</v>
      </c>
      <c r="E1" s="72" t="s">
        <v>111</v>
      </c>
      <c r="F1" s="19" t="s">
        <v>112</v>
      </c>
      <c r="G1" s="19" t="s">
        <v>113</v>
      </c>
      <c r="H1" s="19" t="s">
        <v>114</v>
      </c>
      <c r="I1" s="19">
        <v>2023</v>
      </c>
      <c r="J1" s="19">
        <v>2024</v>
      </c>
    </row>
    <row r="2" spans="1:10" x14ac:dyDescent="0.25">
      <c r="A2" s="5" t="s">
        <v>188</v>
      </c>
      <c r="B2" s="4">
        <v>-7.6246887703230151</v>
      </c>
      <c r="C2" s="64">
        <v>-1.5</v>
      </c>
      <c r="D2" s="64">
        <v>-6.9</v>
      </c>
      <c r="E2" s="121">
        <v>-7.333385713818938</v>
      </c>
      <c r="F2" s="63">
        <v>-3.8</v>
      </c>
      <c r="G2" s="63">
        <v>-1.8</v>
      </c>
      <c r="H2" s="63">
        <v>-3.4</v>
      </c>
      <c r="I2" s="63">
        <v>-4.7</v>
      </c>
      <c r="J2" s="63">
        <v>-5.2</v>
      </c>
    </row>
    <row r="3" spans="1:10" x14ac:dyDescent="0.25">
      <c r="A3" s="5" t="s">
        <v>189</v>
      </c>
      <c r="B3" s="4"/>
      <c r="C3" s="63"/>
      <c r="D3" s="63"/>
      <c r="E3" s="121"/>
      <c r="F3" s="63">
        <v>-3.8</v>
      </c>
      <c r="G3" s="63">
        <v>-1.9</v>
      </c>
      <c r="H3" s="63">
        <v>-3</v>
      </c>
      <c r="I3" s="63">
        <v>-4.2</v>
      </c>
      <c r="J3" s="63"/>
    </row>
    <row r="4" spans="1:10" x14ac:dyDescent="0.25">
      <c r="A4" s="5" t="s">
        <v>190</v>
      </c>
      <c r="B4" s="4">
        <v>-18.721273984359009</v>
      </c>
      <c r="C4" s="64">
        <v>-10.8</v>
      </c>
      <c r="D4" s="64">
        <v>-13.7</v>
      </c>
      <c r="E4" s="121">
        <v>-13.132666637090438</v>
      </c>
      <c r="F4" s="63">
        <v>-8.1999999999999993</v>
      </c>
      <c r="G4" s="63">
        <v>-8.6</v>
      </c>
      <c r="H4" s="63">
        <v>-8.6999999999999993</v>
      </c>
      <c r="I4" s="123">
        <v>-9</v>
      </c>
      <c r="J4" s="123">
        <v>-9</v>
      </c>
    </row>
    <row r="5" spans="1:10" x14ac:dyDescent="0.25">
      <c r="A5" s="5" t="s">
        <v>191</v>
      </c>
      <c r="B5" s="4"/>
      <c r="C5" s="63"/>
      <c r="D5" s="63"/>
      <c r="E5" s="121"/>
      <c r="F5" s="63">
        <v>-9.9</v>
      </c>
      <c r="G5" s="63">
        <v>-8.3000000000000007</v>
      </c>
      <c r="H5" s="63">
        <v>-8.4</v>
      </c>
      <c r="I5" s="63">
        <v>-8.6</v>
      </c>
      <c r="J5" s="63"/>
    </row>
    <row r="6" spans="1:10" x14ac:dyDescent="0.25">
      <c r="C6" s="4"/>
      <c r="D6" s="4"/>
      <c r="E6" s="4"/>
      <c r="F6" s="4"/>
    </row>
    <row r="7" spans="1:10" x14ac:dyDescent="0.25">
      <c r="D7" s="4"/>
      <c r="E7" s="4"/>
      <c r="F7" s="4"/>
      <c r="G7" s="4"/>
    </row>
  </sheetData>
  <hyperlinks>
    <hyperlink ref="A1" location="List!A1" display="List!A1" xr:uid="{00000000-0004-0000-1600-000000000000}"/>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29"/>
  <sheetViews>
    <sheetView workbookViewId="0">
      <selection activeCell="L31" sqref="L31"/>
    </sheetView>
  </sheetViews>
  <sheetFormatPr defaultColWidth="8.88671875" defaultRowHeight="16.5" x14ac:dyDescent="0.3"/>
  <cols>
    <col min="1" max="1" width="27.44140625" style="17" customWidth="1"/>
    <col min="2" max="16384" width="8.88671875" style="2"/>
  </cols>
  <sheetData>
    <row r="1" spans="1:7" s="17" customFormat="1" x14ac:dyDescent="0.3">
      <c r="A1" s="218" t="s">
        <v>379</v>
      </c>
      <c r="B1" s="53">
        <v>2017</v>
      </c>
      <c r="C1" s="53">
        <v>2018</v>
      </c>
      <c r="D1" s="53">
        <v>2019</v>
      </c>
      <c r="E1" s="53">
        <v>2020</v>
      </c>
      <c r="F1" s="53" t="s">
        <v>194</v>
      </c>
      <c r="G1" s="53" t="s">
        <v>195</v>
      </c>
    </row>
    <row r="2" spans="1:7" x14ac:dyDescent="0.3">
      <c r="A2" s="52" t="s">
        <v>192</v>
      </c>
      <c r="B2" s="83">
        <v>0.72068153690000014</v>
      </c>
      <c r="C2" s="83">
        <v>-2.8197908536999998</v>
      </c>
      <c r="D2" s="83">
        <v>0.2166068884999999</v>
      </c>
      <c r="E2" s="83">
        <v>0.65536907100000019</v>
      </c>
      <c r="F2" s="83">
        <v>0.8</v>
      </c>
      <c r="G2" s="83">
        <v>0.6</v>
      </c>
    </row>
    <row r="3" spans="1:7" x14ac:dyDescent="0.3">
      <c r="A3" s="52" t="s">
        <v>193</v>
      </c>
      <c r="B3" s="83">
        <v>-3.2727567190000002</v>
      </c>
      <c r="C3" s="83">
        <v>0.25524540299999998</v>
      </c>
      <c r="D3" s="83">
        <v>1.3521841878</v>
      </c>
      <c r="E3" s="83">
        <v>3.5471789190000003</v>
      </c>
      <c r="F3" s="83">
        <v>-2.5</v>
      </c>
      <c r="G3" s="83">
        <v>-1.5</v>
      </c>
    </row>
    <row r="19" spans="11:15" x14ac:dyDescent="0.3">
      <c r="K19" s="28"/>
    </row>
    <row r="29" spans="11:15" x14ac:dyDescent="0.3">
      <c r="M29" s="3"/>
      <c r="N29" s="55"/>
      <c r="O29" s="55"/>
    </row>
  </sheetData>
  <hyperlinks>
    <hyperlink ref="A1" location="List!A1" display="List!A1" xr:uid="{00000000-0004-0000-1700-000000000000}"/>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4"/>
  <sheetViews>
    <sheetView workbookViewId="0"/>
  </sheetViews>
  <sheetFormatPr defaultColWidth="8.88671875" defaultRowHeight="14.25" x14ac:dyDescent="0.25"/>
  <cols>
    <col min="1" max="1" width="6.44140625" style="5" bestFit="1" customWidth="1"/>
    <col min="2" max="2" width="19.109375" style="3" customWidth="1"/>
    <col min="3" max="3" width="18.6640625" style="3" customWidth="1"/>
    <col min="4" max="16384" width="8.88671875" style="3"/>
  </cols>
  <sheetData>
    <row r="1" spans="1:13" s="19" customFormat="1" ht="15" x14ac:dyDescent="0.25">
      <c r="A1" s="218" t="s">
        <v>379</v>
      </c>
      <c r="B1" s="19" t="s">
        <v>196</v>
      </c>
      <c r="C1" s="19" t="s">
        <v>197</v>
      </c>
    </row>
    <row r="2" spans="1:13" ht="16.5" x14ac:dyDescent="0.3">
      <c r="A2" s="20" t="s">
        <v>100</v>
      </c>
      <c r="B2" s="4">
        <v>2.1399621099999999</v>
      </c>
      <c r="C2" s="4">
        <v>2.1399621099999999</v>
      </c>
      <c r="K2"/>
      <c r="L2"/>
      <c r="M2"/>
    </row>
    <row r="3" spans="1:13" ht="16.5" x14ac:dyDescent="0.3">
      <c r="A3" s="20" t="s">
        <v>81</v>
      </c>
      <c r="B3" s="4">
        <v>2.3860200599999999</v>
      </c>
      <c r="C3" s="4">
        <v>2.3860200599999999</v>
      </c>
      <c r="K3"/>
      <c r="L3"/>
      <c r="M3"/>
    </row>
    <row r="4" spans="1:13" ht="16.5" x14ac:dyDescent="0.3">
      <c r="A4" s="20" t="s">
        <v>78</v>
      </c>
      <c r="B4" s="4">
        <v>3.14779747</v>
      </c>
      <c r="C4" s="4">
        <v>3.14779747</v>
      </c>
      <c r="K4"/>
      <c r="L4"/>
      <c r="M4"/>
    </row>
    <row r="5" spans="1:13" ht="16.5" x14ac:dyDescent="0.3">
      <c r="A5" s="20" t="s">
        <v>79</v>
      </c>
      <c r="B5" s="4">
        <v>3.0121627000000002</v>
      </c>
      <c r="C5" s="4">
        <v>3.0121627000000002</v>
      </c>
      <c r="K5"/>
      <c r="L5"/>
      <c r="M5"/>
    </row>
    <row r="6" spans="1:13" ht="16.5" x14ac:dyDescent="0.3">
      <c r="A6" s="20" t="s">
        <v>101</v>
      </c>
      <c r="B6" s="4">
        <v>1.68226258</v>
      </c>
      <c r="C6" s="4">
        <v>1.68226258</v>
      </c>
      <c r="K6"/>
      <c r="L6"/>
      <c r="M6"/>
    </row>
    <row r="7" spans="1:13" ht="16.5" x14ac:dyDescent="0.3">
      <c r="A7" s="20" t="s">
        <v>81</v>
      </c>
      <c r="B7" s="4">
        <v>1.39777372</v>
      </c>
      <c r="C7" s="4">
        <v>1.39777372</v>
      </c>
      <c r="K7"/>
      <c r="L7"/>
      <c r="M7"/>
    </row>
    <row r="8" spans="1:13" ht="16.5" x14ac:dyDescent="0.3">
      <c r="A8" s="20" t="s">
        <v>78</v>
      </c>
      <c r="B8" s="4">
        <v>1.5724383900000001</v>
      </c>
      <c r="C8" s="4">
        <v>1.5724383900000001</v>
      </c>
      <c r="K8"/>
      <c r="L8"/>
      <c r="M8"/>
    </row>
    <row r="9" spans="1:13" ht="16.5" x14ac:dyDescent="0.3">
      <c r="A9" s="20" t="s">
        <v>79</v>
      </c>
      <c r="B9" s="4">
        <v>2.4875035900000002</v>
      </c>
      <c r="C9" s="4">
        <v>2.4875035900000002</v>
      </c>
      <c r="K9"/>
      <c r="L9"/>
      <c r="M9"/>
    </row>
    <row r="10" spans="1:13" ht="16.5" x14ac:dyDescent="0.3">
      <c r="A10" s="20" t="s">
        <v>102</v>
      </c>
      <c r="B10" s="4">
        <v>3.93487651</v>
      </c>
      <c r="C10" s="4">
        <v>3.93487651</v>
      </c>
      <c r="K10"/>
      <c r="L10"/>
      <c r="M10"/>
    </row>
    <row r="11" spans="1:13" ht="16.5" x14ac:dyDescent="0.3">
      <c r="A11" s="19" t="s">
        <v>81</v>
      </c>
      <c r="B11" s="4">
        <v>4.2936299699999996</v>
      </c>
      <c r="C11" s="4">
        <v>4.2936299699999996</v>
      </c>
      <c r="K11"/>
      <c r="L11"/>
      <c r="M11"/>
    </row>
    <row r="12" spans="1:13" ht="16.5" x14ac:dyDescent="0.3">
      <c r="A12" s="19" t="s">
        <v>78</v>
      </c>
      <c r="B12" s="4">
        <v>4.5905406099999997</v>
      </c>
      <c r="C12" s="4">
        <v>4.5905406099999997</v>
      </c>
      <c r="K12"/>
      <c r="L12"/>
      <c r="M12"/>
    </row>
    <row r="13" spans="1:13" ht="16.5" x14ac:dyDescent="0.3">
      <c r="A13" s="19" t="s">
        <v>79</v>
      </c>
      <c r="B13" s="4">
        <v>5.2731111200000003</v>
      </c>
      <c r="C13" s="4">
        <v>5.1961571800000002</v>
      </c>
      <c r="K13"/>
      <c r="L13"/>
      <c r="M13"/>
    </row>
    <row r="14" spans="1:13" ht="16.5" x14ac:dyDescent="0.3">
      <c r="A14" s="20" t="s">
        <v>103</v>
      </c>
      <c r="B14" s="4">
        <v>5.4879460499999997</v>
      </c>
      <c r="C14" s="4">
        <v>4.9157680600000004</v>
      </c>
      <c r="K14"/>
      <c r="L14"/>
      <c r="M14"/>
    </row>
    <row r="15" spans="1:13" ht="16.5" x14ac:dyDescent="0.3">
      <c r="B15"/>
      <c r="C15"/>
      <c r="K15"/>
      <c r="L15"/>
      <c r="M15"/>
    </row>
    <row r="16" spans="1:13" ht="16.5" x14ac:dyDescent="0.3">
      <c r="B16"/>
      <c r="C16"/>
      <c r="K16"/>
      <c r="L16"/>
      <c r="M16"/>
    </row>
    <row r="17" spans="2:13" ht="16.5" x14ac:dyDescent="0.3">
      <c r="B17"/>
      <c r="C17"/>
      <c r="K17"/>
      <c r="L17"/>
      <c r="M17"/>
    </row>
    <row r="18" spans="2:13" ht="16.5" x14ac:dyDescent="0.3">
      <c r="B18"/>
      <c r="C18"/>
      <c r="K18"/>
      <c r="L18"/>
      <c r="M18"/>
    </row>
    <row r="19" spans="2:13" ht="16.5" x14ac:dyDescent="0.3">
      <c r="B19"/>
      <c r="C19"/>
      <c r="K19"/>
      <c r="L19"/>
      <c r="M19"/>
    </row>
    <row r="20" spans="2:13" ht="16.5" x14ac:dyDescent="0.3">
      <c r="B20"/>
      <c r="C20"/>
    </row>
    <row r="21" spans="2:13" ht="17.25" x14ac:dyDescent="0.3">
      <c r="B21"/>
      <c r="C21"/>
      <c r="F21" s="31"/>
    </row>
    <row r="22" spans="2:13" ht="16.5" x14ac:dyDescent="0.3">
      <c r="B22"/>
      <c r="C22"/>
    </row>
    <row r="23" spans="2:13" ht="16.5" x14ac:dyDescent="0.3">
      <c r="B23"/>
      <c r="C23"/>
    </row>
    <row r="24" spans="2:13" ht="16.5" x14ac:dyDescent="0.3">
      <c r="B24"/>
      <c r="C24"/>
    </row>
  </sheetData>
  <hyperlinks>
    <hyperlink ref="A1" location="List!A1" display="List!A1" xr:uid="{00000000-0004-0000-1800-000000000000}"/>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15"/>
  <sheetViews>
    <sheetView zoomScaleNormal="100" workbookViewId="0"/>
  </sheetViews>
  <sheetFormatPr defaultColWidth="8.88671875" defaultRowHeight="16.5" x14ac:dyDescent="0.3"/>
  <cols>
    <col min="1" max="1" width="25" bestFit="1" customWidth="1"/>
  </cols>
  <sheetData>
    <row r="1" spans="1:11" x14ac:dyDescent="0.3">
      <c r="A1" s="231" t="s">
        <v>379</v>
      </c>
      <c r="B1" s="19" t="s">
        <v>115</v>
      </c>
      <c r="C1" s="19" t="s">
        <v>78</v>
      </c>
      <c r="D1" s="19" t="s">
        <v>116</v>
      </c>
      <c r="E1" s="19" t="s">
        <v>101</v>
      </c>
      <c r="F1" s="19" t="s">
        <v>117</v>
      </c>
      <c r="G1" s="19" t="s">
        <v>78</v>
      </c>
      <c r="H1" s="19" t="s">
        <v>116</v>
      </c>
      <c r="I1" s="19" t="s">
        <v>102</v>
      </c>
      <c r="J1" s="19" t="s">
        <v>117</v>
      </c>
      <c r="K1" s="19" t="s">
        <v>78</v>
      </c>
    </row>
    <row r="2" spans="1:11" x14ac:dyDescent="0.3">
      <c r="A2" s="19" t="s">
        <v>198</v>
      </c>
      <c r="B2" s="42">
        <v>17.7</v>
      </c>
      <c r="C2" s="42">
        <v>14.7</v>
      </c>
      <c r="D2" s="42">
        <v>13.064361191162345</v>
      </c>
      <c r="E2" s="42">
        <v>9.6747289407839876</v>
      </c>
      <c r="F2" s="42">
        <v>10.321489001692047</v>
      </c>
      <c r="G2" s="42">
        <v>8.8952654232424688</v>
      </c>
      <c r="H2" s="42">
        <v>3.2670454545454546</v>
      </c>
      <c r="I2" s="42">
        <v>3.4770514603616132</v>
      </c>
      <c r="J2" s="42">
        <v>9.2811646951774343</v>
      </c>
      <c r="K2" s="42">
        <v>3.7514654161781942</v>
      </c>
    </row>
    <row r="3" spans="1:11" x14ac:dyDescent="0.3">
      <c r="A3" s="19" t="s">
        <v>199</v>
      </c>
      <c r="B3" s="42">
        <v>27.4</v>
      </c>
      <c r="C3" s="42">
        <v>28.8</v>
      </c>
      <c r="D3" s="42">
        <v>24.975984630163303</v>
      </c>
      <c r="E3" s="42">
        <v>23.603002502085072</v>
      </c>
      <c r="F3" s="42">
        <v>22.081218274111674</v>
      </c>
      <c r="G3" s="42">
        <v>21.52080344332855</v>
      </c>
      <c r="H3" s="42">
        <v>14.772727272727273</v>
      </c>
      <c r="I3" s="42">
        <v>12.100139082058414</v>
      </c>
      <c r="J3" s="42">
        <v>13.830755232029118</v>
      </c>
      <c r="K3" s="42">
        <v>20.281359906213364</v>
      </c>
    </row>
    <row r="4" spans="1:11" x14ac:dyDescent="0.3">
      <c r="A4" s="19" t="s">
        <v>200</v>
      </c>
      <c r="B4" s="42">
        <v>33.5</v>
      </c>
      <c r="C4" s="42">
        <v>36.5</v>
      </c>
      <c r="D4" s="42">
        <v>44.380403458213266</v>
      </c>
      <c r="E4" s="42">
        <v>46.622185154295245</v>
      </c>
      <c r="F4" s="42">
        <v>35.363790186125208</v>
      </c>
      <c r="G4" s="42">
        <v>35.868005738880917</v>
      </c>
      <c r="H4" s="42">
        <v>35.653409090909086</v>
      </c>
      <c r="I4" s="42">
        <v>33.796940194714878</v>
      </c>
      <c r="J4" s="42">
        <v>13.102820746132849</v>
      </c>
      <c r="K4" s="42">
        <v>17.116060961313011</v>
      </c>
    </row>
    <row r="5" spans="1:11" x14ac:dyDescent="0.3">
      <c r="A5" s="19" t="s">
        <v>201</v>
      </c>
      <c r="B5" s="42">
        <v>3.5</v>
      </c>
      <c r="C5" s="42">
        <v>3.6</v>
      </c>
      <c r="D5" s="42">
        <v>3.1700288184438041</v>
      </c>
      <c r="E5" s="42">
        <v>2.2518765638031693</v>
      </c>
      <c r="F5" s="42">
        <v>7.1912013536379025</v>
      </c>
      <c r="G5" s="42">
        <v>7.6040172166427542</v>
      </c>
      <c r="H5" s="42">
        <v>11.647727272727272</v>
      </c>
      <c r="I5" s="42">
        <v>12.517385257301807</v>
      </c>
      <c r="J5" s="42">
        <v>20.473157415832574</v>
      </c>
      <c r="K5" s="42">
        <v>23.563892145369287</v>
      </c>
    </row>
    <row r="6" spans="1:11" x14ac:dyDescent="0.3">
      <c r="A6" s="19" t="s">
        <v>202</v>
      </c>
      <c r="B6" s="42">
        <v>0.8</v>
      </c>
      <c r="C6" s="42">
        <v>1.1000000000000001</v>
      </c>
      <c r="D6" s="42">
        <v>0.96061479346781953</v>
      </c>
      <c r="E6" s="42">
        <v>0.33361134278565469</v>
      </c>
      <c r="F6" s="42">
        <v>0.76142131979695438</v>
      </c>
      <c r="G6" s="42">
        <v>0.57388809182209477</v>
      </c>
      <c r="H6" s="42">
        <v>1.9886363636363635</v>
      </c>
      <c r="I6" s="42">
        <v>3.05980528511822</v>
      </c>
      <c r="J6" s="42">
        <v>3.9126478616924478</v>
      </c>
      <c r="K6" s="42">
        <v>2.9308323563892147</v>
      </c>
    </row>
    <row r="7" spans="1:11" x14ac:dyDescent="0.3">
      <c r="A7" s="19" t="s">
        <v>203</v>
      </c>
      <c r="B7" s="42">
        <v>17.100000000000001</v>
      </c>
      <c r="C7" s="42">
        <v>15.3</v>
      </c>
      <c r="D7" s="42">
        <v>13.448607108549471</v>
      </c>
      <c r="E7" s="42">
        <v>17.514595496246873</v>
      </c>
      <c r="F7" s="42">
        <v>24.280879864636209</v>
      </c>
      <c r="G7" s="42">
        <v>25.538020086083215</v>
      </c>
      <c r="H7" s="42">
        <v>32.670454545454547</v>
      </c>
      <c r="I7" s="42">
        <v>35.048678720445068</v>
      </c>
      <c r="J7" s="42">
        <v>39.399454049135578</v>
      </c>
      <c r="K7" s="42">
        <v>32.356389214536932</v>
      </c>
    </row>
    <row r="9" spans="1:11" x14ac:dyDescent="0.3">
      <c r="B9" s="26"/>
    </row>
    <row r="10" spans="1:11" x14ac:dyDescent="0.3">
      <c r="A10" s="2"/>
    </row>
    <row r="11" spans="1:11" x14ac:dyDescent="0.3">
      <c r="A11" s="2"/>
    </row>
    <row r="12" spans="1:11" x14ac:dyDescent="0.3">
      <c r="A12" s="2"/>
    </row>
    <row r="13" spans="1:11" x14ac:dyDescent="0.3">
      <c r="A13" s="2"/>
    </row>
    <row r="14" spans="1:11" x14ac:dyDescent="0.3">
      <c r="A14" s="2"/>
    </row>
    <row r="15" spans="1:11" x14ac:dyDescent="0.3">
      <c r="A15" s="2"/>
    </row>
  </sheetData>
  <hyperlinks>
    <hyperlink ref="A1" location="List!A1" display="List!A1" xr:uid="{00000000-0004-0000-1900-000000000000}"/>
  </hyperlinks>
  <pageMargins left="0.7" right="0.7" top="0.75" bottom="0.75" header="0.3" footer="0.3"/>
  <pageSetup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32"/>
  <sheetViews>
    <sheetView zoomScale="115" zoomScaleNormal="115" workbookViewId="0"/>
  </sheetViews>
  <sheetFormatPr defaultColWidth="8.88671875" defaultRowHeight="13.5" x14ac:dyDescent="0.25"/>
  <cols>
    <col min="1" max="1" width="8.88671875" style="1"/>
    <col min="2" max="16384" width="8.88671875" style="3"/>
  </cols>
  <sheetData>
    <row r="1" spans="1:15" s="19" customFormat="1" ht="15" x14ac:dyDescent="0.25">
      <c r="A1" s="231" t="s">
        <v>379</v>
      </c>
      <c r="B1" s="158" t="s">
        <v>204</v>
      </c>
      <c r="C1" s="158" t="s">
        <v>205</v>
      </c>
      <c r="D1" s="158" t="s">
        <v>207</v>
      </c>
      <c r="E1" s="158" t="s">
        <v>206</v>
      </c>
      <c r="F1" s="158" t="s">
        <v>170</v>
      </c>
      <c r="G1" s="158" t="s">
        <v>208</v>
      </c>
      <c r="H1" s="159"/>
    </row>
    <row r="2" spans="1:15" ht="14.25" x14ac:dyDescent="0.25">
      <c r="A2" s="158" t="s">
        <v>98</v>
      </c>
      <c r="B2" s="160"/>
      <c r="C2" s="160"/>
      <c r="D2" s="160"/>
      <c r="E2" s="160" t="s">
        <v>161</v>
      </c>
      <c r="F2" s="161">
        <v>-0.1</v>
      </c>
      <c r="G2" s="161">
        <v>-0.90530126051113768</v>
      </c>
      <c r="H2" s="162"/>
    </row>
    <row r="3" spans="1:15" ht="14.25" x14ac:dyDescent="0.25">
      <c r="A3" s="158" t="s">
        <v>81</v>
      </c>
      <c r="B3" s="160"/>
      <c r="C3" s="160"/>
      <c r="D3" s="160"/>
      <c r="E3" s="160"/>
      <c r="F3" s="161">
        <v>1.1000000000000001</v>
      </c>
      <c r="G3" s="161">
        <v>0.36407786425382938</v>
      </c>
      <c r="H3" s="162"/>
      <c r="I3" s="58"/>
      <c r="J3" s="58"/>
      <c r="K3" s="58"/>
      <c r="L3" s="58"/>
      <c r="M3" s="58"/>
      <c r="N3" s="58"/>
      <c r="O3" s="58"/>
    </row>
    <row r="4" spans="1:15" ht="14.25" x14ac:dyDescent="0.25">
      <c r="A4" s="158" t="s">
        <v>78</v>
      </c>
      <c r="B4" s="163"/>
      <c r="C4" s="163"/>
      <c r="D4" s="163"/>
      <c r="E4" s="163"/>
      <c r="F4" s="161">
        <v>1</v>
      </c>
      <c r="G4" s="161">
        <v>2.1112721321331804</v>
      </c>
      <c r="H4" s="162"/>
      <c r="I4" s="58"/>
      <c r="J4" s="58"/>
      <c r="K4" s="58"/>
      <c r="L4" s="58"/>
      <c r="M4" s="58"/>
      <c r="N4" s="58"/>
      <c r="O4" s="58"/>
    </row>
    <row r="5" spans="1:15" ht="14.25" x14ac:dyDescent="0.25">
      <c r="A5" s="158" t="s">
        <v>79</v>
      </c>
      <c r="B5" s="164"/>
      <c r="C5" s="164"/>
      <c r="D5" s="164"/>
      <c r="E5" s="164"/>
      <c r="F5" s="161">
        <v>2.6</v>
      </c>
      <c r="G5" s="161">
        <v>3.6484028135333091</v>
      </c>
      <c r="H5" s="162"/>
      <c r="I5" s="58"/>
      <c r="J5" s="58"/>
      <c r="K5" s="58"/>
      <c r="L5" s="58"/>
      <c r="M5" s="58"/>
      <c r="N5" s="58"/>
      <c r="O5" s="58"/>
    </row>
    <row r="6" spans="1:15" ht="14.25" x14ac:dyDescent="0.25">
      <c r="A6" s="158" t="s">
        <v>99</v>
      </c>
      <c r="B6" s="165"/>
      <c r="C6" s="165"/>
      <c r="D6" s="165"/>
      <c r="E6" s="165"/>
      <c r="F6" s="161">
        <v>3.7</v>
      </c>
      <c r="G6" s="161">
        <v>4.9449250245676524</v>
      </c>
      <c r="H6" s="162"/>
      <c r="I6" s="58"/>
      <c r="J6" s="58"/>
      <c r="K6" s="58"/>
      <c r="L6" s="58"/>
      <c r="M6" s="58"/>
      <c r="N6" s="58"/>
      <c r="O6" s="58"/>
    </row>
    <row r="7" spans="1:15" ht="14.25" x14ac:dyDescent="0.25">
      <c r="A7" s="158" t="s">
        <v>81</v>
      </c>
      <c r="B7" s="160"/>
      <c r="C7" s="160"/>
      <c r="D7" s="160"/>
      <c r="E7" s="160"/>
      <c r="F7" s="161">
        <v>0.9</v>
      </c>
      <c r="G7" s="161">
        <v>4.1469572523281499</v>
      </c>
      <c r="H7" s="162"/>
    </row>
    <row r="8" spans="1:15" ht="14.25" x14ac:dyDescent="0.25">
      <c r="A8" s="158" t="s">
        <v>78</v>
      </c>
      <c r="B8" s="165"/>
      <c r="C8" s="165"/>
      <c r="D8" s="165"/>
      <c r="E8" s="165"/>
      <c r="F8" s="161">
        <v>3.5</v>
      </c>
      <c r="G8" s="161">
        <v>3.6702807488898941</v>
      </c>
      <c r="H8" s="162"/>
    </row>
    <row r="9" spans="1:15" ht="14.25" x14ac:dyDescent="0.25">
      <c r="A9" s="158" t="s">
        <v>79</v>
      </c>
      <c r="B9" s="160"/>
      <c r="C9" s="160"/>
      <c r="D9" s="160"/>
      <c r="E9" s="160"/>
      <c r="F9" s="161">
        <v>1.8</v>
      </c>
      <c r="G9" s="160">
        <v>2.6</v>
      </c>
      <c r="H9" s="162"/>
    </row>
    <row r="10" spans="1:15" ht="14.25" x14ac:dyDescent="0.25">
      <c r="A10" s="158" t="s">
        <v>100</v>
      </c>
      <c r="B10" s="160"/>
      <c r="C10" s="160"/>
      <c r="D10" s="160"/>
      <c r="E10" s="160"/>
      <c r="F10" s="161">
        <v>1.9</v>
      </c>
      <c r="G10" s="160">
        <v>1.3</v>
      </c>
      <c r="H10" s="162"/>
    </row>
    <row r="11" spans="1:15" ht="14.25" x14ac:dyDescent="0.25">
      <c r="A11" s="158" t="s">
        <v>81</v>
      </c>
      <c r="B11" s="160"/>
      <c r="C11" s="160"/>
      <c r="D11" s="160"/>
      <c r="E11" s="160"/>
      <c r="F11" s="161">
        <v>2.5</v>
      </c>
      <c r="G11" s="160">
        <v>1.5</v>
      </c>
      <c r="H11" s="162"/>
    </row>
    <row r="12" spans="1:15" ht="14.25" x14ac:dyDescent="0.25">
      <c r="A12" s="158" t="s">
        <v>78</v>
      </c>
      <c r="B12" s="160"/>
      <c r="C12" s="160"/>
      <c r="D12" s="160"/>
      <c r="E12" s="160"/>
      <c r="F12" s="161">
        <v>0.5</v>
      </c>
      <c r="G12" s="160">
        <v>1.1000000000000001</v>
      </c>
      <c r="H12" s="162"/>
    </row>
    <row r="13" spans="1:15" ht="14.25" x14ac:dyDescent="0.25">
      <c r="A13" s="158" t="s">
        <v>79</v>
      </c>
      <c r="B13" s="160"/>
      <c r="C13" s="160"/>
      <c r="D13" s="160"/>
      <c r="E13" s="160"/>
      <c r="F13" s="161">
        <v>0.7</v>
      </c>
      <c r="G13" s="160">
        <v>0.7</v>
      </c>
      <c r="H13" s="162"/>
    </row>
    <row r="14" spans="1:15" ht="14.25" x14ac:dyDescent="0.25">
      <c r="A14" s="158" t="s">
        <v>101</v>
      </c>
      <c r="B14" s="163"/>
      <c r="C14" s="163"/>
      <c r="D14" s="163"/>
      <c r="E14" s="163"/>
      <c r="F14" s="161">
        <v>-0.11</v>
      </c>
      <c r="G14" s="163">
        <v>0.54</v>
      </c>
      <c r="H14" s="162"/>
    </row>
    <row r="15" spans="1:15" ht="14.25" x14ac:dyDescent="0.25">
      <c r="A15" s="158" t="s">
        <v>81</v>
      </c>
      <c r="B15" s="160"/>
      <c r="C15" s="160"/>
      <c r="D15" s="160"/>
      <c r="E15" s="160"/>
      <c r="F15" s="161">
        <v>1.7</v>
      </c>
      <c r="G15" s="163">
        <v>0.77684596156544217</v>
      </c>
      <c r="H15" s="162"/>
    </row>
    <row r="16" spans="1:15" ht="14.25" x14ac:dyDescent="0.25">
      <c r="A16" s="159" t="s">
        <v>78</v>
      </c>
      <c r="B16" s="163">
        <v>1.43</v>
      </c>
      <c r="C16" s="163"/>
      <c r="D16" s="163"/>
      <c r="E16" s="163"/>
      <c r="F16" s="161">
        <v>1.432684471732145</v>
      </c>
      <c r="G16" s="161">
        <v>1.3397678509690962</v>
      </c>
      <c r="H16" s="162"/>
    </row>
    <row r="17" spans="1:13" ht="14.25" x14ac:dyDescent="0.25">
      <c r="A17" s="159" t="s">
        <v>79</v>
      </c>
      <c r="B17" s="161">
        <v>2.4725899999999998</v>
      </c>
      <c r="C17" s="163">
        <v>3.7</v>
      </c>
      <c r="D17" s="163"/>
      <c r="E17" s="161"/>
      <c r="F17" s="161">
        <v>3.7</v>
      </c>
      <c r="G17" s="161">
        <v>3.6</v>
      </c>
      <c r="H17" s="162"/>
      <c r="M17" s="84"/>
    </row>
    <row r="18" spans="1:13" ht="14.25" x14ac:dyDescent="0.25">
      <c r="A18" s="158" t="s">
        <v>102</v>
      </c>
      <c r="B18" s="161">
        <v>2.7713399999999999</v>
      </c>
      <c r="C18" s="161">
        <v>5.3</v>
      </c>
      <c r="D18" s="161">
        <v>5.8</v>
      </c>
      <c r="E18" s="161"/>
      <c r="F18" s="161">
        <v>5.8</v>
      </c>
      <c r="G18" s="161">
        <v>6.6</v>
      </c>
      <c r="H18" s="162"/>
    </row>
    <row r="19" spans="1:13" ht="14.25" x14ac:dyDescent="0.25">
      <c r="A19" s="158" t="s">
        <v>81</v>
      </c>
      <c r="B19" s="161">
        <v>2.8218100000000002</v>
      </c>
      <c r="C19" s="161">
        <v>5.3</v>
      </c>
      <c r="D19" s="161">
        <v>6.91583741</v>
      </c>
      <c r="E19" s="161">
        <v>6.504644523458893</v>
      </c>
      <c r="F19" s="161">
        <v>6.5</v>
      </c>
      <c r="G19" s="161">
        <v>7.8</v>
      </c>
      <c r="H19" s="162"/>
    </row>
    <row r="20" spans="1:13" ht="14.25" x14ac:dyDescent="0.25">
      <c r="A20" s="159" t="s">
        <v>78</v>
      </c>
      <c r="B20" s="161">
        <v>3.93648</v>
      </c>
      <c r="C20" s="161">
        <v>5.6</v>
      </c>
      <c r="D20" s="161">
        <v>7.8183086299999998</v>
      </c>
      <c r="E20" s="161">
        <v>9.2447814699999995</v>
      </c>
      <c r="F20" s="161">
        <v>8.9</v>
      </c>
      <c r="G20" s="161">
        <v>8</v>
      </c>
      <c r="H20" s="162"/>
    </row>
    <row r="21" spans="1:13" ht="14.25" x14ac:dyDescent="0.25">
      <c r="A21" s="159" t="s">
        <v>79</v>
      </c>
      <c r="B21" s="161">
        <v>4.4353899999999999</v>
      </c>
      <c r="C21" s="161">
        <v>5.4</v>
      </c>
      <c r="D21" s="161">
        <v>7.4760780899999997</v>
      </c>
      <c r="E21" s="161">
        <v>8.4731346199999997</v>
      </c>
      <c r="F21" s="165"/>
      <c r="G21" s="161"/>
      <c r="H21" s="162"/>
    </row>
    <row r="22" spans="1:13" ht="14.25" x14ac:dyDescent="0.25">
      <c r="A22" s="158" t="s">
        <v>103</v>
      </c>
      <c r="B22" s="161">
        <v>4.2595499999999999</v>
      </c>
      <c r="C22" s="161">
        <v>4.5999999999999996</v>
      </c>
      <c r="D22" s="161">
        <v>6.5744581999999996</v>
      </c>
      <c r="E22" s="161">
        <v>7.1797181500000002</v>
      </c>
      <c r="F22" s="165"/>
      <c r="G22" s="161"/>
      <c r="H22" s="162"/>
    </row>
    <row r="23" spans="1:13" ht="14.25" x14ac:dyDescent="0.25">
      <c r="A23" s="159" t="s">
        <v>117</v>
      </c>
      <c r="B23" s="161">
        <v>3.8911699999999998</v>
      </c>
      <c r="C23" s="161">
        <v>4.4000000000000004</v>
      </c>
      <c r="D23" s="161">
        <v>5.8489833100000004</v>
      </c>
      <c r="E23" s="161">
        <v>5.6820073799999999</v>
      </c>
      <c r="F23" s="165"/>
      <c r="G23" s="161"/>
      <c r="H23" s="162"/>
    </row>
    <row r="24" spans="1:13" ht="14.25" x14ac:dyDescent="0.25">
      <c r="A24" s="159" t="s">
        <v>78</v>
      </c>
      <c r="B24" s="161">
        <v>3.7275999999999998</v>
      </c>
      <c r="C24" s="161">
        <v>4.4000000000000004</v>
      </c>
      <c r="D24" s="161">
        <v>4.9492744200000001</v>
      </c>
      <c r="E24" s="161">
        <v>3.3556473599999999</v>
      </c>
      <c r="F24" s="165"/>
      <c r="G24" s="161"/>
      <c r="H24" s="162"/>
    </row>
    <row r="25" spans="1:13" ht="14.25" x14ac:dyDescent="0.25">
      <c r="A25" s="159" t="s">
        <v>79</v>
      </c>
      <c r="B25" s="161">
        <v>3.65585</v>
      </c>
      <c r="C25" s="161">
        <v>4.4000000000000004</v>
      </c>
      <c r="D25" s="161">
        <v>5.2198546700000001</v>
      </c>
      <c r="E25" s="161">
        <v>2.3121261299999998</v>
      </c>
      <c r="F25" s="165"/>
      <c r="G25" s="161"/>
      <c r="H25" s="162"/>
    </row>
    <row r="26" spans="1:13" ht="14.25" x14ac:dyDescent="0.25">
      <c r="A26" s="159" t="s">
        <v>104</v>
      </c>
      <c r="B26" s="161">
        <v>3.6713200000000001</v>
      </c>
      <c r="C26" s="161">
        <v>3.8</v>
      </c>
      <c r="D26" s="161">
        <v>4.6279773899999999</v>
      </c>
      <c r="E26" s="166">
        <v>1.96447248</v>
      </c>
      <c r="F26" s="161"/>
      <c r="G26" s="161"/>
      <c r="H26" s="162"/>
    </row>
    <row r="27" spans="1:13" ht="14.25" x14ac:dyDescent="0.25">
      <c r="A27" s="159" t="s">
        <v>81</v>
      </c>
      <c r="B27" s="161">
        <v>3.77488</v>
      </c>
      <c r="C27" s="161">
        <v>3.6</v>
      </c>
      <c r="D27" s="161">
        <v>4.3509915599999998</v>
      </c>
      <c r="E27" s="166">
        <v>1.94002422</v>
      </c>
      <c r="F27" s="161"/>
      <c r="G27" s="161"/>
      <c r="H27" s="162"/>
    </row>
    <row r="28" spans="1:13" ht="14.25" x14ac:dyDescent="0.25">
      <c r="A28" s="159" t="s">
        <v>78</v>
      </c>
      <c r="B28" s="161">
        <v>4</v>
      </c>
      <c r="C28" s="161">
        <v>3.6</v>
      </c>
      <c r="D28" s="161">
        <v>4.3221068599999999</v>
      </c>
      <c r="E28" s="161">
        <v>2.4153260699999999</v>
      </c>
      <c r="F28" s="161"/>
      <c r="G28" s="161"/>
      <c r="H28" s="162"/>
    </row>
    <row r="29" spans="1:13" ht="14.25" x14ac:dyDescent="0.25">
      <c r="A29" s="159" t="s">
        <v>79</v>
      </c>
      <c r="B29" s="161"/>
      <c r="C29" s="161">
        <v>4</v>
      </c>
      <c r="D29" s="161">
        <v>4.3449515600000002</v>
      </c>
      <c r="E29" s="166">
        <v>3.07463657</v>
      </c>
      <c r="F29" s="165"/>
      <c r="G29" s="161"/>
      <c r="H29" s="162"/>
    </row>
    <row r="30" spans="1:13" ht="14.25" x14ac:dyDescent="0.25">
      <c r="A30" s="159" t="s">
        <v>105</v>
      </c>
      <c r="B30" s="161"/>
      <c r="C30" s="161"/>
      <c r="D30" s="161">
        <v>4.2696208799999997</v>
      </c>
      <c r="E30" s="166">
        <v>3.6663447300000001</v>
      </c>
      <c r="F30" s="165"/>
      <c r="G30" s="161"/>
      <c r="H30" s="162"/>
    </row>
    <row r="31" spans="1:13" ht="14.25" x14ac:dyDescent="0.25">
      <c r="A31" s="167" t="s">
        <v>117</v>
      </c>
      <c r="B31" s="168"/>
      <c r="C31" s="168"/>
      <c r="D31" s="168"/>
      <c r="E31" s="166">
        <v>4.2493334200000001</v>
      </c>
      <c r="F31" s="169"/>
      <c r="G31" s="168"/>
      <c r="H31" s="162"/>
    </row>
    <row r="32" spans="1:13" x14ac:dyDescent="0.25">
      <c r="A32" s="170"/>
      <c r="B32" s="162"/>
      <c r="C32" s="162"/>
      <c r="D32" s="162"/>
      <c r="E32" s="162"/>
      <c r="F32" s="162"/>
      <c r="G32" s="162"/>
      <c r="H32" s="162"/>
    </row>
  </sheetData>
  <phoneticPr fontId="146" type="noConversion"/>
  <hyperlinks>
    <hyperlink ref="A1" location="List!A1" display="List!A1" xr:uid="{882F49FD-3662-4F0C-AF7C-E048E565CA9D}"/>
  </hyperlinks>
  <pageMargins left="0.7" right="0.7" top="0.75" bottom="0.75" header="0.3" footer="0.3"/>
  <pageSetup paperSize="9" orientation="portrait"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67"/>
  <sheetViews>
    <sheetView zoomScale="130" zoomScaleNormal="130" workbookViewId="0"/>
  </sheetViews>
  <sheetFormatPr defaultColWidth="8.88671875" defaultRowHeight="16.5" x14ac:dyDescent="0.3"/>
  <cols>
    <col min="1" max="1" width="8.88671875" style="1"/>
    <col min="3" max="3" width="8.88671875" style="1"/>
    <col min="4" max="4" width="9.44140625" style="1" customWidth="1"/>
    <col min="5" max="16384" width="8.88671875" style="1"/>
  </cols>
  <sheetData>
    <row r="1" spans="1:16" x14ac:dyDescent="0.3">
      <c r="A1" s="230" t="s">
        <v>379</v>
      </c>
      <c r="B1" s="19" t="s">
        <v>209</v>
      </c>
      <c r="C1" s="19" t="s">
        <v>210</v>
      </c>
      <c r="D1" s="131"/>
      <c r="E1" s="131"/>
      <c r="F1" s="131"/>
      <c r="G1" s="131"/>
      <c r="H1" s="131"/>
      <c r="I1" s="131"/>
      <c r="J1" s="131"/>
      <c r="K1" s="131"/>
      <c r="L1" s="131"/>
      <c r="M1" s="131"/>
      <c r="N1" s="100"/>
      <c r="O1" s="100"/>
      <c r="P1" s="100"/>
    </row>
    <row r="2" spans="1:16" ht="21.75" customHeight="1" x14ac:dyDescent="0.25">
      <c r="A2" s="19" t="s">
        <v>97</v>
      </c>
      <c r="B2" s="4">
        <v>-2.1963177745930693</v>
      </c>
      <c r="C2" s="4">
        <v>-1.9925670122137689</v>
      </c>
      <c r="D2" s="131"/>
      <c r="E2" s="131"/>
      <c r="F2" s="131"/>
      <c r="G2" s="131"/>
      <c r="H2" s="131"/>
      <c r="I2" s="131"/>
      <c r="J2" s="131"/>
      <c r="K2" s="131"/>
      <c r="L2" s="131"/>
      <c r="M2" s="131"/>
      <c r="N2" s="131"/>
      <c r="O2" s="131"/>
      <c r="P2" s="131"/>
    </row>
    <row r="3" spans="1:16" x14ac:dyDescent="0.3">
      <c r="A3" s="19" t="s">
        <v>81</v>
      </c>
      <c r="B3" s="4">
        <v>-2.111918360569689</v>
      </c>
      <c r="C3" s="4">
        <v>-1.1257347228099803</v>
      </c>
      <c r="D3" s="131"/>
      <c r="E3" s="67"/>
      <c r="F3" s="131"/>
      <c r="G3" s="131"/>
      <c r="H3" s="131"/>
      <c r="I3" s="131"/>
      <c r="J3" s="131"/>
      <c r="K3" s="131"/>
      <c r="L3" s="131"/>
      <c r="M3" s="131"/>
      <c r="N3" s="131"/>
      <c r="O3" s="131"/>
      <c r="P3" s="131"/>
    </row>
    <row r="4" spans="1:16" ht="14.25" x14ac:dyDescent="0.25">
      <c r="A4" s="19" t="s">
        <v>78</v>
      </c>
      <c r="B4" s="4">
        <v>-2.4063564240557866</v>
      </c>
      <c r="C4" s="4">
        <v>-1.8568680835741702</v>
      </c>
      <c r="D4" s="131"/>
      <c r="E4" s="131"/>
      <c r="F4" s="131"/>
      <c r="G4" s="131"/>
      <c r="H4" s="131"/>
      <c r="I4" s="131"/>
      <c r="J4" s="131"/>
      <c r="K4" s="131"/>
      <c r="L4" s="131"/>
      <c r="M4" s="131"/>
      <c r="N4" s="131"/>
      <c r="O4" s="131"/>
      <c r="P4" s="131"/>
    </row>
    <row r="5" spans="1:16" ht="17.25" x14ac:dyDescent="0.3">
      <c r="A5" s="19" t="s">
        <v>79</v>
      </c>
      <c r="B5" s="4">
        <v>-1.8047193953868117</v>
      </c>
      <c r="C5" s="4">
        <v>-1.0781091766334612</v>
      </c>
      <c r="D5" s="128"/>
      <c r="E5" s="131"/>
      <c r="F5" s="131"/>
      <c r="G5" s="131"/>
      <c r="H5" s="131"/>
      <c r="I5" s="131"/>
      <c r="J5" s="131"/>
      <c r="K5" s="101"/>
      <c r="L5" s="131"/>
      <c r="M5" s="131"/>
      <c r="N5" s="131"/>
      <c r="O5" s="131"/>
      <c r="P5" s="131"/>
    </row>
    <row r="6" spans="1:16" ht="14.25" x14ac:dyDescent="0.25">
      <c r="A6" s="19" t="s">
        <v>98</v>
      </c>
      <c r="B6" s="4">
        <v>-0.90530126051116611</v>
      </c>
      <c r="C6" s="4">
        <v>-0.14313327383280239</v>
      </c>
      <c r="D6" s="131"/>
      <c r="E6" s="131"/>
      <c r="F6" s="131"/>
      <c r="G6" s="131"/>
      <c r="H6" s="131"/>
      <c r="I6" s="131"/>
      <c r="J6" s="131"/>
      <c r="K6" s="131"/>
      <c r="L6" s="131"/>
      <c r="M6" s="131"/>
      <c r="N6" s="131"/>
      <c r="O6" s="131"/>
      <c r="P6" s="131"/>
    </row>
    <row r="7" spans="1:16" ht="14.25" x14ac:dyDescent="0.25">
      <c r="A7" s="19" t="s">
        <v>81</v>
      </c>
      <c r="B7" s="4">
        <v>0.36407786425382938</v>
      </c>
      <c r="C7" s="4">
        <v>1.1438009686904422</v>
      </c>
      <c r="D7" s="131"/>
      <c r="E7" s="131"/>
      <c r="F7" s="131"/>
      <c r="G7" s="131"/>
      <c r="H7" s="131"/>
      <c r="I7" s="131"/>
      <c r="J7" s="131"/>
      <c r="K7" s="131"/>
      <c r="L7" s="131"/>
      <c r="M7" s="131"/>
      <c r="N7" s="131"/>
      <c r="O7" s="131"/>
      <c r="P7" s="131"/>
    </row>
    <row r="8" spans="1:16" ht="14.25" x14ac:dyDescent="0.25">
      <c r="A8" s="19" t="s">
        <v>78</v>
      </c>
      <c r="B8" s="4">
        <v>2.1112721321331946</v>
      </c>
      <c r="C8" s="4">
        <v>0.98715777219213408</v>
      </c>
      <c r="D8" s="131"/>
      <c r="E8" s="131"/>
      <c r="F8" s="131"/>
      <c r="G8" s="131"/>
      <c r="H8" s="131"/>
      <c r="I8" s="131"/>
      <c r="J8" s="131"/>
      <c r="K8" s="131"/>
      <c r="L8" s="131"/>
      <c r="M8" s="131"/>
      <c r="N8" s="131"/>
      <c r="O8" s="131"/>
      <c r="P8" s="131"/>
    </row>
    <row r="9" spans="1:16" ht="14.25" x14ac:dyDescent="0.25">
      <c r="A9" s="19" t="s">
        <v>79</v>
      </c>
      <c r="B9" s="4">
        <v>3.6484028135333375</v>
      </c>
      <c r="C9" s="4">
        <v>2.6007442537243008</v>
      </c>
      <c r="D9" s="131"/>
      <c r="E9" s="131"/>
      <c r="F9" s="131"/>
      <c r="G9" s="131"/>
      <c r="H9" s="131"/>
      <c r="I9" s="131"/>
      <c r="J9" s="131"/>
      <c r="K9" s="131"/>
      <c r="L9" s="131"/>
      <c r="M9" s="131"/>
      <c r="N9" s="131"/>
      <c r="O9" s="131"/>
      <c r="P9" s="131"/>
    </row>
    <row r="10" spans="1:16" ht="14.25" x14ac:dyDescent="0.25">
      <c r="A10" s="19" t="s">
        <v>99</v>
      </c>
      <c r="B10" s="4">
        <v>5.0421609329542463</v>
      </c>
      <c r="C10" s="4">
        <v>3.7279834067416715</v>
      </c>
      <c r="D10" s="131"/>
      <c r="E10" s="131"/>
      <c r="F10" s="131"/>
      <c r="G10" s="131"/>
      <c r="H10" s="131"/>
      <c r="I10" s="131"/>
      <c r="J10" s="131"/>
      <c r="K10" s="131"/>
      <c r="L10" s="131"/>
      <c r="M10" s="131"/>
      <c r="N10" s="131"/>
      <c r="O10" s="131"/>
      <c r="P10" s="131"/>
    </row>
    <row r="11" spans="1:16" ht="14.25" x14ac:dyDescent="0.25">
      <c r="A11" s="19" t="s">
        <v>81</v>
      </c>
      <c r="B11" s="4">
        <v>4.2430734662532927</v>
      </c>
      <c r="C11" s="4">
        <v>0.83211310898656166</v>
      </c>
      <c r="D11" s="131"/>
      <c r="E11" s="131"/>
      <c r="F11" s="131"/>
      <c r="G11" s="131"/>
      <c r="H11" s="131"/>
      <c r="I11" s="131"/>
      <c r="J11" s="131"/>
      <c r="K11" s="131"/>
      <c r="L11" s="131"/>
      <c r="M11" s="131"/>
      <c r="N11" s="131"/>
      <c r="O11" s="131"/>
      <c r="P11" s="131"/>
    </row>
    <row r="12" spans="1:16" ht="14.25" x14ac:dyDescent="0.25">
      <c r="A12" s="19" t="s">
        <v>78</v>
      </c>
      <c r="B12" s="4">
        <v>3.7603554991451489</v>
      </c>
      <c r="C12" s="4">
        <v>3.4801399037426108</v>
      </c>
      <c r="D12" s="131"/>
      <c r="E12" s="131"/>
      <c r="F12" s="131"/>
      <c r="G12" s="131"/>
      <c r="H12" s="131"/>
      <c r="I12" s="131"/>
      <c r="J12" s="131"/>
      <c r="K12" s="131"/>
      <c r="L12" s="131"/>
      <c r="M12" s="131"/>
      <c r="N12" s="131"/>
      <c r="O12" s="131"/>
      <c r="P12" s="131"/>
    </row>
    <row r="13" spans="1:16" ht="14.25" x14ac:dyDescent="0.25">
      <c r="A13" s="19" t="s">
        <v>79</v>
      </c>
      <c r="B13" s="4">
        <v>2.6862480622310301</v>
      </c>
      <c r="C13" s="4">
        <v>1.7912209026325314</v>
      </c>
      <c r="D13" s="131"/>
      <c r="E13" s="131"/>
      <c r="F13" s="131"/>
      <c r="G13" s="131"/>
      <c r="H13" s="131"/>
      <c r="I13" s="131"/>
      <c r="J13" s="131"/>
      <c r="K13" s="131"/>
      <c r="L13" s="131"/>
      <c r="M13" s="131"/>
      <c r="N13" s="131"/>
      <c r="O13" s="131"/>
      <c r="P13" s="131"/>
    </row>
    <row r="14" spans="1:16" ht="14.25" x14ac:dyDescent="0.25">
      <c r="A14" s="19" t="s">
        <v>100</v>
      </c>
      <c r="B14" s="4">
        <v>1.2599415906682481</v>
      </c>
      <c r="C14" s="4">
        <v>1.8811658309776789</v>
      </c>
      <c r="D14" s="131"/>
      <c r="E14" s="131"/>
      <c r="F14" s="131"/>
      <c r="G14" s="131"/>
      <c r="H14" s="131"/>
      <c r="I14" s="131"/>
      <c r="J14" s="131"/>
      <c r="K14" s="131"/>
      <c r="L14" s="131"/>
      <c r="M14" s="131"/>
      <c r="N14" s="131"/>
      <c r="O14" s="131"/>
      <c r="P14" s="131"/>
    </row>
    <row r="15" spans="1:16" ht="14.25" x14ac:dyDescent="0.25">
      <c r="A15" s="19" t="s">
        <v>81</v>
      </c>
      <c r="B15" s="4">
        <v>1.4570277725853344</v>
      </c>
      <c r="C15" s="4">
        <v>2.4537257060515145</v>
      </c>
      <c r="D15" s="131"/>
      <c r="E15" s="131"/>
      <c r="F15" s="131"/>
      <c r="G15" s="131"/>
      <c r="H15" s="131"/>
      <c r="I15" s="131"/>
      <c r="J15" s="131"/>
      <c r="K15" s="131"/>
      <c r="L15" s="131"/>
      <c r="M15" s="131"/>
      <c r="N15" s="131"/>
      <c r="O15" s="131"/>
      <c r="P15" s="131"/>
    </row>
    <row r="16" spans="1:16" ht="14.25" x14ac:dyDescent="0.25">
      <c r="A16" s="19" t="s">
        <v>78</v>
      </c>
      <c r="B16" s="4">
        <v>1.0919334009036845</v>
      </c>
      <c r="C16" s="4">
        <v>0.48934022789495657</v>
      </c>
      <c r="D16" s="131"/>
      <c r="E16" s="131"/>
      <c r="F16" s="131"/>
      <c r="G16" s="131"/>
      <c r="H16" s="131"/>
      <c r="I16" s="131"/>
      <c r="J16" s="131"/>
      <c r="K16" s="131"/>
      <c r="L16" s="131"/>
      <c r="M16" s="131"/>
      <c r="N16" s="131"/>
      <c r="O16" s="131"/>
      <c r="P16" s="131"/>
    </row>
    <row r="17" spans="1:16" ht="14.25" x14ac:dyDescent="0.25">
      <c r="A17" s="19" t="s">
        <v>79</v>
      </c>
      <c r="B17" s="4">
        <v>0.65436778045784649</v>
      </c>
      <c r="C17" s="4">
        <v>0.7339142477776619</v>
      </c>
      <c r="G17" s="131"/>
      <c r="H17" s="131"/>
      <c r="I17" s="131"/>
      <c r="J17" s="131"/>
      <c r="K17" s="131"/>
      <c r="L17" s="131"/>
      <c r="M17" s="131"/>
      <c r="N17" s="131"/>
      <c r="O17" s="131"/>
      <c r="P17" s="131"/>
    </row>
    <row r="18" spans="1:16" ht="13.5" customHeight="1" x14ac:dyDescent="0.25">
      <c r="A18" s="19" t="s">
        <v>101</v>
      </c>
      <c r="B18" s="4">
        <v>0.5422363526071905</v>
      </c>
      <c r="C18" s="4">
        <v>-0.10452343810256082</v>
      </c>
      <c r="J18" s="131"/>
      <c r="K18" s="131"/>
      <c r="L18" s="131"/>
      <c r="M18" s="131"/>
      <c r="N18" s="131"/>
      <c r="O18" s="131"/>
      <c r="P18" s="131"/>
    </row>
    <row r="19" spans="1:16" ht="13.5" customHeight="1" x14ac:dyDescent="0.25">
      <c r="A19" s="19" t="s">
        <v>81</v>
      </c>
      <c r="B19" s="4">
        <v>0.77535218856593247</v>
      </c>
      <c r="C19" s="4">
        <v>1.6833281149828565</v>
      </c>
      <c r="J19" s="131"/>
      <c r="K19" s="131"/>
      <c r="L19" s="131"/>
      <c r="M19" s="131"/>
      <c r="N19" s="131"/>
      <c r="O19" s="131"/>
      <c r="P19" s="131"/>
    </row>
    <row r="20" spans="1:16" ht="13.5" customHeight="1" x14ac:dyDescent="0.25">
      <c r="A20" s="19" t="s">
        <v>78</v>
      </c>
      <c r="B20" s="4">
        <v>1.3410226647696533</v>
      </c>
      <c r="C20" s="4">
        <v>1.4384724442892463</v>
      </c>
      <c r="J20" s="131"/>
      <c r="K20" s="131"/>
      <c r="L20" s="131"/>
      <c r="M20" s="131"/>
      <c r="N20" s="131"/>
      <c r="O20" s="131"/>
      <c r="P20" s="131"/>
    </row>
    <row r="21" spans="1:16" ht="14.25" x14ac:dyDescent="0.25">
      <c r="A21" s="19" t="s">
        <v>79</v>
      </c>
      <c r="B21" s="4">
        <v>3.6188951811127339</v>
      </c>
      <c r="C21" s="4">
        <v>3.699412962293124</v>
      </c>
      <c r="D21" s="131"/>
      <c r="E21" s="131"/>
      <c r="F21" s="131"/>
      <c r="G21" s="131"/>
      <c r="H21" s="131"/>
      <c r="I21" s="131"/>
      <c r="J21" s="131"/>
      <c r="K21" s="131"/>
      <c r="L21" s="131"/>
      <c r="M21" s="131"/>
      <c r="N21" s="131"/>
      <c r="O21" s="102"/>
      <c r="P21" s="131"/>
    </row>
    <row r="22" spans="1:16" ht="14.25" x14ac:dyDescent="0.25">
      <c r="A22" s="19" t="s">
        <v>102</v>
      </c>
      <c r="B22" s="4">
        <v>6.6122456863822947</v>
      </c>
      <c r="C22" s="4">
        <v>5.7810093225161268</v>
      </c>
      <c r="D22" s="131"/>
      <c r="E22" s="131"/>
      <c r="F22" s="131"/>
      <c r="G22" s="131"/>
      <c r="H22" s="131"/>
      <c r="I22" s="131"/>
      <c r="J22" s="131"/>
      <c r="K22" s="131"/>
      <c r="L22" s="131"/>
      <c r="M22" s="131"/>
      <c r="N22" s="131"/>
      <c r="O22" s="131"/>
      <c r="P22" s="131"/>
    </row>
    <row r="23" spans="1:16" ht="14.25" x14ac:dyDescent="0.25">
      <c r="A23" s="19" t="s">
        <v>81</v>
      </c>
      <c r="B23" s="4">
        <v>7.8139553154992853</v>
      </c>
      <c r="C23" s="4">
        <v>6.504644523458893</v>
      </c>
      <c r="D23" s="131"/>
      <c r="E23" s="131"/>
      <c r="F23" s="131"/>
      <c r="G23" s="131"/>
      <c r="H23" s="131"/>
      <c r="I23" s="131"/>
      <c r="J23" s="131"/>
      <c r="K23" s="131"/>
      <c r="L23" s="131"/>
      <c r="M23" s="131"/>
      <c r="N23" s="131"/>
      <c r="O23" s="131"/>
      <c r="P23" s="131"/>
    </row>
    <row r="24" spans="1:16" ht="14.25" x14ac:dyDescent="0.25">
      <c r="A24" s="19" t="s">
        <v>78</v>
      </c>
      <c r="B24" s="4">
        <v>7.9767706624061674</v>
      </c>
      <c r="C24" s="4">
        <v>8.8756760239115096</v>
      </c>
      <c r="G24" s="131"/>
      <c r="H24" s="131"/>
      <c r="I24" s="131"/>
      <c r="J24" s="131"/>
      <c r="K24" s="131"/>
      <c r="L24" s="131"/>
      <c r="M24" s="131"/>
      <c r="N24" s="131"/>
      <c r="O24" s="131"/>
      <c r="P24" s="131"/>
    </row>
    <row r="25" spans="1:16" x14ac:dyDescent="0.3">
      <c r="G25" s="131"/>
      <c r="H25" s="131"/>
      <c r="I25" s="131"/>
      <c r="J25" s="131"/>
      <c r="K25" s="131"/>
      <c r="L25" s="131"/>
      <c r="M25" s="131"/>
      <c r="N25" s="131"/>
      <c r="O25" s="131"/>
      <c r="P25" s="131"/>
    </row>
    <row r="26" spans="1:16" x14ac:dyDescent="0.3">
      <c r="A26" s="99"/>
      <c r="C26" s="76"/>
      <c r="G26" s="131"/>
      <c r="H26" s="131"/>
      <c r="I26" s="131"/>
      <c r="J26" s="131"/>
      <c r="K26" s="131"/>
      <c r="L26" s="131"/>
      <c r="M26" s="131"/>
      <c r="N26" s="131"/>
      <c r="O26" s="131"/>
      <c r="P26" s="131"/>
    </row>
    <row r="27" spans="1:16" x14ac:dyDescent="0.3">
      <c r="A27" s="99"/>
      <c r="C27" s="76"/>
      <c r="D27" s="131"/>
      <c r="E27" s="131"/>
      <c r="F27" s="131"/>
      <c r="G27" s="131"/>
      <c r="H27" s="235"/>
      <c r="I27" s="235"/>
      <c r="J27" s="235"/>
      <c r="K27" s="131"/>
      <c r="L27" s="131"/>
      <c r="M27" s="131"/>
      <c r="N27" s="131"/>
      <c r="O27" s="131"/>
      <c r="P27" s="131"/>
    </row>
    <row r="28" spans="1:16" x14ac:dyDescent="0.3">
      <c r="A28" s="99"/>
      <c r="C28" s="76"/>
      <c r="D28" s="131"/>
      <c r="E28" s="131"/>
      <c r="F28" s="131"/>
      <c r="G28" s="131"/>
      <c r="H28" s="235"/>
      <c r="I28" s="235"/>
      <c r="J28" s="235"/>
      <c r="K28" s="131"/>
      <c r="L28" s="131"/>
      <c r="M28" s="131"/>
      <c r="N28" s="131"/>
      <c r="O28" s="131"/>
      <c r="P28" s="131"/>
    </row>
    <row r="29" spans="1:16" x14ac:dyDescent="0.3">
      <c r="A29" s="99"/>
      <c r="C29" s="76"/>
      <c r="D29" s="131"/>
      <c r="E29" s="131"/>
      <c r="F29" s="131"/>
      <c r="G29" s="131"/>
      <c r="H29" s="235"/>
      <c r="I29" s="235"/>
      <c r="J29" s="235"/>
      <c r="K29" s="131"/>
      <c r="L29" s="131"/>
      <c r="M29" s="131"/>
      <c r="N29" s="131"/>
      <c r="O29" s="131"/>
      <c r="P29" s="131"/>
    </row>
    <row r="30" spans="1:16" x14ac:dyDescent="0.3">
      <c r="A30" s="99"/>
      <c r="C30" s="76"/>
      <c r="D30" s="131"/>
      <c r="E30" s="131"/>
      <c r="F30" s="131"/>
      <c r="G30" s="131"/>
      <c r="H30" s="131"/>
      <c r="I30" s="131"/>
      <c r="J30" s="131"/>
      <c r="K30" s="131"/>
      <c r="L30" s="131"/>
      <c r="M30" s="131"/>
      <c r="N30" s="131"/>
      <c r="O30" s="131"/>
      <c r="P30" s="131"/>
    </row>
    <row r="31" spans="1:16" x14ac:dyDescent="0.3">
      <c r="A31" s="99"/>
      <c r="C31" s="76"/>
      <c r="D31" s="131"/>
      <c r="E31" s="131"/>
      <c r="F31" s="131"/>
      <c r="G31" s="131"/>
      <c r="H31" s="131"/>
      <c r="I31" s="131"/>
      <c r="J31" s="131"/>
      <c r="K31" s="131"/>
      <c r="L31" s="131"/>
      <c r="M31" s="131"/>
      <c r="N31" s="131"/>
      <c r="O31" s="131"/>
      <c r="P31" s="131"/>
    </row>
    <row r="32" spans="1:16" x14ac:dyDescent="0.3">
      <c r="A32" s="99"/>
      <c r="C32" s="76"/>
      <c r="D32" s="131"/>
      <c r="E32" s="131"/>
      <c r="F32" s="131"/>
      <c r="G32" s="131"/>
      <c r="H32" s="131"/>
      <c r="I32" s="131"/>
      <c r="J32" s="131"/>
      <c r="K32" s="131"/>
      <c r="L32" s="131"/>
      <c r="M32" s="131"/>
      <c r="N32" s="131"/>
      <c r="O32" s="131"/>
      <c r="P32" s="131"/>
    </row>
    <row r="33" spans="1:16" x14ac:dyDescent="0.3">
      <c r="A33" s="99"/>
      <c r="C33" s="76"/>
      <c r="D33" s="131"/>
      <c r="E33" s="131"/>
      <c r="F33" s="131"/>
      <c r="G33" s="131"/>
      <c r="H33" s="131"/>
      <c r="I33" s="131"/>
      <c r="J33" s="131"/>
      <c r="K33" s="131"/>
      <c r="L33" s="131"/>
      <c r="M33" s="131"/>
      <c r="N33" s="131"/>
      <c r="O33" s="131"/>
      <c r="P33" s="131"/>
    </row>
    <row r="34" spans="1:16" x14ac:dyDescent="0.3">
      <c r="A34" s="99"/>
      <c r="C34" s="76"/>
      <c r="D34" s="131"/>
      <c r="E34" s="131"/>
      <c r="F34" s="131"/>
      <c r="G34" s="131"/>
      <c r="H34" s="131"/>
      <c r="I34" s="131"/>
      <c r="J34" s="131"/>
      <c r="K34" s="131"/>
      <c r="L34" s="131"/>
      <c r="M34" s="131"/>
      <c r="N34" s="131"/>
      <c r="O34" s="131"/>
      <c r="P34" s="131"/>
    </row>
    <row r="35" spans="1:16" x14ac:dyDescent="0.3">
      <c r="A35" s="99"/>
      <c r="C35" s="76"/>
      <c r="D35" s="131"/>
      <c r="E35" s="131"/>
      <c r="F35" s="131"/>
      <c r="G35" s="131"/>
      <c r="H35" s="131"/>
      <c r="I35" s="131"/>
      <c r="J35" s="131"/>
      <c r="K35" s="131"/>
      <c r="L35" s="131"/>
      <c r="M35" s="131"/>
      <c r="N35" s="131"/>
      <c r="O35" s="131"/>
      <c r="P35" s="131"/>
    </row>
    <row r="36" spans="1:16" x14ac:dyDescent="0.3">
      <c r="A36" s="99"/>
      <c r="C36" s="76"/>
      <c r="D36" s="131"/>
      <c r="E36" s="131"/>
      <c r="F36" s="131"/>
      <c r="G36" s="131"/>
      <c r="H36" s="131"/>
      <c r="I36" s="131"/>
      <c r="J36" s="131"/>
      <c r="K36" s="131"/>
      <c r="L36" s="131"/>
      <c r="M36" s="131"/>
      <c r="N36" s="131"/>
      <c r="O36" s="131"/>
      <c r="P36" s="131"/>
    </row>
    <row r="37" spans="1:16" x14ac:dyDescent="0.3">
      <c r="A37" s="99"/>
      <c r="C37" s="76"/>
      <c r="D37" s="131"/>
      <c r="E37" s="131"/>
      <c r="F37" s="131"/>
      <c r="G37" s="131"/>
      <c r="H37" s="131"/>
      <c r="I37" s="131"/>
      <c r="J37" s="131"/>
      <c r="K37" s="131"/>
      <c r="L37" s="131"/>
      <c r="M37" s="131"/>
      <c r="N37" s="131"/>
      <c r="O37" s="131"/>
      <c r="P37" s="131"/>
    </row>
    <row r="38" spans="1:16" x14ac:dyDescent="0.3">
      <c r="A38" s="99"/>
      <c r="C38" s="76"/>
      <c r="D38" s="131"/>
      <c r="E38" s="131"/>
      <c r="F38" s="131"/>
      <c r="G38" s="131"/>
      <c r="H38" s="131"/>
      <c r="I38" s="131"/>
      <c r="J38" s="131"/>
      <c r="K38" s="131"/>
      <c r="L38" s="131"/>
      <c r="M38" s="131"/>
      <c r="N38" s="131"/>
      <c r="O38" s="131"/>
      <c r="P38" s="131"/>
    </row>
    <row r="39" spans="1:16" x14ac:dyDescent="0.3">
      <c r="A39" s="99"/>
      <c r="C39" s="76"/>
      <c r="D39" s="131"/>
      <c r="E39" s="131"/>
      <c r="F39" s="131"/>
      <c r="G39" s="131"/>
      <c r="H39" s="131"/>
      <c r="I39" s="131"/>
      <c r="J39" s="131"/>
      <c r="K39" s="131"/>
      <c r="L39" s="131"/>
      <c r="M39" s="131"/>
      <c r="N39" s="131"/>
      <c r="O39" s="131"/>
      <c r="P39" s="131"/>
    </row>
    <row r="40" spans="1:16" x14ac:dyDescent="0.3">
      <c r="A40" s="99"/>
      <c r="C40" s="76"/>
      <c r="D40" s="131"/>
      <c r="E40" s="131"/>
      <c r="F40" s="131"/>
      <c r="G40" s="131"/>
      <c r="H40" s="131"/>
      <c r="I40" s="131"/>
      <c r="J40" s="131"/>
      <c r="K40" s="131"/>
      <c r="L40" s="131"/>
      <c r="M40" s="131"/>
      <c r="N40" s="131"/>
      <c r="O40" s="131"/>
      <c r="P40" s="131"/>
    </row>
    <row r="41" spans="1:16" x14ac:dyDescent="0.3">
      <c r="A41" s="99"/>
      <c r="C41" s="76"/>
      <c r="D41" s="131"/>
      <c r="E41" s="131"/>
      <c r="F41" s="131"/>
      <c r="G41" s="131"/>
      <c r="H41" s="131"/>
      <c r="I41" s="131"/>
      <c r="J41" s="131"/>
      <c r="K41" s="131"/>
      <c r="L41" s="131"/>
      <c r="M41" s="131"/>
      <c r="N41" s="131"/>
      <c r="O41" s="131"/>
      <c r="P41" s="131"/>
    </row>
    <row r="42" spans="1:16" x14ac:dyDescent="0.3">
      <c r="A42" s="99"/>
      <c r="C42" s="76"/>
      <c r="D42" s="131"/>
      <c r="E42" s="131"/>
      <c r="F42" s="131"/>
      <c r="G42" s="131"/>
      <c r="H42" s="131"/>
      <c r="I42" s="131"/>
      <c r="J42" s="131"/>
      <c r="K42" s="131"/>
      <c r="L42" s="131"/>
      <c r="M42" s="131"/>
      <c r="N42" s="131"/>
      <c r="O42" s="131"/>
      <c r="P42" s="131"/>
    </row>
    <row r="43" spans="1:16" x14ac:dyDescent="0.3">
      <c r="A43" s="99"/>
      <c r="C43" s="76"/>
      <c r="D43" s="131"/>
      <c r="E43" s="131"/>
      <c r="F43" s="131"/>
      <c r="G43" s="131"/>
      <c r="H43" s="131"/>
      <c r="I43" s="131"/>
      <c r="J43" s="131"/>
      <c r="K43" s="131"/>
      <c r="L43" s="131"/>
      <c r="M43" s="131"/>
      <c r="N43" s="131"/>
      <c r="O43" s="131"/>
      <c r="P43" s="131"/>
    </row>
    <row r="44" spans="1:16" x14ac:dyDescent="0.3">
      <c r="A44" s="99"/>
      <c r="C44" s="76"/>
      <c r="D44" s="131"/>
      <c r="E44" s="131"/>
      <c r="F44" s="131"/>
      <c r="G44" s="131"/>
      <c r="H44" s="131"/>
      <c r="I44" s="131"/>
      <c r="J44" s="131"/>
      <c r="K44" s="131"/>
      <c r="L44" s="131"/>
      <c r="M44" s="131"/>
      <c r="N44" s="131"/>
      <c r="O44" s="131"/>
      <c r="P44" s="131"/>
    </row>
    <row r="45" spans="1:16" x14ac:dyDescent="0.3">
      <c r="A45" s="99"/>
      <c r="C45" s="76"/>
      <c r="D45" s="131"/>
      <c r="E45" s="131"/>
      <c r="F45" s="131"/>
      <c r="G45" s="131"/>
      <c r="H45" s="131"/>
      <c r="I45" s="131"/>
      <c r="J45" s="131"/>
      <c r="K45" s="131"/>
      <c r="L45" s="131"/>
      <c r="M45" s="131"/>
      <c r="N45" s="131"/>
      <c r="O45" s="131"/>
      <c r="P45" s="131"/>
    </row>
    <row r="46" spans="1:16" x14ac:dyDescent="0.3">
      <c r="A46" s="99"/>
      <c r="C46" s="76"/>
      <c r="D46" s="131"/>
      <c r="E46" s="131"/>
      <c r="F46" s="131"/>
      <c r="G46" s="131"/>
      <c r="H46" s="131"/>
      <c r="I46" s="131"/>
      <c r="J46" s="131"/>
      <c r="K46" s="131"/>
      <c r="L46" s="131"/>
      <c r="M46" s="131"/>
      <c r="N46" s="131"/>
      <c r="O46" s="131"/>
      <c r="P46" s="131"/>
    </row>
    <row r="47" spans="1:16" x14ac:dyDescent="0.3">
      <c r="A47" s="99"/>
      <c r="C47" s="76"/>
      <c r="D47" s="131"/>
      <c r="E47" s="131"/>
      <c r="F47" s="131"/>
      <c r="G47" s="131"/>
      <c r="H47" s="131"/>
      <c r="I47" s="131"/>
      <c r="J47" s="131"/>
      <c r="K47" s="131"/>
      <c r="L47" s="131"/>
      <c r="M47" s="131"/>
      <c r="N47" s="131"/>
      <c r="O47" s="131"/>
      <c r="P47" s="131"/>
    </row>
    <row r="48" spans="1:16" x14ac:dyDescent="0.3">
      <c r="A48" s="99"/>
      <c r="C48" s="76"/>
      <c r="D48" s="131"/>
      <c r="E48" s="131"/>
      <c r="F48" s="131"/>
      <c r="G48" s="131"/>
      <c r="H48" s="131"/>
      <c r="I48" s="131"/>
      <c r="J48" s="131"/>
      <c r="K48" s="131"/>
      <c r="L48" s="131"/>
      <c r="M48" s="131"/>
      <c r="N48" s="131"/>
      <c r="O48" s="131"/>
      <c r="P48" s="131"/>
    </row>
    <row r="49" spans="1:16" x14ac:dyDescent="0.3">
      <c r="A49" s="99"/>
      <c r="C49" s="76"/>
      <c r="D49" s="131"/>
      <c r="E49" s="131"/>
      <c r="F49" s="131"/>
      <c r="G49" s="131"/>
      <c r="H49" s="131"/>
      <c r="I49" s="131"/>
      <c r="J49" s="131"/>
      <c r="K49" s="131"/>
      <c r="L49" s="131"/>
      <c r="M49" s="131"/>
      <c r="N49" s="131"/>
      <c r="O49" s="131"/>
      <c r="P49" s="131"/>
    </row>
    <row r="50" spans="1:16" x14ac:dyDescent="0.3">
      <c r="A50" s="99"/>
      <c r="C50" s="76"/>
      <c r="D50" s="131"/>
      <c r="E50" s="131"/>
      <c r="F50" s="131"/>
      <c r="G50" s="131"/>
      <c r="H50" s="131"/>
      <c r="I50" s="131"/>
      <c r="J50" s="131"/>
      <c r="K50" s="131"/>
      <c r="L50" s="131"/>
      <c r="M50" s="131"/>
      <c r="N50" s="131"/>
      <c r="O50" s="131"/>
      <c r="P50" s="131"/>
    </row>
    <row r="51" spans="1:16" x14ac:dyDescent="0.3">
      <c r="A51" s="99"/>
      <c r="C51" s="76"/>
      <c r="D51" s="131"/>
      <c r="E51" s="131"/>
      <c r="F51" s="131"/>
      <c r="G51" s="131"/>
      <c r="H51" s="131"/>
      <c r="I51" s="131"/>
      <c r="J51" s="131"/>
      <c r="K51" s="131"/>
      <c r="L51" s="131"/>
      <c r="M51" s="131"/>
      <c r="N51" s="131"/>
      <c r="O51" s="131"/>
      <c r="P51" s="131"/>
    </row>
    <row r="52" spans="1:16" x14ac:dyDescent="0.3">
      <c r="A52" s="99"/>
      <c r="C52" s="76"/>
      <c r="D52" s="131"/>
      <c r="E52" s="131"/>
      <c r="F52" s="131"/>
      <c r="G52" s="131"/>
      <c r="H52" s="131"/>
      <c r="I52" s="131"/>
      <c r="J52" s="131"/>
      <c r="K52" s="131"/>
      <c r="L52" s="131"/>
      <c r="M52" s="131"/>
      <c r="N52" s="131"/>
      <c r="O52" s="131"/>
      <c r="P52" s="131"/>
    </row>
    <row r="53" spans="1:16" x14ac:dyDescent="0.3">
      <c r="A53" s="99"/>
      <c r="C53" s="76"/>
      <c r="D53" s="131"/>
      <c r="E53" s="131"/>
      <c r="F53" s="131"/>
      <c r="G53" s="131"/>
      <c r="H53" s="131"/>
      <c r="I53" s="131"/>
      <c r="J53" s="131"/>
      <c r="K53" s="131"/>
      <c r="L53" s="131"/>
      <c r="M53" s="131"/>
      <c r="N53" s="131"/>
      <c r="O53" s="131"/>
      <c r="P53" s="131"/>
    </row>
    <row r="54" spans="1:16" x14ac:dyDescent="0.3">
      <c r="A54" s="99"/>
      <c r="C54" s="76"/>
      <c r="D54" s="131"/>
      <c r="E54" s="131"/>
      <c r="F54" s="131"/>
      <c r="G54" s="131"/>
      <c r="H54" s="131"/>
      <c r="I54" s="131"/>
      <c r="J54" s="131"/>
      <c r="K54" s="131"/>
      <c r="L54" s="131"/>
      <c r="M54" s="131"/>
      <c r="N54" s="131"/>
      <c r="O54" s="131"/>
      <c r="P54" s="131"/>
    </row>
    <row r="55" spans="1:16" x14ac:dyDescent="0.3">
      <c r="A55" s="99"/>
      <c r="C55" s="76"/>
      <c r="D55" s="131"/>
      <c r="E55" s="131"/>
      <c r="F55" s="131"/>
      <c r="G55" s="131"/>
      <c r="H55" s="131"/>
      <c r="I55" s="131"/>
      <c r="J55" s="131"/>
      <c r="K55" s="131"/>
      <c r="L55" s="131"/>
      <c r="M55" s="131"/>
      <c r="N55" s="131"/>
      <c r="O55" s="131"/>
      <c r="P55" s="131"/>
    </row>
    <row r="56" spans="1:16" x14ac:dyDescent="0.3">
      <c r="A56" s="131"/>
      <c r="C56" s="76"/>
      <c r="D56" s="131"/>
      <c r="E56" s="131"/>
      <c r="F56" s="131"/>
      <c r="G56" s="131"/>
      <c r="H56" s="131"/>
      <c r="I56" s="131"/>
      <c r="J56" s="131"/>
      <c r="K56" s="131"/>
      <c r="L56" s="131"/>
      <c r="M56" s="131"/>
      <c r="N56" s="131"/>
      <c r="O56" s="131"/>
      <c r="P56" s="131"/>
    </row>
    <row r="57" spans="1:16" x14ac:dyDescent="0.3">
      <c r="A57" s="131"/>
      <c r="C57" s="76"/>
      <c r="D57" s="131"/>
      <c r="E57" s="131"/>
      <c r="F57" s="131"/>
      <c r="G57" s="131"/>
      <c r="H57" s="131"/>
      <c r="I57" s="131"/>
      <c r="J57" s="131"/>
      <c r="K57" s="131"/>
      <c r="L57" s="131"/>
      <c r="M57" s="131"/>
      <c r="N57" s="131"/>
      <c r="O57" s="131"/>
      <c r="P57" s="131"/>
    </row>
    <row r="58" spans="1:16" x14ac:dyDescent="0.3">
      <c r="A58" s="131"/>
      <c r="C58" s="76"/>
      <c r="D58" s="131"/>
      <c r="E58" s="131"/>
      <c r="F58" s="131"/>
      <c r="G58" s="131"/>
      <c r="H58" s="131"/>
      <c r="I58" s="131"/>
      <c r="J58" s="131"/>
      <c r="K58" s="131"/>
      <c r="L58" s="131"/>
      <c r="M58" s="131"/>
      <c r="N58" s="131"/>
      <c r="O58" s="131"/>
      <c r="P58" s="131"/>
    </row>
    <row r="59" spans="1:16" x14ac:dyDescent="0.3">
      <c r="A59" s="99"/>
      <c r="C59" s="76"/>
      <c r="D59" s="131"/>
      <c r="E59" s="131"/>
      <c r="F59" s="131"/>
      <c r="G59" s="131"/>
      <c r="H59" s="131"/>
      <c r="I59" s="131"/>
      <c r="J59" s="131"/>
      <c r="K59" s="131"/>
      <c r="L59" s="131"/>
      <c r="M59" s="131"/>
      <c r="N59" s="131"/>
      <c r="O59" s="131"/>
      <c r="P59" s="131"/>
    </row>
    <row r="60" spans="1:16" x14ac:dyDescent="0.3">
      <c r="A60" s="99"/>
      <c r="C60" s="76"/>
      <c r="D60" s="131"/>
      <c r="E60" s="131"/>
      <c r="F60" s="131"/>
      <c r="G60" s="131"/>
      <c r="H60" s="131"/>
      <c r="I60" s="131"/>
      <c r="J60" s="131"/>
      <c r="K60" s="131"/>
      <c r="L60" s="131"/>
      <c r="M60" s="131"/>
      <c r="N60" s="131"/>
      <c r="O60" s="131"/>
      <c r="P60" s="131"/>
    </row>
    <row r="61" spans="1:16" x14ac:dyDescent="0.3">
      <c r="A61" s="99"/>
      <c r="C61" s="76"/>
      <c r="D61" s="131"/>
      <c r="E61" s="131"/>
      <c r="F61" s="131"/>
      <c r="G61" s="131"/>
      <c r="H61" s="131"/>
      <c r="I61" s="131"/>
      <c r="J61" s="131"/>
      <c r="K61" s="131"/>
      <c r="L61" s="131"/>
      <c r="M61" s="131"/>
      <c r="N61" s="131"/>
      <c r="O61" s="131"/>
      <c r="P61" s="131"/>
    </row>
    <row r="62" spans="1:16" x14ac:dyDescent="0.3">
      <c r="A62" s="99"/>
      <c r="C62" s="76"/>
    </row>
    <row r="63" spans="1:16" x14ac:dyDescent="0.3">
      <c r="A63" s="99"/>
      <c r="C63" s="76"/>
    </row>
    <row r="64" spans="1:16" x14ac:dyDescent="0.3">
      <c r="A64" s="99"/>
      <c r="C64" s="76"/>
    </row>
    <row r="65" spans="3:3" x14ac:dyDescent="0.3">
      <c r="C65" s="76"/>
    </row>
    <row r="66" spans="3:3" x14ac:dyDescent="0.3">
      <c r="C66" s="76"/>
    </row>
    <row r="67" spans="3:3" x14ac:dyDescent="0.3">
      <c r="C67" s="76"/>
    </row>
  </sheetData>
  <mergeCells count="1">
    <mergeCell ref="H27:J29"/>
  </mergeCells>
  <hyperlinks>
    <hyperlink ref="A1" location="List!A1" display="List!A1" xr:uid="{00000000-0004-0000-1B00-000000000000}"/>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32"/>
  <sheetViews>
    <sheetView zoomScale="130" zoomScaleNormal="130" workbookViewId="0">
      <pane xSplit="1" ySplit="1" topLeftCell="B2" activePane="bottomRight" state="frozen"/>
      <selection pane="topRight" activeCell="AA62" sqref="AA62"/>
      <selection pane="bottomLeft" activeCell="AA62" sqref="AA62"/>
      <selection pane="bottomRight"/>
    </sheetView>
  </sheetViews>
  <sheetFormatPr defaultColWidth="8.88671875" defaultRowHeight="14.25" x14ac:dyDescent="0.25"/>
  <cols>
    <col min="1" max="1" width="23.109375" style="19" bestFit="1" customWidth="1"/>
    <col min="2" max="16384" width="8.88671875" style="19"/>
  </cols>
  <sheetData>
    <row r="1" spans="1:20" ht="15" x14ac:dyDescent="0.25">
      <c r="A1" s="230" t="s">
        <v>379</v>
      </c>
      <c r="B1" s="19" t="s">
        <v>98</v>
      </c>
      <c r="C1" s="19" t="s">
        <v>81</v>
      </c>
      <c r="D1" s="19" t="s">
        <v>78</v>
      </c>
      <c r="E1" s="19" t="s">
        <v>79</v>
      </c>
      <c r="F1" s="19" t="s">
        <v>99</v>
      </c>
      <c r="G1" s="19" t="s">
        <v>81</v>
      </c>
      <c r="H1" s="19" t="s">
        <v>78</v>
      </c>
      <c r="I1" s="19" t="s">
        <v>79</v>
      </c>
      <c r="J1" s="68" t="s">
        <v>100</v>
      </c>
      <c r="K1" s="68" t="s">
        <v>81</v>
      </c>
      <c r="L1" s="68" t="s">
        <v>78</v>
      </c>
      <c r="M1" s="68" t="s">
        <v>79</v>
      </c>
      <c r="N1" s="107" t="s">
        <v>101</v>
      </c>
      <c r="O1" s="107" t="s">
        <v>81</v>
      </c>
      <c r="P1" s="107" t="s">
        <v>78</v>
      </c>
      <c r="Q1" s="107" t="s">
        <v>79</v>
      </c>
      <c r="R1" s="107" t="s">
        <v>102</v>
      </c>
      <c r="S1" s="107" t="s">
        <v>81</v>
      </c>
      <c r="T1" s="107" t="s">
        <v>78</v>
      </c>
    </row>
    <row r="2" spans="1:20" x14ac:dyDescent="0.25">
      <c r="A2" s="19" t="s">
        <v>211</v>
      </c>
      <c r="B2" s="42">
        <v>5.5587642778320685</v>
      </c>
      <c r="C2" s="42">
        <v>2.3674496663436742</v>
      </c>
      <c r="D2" s="42">
        <v>4.6750390240283082</v>
      </c>
      <c r="E2" s="42">
        <v>6.1688884200858212</v>
      </c>
      <c r="F2" s="42">
        <v>9.4362590870751006</v>
      </c>
      <c r="G2" s="42">
        <v>5.2968209895528702</v>
      </c>
      <c r="H2" s="42">
        <v>-1.71428319894531</v>
      </c>
      <c r="I2" s="42">
        <v>-2.3932702253878517</v>
      </c>
      <c r="J2" s="131">
        <v>-4.9000000000000004</v>
      </c>
      <c r="K2" s="131">
        <v>-2.8</v>
      </c>
      <c r="L2" s="131">
        <v>1.6</v>
      </c>
      <c r="M2" s="131">
        <v>2.5</v>
      </c>
      <c r="N2" s="65">
        <v>-0.1</v>
      </c>
      <c r="O2" s="65">
        <v>-4.2</v>
      </c>
      <c r="P2" s="65">
        <v>-1.1000000000000001</v>
      </c>
      <c r="Q2" s="65">
        <v>-0.9</v>
      </c>
      <c r="R2" s="65">
        <v>4.9000000000000004</v>
      </c>
      <c r="S2" s="65">
        <v>9.8000000000000007</v>
      </c>
      <c r="T2" s="65">
        <v>7.2</v>
      </c>
    </row>
    <row r="3" spans="1:20" x14ac:dyDescent="0.25">
      <c r="A3" s="19" t="s">
        <v>212</v>
      </c>
      <c r="B3" s="42">
        <v>2.8947820381905984</v>
      </c>
      <c r="C3" s="42">
        <v>1.5008760799882594</v>
      </c>
      <c r="D3" s="42">
        <v>3.9397759820917457</v>
      </c>
      <c r="E3" s="42">
        <v>6.187279358044691</v>
      </c>
      <c r="F3" s="42">
        <v>10.676015633855272</v>
      </c>
      <c r="G3" s="42">
        <v>4.0432649368704432</v>
      </c>
      <c r="H3" s="42">
        <v>-3.9600166772211054</v>
      </c>
      <c r="I3" s="42">
        <v>-3.7197846237419725</v>
      </c>
      <c r="J3" s="131">
        <v>-5.9</v>
      </c>
      <c r="K3" s="131">
        <v>-3.2</v>
      </c>
      <c r="L3" s="131">
        <v>2.7</v>
      </c>
      <c r="M3" s="131">
        <v>3.2</v>
      </c>
      <c r="N3" s="65">
        <v>0.6</v>
      </c>
      <c r="O3" s="65">
        <v>-2.7</v>
      </c>
      <c r="P3" s="65">
        <v>-1.4</v>
      </c>
      <c r="Q3" s="65">
        <v>-1.5</v>
      </c>
      <c r="R3" s="65">
        <v>3.2</v>
      </c>
      <c r="S3" s="65">
        <v>6.6</v>
      </c>
      <c r="T3" s="79">
        <v>5</v>
      </c>
    </row>
    <row r="4" spans="1:20" x14ac:dyDescent="0.25">
      <c r="A4" s="19" t="s">
        <v>213</v>
      </c>
      <c r="B4" s="42">
        <v>7.1028480655802184</v>
      </c>
      <c r="C4" s="42">
        <v>2.8253891781904628</v>
      </c>
      <c r="D4" s="42">
        <v>5.0501889287134958</v>
      </c>
      <c r="E4" s="42">
        <v>6.1233503086363044</v>
      </c>
      <c r="F4" s="42">
        <v>8.6981757339557078</v>
      </c>
      <c r="G4" s="42">
        <v>6.0358051245117395</v>
      </c>
      <c r="H4" s="42">
        <v>-0.36767843088098573</v>
      </c>
      <c r="I4" s="42">
        <v>-1.6728668056727258</v>
      </c>
      <c r="J4" s="131">
        <v>-4.3</v>
      </c>
      <c r="K4" s="131">
        <v>-2.6</v>
      </c>
      <c r="L4" s="131">
        <v>0.9</v>
      </c>
      <c r="M4" s="131">
        <v>2.1</v>
      </c>
      <c r="N4" s="65">
        <v>-0.6</v>
      </c>
      <c r="O4" s="79">
        <v>-5</v>
      </c>
      <c r="P4" s="79">
        <v>-1</v>
      </c>
      <c r="Q4" s="65">
        <v>-0.5</v>
      </c>
      <c r="R4" s="65">
        <v>5.9</v>
      </c>
      <c r="S4" s="65">
        <v>11.8</v>
      </c>
      <c r="T4" s="65">
        <v>8.5</v>
      </c>
    </row>
    <row r="5" spans="1:20" x14ac:dyDescent="0.25">
      <c r="A5" s="19" t="s">
        <v>214</v>
      </c>
      <c r="B5" s="42">
        <v>2.8947820381905984</v>
      </c>
      <c r="C5" s="42">
        <v>1.5008760799882594</v>
      </c>
      <c r="D5" s="42">
        <v>3.9397759820917457</v>
      </c>
      <c r="E5" s="42">
        <v>6.187279358044691</v>
      </c>
      <c r="F5" s="42">
        <v>10.676015633855272</v>
      </c>
      <c r="G5" s="42">
        <v>4.0432649368704432</v>
      </c>
      <c r="H5" s="42">
        <v>-3.9600166772211054</v>
      </c>
      <c r="I5" s="42">
        <v>-3.7197846237419725</v>
      </c>
      <c r="J5" s="131">
        <v>-5.9</v>
      </c>
      <c r="K5" s="131">
        <v>-3.2</v>
      </c>
      <c r="L5" s="131">
        <v>2.7</v>
      </c>
      <c r="M5" s="131">
        <v>3.2</v>
      </c>
      <c r="N5" s="65">
        <v>0.6</v>
      </c>
      <c r="O5" s="65">
        <v>-2.7</v>
      </c>
      <c r="P5" s="65">
        <v>-1.4</v>
      </c>
      <c r="Q5" s="65">
        <v>-1.5</v>
      </c>
      <c r="R5" s="65">
        <v>3.2</v>
      </c>
      <c r="S5" s="65">
        <v>6.6</v>
      </c>
      <c r="T5" s="79">
        <v>5</v>
      </c>
    </row>
    <row r="6" spans="1:20" x14ac:dyDescent="0.25">
      <c r="A6" s="19" t="s">
        <v>215</v>
      </c>
      <c r="B6" s="42">
        <v>10.355729078254242</v>
      </c>
      <c r="C6" s="42">
        <v>3.8337860301210327</v>
      </c>
      <c r="D6" s="42">
        <v>6.4553420409603461</v>
      </c>
      <c r="E6" s="42">
        <v>7.335183187885093</v>
      </c>
      <c r="F6" s="42">
        <v>9.7045402355432202</v>
      </c>
      <c r="G6" s="42">
        <v>8.2608589855065873</v>
      </c>
      <c r="H6" s="42">
        <v>1.1959771117019216</v>
      </c>
      <c r="I6" s="42">
        <v>-1.0206785187959611</v>
      </c>
      <c r="J6" s="131">
        <v>-4.5</v>
      </c>
      <c r="K6" s="131">
        <v>-2.9</v>
      </c>
      <c r="L6" s="131">
        <v>0.2</v>
      </c>
      <c r="M6" s="80">
        <v>2</v>
      </c>
      <c r="N6" s="65">
        <v>-1.2</v>
      </c>
      <c r="O6" s="65">
        <v>-7.2</v>
      </c>
      <c r="P6" s="65">
        <v>-1.2</v>
      </c>
      <c r="Q6" s="65">
        <v>-0.3</v>
      </c>
      <c r="R6" s="65">
        <v>8.4</v>
      </c>
      <c r="S6" s="65">
        <v>16.899999999999999</v>
      </c>
      <c r="T6" s="65">
        <v>12.1</v>
      </c>
    </row>
    <row r="32" spans="5:5" x14ac:dyDescent="0.25">
      <c r="E32" s="1"/>
    </row>
  </sheetData>
  <hyperlinks>
    <hyperlink ref="A1" location="List!A1" display="List!A1" xr:uid="{00000000-0004-0000-1C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0"/>
  <sheetViews>
    <sheetView zoomScale="115" zoomScaleNormal="115" workbookViewId="0">
      <selection activeCell="B25" sqref="B25:C25"/>
    </sheetView>
  </sheetViews>
  <sheetFormatPr defaultColWidth="8.88671875" defaultRowHeight="16.5" x14ac:dyDescent="0.3"/>
  <cols>
    <col min="1" max="1" width="8.88671875" style="17"/>
    <col min="2" max="2" width="11.44140625" style="2" customWidth="1"/>
    <col min="3" max="3" width="12.44140625" style="2" customWidth="1"/>
    <col min="4" max="16384" width="8.88671875" style="2"/>
  </cols>
  <sheetData>
    <row r="1" spans="1:11" ht="15" customHeight="1" x14ac:dyDescent="0.3">
      <c r="A1" s="218" t="s">
        <v>379</v>
      </c>
    </row>
    <row r="2" spans="1:11" hidden="1" x14ac:dyDescent="0.3">
      <c r="A2" s="24" t="s">
        <v>77</v>
      </c>
      <c r="B2" s="10"/>
      <c r="C2" s="10"/>
      <c r="D2" s="10"/>
      <c r="E2" s="10"/>
      <c r="F2" s="10"/>
      <c r="G2" s="10"/>
      <c r="H2" s="10"/>
      <c r="I2" s="10"/>
      <c r="J2" s="10"/>
      <c r="K2" s="10"/>
    </row>
    <row r="3" spans="1:11" hidden="1" x14ac:dyDescent="0.3">
      <c r="A3" s="24" t="s">
        <v>78</v>
      </c>
      <c r="B3" s="10"/>
      <c r="C3" s="10"/>
      <c r="D3" s="10"/>
      <c r="E3" s="10"/>
      <c r="F3" s="10"/>
      <c r="G3" s="10"/>
      <c r="H3" s="10"/>
      <c r="I3" s="10"/>
      <c r="J3" s="10"/>
      <c r="K3" s="10"/>
    </row>
    <row r="4" spans="1:11" hidden="1" x14ac:dyDescent="0.3">
      <c r="A4" s="24" t="s">
        <v>79</v>
      </c>
      <c r="B4" s="12"/>
      <c r="C4" s="12"/>
      <c r="D4" s="12"/>
      <c r="E4" s="12"/>
      <c r="F4" s="12"/>
      <c r="G4" s="12"/>
      <c r="H4" s="12"/>
      <c r="I4" s="12"/>
      <c r="J4" s="12"/>
      <c r="K4" s="12"/>
    </row>
    <row r="5" spans="1:11" hidden="1" x14ac:dyDescent="0.3">
      <c r="A5" s="24" t="s">
        <v>80</v>
      </c>
      <c r="B5" s="12"/>
      <c r="C5" s="12"/>
      <c r="D5" s="12"/>
      <c r="E5" s="12"/>
      <c r="F5" s="12"/>
      <c r="G5" s="12"/>
      <c r="H5" s="12"/>
      <c r="I5" s="12"/>
      <c r="J5" s="12"/>
      <c r="K5" s="12"/>
    </row>
    <row r="6" spans="1:11" hidden="1" x14ac:dyDescent="0.3">
      <c r="A6" s="24" t="s">
        <v>81</v>
      </c>
      <c r="B6" s="12"/>
      <c r="C6" s="12"/>
      <c r="D6" s="12"/>
      <c r="E6" s="12"/>
      <c r="F6" s="12"/>
      <c r="G6" s="12"/>
      <c r="H6" s="12"/>
      <c r="I6" s="12"/>
      <c r="J6" s="12"/>
      <c r="K6" s="12"/>
    </row>
    <row r="7" spans="1:11" hidden="1" x14ac:dyDescent="0.3">
      <c r="A7" s="24" t="s">
        <v>78</v>
      </c>
      <c r="B7" s="12"/>
      <c r="C7" s="12"/>
      <c r="D7" s="12"/>
      <c r="E7" s="12"/>
      <c r="F7" s="12"/>
      <c r="G7" s="12"/>
      <c r="H7" s="12"/>
      <c r="I7" s="12"/>
      <c r="J7" s="12"/>
      <c r="K7" s="12"/>
    </row>
    <row r="8" spans="1:11" hidden="1" x14ac:dyDescent="0.3">
      <c r="A8" s="24" t="s">
        <v>79</v>
      </c>
      <c r="B8" s="12"/>
      <c r="C8" s="12"/>
      <c r="D8" s="12"/>
      <c r="E8" s="12"/>
      <c r="F8" s="12"/>
      <c r="G8" s="12"/>
      <c r="H8" s="12"/>
      <c r="I8" s="12"/>
      <c r="J8" s="12"/>
      <c r="K8" s="12"/>
    </row>
    <row r="9" spans="1:11" hidden="1" x14ac:dyDescent="0.3">
      <c r="A9" s="24" t="s">
        <v>82</v>
      </c>
      <c r="B9" s="10"/>
      <c r="C9" s="10"/>
      <c r="D9" s="10"/>
      <c r="E9" s="10"/>
      <c r="F9" s="10"/>
      <c r="G9" s="10"/>
      <c r="H9" s="10"/>
      <c r="I9" s="10"/>
      <c r="J9" s="10"/>
      <c r="K9" s="10"/>
    </row>
    <row r="10" spans="1:11" hidden="1" x14ac:dyDescent="0.3">
      <c r="A10" s="24" t="s">
        <v>81</v>
      </c>
      <c r="B10" s="13"/>
      <c r="C10" s="13"/>
      <c r="D10" s="13"/>
      <c r="E10" s="13"/>
      <c r="F10" s="13"/>
      <c r="G10" s="13"/>
      <c r="H10" s="13"/>
      <c r="I10" s="13"/>
      <c r="J10" s="13"/>
      <c r="K10" s="13"/>
    </row>
    <row r="11" spans="1:11" hidden="1" x14ac:dyDescent="0.3">
      <c r="A11" s="24" t="s">
        <v>78</v>
      </c>
      <c r="B11" s="14"/>
      <c r="C11" s="14"/>
      <c r="D11" s="14"/>
      <c r="E11" s="14"/>
      <c r="F11" s="14"/>
      <c r="G11" s="14"/>
      <c r="H11" s="14"/>
      <c r="I11" s="14"/>
      <c r="J11" s="14"/>
      <c r="K11" s="14"/>
    </row>
    <row r="12" spans="1:11" hidden="1" x14ac:dyDescent="0.3">
      <c r="A12" s="24" t="s">
        <v>79</v>
      </c>
      <c r="B12" s="14"/>
      <c r="C12" s="14"/>
      <c r="D12" s="14"/>
      <c r="E12" s="14"/>
      <c r="F12" s="14"/>
      <c r="G12" s="14"/>
      <c r="H12" s="14"/>
      <c r="I12" s="14"/>
      <c r="J12" s="14"/>
      <c r="K12" s="14"/>
    </row>
    <row r="13" spans="1:11" hidden="1" x14ac:dyDescent="0.3">
      <c r="A13" s="24" t="s">
        <v>83</v>
      </c>
      <c r="B13" s="14"/>
      <c r="C13" s="14"/>
      <c r="D13" s="14"/>
      <c r="E13" s="14"/>
      <c r="F13" s="14"/>
      <c r="G13" s="14"/>
      <c r="H13" s="14"/>
      <c r="I13" s="14"/>
      <c r="J13" s="14"/>
      <c r="K13" s="14"/>
    </row>
    <row r="14" spans="1:11" hidden="1" x14ac:dyDescent="0.3">
      <c r="A14" s="24" t="s">
        <v>81</v>
      </c>
      <c r="B14" s="15"/>
      <c r="C14" s="15"/>
      <c r="D14" s="15"/>
      <c r="E14" s="15"/>
      <c r="F14" s="15"/>
      <c r="G14" s="15"/>
      <c r="H14" s="15"/>
      <c r="I14" s="15"/>
      <c r="J14" s="15"/>
      <c r="K14" s="15"/>
    </row>
    <row r="15" spans="1:11" hidden="1" x14ac:dyDescent="0.3">
      <c r="A15" s="24" t="s">
        <v>78</v>
      </c>
      <c r="B15" s="15"/>
      <c r="C15" s="15"/>
      <c r="D15" s="15"/>
      <c r="E15" s="15"/>
      <c r="F15" s="15"/>
      <c r="G15" s="15"/>
      <c r="H15" s="15"/>
      <c r="I15" s="15"/>
      <c r="J15" s="15"/>
      <c r="K15" s="15"/>
    </row>
    <row r="16" spans="1:11" hidden="1" x14ac:dyDescent="0.3">
      <c r="A16" s="24" t="s">
        <v>79</v>
      </c>
      <c r="B16" s="14"/>
      <c r="C16" s="14"/>
      <c r="D16" s="14"/>
      <c r="E16" s="14"/>
      <c r="F16" s="14"/>
      <c r="G16" s="14"/>
      <c r="H16" s="14"/>
      <c r="I16" s="14"/>
      <c r="J16" s="14"/>
      <c r="K16" s="14"/>
    </row>
    <row r="17" spans="1:11" hidden="1" x14ac:dyDescent="0.3">
      <c r="A17" s="24" t="s">
        <v>84</v>
      </c>
      <c r="B17" s="13"/>
      <c r="C17" s="13"/>
      <c r="D17" s="13"/>
      <c r="E17" s="13"/>
      <c r="F17" s="13"/>
      <c r="G17" s="13"/>
      <c r="H17" s="13"/>
      <c r="I17" s="13"/>
      <c r="J17" s="13"/>
      <c r="K17" s="13"/>
    </row>
    <row r="18" spans="1:11" hidden="1" x14ac:dyDescent="0.3">
      <c r="A18" s="24" t="s">
        <v>81</v>
      </c>
      <c r="B18" s="15"/>
      <c r="C18" s="15"/>
      <c r="D18" s="15"/>
      <c r="E18" s="15"/>
      <c r="F18" s="15"/>
      <c r="G18" s="15"/>
      <c r="H18" s="15"/>
      <c r="I18" s="15"/>
      <c r="J18" s="15"/>
      <c r="K18" s="15"/>
    </row>
    <row r="19" spans="1:11" hidden="1" x14ac:dyDescent="0.3">
      <c r="A19" s="24" t="s">
        <v>78</v>
      </c>
      <c r="B19" s="14"/>
      <c r="C19" s="14"/>
      <c r="D19" s="14"/>
      <c r="E19" s="14"/>
      <c r="F19" s="14"/>
      <c r="G19" s="14"/>
      <c r="H19" s="14"/>
      <c r="I19" s="14"/>
      <c r="J19" s="14"/>
      <c r="K19" s="14"/>
    </row>
    <row r="20" spans="1:11" hidden="1" x14ac:dyDescent="0.3">
      <c r="A20" s="24" t="s">
        <v>79</v>
      </c>
      <c r="B20" s="15"/>
      <c r="C20" s="15"/>
      <c r="D20" s="15"/>
      <c r="E20" s="15"/>
      <c r="F20" s="15"/>
      <c r="G20" s="15"/>
      <c r="H20" s="15"/>
      <c r="I20" s="15"/>
      <c r="J20" s="15"/>
      <c r="K20" s="15"/>
    </row>
    <row r="21" spans="1:11" hidden="1" x14ac:dyDescent="0.3">
      <c r="A21" s="24" t="s">
        <v>85</v>
      </c>
      <c r="B21" s="15"/>
      <c r="C21" s="15"/>
      <c r="D21" s="15"/>
      <c r="E21" s="15"/>
      <c r="F21" s="15"/>
      <c r="G21" s="15"/>
      <c r="H21" s="15"/>
      <c r="I21" s="15"/>
      <c r="J21" s="15"/>
      <c r="K21" s="15"/>
    </row>
    <row r="22" spans="1:11" hidden="1" x14ac:dyDescent="0.3">
      <c r="A22" s="24" t="s">
        <v>81</v>
      </c>
      <c r="B22" s="15"/>
      <c r="C22" s="15"/>
      <c r="D22" s="15"/>
      <c r="E22" s="15"/>
      <c r="F22" s="15"/>
      <c r="G22" s="15"/>
      <c r="H22" s="15"/>
      <c r="I22" s="15"/>
      <c r="J22" s="15"/>
      <c r="K22" s="15"/>
    </row>
    <row r="23" spans="1:11" hidden="1" x14ac:dyDescent="0.3">
      <c r="A23" s="24" t="s">
        <v>78</v>
      </c>
      <c r="B23" s="15"/>
      <c r="C23" s="15"/>
      <c r="D23" s="15"/>
      <c r="E23" s="15"/>
      <c r="F23" s="15"/>
      <c r="G23" s="15"/>
      <c r="H23" s="15"/>
      <c r="I23" s="15"/>
      <c r="J23" s="15"/>
      <c r="K23" s="15"/>
    </row>
    <row r="24" spans="1:11" ht="16.5" hidden="1" customHeight="1" x14ac:dyDescent="0.3">
      <c r="A24" s="24" t="s">
        <v>79</v>
      </c>
      <c r="B24" s="15"/>
      <c r="C24" s="15"/>
      <c r="D24" s="15"/>
      <c r="E24" s="15"/>
      <c r="F24" s="15"/>
      <c r="G24" s="15"/>
      <c r="H24" s="15"/>
      <c r="I24" s="15"/>
      <c r="J24" s="15"/>
      <c r="K24" s="15"/>
    </row>
    <row r="25" spans="1:11" ht="28.5" x14ac:dyDescent="0.3">
      <c r="A25" s="19"/>
      <c r="B25" s="77" t="s">
        <v>380</v>
      </c>
      <c r="C25" s="77" t="s">
        <v>238</v>
      </c>
      <c r="D25" s="78">
        <v>-0.9</v>
      </c>
      <c r="E25" s="78">
        <v>-0.7</v>
      </c>
      <c r="F25" s="78">
        <v>-0.5</v>
      </c>
      <c r="G25" s="78">
        <v>-0.3</v>
      </c>
      <c r="H25" s="78">
        <v>0.3</v>
      </c>
      <c r="I25" s="78">
        <v>0.5</v>
      </c>
      <c r="J25" s="78">
        <v>0.7</v>
      </c>
      <c r="K25" s="78">
        <v>0.9</v>
      </c>
    </row>
    <row r="26" spans="1:11" x14ac:dyDescent="0.3">
      <c r="A26" s="24" t="s">
        <v>86</v>
      </c>
      <c r="B26" s="73">
        <v>3.4160665595452002</v>
      </c>
      <c r="C26" s="73">
        <v>3.4160665595452002</v>
      </c>
      <c r="D26" s="73"/>
      <c r="E26" s="73"/>
      <c r="F26" s="73"/>
      <c r="G26" s="73"/>
      <c r="H26" s="73"/>
      <c r="I26" s="73"/>
      <c r="J26" s="73"/>
      <c r="K26" s="73"/>
    </row>
    <row r="27" spans="1:11" x14ac:dyDescent="0.3">
      <c r="A27" s="24" t="s">
        <v>81</v>
      </c>
      <c r="B27" s="73">
        <v>2.9746574486763393</v>
      </c>
      <c r="C27" s="73">
        <v>2.9746574486763393</v>
      </c>
      <c r="D27" s="73"/>
      <c r="E27" s="73"/>
      <c r="F27" s="73"/>
      <c r="G27" s="73"/>
      <c r="H27" s="73"/>
      <c r="I27" s="73"/>
      <c r="J27" s="73"/>
      <c r="K27" s="73"/>
    </row>
    <row r="28" spans="1:11" x14ac:dyDescent="0.3">
      <c r="A28" s="24" t="s">
        <v>78</v>
      </c>
      <c r="B28" s="73">
        <v>0.89132478774394031</v>
      </c>
      <c r="C28" s="73">
        <v>0.89132478774394031</v>
      </c>
      <c r="D28" s="73">
        <v>0.89132478774394031</v>
      </c>
      <c r="E28" s="73">
        <v>0.89132478774394031</v>
      </c>
      <c r="F28" s="73">
        <v>0.89132478774394031</v>
      </c>
      <c r="G28" s="73">
        <v>0.89132478774394031</v>
      </c>
      <c r="H28" s="73">
        <v>0.89132478774394031</v>
      </c>
      <c r="I28" s="73">
        <v>0.89132478774394031</v>
      </c>
      <c r="J28" s="73">
        <v>0.89132478774394031</v>
      </c>
      <c r="K28" s="73">
        <v>0.89132478774394031</v>
      </c>
    </row>
    <row r="29" spans="1:11" x14ac:dyDescent="0.3">
      <c r="A29" s="74" t="s">
        <v>79</v>
      </c>
      <c r="B29" s="75">
        <v>0.2</v>
      </c>
      <c r="C29" s="75">
        <v>0.2</v>
      </c>
      <c r="D29" s="75">
        <v>0.2</v>
      </c>
      <c r="E29" s="75">
        <v>0.2</v>
      </c>
      <c r="F29" s="75">
        <v>0.2</v>
      </c>
      <c r="G29" s="75">
        <v>0.2</v>
      </c>
      <c r="H29" s="75">
        <v>0.2</v>
      </c>
      <c r="I29" s="75">
        <v>0.2</v>
      </c>
      <c r="J29" s="75">
        <v>0.2</v>
      </c>
      <c r="K29" s="75">
        <v>0.2</v>
      </c>
    </row>
    <row r="30" spans="1:11" x14ac:dyDescent="0.3">
      <c r="A30" s="74" t="s">
        <v>87</v>
      </c>
      <c r="B30" s="75">
        <v>0.7</v>
      </c>
      <c r="C30" s="75">
        <v>0.7</v>
      </c>
      <c r="D30" s="75">
        <v>0.7</v>
      </c>
      <c r="E30" s="75">
        <v>0.7</v>
      </c>
      <c r="F30" s="75">
        <v>0.7</v>
      </c>
      <c r="G30" s="75">
        <v>0.7</v>
      </c>
      <c r="H30" s="75">
        <v>0.7</v>
      </c>
      <c r="I30" s="75">
        <v>0.7</v>
      </c>
      <c r="J30" s="75">
        <v>0.7</v>
      </c>
      <c r="K30" s="75">
        <v>0.7</v>
      </c>
    </row>
    <row r="31" spans="1:11" x14ac:dyDescent="0.3">
      <c r="A31" s="74" t="s">
        <v>81</v>
      </c>
      <c r="B31" s="75">
        <v>1.7</v>
      </c>
      <c r="C31" s="75">
        <v>1.7</v>
      </c>
      <c r="D31" s="75">
        <v>1.7</v>
      </c>
      <c r="E31" s="75">
        <v>1.7</v>
      </c>
      <c r="F31" s="75">
        <v>1.7</v>
      </c>
      <c r="G31" s="75">
        <v>1.7</v>
      </c>
      <c r="H31" s="75">
        <v>1.7</v>
      </c>
      <c r="I31" s="75">
        <v>1.7</v>
      </c>
      <c r="J31" s="75">
        <v>1.7</v>
      </c>
      <c r="K31" s="75">
        <v>1.7</v>
      </c>
    </row>
    <row r="32" spans="1:11" x14ac:dyDescent="0.3">
      <c r="A32" s="74" t="s">
        <v>78</v>
      </c>
      <c r="B32" s="75">
        <v>3.8</v>
      </c>
      <c r="C32" s="75">
        <v>3.8</v>
      </c>
      <c r="D32" s="75">
        <v>3.8</v>
      </c>
      <c r="E32" s="75">
        <v>3.8</v>
      </c>
      <c r="F32" s="75">
        <v>3.8</v>
      </c>
      <c r="G32" s="75">
        <v>3.8</v>
      </c>
      <c r="H32" s="75">
        <v>3.8</v>
      </c>
      <c r="I32" s="75">
        <v>3.8</v>
      </c>
      <c r="J32" s="75">
        <v>3.8</v>
      </c>
      <c r="K32" s="75">
        <v>3.8</v>
      </c>
    </row>
    <row r="33" spans="1:16" x14ac:dyDescent="0.3">
      <c r="A33" s="74" t="s">
        <v>79</v>
      </c>
      <c r="B33" s="75">
        <v>7.5</v>
      </c>
      <c r="C33" s="75">
        <v>7.5</v>
      </c>
      <c r="D33" s="75">
        <v>7.5</v>
      </c>
      <c r="E33" s="75">
        <v>7.5</v>
      </c>
      <c r="F33" s="75">
        <v>7.5</v>
      </c>
      <c r="G33" s="75">
        <v>7.5</v>
      </c>
      <c r="H33" s="75">
        <v>7.5</v>
      </c>
      <c r="I33" s="75">
        <v>7.5</v>
      </c>
      <c r="J33" s="75">
        <v>7.5</v>
      </c>
      <c r="K33" s="75">
        <v>7.5</v>
      </c>
    </row>
    <row r="34" spans="1:16" x14ac:dyDescent="0.3">
      <c r="A34" s="74" t="s">
        <v>88</v>
      </c>
      <c r="B34" s="75">
        <v>8.1</v>
      </c>
      <c r="C34" s="75">
        <v>8.1</v>
      </c>
      <c r="D34" s="75">
        <v>8</v>
      </c>
      <c r="E34" s="75">
        <v>8</v>
      </c>
      <c r="F34" s="75">
        <v>8</v>
      </c>
      <c r="G34" s="75">
        <v>8</v>
      </c>
      <c r="H34" s="75">
        <v>8</v>
      </c>
      <c r="I34" s="75">
        <v>8</v>
      </c>
      <c r="J34" s="75">
        <v>8</v>
      </c>
      <c r="K34" s="75">
        <v>8</v>
      </c>
      <c r="P34"/>
    </row>
    <row r="35" spans="1:16" x14ac:dyDescent="0.3">
      <c r="A35" s="74" t="s">
        <v>81</v>
      </c>
      <c r="B35" s="75">
        <v>8.3000000000000007</v>
      </c>
      <c r="C35" s="75">
        <v>8.3000000000000007</v>
      </c>
      <c r="D35" s="75">
        <v>8.1</v>
      </c>
      <c r="E35" s="75">
        <v>8.1</v>
      </c>
      <c r="F35" s="75">
        <v>8.1</v>
      </c>
      <c r="G35" s="75">
        <v>8.1</v>
      </c>
      <c r="H35" s="75">
        <v>8.1</v>
      </c>
      <c r="I35" s="75">
        <v>8.1</v>
      </c>
      <c r="J35" s="75">
        <v>8.1</v>
      </c>
      <c r="K35" s="75">
        <v>8.1</v>
      </c>
    </row>
    <row r="36" spans="1:16" x14ac:dyDescent="0.3">
      <c r="A36" s="74" t="s">
        <v>78</v>
      </c>
      <c r="B36" s="75">
        <v>7.7</v>
      </c>
      <c r="C36" s="75">
        <v>7.7</v>
      </c>
      <c r="D36" s="75">
        <v>7.5</v>
      </c>
      <c r="E36" s="75">
        <v>7.5</v>
      </c>
      <c r="F36" s="75">
        <v>7.5</v>
      </c>
      <c r="G36" s="75">
        <v>7.5</v>
      </c>
      <c r="H36" s="75">
        <v>7.5</v>
      </c>
      <c r="I36" s="75">
        <v>7.5</v>
      </c>
      <c r="J36" s="75">
        <v>7.5</v>
      </c>
      <c r="K36" s="75">
        <v>7.5</v>
      </c>
    </row>
    <row r="37" spans="1:16" x14ac:dyDescent="0.3">
      <c r="A37" s="74" t="s">
        <v>79</v>
      </c>
      <c r="B37" s="75">
        <v>5.2</v>
      </c>
      <c r="C37" s="75">
        <v>5.2</v>
      </c>
      <c r="D37" s="75">
        <v>5.2</v>
      </c>
      <c r="E37" s="75">
        <v>5.2</v>
      </c>
      <c r="F37" s="75">
        <v>5.2</v>
      </c>
      <c r="G37" s="75">
        <v>5.2</v>
      </c>
      <c r="H37" s="75">
        <v>5.2</v>
      </c>
      <c r="I37" s="75">
        <v>5.2</v>
      </c>
      <c r="J37" s="75">
        <v>5.2</v>
      </c>
      <c r="K37" s="75">
        <v>5.2</v>
      </c>
    </row>
    <row r="38" spans="1:16" x14ac:dyDescent="0.3">
      <c r="A38" s="74" t="s">
        <v>89</v>
      </c>
      <c r="B38" s="75">
        <v>4.8394296884224133</v>
      </c>
      <c r="C38" s="75">
        <v>4.8394296884224133</v>
      </c>
      <c r="D38" s="75">
        <v>4.8</v>
      </c>
      <c r="E38" s="75">
        <v>4.8</v>
      </c>
      <c r="F38" s="75">
        <v>4.8</v>
      </c>
      <c r="G38" s="75">
        <v>4.8</v>
      </c>
      <c r="H38" s="75">
        <v>4.8</v>
      </c>
      <c r="I38" s="75">
        <v>4.8</v>
      </c>
      <c r="J38" s="75">
        <v>4.8</v>
      </c>
      <c r="K38" s="75">
        <v>4.8</v>
      </c>
    </row>
    <row r="39" spans="1:16" x14ac:dyDescent="0.3">
      <c r="A39" s="74" t="s">
        <v>81</v>
      </c>
      <c r="B39" s="75">
        <v>4.8050562563111612</v>
      </c>
      <c r="C39" s="75">
        <v>4.8050562563111612</v>
      </c>
      <c r="D39" s="75">
        <v>4.7</v>
      </c>
      <c r="E39" s="75">
        <v>4.7</v>
      </c>
      <c r="F39" s="75">
        <v>4.7</v>
      </c>
      <c r="G39" s="75">
        <v>4.7</v>
      </c>
      <c r="H39" s="75">
        <v>4.7</v>
      </c>
      <c r="I39" s="75">
        <v>4.7</v>
      </c>
      <c r="J39" s="75">
        <v>4.7</v>
      </c>
      <c r="K39" s="75">
        <v>4.7</v>
      </c>
    </row>
    <row r="40" spans="1:16" x14ac:dyDescent="0.3">
      <c r="A40" s="74" t="s">
        <v>78</v>
      </c>
      <c r="B40" s="75">
        <v>6.3371955907867346</v>
      </c>
      <c r="C40" s="75">
        <v>6.3371955907867346</v>
      </c>
      <c r="D40" s="75">
        <v>6.2</v>
      </c>
      <c r="E40" s="75">
        <v>6.2</v>
      </c>
      <c r="F40" s="75">
        <v>6.2</v>
      </c>
      <c r="G40" s="75">
        <v>6.2</v>
      </c>
      <c r="H40" s="75">
        <v>6.2</v>
      </c>
      <c r="I40" s="75">
        <v>6.2</v>
      </c>
      <c r="J40" s="75">
        <v>6.2</v>
      </c>
      <c r="K40" s="75">
        <v>6.2</v>
      </c>
    </row>
    <row r="41" spans="1:16" x14ac:dyDescent="0.3">
      <c r="A41" s="74" t="s">
        <v>79</v>
      </c>
      <c r="B41" s="75">
        <v>7.6302877536764271</v>
      </c>
      <c r="C41" s="75">
        <v>7.6302877536764271</v>
      </c>
      <c r="D41" s="75">
        <v>7.6</v>
      </c>
      <c r="E41" s="75">
        <v>7.6</v>
      </c>
      <c r="F41" s="75">
        <v>7.6</v>
      </c>
      <c r="G41" s="75">
        <v>7.6</v>
      </c>
      <c r="H41" s="75">
        <v>7.6</v>
      </c>
      <c r="I41" s="75">
        <v>7.6</v>
      </c>
      <c r="J41" s="75">
        <v>7.6</v>
      </c>
      <c r="K41" s="75">
        <v>7.6</v>
      </c>
    </row>
    <row r="42" spans="1:16" x14ac:dyDescent="0.3">
      <c r="A42" s="74" t="s">
        <v>90</v>
      </c>
      <c r="B42" s="75">
        <v>6.9631197231161366</v>
      </c>
      <c r="C42" s="75">
        <v>6.9631197231161366</v>
      </c>
      <c r="D42" s="75">
        <v>6.3</v>
      </c>
      <c r="E42" s="75">
        <v>6.5</v>
      </c>
      <c r="F42" s="75">
        <v>6.6</v>
      </c>
      <c r="G42" s="75">
        <v>6.7</v>
      </c>
      <c r="H42" s="75">
        <v>6.9</v>
      </c>
      <c r="I42" s="75">
        <v>7</v>
      </c>
      <c r="J42" s="75">
        <v>7</v>
      </c>
      <c r="K42" s="75">
        <v>7.1</v>
      </c>
    </row>
    <row r="43" spans="1:16" x14ac:dyDescent="0.3">
      <c r="A43" s="74" t="s">
        <v>81</v>
      </c>
      <c r="B43" s="76">
        <v>2.1796352687030236</v>
      </c>
      <c r="C43" s="76">
        <v>2.1796352687030236</v>
      </c>
      <c r="D43" s="76">
        <v>2.2000000000000002</v>
      </c>
      <c r="E43" s="76">
        <v>2.2000000000000002</v>
      </c>
      <c r="F43" s="76">
        <v>2.2000000000000002</v>
      </c>
      <c r="G43" s="76">
        <v>2.2000000000000002</v>
      </c>
      <c r="H43" s="76">
        <v>2.2000000000000002</v>
      </c>
      <c r="I43" s="76">
        <v>2.2000000000000002</v>
      </c>
      <c r="J43" s="76">
        <v>2.2000000000000002</v>
      </c>
      <c r="K43" s="76">
        <v>2.2000000000000002</v>
      </c>
    </row>
    <row r="44" spans="1:16" x14ac:dyDescent="0.3">
      <c r="A44" s="74" t="s">
        <v>78</v>
      </c>
      <c r="B44" s="75">
        <v>-2.6343601211301291</v>
      </c>
      <c r="C44" s="75">
        <v>-2.6343601211301291</v>
      </c>
      <c r="D44" s="75">
        <v>-2.8678739201036336</v>
      </c>
      <c r="E44" s="75">
        <v>-2.8678739201036336</v>
      </c>
      <c r="F44" s="75">
        <v>-2.8678739201036336</v>
      </c>
      <c r="G44" s="75">
        <v>-2.8678739201036336</v>
      </c>
      <c r="H44" s="75">
        <v>-2.8678739201036336</v>
      </c>
      <c r="I44" s="75">
        <v>-2.8678739201036336</v>
      </c>
      <c r="J44" s="75">
        <v>-2.8678739201036336</v>
      </c>
      <c r="K44" s="75">
        <v>-2.8678739201036336</v>
      </c>
    </row>
    <row r="45" spans="1:16" x14ac:dyDescent="0.3">
      <c r="A45" s="74" t="s">
        <v>79</v>
      </c>
      <c r="B45" s="75">
        <v>-7.3993502810758827</v>
      </c>
      <c r="C45" s="75">
        <v>-7.3993502810758827</v>
      </c>
      <c r="D45" s="75">
        <v>-7.3993502810758827</v>
      </c>
      <c r="E45" s="75">
        <v>-7.3993502810758827</v>
      </c>
      <c r="F45" s="75">
        <v>-7.3993502810758827</v>
      </c>
      <c r="G45" s="75">
        <v>-7.3993502810758827</v>
      </c>
      <c r="H45" s="75">
        <v>-7.3993502810758827</v>
      </c>
      <c r="I45" s="75">
        <v>-7.3993502810758827</v>
      </c>
      <c r="J45" s="75">
        <v>-7.3993502810758827</v>
      </c>
      <c r="K45" s="75">
        <v>-7.3993502810758827</v>
      </c>
    </row>
    <row r="46" spans="1:16" x14ac:dyDescent="0.3">
      <c r="A46" s="74" t="s">
        <v>91</v>
      </c>
      <c r="B46" s="75">
        <v>-8.7547717970519585</v>
      </c>
      <c r="C46" s="75">
        <v>-8.7547717970519585</v>
      </c>
      <c r="D46" s="75">
        <v>-8.7547717970519585</v>
      </c>
      <c r="E46" s="75">
        <v>-8.7547717970519585</v>
      </c>
      <c r="F46" s="75">
        <v>-8.7547717970519585</v>
      </c>
      <c r="G46" s="75">
        <v>-8.7547717970519585</v>
      </c>
      <c r="H46" s="75">
        <v>-8.7547717970519585</v>
      </c>
      <c r="I46" s="75">
        <v>-8.7547717970519585</v>
      </c>
      <c r="J46" s="75">
        <v>-8.7547717970519585</v>
      </c>
      <c r="K46" s="75">
        <v>-8.7547717970519585</v>
      </c>
    </row>
    <row r="47" spans="1:16" x14ac:dyDescent="0.3">
      <c r="A47" s="74" t="s">
        <v>81</v>
      </c>
      <c r="B47" s="76">
        <v>-3.3095058548107374</v>
      </c>
      <c r="C47" s="76">
        <v>-3.4256818557121846</v>
      </c>
      <c r="D47" s="76">
        <v>-3.3095058548107374</v>
      </c>
      <c r="E47" s="76">
        <v>-3.3095058548107374</v>
      </c>
      <c r="F47" s="76">
        <v>-3.3095058548107374</v>
      </c>
      <c r="G47" s="76">
        <v>-3.3095058548107374</v>
      </c>
      <c r="H47" s="76">
        <v>-3.3095058548107374</v>
      </c>
      <c r="I47" s="76">
        <v>-3.3095058548107374</v>
      </c>
      <c r="J47" s="76">
        <v>-3.3095058548107374</v>
      </c>
      <c r="K47" s="76">
        <v>-3.3095058548107374</v>
      </c>
    </row>
    <row r="48" spans="1:16" x14ac:dyDescent="0.3">
      <c r="A48" s="74" t="s">
        <v>78</v>
      </c>
      <c r="B48" s="75">
        <v>-4.6650795742039008E-2</v>
      </c>
      <c r="C48" s="75">
        <v>0.63815133334799157</v>
      </c>
      <c r="D48" s="75">
        <v>-0.33450018045854674</v>
      </c>
      <c r="E48" s="75">
        <v>-0.22802663890345221</v>
      </c>
      <c r="F48" s="75">
        <v>-0.16468650202635338</v>
      </c>
      <c r="G48" s="75">
        <v>-0.11408187736336339</v>
      </c>
      <c r="H48" s="75">
        <v>2.0780285879285376E-2</v>
      </c>
      <c r="I48" s="75">
        <v>7.1384910542275248E-2</v>
      </c>
      <c r="J48" s="75">
        <v>0.1347250474193743</v>
      </c>
      <c r="K48" s="75">
        <v>0.24119858897446689</v>
      </c>
    </row>
    <row r="49" spans="1:11" x14ac:dyDescent="0.3">
      <c r="A49" s="74" t="s">
        <v>79</v>
      </c>
      <c r="B49" s="75">
        <v>4.1866479653311472</v>
      </c>
      <c r="C49" s="75">
        <v>5.3692527330653661</v>
      </c>
      <c r="D49" s="75">
        <v>3.4670245035398786</v>
      </c>
      <c r="E49" s="75">
        <v>3.7332083574276136</v>
      </c>
      <c r="F49" s="75">
        <v>3.8915586996203611</v>
      </c>
      <c r="G49" s="75">
        <v>4.0180702612778365</v>
      </c>
      <c r="H49" s="75">
        <v>4.355225669384458</v>
      </c>
      <c r="I49" s="75">
        <v>4.481737231041933</v>
      </c>
      <c r="J49" s="75">
        <v>4.6400875732346805</v>
      </c>
      <c r="K49" s="75">
        <v>4.9062714271224124</v>
      </c>
    </row>
    <row r="50" spans="1:11" x14ac:dyDescent="0.3">
      <c r="A50" s="74" t="s">
        <v>92</v>
      </c>
      <c r="B50" s="75">
        <v>5.69339952893732</v>
      </c>
      <c r="C50" s="75">
        <v>6.7274931509270885</v>
      </c>
      <c r="D50" s="75">
        <v>4.3980772977130362</v>
      </c>
      <c r="E50" s="75">
        <v>4.8772082347109604</v>
      </c>
      <c r="F50" s="75">
        <v>5.1622388506579062</v>
      </c>
      <c r="G50" s="75">
        <v>5.3899596616413614</v>
      </c>
      <c r="H50" s="75">
        <v>5.9968393962332804</v>
      </c>
      <c r="I50" s="75">
        <v>6.2245602072167348</v>
      </c>
      <c r="J50" s="75">
        <v>6.5095908231636805</v>
      </c>
      <c r="K50" s="75">
        <v>6.9887217601615976</v>
      </c>
    </row>
    <row r="51" spans="1:11" x14ac:dyDescent="0.3">
      <c r="A51" s="74" t="s">
        <v>81</v>
      </c>
      <c r="B51" s="76">
        <v>3.5568748892969495</v>
      </c>
      <c r="C51" s="76">
        <v>4.44850049119772</v>
      </c>
      <c r="D51" s="76">
        <v>0.67838104213187256</v>
      </c>
      <c r="E51" s="76">
        <v>1.7431164576828173</v>
      </c>
      <c r="F51" s="76">
        <v>2.376517826453806</v>
      </c>
      <c r="G51" s="76">
        <v>2.8825640730837057</v>
      </c>
      <c r="H51" s="76">
        <v>4.2311857055101934</v>
      </c>
      <c r="I51" s="76">
        <v>4.7372319521400925</v>
      </c>
      <c r="J51" s="76">
        <v>5.3706333209110815</v>
      </c>
      <c r="K51" s="76">
        <v>6.4353687364620082</v>
      </c>
    </row>
    <row r="52" spans="1:11" x14ac:dyDescent="0.3">
      <c r="A52" s="74" t="s">
        <v>78</v>
      </c>
      <c r="B52" s="76">
        <v>4.7208764636914822</v>
      </c>
      <c r="C52" s="76">
        <v>3.575891076981236</v>
      </c>
      <c r="D52" s="76">
        <v>1.341381440259148</v>
      </c>
      <c r="E52" s="76">
        <v>2.5914338041613254</v>
      </c>
      <c r="F52" s="76">
        <v>3.3350785320126493</v>
      </c>
      <c r="G52" s="76">
        <v>3.9292020087039932</v>
      </c>
      <c r="H52" s="76">
        <v>5.4521849701857708</v>
      </c>
      <c r="I52" s="76">
        <v>6.0010059529459223</v>
      </c>
      <c r="J52" s="76">
        <v>6.6879470457918417</v>
      </c>
      <c r="K52" s="76">
        <v>7.8426816990646788</v>
      </c>
    </row>
    <row r="53" spans="1:11" x14ac:dyDescent="0.3">
      <c r="A53" s="74" t="s">
        <v>79</v>
      </c>
      <c r="B53" s="75">
        <v>5.2503444923781615</v>
      </c>
      <c r="C53" s="75">
        <v>2.419110133506635</v>
      </c>
      <c r="D53" s="75">
        <v>1.36984829267857</v>
      </c>
      <c r="E53" s="75">
        <v>2.8052176049319799</v>
      </c>
      <c r="F53" s="75">
        <v>3.6591056918636391</v>
      </c>
      <c r="G53" s="75">
        <v>4.3413063986164273</v>
      </c>
      <c r="H53" s="75">
        <v>6.0386506891534948</v>
      </c>
      <c r="I53" s="75">
        <v>6.6302464080438988</v>
      </c>
      <c r="J53" s="75">
        <v>7.3707272249647486</v>
      </c>
      <c r="K53" s="75">
        <v>8.615461115959496</v>
      </c>
    </row>
    <row r="54" spans="1:11" x14ac:dyDescent="0.3">
      <c r="A54" s="74" t="s">
        <v>93</v>
      </c>
      <c r="B54" s="75">
        <v>5.1718085873383188</v>
      </c>
      <c r="C54" s="75">
        <v>2.8687434190568979</v>
      </c>
      <c r="D54" s="75">
        <v>0.7903112113714702</v>
      </c>
      <c r="E54" s="75">
        <v>2.4109974719761125</v>
      </c>
      <c r="F54" s="75">
        <v>3.375128917988107</v>
      </c>
      <c r="G54" s="75">
        <v>4.1454068548023395</v>
      </c>
      <c r="H54" s="75">
        <v>6.0171124743946969</v>
      </c>
      <c r="I54" s="75">
        <v>6.6514829294153532</v>
      </c>
      <c r="J54" s="75">
        <v>7.4455034704111336</v>
      </c>
      <c r="K54" s="75">
        <v>8.7802365991277913</v>
      </c>
    </row>
    <row r="55" spans="1:11" x14ac:dyDescent="0.3">
      <c r="A55" s="74" t="s">
        <v>81</v>
      </c>
      <c r="B55" s="75">
        <v>5.2040963956629724</v>
      </c>
      <c r="C55" s="75">
        <v>3.3760043442105996</v>
      </c>
      <c r="D55" s="75">
        <v>0.32159784342886688</v>
      </c>
      <c r="E55" s="75">
        <v>2.1276010523847404</v>
      </c>
      <c r="F55" s="75">
        <v>3.2019758574770711</v>
      </c>
      <c r="G55" s="75">
        <v>4.060331024352748</v>
      </c>
      <c r="H55" s="75">
        <v>6.1063979730003952</v>
      </c>
      <c r="I55" s="75">
        <v>6.7835431641513022</v>
      </c>
      <c r="J55" s="75">
        <v>7.6311034292220157</v>
      </c>
      <c r="K55" s="75">
        <v>9.0558357956605846</v>
      </c>
    </row>
    <row r="56" spans="1:11" x14ac:dyDescent="0.3">
      <c r="A56" s="74" t="s">
        <v>78</v>
      </c>
      <c r="B56" s="75">
        <v>4.7126040095602235</v>
      </c>
      <c r="C56" s="75">
        <v>3.6757008074102373</v>
      </c>
      <c r="D56" s="75">
        <v>-5.9546102807599866E-2</v>
      </c>
      <c r="E56" s="75">
        <v>1.7056399641932414</v>
      </c>
      <c r="F56" s="75">
        <v>2.7557330245384422</v>
      </c>
      <c r="G56" s="75">
        <v>3.5946886662524467</v>
      </c>
      <c r="H56" s="75">
        <v>5.6494215073883991</v>
      </c>
      <c r="I56" s="75">
        <v>6.3524696673088261</v>
      </c>
      <c r="J56" s="75">
        <v>7.2324518226378141</v>
      </c>
      <c r="K56" s="75">
        <v>8.7116847577506693</v>
      </c>
    </row>
    <row r="57" spans="1:11" x14ac:dyDescent="0.3">
      <c r="A57" s="74" t="s">
        <v>79</v>
      </c>
      <c r="B57" s="42">
        <v>4.3520089674692741</v>
      </c>
      <c r="C57" s="42">
        <v>4.1266383902560619</v>
      </c>
      <c r="D57" s="42">
        <v>-0.30979270503226708</v>
      </c>
      <c r="E57" s="42">
        <v>1.4145762200135419</v>
      </c>
      <c r="F57" s="42">
        <v>2.4403875356116127</v>
      </c>
      <c r="G57" s="42">
        <v>3.2599436521639449</v>
      </c>
      <c r="H57" s="42">
        <v>5.3233423857882025</v>
      </c>
      <c r="I57" s="42">
        <v>6.0522935144781496</v>
      </c>
      <c r="J57" s="42">
        <v>6.964697560065412</v>
      </c>
      <c r="K57" s="42">
        <v>8.4984310638525535</v>
      </c>
    </row>
    <row r="58" spans="1:11" x14ac:dyDescent="0.3">
      <c r="A58" s="74" t="s">
        <v>94</v>
      </c>
      <c r="B58" s="42">
        <v>4.2503467595934836</v>
      </c>
      <c r="C58" s="42">
        <v>3.8</v>
      </c>
      <c r="D58" s="42">
        <v>-0.3011064730417754</v>
      </c>
      <c r="E58" s="42">
        <v>1.3824453100490013</v>
      </c>
      <c r="F58" s="42">
        <v>2.3839748808999421</v>
      </c>
      <c r="G58" s="42">
        <v>3.184131472290602</v>
      </c>
      <c r="H58" s="42">
        <v>5.2561960984031648</v>
      </c>
      <c r="I58" s="42">
        <v>6.0110501958626319</v>
      </c>
      <c r="J58" s="42">
        <v>6.9558761317081688</v>
      </c>
      <c r="K58" s="42">
        <v>8.5441102041695967</v>
      </c>
    </row>
    <row r="59" spans="1:11" x14ac:dyDescent="0.3">
      <c r="A59" s="74" t="s">
        <v>81</v>
      </c>
      <c r="B59" s="42">
        <v>4.2178969259844479</v>
      </c>
      <c r="C59" s="42">
        <v>3.6</v>
      </c>
      <c r="D59" s="42">
        <v>-0.22320786678452897</v>
      </c>
      <c r="E59" s="42">
        <v>1.419526774351215</v>
      </c>
      <c r="F59" s="42">
        <v>2.3967746004550268</v>
      </c>
      <c r="G59" s="42">
        <v>3.1775316666840148</v>
      </c>
      <c r="H59" s="42">
        <v>5.258262185284881</v>
      </c>
      <c r="I59" s="42">
        <v>6.039019251513869</v>
      </c>
      <c r="J59" s="42">
        <v>7.0162670776176803</v>
      </c>
      <c r="K59" s="42">
        <v>8.6590017187533963</v>
      </c>
    </row>
    <row r="60" spans="1:11" x14ac:dyDescent="0.3">
      <c r="A60" s="74" t="s">
        <v>78</v>
      </c>
      <c r="B60" s="42">
        <v>3.997755921740648</v>
      </c>
      <c r="C60" s="1"/>
      <c r="D60" s="42">
        <v>-0.44334887102832887</v>
      </c>
      <c r="E60" s="42">
        <v>1.1993857701074151</v>
      </c>
      <c r="F60" s="42">
        <v>2.1766335962112269</v>
      </c>
      <c r="G60" s="42">
        <v>2.9573906624402149</v>
      </c>
      <c r="H60" s="42">
        <v>5.0381211810410811</v>
      </c>
      <c r="I60" s="42">
        <v>5.8188782472700691</v>
      </c>
      <c r="J60" s="42">
        <v>6.7961260733738804</v>
      </c>
      <c r="K60" s="42">
        <v>8.4388607145095964</v>
      </c>
    </row>
  </sheetData>
  <hyperlinks>
    <hyperlink ref="A1" location="List!A1" display="List!A1" xr:uid="{00000000-0004-0000-0200-000000000000}"/>
  </hyperlinks>
  <pageMargins left="0.7" right="0.7" top="0.75" bottom="0.75"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34"/>
  <sheetViews>
    <sheetView zoomScale="130" zoomScaleNormal="130" workbookViewId="0"/>
  </sheetViews>
  <sheetFormatPr defaultColWidth="8.88671875" defaultRowHeight="14.25" x14ac:dyDescent="0.25"/>
  <cols>
    <col min="1" max="1" width="8.88671875" style="19"/>
    <col min="2" max="2" width="8.109375" style="19" customWidth="1"/>
    <col min="3" max="16384" width="8.88671875" style="19"/>
  </cols>
  <sheetData>
    <row r="1" spans="1:18" ht="15" x14ac:dyDescent="0.25">
      <c r="A1" s="230" t="s">
        <v>379</v>
      </c>
      <c r="B1" s="19" t="s">
        <v>217</v>
      </c>
      <c r="C1" s="19" t="s">
        <v>216</v>
      </c>
      <c r="D1" s="19" t="s">
        <v>218</v>
      </c>
      <c r="E1" s="19" t="s">
        <v>219</v>
      </c>
    </row>
    <row r="2" spans="1:18" x14ac:dyDescent="0.25">
      <c r="A2" s="19" t="s">
        <v>98</v>
      </c>
      <c r="B2" s="22">
        <v>9.684258163781706E-2</v>
      </c>
      <c r="C2" s="22">
        <v>-4.1912472114929357E-2</v>
      </c>
      <c r="D2" s="22">
        <v>8.0929290280523924E-2</v>
      </c>
      <c r="E2" s="22">
        <v>8.0929290280523924E-2</v>
      </c>
      <c r="F2" s="22"/>
      <c r="J2" s="1"/>
      <c r="L2" s="1"/>
      <c r="M2" s="1"/>
      <c r="O2" s="1"/>
    </row>
    <row r="3" spans="1:18" x14ac:dyDescent="0.25">
      <c r="A3" s="19" t="s">
        <v>81</v>
      </c>
      <c r="B3" s="22">
        <v>0.12630491171678784</v>
      </c>
      <c r="C3" s="22">
        <v>0.14882957355312953</v>
      </c>
      <c r="D3" s="22">
        <v>0.12931235135384336</v>
      </c>
      <c r="E3" s="22">
        <v>0.12931235135384336</v>
      </c>
      <c r="F3" s="22"/>
      <c r="J3" s="1"/>
      <c r="L3" s="22"/>
      <c r="M3" s="22"/>
      <c r="O3" s="1"/>
    </row>
    <row r="4" spans="1:18" x14ac:dyDescent="0.25">
      <c r="A4" s="19" t="s">
        <v>78</v>
      </c>
      <c r="B4" s="22">
        <v>9.6260334133689576E-2</v>
      </c>
      <c r="C4" s="22">
        <v>6.4973533581466111E-2</v>
      </c>
      <c r="D4" s="22">
        <v>9.1444138691318524E-2</v>
      </c>
      <c r="E4" s="22">
        <v>9.1444138691318524E-2</v>
      </c>
      <c r="F4" s="22"/>
      <c r="M4" s="22"/>
      <c r="N4" s="22"/>
      <c r="O4" s="22"/>
    </row>
    <row r="5" spans="1:18" x14ac:dyDescent="0.25">
      <c r="A5" s="19" t="s">
        <v>79</v>
      </c>
      <c r="B5" s="22">
        <v>0.2228289228277518</v>
      </c>
      <c r="C5" s="22">
        <v>-1.2721252581995088E-2</v>
      </c>
      <c r="D5" s="22">
        <v>0.17722984127534658</v>
      </c>
      <c r="E5" s="22">
        <v>0.17722984127534658</v>
      </c>
      <c r="F5" s="22"/>
      <c r="J5" s="1"/>
      <c r="K5" s="1"/>
      <c r="L5" s="1"/>
      <c r="M5" s="22"/>
      <c r="N5" s="22"/>
      <c r="O5" s="22"/>
    </row>
    <row r="6" spans="1:18" x14ac:dyDescent="0.25">
      <c r="A6" s="19" t="s">
        <v>99</v>
      </c>
      <c r="B6" s="22">
        <v>5.8433926994705558E-2</v>
      </c>
      <c r="C6" s="22">
        <v>0.25217813246739706</v>
      </c>
      <c r="D6" s="22">
        <v>7.7716760607873331E-2</v>
      </c>
      <c r="E6" s="22">
        <v>7.7716760607873331E-2</v>
      </c>
      <c r="F6" s="22"/>
      <c r="M6" s="22"/>
      <c r="N6" s="22"/>
      <c r="O6" s="22"/>
    </row>
    <row r="7" spans="1:18" x14ac:dyDescent="0.25">
      <c r="A7" s="19" t="s">
        <v>81</v>
      </c>
      <c r="B7" s="22">
        <v>9.1953200941774893E-2</v>
      </c>
      <c r="C7" s="22">
        <v>0.14210536625954262</v>
      </c>
      <c r="D7" s="22">
        <v>9.868634198127299E-2</v>
      </c>
      <c r="E7" s="22">
        <v>9.868634198127299E-2</v>
      </c>
      <c r="F7" s="22"/>
      <c r="J7" s="22"/>
      <c r="K7" s="22"/>
      <c r="L7" s="1"/>
      <c r="M7" s="22"/>
      <c r="N7" s="22"/>
      <c r="O7" s="22"/>
      <c r="P7" s="22"/>
      <c r="Q7" s="22"/>
      <c r="R7" s="22"/>
    </row>
    <row r="8" spans="1:18" x14ac:dyDescent="0.25">
      <c r="A8" s="19" t="s">
        <v>78</v>
      </c>
      <c r="B8" s="22">
        <v>3.4913602719927467E-2</v>
      </c>
      <c r="C8" s="22">
        <v>0.13675962646719825</v>
      </c>
      <c r="D8" s="22">
        <v>5.0245560208075642E-2</v>
      </c>
      <c r="E8" s="22">
        <v>5.0245560208075642E-2</v>
      </c>
      <c r="F8" s="22"/>
      <c r="J8" s="22"/>
      <c r="K8" s="22"/>
      <c r="N8" s="22"/>
      <c r="O8" s="22"/>
      <c r="P8" s="22"/>
      <c r="Q8" s="22"/>
      <c r="R8" s="22"/>
    </row>
    <row r="9" spans="1:18" x14ac:dyDescent="0.25">
      <c r="A9" s="19" t="s">
        <v>79</v>
      </c>
      <c r="B9" s="22">
        <v>2.2953909331175453E-2</v>
      </c>
      <c r="C9" s="22">
        <v>0.25552693730829246</v>
      </c>
      <c r="D9" s="22">
        <v>6.2069684093722925E-2</v>
      </c>
      <c r="E9" s="22">
        <v>6.2069684093722925E-2</v>
      </c>
      <c r="F9" s="22"/>
      <c r="L9" s="1"/>
      <c r="M9" s="1"/>
      <c r="N9" s="22"/>
      <c r="O9" s="22"/>
      <c r="P9" s="22"/>
      <c r="Q9" s="22"/>
      <c r="R9" s="22"/>
    </row>
    <row r="10" spans="1:18" x14ac:dyDescent="0.25">
      <c r="A10" s="19" t="s">
        <v>100</v>
      </c>
      <c r="B10" s="22">
        <v>0.15096494958128034</v>
      </c>
      <c r="C10" s="22">
        <v>0.20884402044324887</v>
      </c>
      <c r="D10" s="22">
        <v>0.1586691026594543</v>
      </c>
      <c r="E10" s="22">
        <v>0.15762569677841934</v>
      </c>
      <c r="F10" s="22"/>
      <c r="J10" s="1"/>
      <c r="K10" s="1"/>
      <c r="O10" s="22"/>
      <c r="P10" s="22"/>
      <c r="Q10" s="22"/>
      <c r="R10" s="22"/>
    </row>
    <row r="11" spans="1:18" x14ac:dyDescent="0.25">
      <c r="A11" s="19" t="s">
        <v>81</v>
      </c>
      <c r="B11" s="22">
        <v>0.10935219082303832</v>
      </c>
      <c r="C11" s="22">
        <v>2.4502073790766445E-2</v>
      </c>
      <c r="D11" s="22">
        <v>9.8805166378606923E-2</v>
      </c>
      <c r="E11" s="22">
        <v>9.777515698349476E-2</v>
      </c>
      <c r="F11" s="22"/>
      <c r="O11" s="22"/>
      <c r="P11" s="22"/>
      <c r="Q11" s="22"/>
      <c r="R11" s="22"/>
    </row>
    <row r="12" spans="1:18" x14ac:dyDescent="0.25">
      <c r="A12" s="19" t="s">
        <v>78</v>
      </c>
      <c r="B12" s="22">
        <v>8.7341613120443362E-2</v>
      </c>
      <c r="C12" s="22">
        <v>-5.1395688764258408E-2</v>
      </c>
      <c r="D12" s="22">
        <v>6.6831035707677303E-2</v>
      </c>
      <c r="E12" s="22">
        <v>6.5722957380561289E-2</v>
      </c>
      <c r="F12" s="22"/>
      <c r="O12" s="22"/>
      <c r="P12" s="22"/>
      <c r="Q12" s="22"/>
      <c r="R12" s="22"/>
    </row>
    <row r="13" spans="1:18" x14ac:dyDescent="0.25">
      <c r="A13" s="19" t="s">
        <v>79</v>
      </c>
      <c r="B13" s="22">
        <v>0.12415267493704647</v>
      </c>
      <c r="C13" s="22">
        <v>-5.4877100260018213E-2</v>
      </c>
      <c r="D13" s="22">
        <v>9.2898922636062059E-2</v>
      </c>
      <c r="E13" s="22">
        <v>9.1584624553947863E-2</v>
      </c>
      <c r="O13" s="22"/>
      <c r="P13" s="22"/>
      <c r="Q13" s="22"/>
      <c r="R13" s="22"/>
    </row>
    <row r="14" spans="1:18" x14ac:dyDescent="0.25">
      <c r="A14" s="19" t="s">
        <v>101</v>
      </c>
      <c r="B14" s="22">
        <v>1.334081286332804E-2</v>
      </c>
      <c r="C14" s="22">
        <v>-0.15889792973765027</v>
      </c>
      <c r="D14" s="22">
        <v>-6.2009809700028914E-3</v>
      </c>
      <c r="E14" s="22">
        <v>-6.2009809700028914E-3</v>
      </c>
      <c r="O14" s="22"/>
      <c r="P14" s="22"/>
      <c r="Q14" s="22"/>
      <c r="R14" s="22"/>
    </row>
    <row r="15" spans="1:18" x14ac:dyDescent="0.25">
      <c r="A15" s="19" t="s">
        <v>81</v>
      </c>
      <c r="B15" s="22">
        <v>-0.19472710077766578</v>
      </c>
      <c r="C15" s="22">
        <v>-0.39131121464367796</v>
      </c>
      <c r="D15" s="22">
        <v>-0.21917005156838534</v>
      </c>
      <c r="E15" s="22">
        <v>-0.21917005156838534</v>
      </c>
      <c r="O15" s="22"/>
      <c r="P15" s="22"/>
      <c r="Q15" s="22"/>
      <c r="R15" s="22"/>
    </row>
    <row r="16" spans="1:18" x14ac:dyDescent="0.25">
      <c r="A16" s="19" t="s">
        <v>78</v>
      </c>
      <c r="B16" s="22">
        <v>-0.10180907000254408</v>
      </c>
      <c r="C16" s="22">
        <v>-0.13421947345090501</v>
      </c>
      <c r="D16" s="22">
        <v>-0.10615383789132413</v>
      </c>
      <c r="E16" s="22">
        <v>-0.10615383789132413</v>
      </c>
      <c r="M16" s="22"/>
      <c r="N16" s="22"/>
      <c r="O16" s="22"/>
      <c r="P16" s="22"/>
      <c r="Q16" s="22"/>
      <c r="R16" s="22"/>
    </row>
    <row r="17" spans="1:16" x14ac:dyDescent="0.25">
      <c r="A17" s="19" t="s">
        <v>79</v>
      </c>
      <c r="B17" s="22">
        <v>-0.22442876313008583</v>
      </c>
      <c r="C17" s="22">
        <v>-1.5634735546055652E-2</v>
      </c>
      <c r="D17" s="22">
        <v>-0.19192662845215402</v>
      </c>
      <c r="E17" s="22">
        <v>-0.19192662845215402</v>
      </c>
    </row>
    <row r="18" spans="1:16" x14ac:dyDescent="0.25">
      <c r="A18" s="19" t="s">
        <v>102</v>
      </c>
      <c r="B18" s="22">
        <v>-2.852212943233141E-2</v>
      </c>
      <c r="C18" s="22">
        <v>-0.2430336234142409</v>
      </c>
      <c r="D18" s="22">
        <v>-4.9246321474759464E-2</v>
      </c>
      <c r="E18" s="22">
        <v>-4.988209243071997E-2</v>
      </c>
    </row>
    <row r="19" spans="1:16" x14ac:dyDescent="0.25">
      <c r="A19" s="19" t="s">
        <v>81</v>
      </c>
      <c r="B19" s="22">
        <v>0.15418044422263422</v>
      </c>
      <c r="C19" s="22">
        <v>0.22622628554506691</v>
      </c>
      <c r="D19" s="22">
        <v>0.1616585601472284</v>
      </c>
      <c r="E19" s="22">
        <v>0.1616585601472284</v>
      </c>
    </row>
    <row r="20" spans="1:16" x14ac:dyDescent="0.25">
      <c r="A20" s="19" t="s">
        <v>78</v>
      </c>
      <c r="B20" s="22">
        <v>-4.4000000000000004E-2</v>
      </c>
      <c r="C20" s="22">
        <v>0.13600000000000001</v>
      </c>
      <c r="D20" s="22">
        <v>0.10199999999999999</v>
      </c>
      <c r="E20" s="22">
        <v>-1.7577574160000001E-2</v>
      </c>
      <c r="F20" s="49"/>
      <c r="G20" s="49"/>
    </row>
    <row r="21" spans="1:16" x14ac:dyDescent="0.25">
      <c r="B21" s="50"/>
      <c r="C21" s="50"/>
      <c r="D21" s="50"/>
      <c r="E21" s="49"/>
      <c r="F21" s="49"/>
      <c r="G21" s="49"/>
    </row>
    <row r="23" spans="1:16" x14ac:dyDescent="0.25">
      <c r="B23" s="50"/>
      <c r="C23" s="50"/>
      <c r="D23" s="50"/>
      <c r="E23" s="49"/>
      <c r="F23" s="49"/>
      <c r="G23" s="49"/>
    </row>
    <row r="24" spans="1:16" x14ac:dyDescent="0.25">
      <c r="B24" s="42"/>
      <c r="C24" s="42"/>
      <c r="D24" s="42"/>
      <c r="E24" s="42"/>
      <c r="F24" s="42"/>
      <c r="G24" s="42"/>
      <c r="H24" s="42"/>
      <c r="I24" s="42"/>
      <c r="J24" s="42"/>
      <c r="K24" s="42"/>
      <c r="L24" s="42"/>
      <c r="M24" s="42"/>
      <c r="N24" s="42"/>
      <c r="O24" s="50"/>
      <c r="P24" s="50"/>
    </row>
    <row r="25" spans="1:16" x14ac:dyDescent="0.25">
      <c r="B25" s="42"/>
      <c r="C25" s="42"/>
      <c r="D25" s="42"/>
      <c r="E25" s="42"/>
      <c r="F25" s="42"/>
      <c r="G25" s="42"/>
      <c r="H25" s="21"/>
      <c r="I25" s="21"/>
      <c r="J25" s="21"/>
      <c r="K25" s="21"/>
      <c r="L25" s="21"/>
      <c r="M25" s="21"/>
      <c r="N25" s="21"/>
    </row>
    <row r="26" spans="1:16" x14ac:dyDescent="0.25">
      <c r="B26" s="42"/>
      <c r="C26" s="42"/>
      <c r="D26" s="42"/>
      <c r="E26" s="42"/>
      <c r="F26" s="42"/>
      <c r="G26" s="42"/>
      <c r="H26" s="21"/>
      <c r="I26" s="21"/>
      <c r="J26" s="21"/>
      <c r="K26" s="21"/>
      <c r="L26" s="21"/>
      <c r="M26" s="21"/>
      <c r="N26" s="21"/>
    </row>
    <row r="27" spans="1:16" x14ac:dyDescent="0.25">
      <c r="B27" s="50"/>
      <c r="C27" s="50"/>
      <c r="D27" s="50"/>
      <c r="E27" s="49"/>
      <c r="F27" s="49"/>
      <c r="G27" s="49"/>
    </row>
    <row r="28" spans="1:16" x14ac:dyDescent="0.25">
      <c r="B28" s="49"/>
      <c r="C28" s="42"/>
      <c r="D28" s="42"/>
      <c r="E28" s="42"/>
      <c r="F28" s="49"/>
      <c r="G28" s="49"/>
      <c r="H28" s="49"/>
      <c r="I28" s="49"/>
      <c r="J28" s="49"/>
      <c r="K28" s="49"/>
      <c r="L28" s="49"/>
      <c r="M28" s="49"/>
      <c r="N28" s="49"/>
    </row>
    <row r="29" spans="1:16" x14ac:dyDescent="0.25">
      <c r="B29" s="49"/>
      <c r="C29" s="42"/>
      <c r="D29" s="42"/>
      <c r="E29" s="42"/>
      <c r="F29" s="49"/>
      <c r="G29" s="49"/>
      <c r="H29" s="49"/>
      <c r="I29" s="49"/>
      <c r="J29" s="49"/>
      <c r="K29" s="49"/>
      <c r="L29" s="49"/>
      <c r="M29" s="49"/>
      <c r="N29" s="49"/>
    </row>
    <row r="30" spans="1:16" x14ac:dyDescent="0.25">
      <c r="B30" s="49"/>
      <c r="C30" s="42"/>
      <c r="D30" s="42"/>
      <c r="E30" s="42"/>
      <c r="F30" s="49"/>
      <c r="G30" s="49"/>
      <c r="H30" s="49"/>
      <c r="I30" s="49"/>
      <c r="J30" s="49"/>
      <c r="K30" s="49"/>
      <c r="L30" s="49"/>
      <c r="M30" s="49"/>
      <c r="N30" s="49"/>
    </row>
    <row r="31" spans="1:16" x14ac:dyDescent="0.25">
      <c r="B31" s="50"/>
      <c r="C31" s="42"/>
      <c r="D31" s="42"/>
      <c r="E31" s="42"/>
      <c r="F31" s="49"/>
      <c r="G31" s="49"/>
      <c r="H31" s="49"/>
      <c r="I31" s="49"/>
    </row>
    <row r="32" spans="1:16" x14ac:dyDescent="0.25">
      <c r="B32" s="50"/>
      <c r="C32" s="42"/>
      <c r="D32" s="42"/>
      <c r="E32" s="42"/>
      <c r="F32" s="49"/>
      <c r="G32" s="49"/>
      <c r="H32" s="49"/>
      <c r="I32" s="49"/>
    </row>
    <row r="33" spans="3:9" x14ac:dyDescent="0.25">
      <c r="C33" s="42"/>
      <c r="D33" s="42"/>
      <c r="E33" s="42"/>
      <c r="G33" s="49"/>
      <c r="H33" s="49"/>
      <c r="I33" s="49"/>
    </row>
    <row r="34" spans="3:9" x14ac:dyDescent="0.25">
      <c r="C34" s="42"/>
      <c r="D34" s="21"/>
      <c r="E34" s="21"/>
      <c r="G34" s="49"/>
      <c r="H34" s="49"/>
      <c r="I34" s="49"/>
    </row>
  </sheetData>
  <hyperlinks>
    <hyperlink ref="A1" location="List!A1" display="List!A1" xr:uid="{00000000-0004-0000-1D00-000000000000}"/>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4"/>
  <sheetViews>
    <sheetView zoomScaleNormal="100" workbookViewId="0"/>
  </sheetViews>
  <sheetFormatPr defaultColWidth="8.88671875" defaultRowHeight="16.5" x14ac:dyDescent="0.3"/>
  <sheetData>
    <row r="1" spans="1:20" x14ac:dyDescent="0.3">
      <c r="A1" s="231" t="s">
        <v>379</v>
      </c>
      <c r="B1" s="108" t="s">
        <v>98</v>
      </c>
      <c r="C1" s="108" t="s">
        <v>81</v>
      </c>
      <c r="D1" s="108" t="s">
        <v>78</v>
      </c>
      <c r="E1" s="108" t="s">
        <v>79</v>
      </c>
      <c r="F1" s="108" t="s">
        <v>99</v>
      </c>
      <c r="G1" s="108" t="s">
        <v>81</v>
      </c>
      <c r="H1" s="108" t="s">
        <v>78</v>
      </c>
      <c r="I1" s="108" t="s">
        <v>79</v>
      </c>
      <c r="J1" s="108" t="s">
        <v>100</v>
      </c>
      <c r="K1" s="108" t="s">
        <v>81</v>
      </c>
      <c r="L1" s="108" t="s">
        <v>78</v>
      </c>
      <c r="M1" s="108" t="s">
        <v>79</v>
      </c>
      <c r="N1" s="108" t="s">
        <v>101</v>
      </c>
      <c r="O1" s="108" t="s">
        <v>81</v>
      </c>
      <c r="P1" s="108" t="s">
        <v>78</v>
      </c>
      <c r="Q1" s="132" t="s">
        <v>79</v>
      </c>
      <c r="R1" s="108" t="s">
        <v>102</v>
      </c>
      <c r="S1" s="108" t="s">
        <v>81</v>
      </c>
      <c r="T1" s="108" t="s">
        <v>78</v>
      </c>
    </row>
    <row r="2" spans="1:20" x14ac:dyDescent="0.3">
      <c r="A2" s="39" t="s">
        <v>220</v>
      </c>
      <c r="B2" s="79">
        <v>-17.8</v>
      </c>
      <c r="C2" s="79">
        <v>-17.7</v>
      </c>
      <c r="D2" s="79">
        <v>-50.9</v>
      </c>
      <c r="E2" s="79">
        <v>-67.3</v>
      </c>
      <c r="F2" s="79">
        <v>-90.5</v>
      </c>
      <c r="G2" s="79">
        <v>-96.5</v>
      </c>
      <c r="H2" s="79">
        <v>-71.900000000000006</v>
      </c>
      <c r="I2" s="79">
        <v>-2.8</v>
      </c>
      <c r="J2" s="79">
        <v>-12.349051844305862</v>
      </c>
      <c r="K2" s="79">
        <v>20.42405882778236</v>
      </c>
      <c r="L2" s="79">
        <v>32.045164064896113</v>
      </c>
      <c r="M2" s="79">
        <v>-21.667846689561344</v>
      </c>
      <c r="N2" s="65">
        <v>20.7</v>
      </c>
      <c r="O2" s="65">
        <v>35.4</v>
      </c>
      <c r="P2" s="65">
        <v>-58.8</v>
      </c>
      <c r="Q2" s="132">
        <v>47.2</v>
      </c>
      <c r="R2" s="132">
        <v>18.399999999999999</v>
      </c>
      <c r="S2" s="132">
        <v>-31</v>
      </c>
      <c r="T2" s="132">
        <v>39.299999999999997</v>
      </c>
    </row>
    <row r="3" spans="1:20" x14ac:dyDescent="0.3">
      <c r="A3" s="39" t="s">
        <v>221</v>
      </c>
      <c r="B3" s="79">
        <v>20.399999999999999</v>
      </c>
      <c r="C3" s="79">
        <v>16.7</v>
      </c>
      <c r="D3" s="79">
        <v>21.5</v>
      </c>
      <c r="E3" s="79">
        <v>18.399999999999999</v>
      </c>
      <c r="F3" s="79">
        <v>17.100000000000001</v>
      </c>
      <c r="G3" s="79">
        <v>2.5</v>
      </c>
      <c r="H3" s="79">
        <v>-0.7</v>
      </c>
      <c r="I3" s="79">
        <v>4.4000000000000004</v>
      </c>
      <c r="J3" s="79">
        <v>-3.8623144638741564</v>
      </c>
      <c r="K3" s="79">
        <v>15.215148856580285</v>
      </c>
      <c r="L3" s="79">
        <v>22.185396975049514</v>
      </c>
      <c r="M3" s="79">
        <v>26.547297265269208</v>
      </c>
      <c r="N3" s="65">
        <v>-2.1</v>
      </c>
      <c r="O3" s="65">
        <v>-33.1</v>
      </c>
      <c r="P3" s="65">
        <v>-44.9</v>
      </c>
      <c r="Q3" s="132">
        <v>-41.6</v>
      </c>
      <c r="R3" s="132">
        <v>-20.7</v>
      </c>
      <c r="S3" s="132">
        <v>28.9</v>
      </c>
      <c r="T3" s="132">
        <v>29.6</v>
      </c>
    </row>
    <row r="4" spans="1:20" x14ac:dyDescent="0.3">
      <c r="A4" s="39" t="s">
        <v>222</v>
      </c>
      <c r="B4" s="79">
        <v>19.7</v>
      </c>
      <c r="C4" s="79">
        <v>16.899999999999999</v>
      </c>
      <c r="D4" s="79">
        <v>24.1</v>
      </c>
      <c r="E4" s="79">
        <v>33.9</v>
      </c>
      <c r="F4" s="79">
        <v>29.3</v>
      </c>
      <c r="G4" s="79">
        <v>20.7</v>
      </c>
      <c r="H4" s="79">
        <v>9.6</v>
      </c>
      <c r="I4" s="79">
        <v>2.5</v>
      </c>
      <c r="J4" s="79">
        <v>4.885936439356442E-2</v>
      </c>
      <c r="K4" s="79">
        <v>4.6014915669328644</v>
      </c>
      <c r="L4" s="79">
        <v>12.782216599571555</v>
      </c>
      <c r="M4" s="79">
        <v>24.054564285510537</v>
      </c>
      <c r="N4" s="65">
        <v>-6.8</v>
      </c>
      <c r="O4" s="65">
        <v>-33.700000000000003</v>
      </c>
      <c r="P4" s="65">
        <v>-32.799999999999997</v>
      </c>
      <c r="Q4" s="132">
        <v>-43</v>
      </c>
      <c r="R4" s="132">
        <v>-19.899999999999999</v>
      </c>
      <c r="S4" s="132">
        <v>29.7</v>
      </c>
      <c r="T4" s="132">
        <v>10.6</v>
      </c>
    </row>
  </sheetData>
  <hyperlinks>
    <hyperlink ref="A1" location="List!A1" display="List!A1" xr:uid="{00000000-0004-0000-1E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Y21"/>
  <sheetViews>
    <sheetView zoomScale="160" zoomScaleNormal="160" workbookViewId="0"/>
  </sheetViews>
  <sheetFormatPr defaultColWidth="8.88671875" defaultRowHeight="16.5" x14ac:dyDescent="0.3"/>
  <cols>
    <col min="1" max="1" width="20.44140625" style="2" customWidth="1"/>
    <col min="2" max="5" width="0" style="2" hidden="1" customWidth="1"/>
    <col min="6" max="16384" width="8.88671875" style="2"/>
  </cols>
  <sheetData>
    <row r="1" spans="1:25" x14ac:dyDescent="0.3">
      <c r="A1" s="230" t="s">
        <v>379</v>
      </c>
      <c r="B1" s="52" t="s">
        <v>97</v>
      </c>
      <c r="C1" s="52" t="s">
        <v>81</v>
      </c>
      <c r="D1" s="52" t="s">
        <v>78</v>
      </c>
      <c r="E1" s="52" t="s">
        <v>79</v>
      </c>
      <c r="F1" s="52" t="s">
        <v>98</v>
      </c>
      <c r="G1" s="52" t="s">
        <v>81</v>
      </c>
      <c r="H1" s="52" t="s">
        <v>78</v>
      </c>
      <c r="I1" s="52" t="s">
        <v>79</v>
      </c>
      <c r="J1" s="52" t="s">
        <v>99</v>
      </c>
      <c r="K1" s="52" t="s">
        <v>81</v>
      </c>
      <c r="L1" s="52" t="s">
        <v>78</v>
      </c>
      <c r="M1" s="52" t="s">
        <v>79</v>
      </c>
      <c r="N1" s="52" t="s">
        <v>100</v>
      </c>
      <c r="O1" s="52" t="s">
        <v>81</v>
      </c>
      <c r="P1" s="52" t="s">
        <v>78</v>
      </c>
      <c r="Q1" s="52" t="s">
        <v>79</v>
      </c>
      <c r="R1" s="52" t="s">
        <v>101</v>
      </c>
      <c r="S1" s="52" t="s">
        <v>81</v>
      </c>
      <c r="T1" s="52" t="s">
        <v>78</v>
      </c>
      <c r="U1" s="52" t="s">
        <v>79</v>
      </c>
      <c r="V1" s="52" t="s">
        <v>102</v>
      </c>
      <c r="W1" s="52" t="s">
        <v>81</v>
      </c>
      <c r="X1" s="52" t="s">
        <v>78</v>
      </c>
    </row>
    <row r="2" spans="1:25" x14ac:dyDescent="0.3">
      <c r="A2" s="52" t="s">
        <v>192</v>
      </c>
      <c r="B2" s="52">
        <v>0.7</v>
      </c>
      <c r="C2" s="52">
        <v>-0.1</v>
      </c>
      <c r="D2" s="52">
        <v>1.1000000000000001</v>
      </c>
      <c r="E2" s="52">
        <v>-0.7</v>
      </c>
      <c r="F2" s="85">
        <v>-0.355961945</v>
      </c>
      <c r="G2" s="85">
        <v>0.88924889900000004</v>
      </c>
      <c r="H2" s="85">
        <v>0.273045178</v>
      </c>
      <c r="I2" s="85">
        <v>-8.5650595100000004E-2</v>
      </c>
      <c r="J2" s="110">
        <v>-3.5023452699999999E-2</v>
      </c>
      <c r="K2" s="110">
        <v>0.184436343</v>
      </c>
      <c r="L2" s="110">
        <v>-0.99703620400000004</v>
      </c>
      <c r="M2" s="110">
        <v>-1.9721675400000001</v>
      </c>
      <c r="N2" s="122">
        <v>2.93135638</v>
      </c>
      <c r="O2" s="122">
        <v>-2.0724670600000001</v>
      </c>
      <c r="P2" s="122">
        <v>-0.54602522499999995</v>
      </c>
      <c r="Q2" s="122">
        <v>-9.6257206499999998E-2</v>
      </c>
      <c r="R2" s="134">
        <v>0.78747</v>
      </c>
      <c r="S2" s="134">
        <v>-0.54305999999999999</v>
      </c>
      <c r="T2" s="134">
        <v>0.98916999999999999</v>
      </c>
      <c r="U2" s="134">
        <v>-0.68944000000000005</v>
      </c>
      <c r="V2" s="134">
        <v>0.72631999999999997</v>
      </c>
      <c r="W2" s="134">
        <v>-0.32823999999999998</v>
      </c>
      <c r="X2" s="134">
        <v>-0.60268999999999995</v>
      </c>
      <c r="Y2" s="122"/>
    </row>
    <row r="3" spans="1:25" x14ac:dyDescent="0.3">
      <c r="A3" s="52" t="s">
        <v>193</v>
      </c>
      <c r="B3" s="52">
        <v>0.2</v>
      </c>
      <c r="C3" s="52">
        <v>2.2000000000000002</v>
      </c>
      <c r="D3" s="52">
        <v>-0.12</v>
      </c>
      <c r="E3" s="52">
        <v>0.3</v>
      </c>
      <c r="F3" s="85">
        <v>-1.68554363</v>
      </c>
      <c r="G3" s="85">
        <v>-0.64460600000000001</v>
      </c>
      <c r="H3" s="85">
        <v>-0.34260812600000001</v>
      </c>
      <c r="I3" s="85">
        <v>-0.599998963</v>
      </c>
      <c r="J3" s="110">
        <v>-1.66275548</v>
      </c>
      <c r="K3" s="110">
        <v>-0.62695711200000004</v>
      </c>
      <c r="L3" s="110">
        <v>0.19133486499999999</v>
      </c>
      <c r="M3" s="110">
        <v>2.3536231299999999</v>
      </c>
      <c r="N3" s="122">
        <v>-3.8934744399999999</v>
      </c>
      <c r="O3" s="122">
        <v>2.58570578E-2</v>
      </c>
      <c r="P3" s="122">
        <v>3.6378928199999998</v>
      </c>
      <c r="Q3" s="122">
        <v>1.58190875</v>
      </c>
      <c r="R3" s="134">
        <v>-1.2324999999999999</v>
      </c>
      <c r="S3" s="134">
        <v>5.5823999999999998</v>
      </c>
      <c r="T3" s="134">
        <v>-0.78598999999999997</v>
      </c>
      <c r="U3" s="134">
        <v>0.14197000000000001</v>
      </c>
      <c r="V3" s="134">
        <v>4.7861000000000001E-2</v>
      </c>
      <c r="W3" s="134">
        <v>0.30109999999999998</v>
      </c>
      <c r="X3" s="134">
        <v>-1.6483000000000001</v>
      </c>
      <c r="Y3" s="122"/>
    </row>
    <row r="4" spans="1:25" x14ac:dyDescent="0.3">
      <c r="A4" s="52" t="s">
        <v>223</v>
      </c>
      <c r="B4" s="54"/>
      <c r="C4" s="54"/>
      <c r="D4" s="54"/>
      <c r="E4" s="54"/>
      <c r="F4" s="85">
        <f>F2+F3</f>
        <v>-2.041505575</v>
      </c>
      <c r="G4" s="85">
        <f t="shared" ref="G4:Q4" si="0">G2+G3</f>
        <v>0.24464289900000002</v>
      </c>
      <c r="H4" s="85">
        <f t="shared" si="0"/>
        <v>-6.9562948000000013E-2</v>
      </c>
      <c r="I4" s="85">
        <f t="shared" si="0"/>
        <v>-0.68564955809999995</v>
      </c>
      <c r="J4" s="85">
        <f t="shared" si="0"/>
        <v>-1.6977789326999999</v>
      </c>
      <c r="K4" s="85">
        <f t="shared" si="0"/>
        <v>-0.44252076900000004</v>
      </c>
      <c r="L4" s="85">
        <f t="shared" si="0"/>
        <v>-0.80570133900000007</v>
      </c>
      <c r="M4" s="85">
        <f t="shared" si="0"/>
        <v>0.38145558999999984</v>
      </c>
      <c r="N4" s="85">
        <f t="shared" si="0"/>
        <v>-0.96211805999999989</v>
      </c>
      <c r="O4" s="85">
        <f t="shared" si="0"/>
        <v>-2.0466100022</v>
      </c>
      <c r="P4" s="85">
        <f t="shared" si="0"/>
        <v>3.0918675950000001</v>
      </c>
      <c r="Q4" s="85">
        <f t="shared" si="0"/>
        <v>1.4856515434999999</v>
      </c>
      <c r="R4" s="134">
        <v>-0.67096999999999996</v>
      </c>
      <c r="S4" s="134">
        <v>4.2487000000000004</v>
      </c>
      <c r="T4" s="134">
        <v>-0.23311999999999999</v>
      </c>
      <c r="U4" s="134">
        <v>-0.16220000000000001</v>
      </c>
      <c r="V4" s="134">
        <v>0.32882</v>
      </c>
      <c r="W4" s="134">
        <v>0.10958</v>
      </c>
      <c r="X4" s="134">
        <v>-1.5597000000000001</v>
      </c>
      <c r="Y4" s="85"/>
    </row>
    <row r="21" spans="3:3" x14ac:dyDescent="0.3">
      <c r="C21" s="17"/>
    </row>
  </sheetData>
  <hyperlinks>
    <hyperlink ref="A1" location="List!A1" display="List!A1" xr:uid="{00000000-0004-0000-1F00-000000000000}"/>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19"/>
  <sheetViews>
    <sheetView zoomScale="175" zoomScaleNormal="175" workbookViewId="0"/>
  </sheetViews>
  <sheetFormatPr defaultColWidth="8.88671875" defaultRowHeight="16.5" x14ac:dyDescent="0.3"/>
  <cols>
    <col min="1" max="1" width="29.44140625" style="17" customWidth="1"/>
    <col min="2" max="2" width="11.88671875" style="17" customWidth="1"/>
    <col min="3" max="3" width="8.88671875" style="17" customWidth="1"/>
    <col min="4" max="16384" width="8.88671875" style="17"/>
  </cols>
  <sheetData>
    <row r="1" spans="1:14" x14ac:dyDescent="0.3">
      <c r="A1" s="230" t="s">
        <v>379</v>
      </c>
      <c r="B1" s="19" t="s">
        <v>100</v>
      </c>
      <c r="C1" s="19" t="s">
        <v>81</v>
      </c>
      <c r="D1" s="19" t="s">
        <v>78</v>
      </c>
      <c r="E1" s="19" t="s">
        <v>79</v>
      </c>
      <c r="F1" s="19" t="s">
        <v>101</v>
      </c>
      <c r="G1" s="19" t="s">
        <v>117</v>
      </c>
      <c r="H1" s="19" t="s">
        <v>78</v>
      </c>
      <c r="I1" s="19" t="s">
        <v>79</v>
      </c>
      <c r="J1" s="19" t="s">
        <v>102</v>
      </c>
      <c r="K1" s="19" t="s">
        <v>117</v>
      </c>
      <c r="L1" s="19" t="s">
        <v>78</v>
      </c>
    </row>
    <row r="2" spans="1:14" x14ac:dyDescent="0.3">
      <c r="A2" s="40" t="s">
        <v>224</v>
      </c>
      <c r="B2" s="42">
        <v>330.9</v>
      </c>
      <c r="C2" s="42">
        <f>779.7-B2</f>
        <v>448.80000000000007</v>
      </c>
      <c r="D2" s="42">
        <f>1180.8-C2-B2</f>
        <v>401.09999999999991</v>
      </c>
      <c r="E2" s="42">
        <v>427.8</v>
      </c>
      <c r="F2" s="42">
        <f>381.9</f>
        <v>381.9</v>
      </c>
      <c r="G2" s="42">
        <f>735.7-F2</f>
        <v>353.80000000000007</v>
      </c>
      <c r="H2" s="42">
        <f>1106.3-G2-F2</f>
        <v>370.59999999999991</v>
      </c>
      <c r="I2" s="42">
        <v>502.2</v>
      </c>
      <c r="J2" s="42">
        <v>362.1</v>
      </c>
      <c r="K2" s="4">
        <v>453</v>
      </c>
      <c r="L2" s="4">
        <v>423.9</v>
      </c>
      <c r="N2" s="133"/>
    </row>
    <row r="3" spans="1:14" x14ac:dyDescent="0.3">
      <c r="A3" s="40" t="s">
        <v>225</v>
      </c>
      <c r="B3" s="42">
        <v>290.5</v>
      </c>
      <c r="C3" s="42">
        <f>646.1-B3</f>
        <v>355.6</v>
      </c>
      <c r="D3" s="42">
        <f>1071.9-C3-B3</f>
        <v>425.80000000000007</v>
      </c>
      <c r="E3" s="42">
        <v>589</v>
      </c>
      <c r="F3" s="42">
        <v>335.6</v>
      </c>
      <c r="G3" s="42">
        <f>773.1-F3</f>
        <v>437.5</v>
      </c>
      <c r="H3" s="42">
        <f>1246.7-G3-F3</f>
        <v>473.6</v>
      </c>
      <c r="I3" s="42">
        <v>678</v>
      </c>
      <c r="J3" s="42">
        <v>412.7</v>
      </c>
      <c r="K3" s="4">
        <v>473.59999999999997</v>
      </c>
      <c r="L3" s="4">
        <v>496.7000000000001</v>
      </c>
      <c r="N3" s="133"/>
    </row>
    <row r="4" spans="1:14" x14ac:dyDescent="0.3">
      <c r="A4" s="40" t="s">
        <v>226</v>
      </c>
      <c r="B4" s="42">
        <f t="shared" ref="B4:K4" si="0">B2-B3</f>
        <v>40.399999999999977</v>
      </c>
      <c r="C4" s="42">
        <f t="shared" si="0"/>
        <v>93.200000000000045</v>
      </c>
      <c r="D4" s="42">
        <f t="shared" si="0"/>
        <v>-24.700000000000159</v>
      </c>
      <c r="E4" s="42">
        <f t="shared" si="0"/>
        <v>-161.19999999999999</v>
      </c>
      <c r="F4" s="42">
        <f t="shared" si="0"/>
        <v>46.299999999999955</v>
      </c>
      <c r="G4" s="42">
        <f t="shared" si="0"/>
        <v>-83.699999999999932</v>
      </c>
      <c r="H4" s="42">
        <f t="shared" si="0"/>
        <v>-103.00000000000011</v>
      </c>
      <c r="I4" s="42">
        <f t="shared" si="0"/>
        <v>-175.8</v>
      </c>
      <c r="J4" s="42">
        <f t="shared" si="0"/>
        <v>-50.599999999999966</v>
      </c>
      <c r="K4" s="4">
        <f t="shared" si="0"/>
        <v>-20.599999999999966</v>
      </c>
      <c r="L4" s="4">
        <v>-72.800000000000125</v>
      </c>
      <c r="N4" s="133"/>
    </row>
    <row r="5" spans="1:14" x14ac:dyDescent="0.3">
      <c r="B5"/>
      <c r="C5"/>
      <c r="D5"/>
      <c r="E5"/>
      <c r="F5"/>
      <c r="G5"/>
    </row>
    <row r="19" spans="3:3" x14ac:dyDescent="0.3">
      <c r="C19" s="2"/>
    </row>
  </sheetData>
  <hyperlinks>
    <hyperlink ref="A1" location="List!A1" display="List!A1" xr:uid="{00000000-0004-0000-2000-000000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18"/>
  <sheetViews>
    <sheetView zoomScale="130" zoomScaleNormal="130" workbookViewId="0">
      <selection activeCell="G24" sqref="G24"/>
    </sheetView>
  </sheetViews>
  <sheetFormatPr defaultColWidth="8.88671875" defaultRowHeight="16.5" x14ac:dyDescent="0.3"/>
  <cols>
    <col min="1" max="1" width="26.44140625" style="2" customWidth="1"/>
    <col min="2" max="16384" width="8.88671875" style="2"/>
  </cols>
  <sheetData>
    <row r="1" spans="1:3" x14ac:dyDescent="0.3">
      <c r="A1" s="230" t="s">
        <v>379</v>
      </c>
      <c r="B1" s="29" t="s">
        <v>230</v>
      </c>
      <c r="C1" s="29" t="s">
        <v>231</v>
      </c>
    </row>
    <row r="2" spans="1:3" x14ac:dyDescent="0.3">
      <c r="A2" s="29" t="s">
        <v>227</v>
      </c>
      <c r="B2" s="75">
        <v>-74.3</v>
      </c>
      <c r="C2" s="75">
        <v>-38.200000000000003</v>
      </c>
    </row>
    <row r="3" spans="1:3" x14ac:dyDescent="0.3">
      <c r="A3" s="29" t="s">
        <v>229</v>
      </c>
      <c r="B3" s="75">
        <v>109.2</v>
      </c>
      <c r="C3" s="75">
        <v>72.099999999999994</v>
      </c>
    </row>
    <row r="4" spans="1:3" x14ac:dyDescent="0.3">
      <c r="A4" s="29" t="s">
        <v>228</v>
      </c>
      <c r="B4" s="75">
        <v>71.5</v>
      </c>
      <c r="C4" s="75">
        <v>38.200000000000003</v>
      </c>
    </row>
    <row r="6" spans="1:3" x14ac:dyDescent="0.3">
      <c r="B6" s="103"/>
      <c r="C6" s="103"/>
    </row>
    <row r="18" spans="9:9" x14ac:dyDescent="0.3">
      <c r="I18" s="17"/>
    </row>
  </sheetData>
  <phoneticPr fontId="146" type="noConversion"/>
  <hyperlinks>
    <hyperlink ref="A1" location="List!A1" display="List!A1" xr:uid="{00000000-0004-0000-21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32"/>
  <sheetViews>
    <sheetView zoomScale="160" zoomScaleNormal="160" workbookViewId="0"/>
  </sheetViews>
  <sheetFormatPr defaultColWidth="8.88671875" defaultRowHeight="14.25" x14ac:dyDescent="0.25"/>
  <cols>
    <col min="1" max="5" width="8.88671875" style="19"/>
    <col min="6" max="6" width="9.88671875" style="19" customWidth="1"/>
    <col min="7" max="7" width="10.44140625" style="19" customWidth="1"/>
    <col min="8" max="16384" width="8.88671875" style="19"/>
  </cols>
  <sheetData>
    <row r="1" spans="1:14" ht="15" x14ac:dyDescent="0.25">
      <c r="A1" s="230" t="s">
        <v>379</v>
      </c>
      <c r="B1" s="19" t="s">
        <v>232</v>
      </c>
      <c r="C1" s="19" t="s">
        <v>233</v>
      </c>
      <c r="D1" s="19" t="s">
        <v>234</v>
      </c>
      <c r="E1" s="19" t="s">
        <v>235</v>
      </c>
      <c r="F1" s="19" t="s">
        <v>236</v>
      </c>
      <c r="G1" s="19" t="s">
        <v>237</v>
      </c>
    </row>
    <row r="2" spans="1:14" x14ac:dyDescent="0.25">
      <c r="A2" s="19" t="s">
        <v>386</v>
      </c>
      <c r="B2" s="30">
        <v>0.12839770774795325</v>
      </c>
      <c r="C2" s="30">
        <v>-4.8966580168330866E-2</v>
      </c>
      <c r="D2" s="30">
        <v>-9.6242633502967301E-2</v>
      </c>
      <c r="E2" s="30">
        <v>6.7183219153435794E-2</v>
      </c>
      <c r="F2" s="30">
        <v>7.2291653784358534E-2</v>
      </c>
      <c r="G2" s="30">
        <v>7.229165378435852E-2</v>
      </c>
      <c r="J2" s="43"/>
    </row>
    <row r="3" spans="1:14" x14ac:dyDescent="0.25">
      <c r="A3" s="19" t="s">
        <v>81</v>
      </c>
      <c r="B3" s="30">
        <v>4.634175698770733E-2</v>
      </c>
      <c r="C3" s="30">
        <v>-5.0838350125996926E-2</v>
      </c>
      <c r="D3" s="30">
        <v>-0.1166450033631638</v>
      </c>
      <c r="E3" s="30">
        <v>0.13258600918992428</v>
      </c>
      <c r="F3" s="30">
        <v>6.6942437930590071E-2</v>
      </c>
      <c r="G3" s="30">
        <v>6.6942437930590015E-2</v>
      </c>
      <c r="J3" s="33"/>
    </row>
    <row r="4" spans="1:14" x14ac:dyDescent="0.25">
      <c r="A4" s="19" t="s">
        <v>78</v>
      </c>
      <c r="B4" s="30">
        <v>0.11804708450930775</v>
      </c>
      <c r="C4" s="30">
        <v>-0.13368221622625087</v>
      </c>
      <c r="D4" s="30">
        <v>8.1522972307270999E-2</v>
      </c>
      <c r="E4" s="30">
        <v>0.10797510530664624</v>
      </c>
      <c r="F4" s="30">
        <v>4.4478240742990005E-2</v>
      </c>
      <c r="G4" s="30">
        <v>4.4478240742990068E-2</v>
      </c>
      <c r="J4" s="33"/>
    </row>
    <row r="5" spans="1:14" x14ac:dyDescent="0.25">
      <c r="A5" s="19" t="s">
        <v>79</v>
      </c>
      <c r="B5" s="30">
        <v>0.16973808465446966</v>
      </c>
      <c r="C5" s="30">
        <v>6.9095462595243337E-2</v>
      </c>
      <c r="D5" s="30">
        <v>0.12367674115450371</v>
      </c>
      <c r="E5" s="30">
        <v>0.11010105913929408</v>
      </c>
      <c r="F5" s="30">
        <v>0.11375333959117273</v>
      </c>
      <c r="G5" s="30">
        <v>0.1137533395911727</v>
      </c>
      <c r="J5" s="33"/>
    </row>
    <row r="6" spans="1:14" x14ac:dyDescent="0.25">
      <c r="A6" s="19" t="s">
        <v>99</v>
      </c>
      <c r="B6" s="30">
        <v>7.664765689084789E-2</v>
      </c>
      <c r="C6" s="30">
        <v>1.6409946851915436E-2</v>
      </c>
      <c r="D6" s="30">
        <v>0.13432604285641075</v>
      </c>
      <c r="E6" s="30">
        <v>0.1144169159088841</v>
      </c>
      <c r="F6" s="30">
        <v>0.10228546671255589</v>
      </c>
      <c r="G6" s="30">
        <v>9.919840233482248E-2</v>
      </c>
      <c r="J6" s="33"/>
    </row>
    <row r="7" spans="1:14" x14ac:dyDescent="0.25">
      <c r="A7" s="19" t="s">
        <v>81</v>
      </c>
      <c r="B7" s="30">
        <v>7.9845292258440559E-2</v>
      </c>
      <c r="C7" s="30">
        <v>9.7288072632695732E-2</v>
      </c>
      <c r="D7" s="30">
        <v>5.9005536544750187E-2</v>
      </c>
      <c r="E7" s="30">
        <v>7.9380358367754131E-2</v>
      </c>
      <c r="F7" s="30">
        <v>7.546517914808093E-2</v>
      </c>
      <c r="G7" s="30">
        <v>7.3930273247839726E-2</v>
      </c>
      <c r="J7" s="33"/>
    </row>
    <row r="8" spans="1:14" x14ac:dyDescent="0.25">
      <c r="A8" s="19" t="s">
        <v>78</v>
      </c>
      <c r="B8" s="30">
        <v>3.8806764995171078E-2</v>
      </c>
      <c r="C8" s="30">
        <v>-9.225158235668203E-2</v>
      </c>
      <c r="D8" s="30">
        <v>-1.5317593911484977E-2</v>
      </c>
      <c r="E8" s="30">
        <v>7.4381345304877014E-2</v>
      </c>
      <c r="F8" s="30">
        <v>2.8415118230181502E-2</v>
      </c>
      <c r="G8" s="30">
        <v>2.8283338650311407E-2</v>
      </c>
      <c r="J8" s="33"/>
    </row>
    <row r="9" spans="1:14" x14ac:dyDescent="0.25">
      <c r="A9" s="19" t="s">
        <v>79</v>
      </c>
      <c r="B9" s="30">
        <v>1.4337195495207596E-2</v>
      </c>
      <c r="C9" s="30">
        <v>-0.11947235939951355</v>
      </c>
      <c r="D9" s="30">
        <v>-3.8407443503015767E-2</v>
      </c>
      <c r="E9" s="30">
        <v>9.9873242927743314E-2</v>
      </c>
      <c r="F9" s="30">
        <v>3.1100471777035121E-2</v>
      </c>
      <c r="G9" s="30">
        <v>3.2902572789460009E-2</v>
      </c>
    </row>
    <row r="10" spans="1:14" x14ac:dyDescent="0.25">
      <c r="A10" s="19" t="s">
        <v>100</v>
      </c>
      <c r="B10" s="30">
        <v>2.6668776924209395E-2</v>
      </c>
      <c r="C10" s="30">
        <v>-1.7874262852139253E-2</v>
      </c>
      <c r="D10" s="30">
        <v>0.11811992637329766</v>
      </c>
      <c r="E10" s="30">
        <v>0.11032298747064601</v>
      </c>
      <c r="F10" s="30">
        <v>7.4725453065693781E-2</v>
      </c>
      <c r="G10" s="30">
        <v>7.6047802338609929E-2</v>
      </c>
    </row>
    <row r="11" spans="1:14" x14ac:dyDescent="0.25">
      <c r="A11" s="19" t="s">
        <v>81</v>
      </c>
      <c r="B11" s="30">
        <v>0.12017602696642044</v>
      </c>
      <c r="C11" s="30">
        <v>-0.1181850630355126</v>
      </c>
      <c r="D11" s="30">
        <v>3.2402862890425863E-2</v>
      </c>
      <c r="E11" s="30">
        <v>9.8625829183945232E-2</v>
      </c>
      <c r="F11" s="30">
        <v>6.8935408234034989E-2</v>
      </c>
      <c r="G11" s="30">
        <v>7.0528842343613438E-2</v>
      </c>
      <c r="J11" s="43"/>
      <c r="K11" s="43"/>
      <c r="L11" s="43"/>
      <c r="M11" s="43"/>
      <c r="N11" s="43"/>
    </row>
    <row r="12" spans="1:14" x14ac:dyDescent="0.25">
      <c r="A12" s="19" t="s">
        <v>78</v>
      </c>
      <c r="B12" s="30">
        <v>0.145981957492789</v>
      </c>
      <c r="C12" s="30">
        <v>-3.7791194005548617E-2</v>
      </c>
      <c r="D12" s="30">
        <v>7.4025666810492788E-2</v>
      </c>
      <c r="E12" s="30">
        <v>0.1023453818221698</v>
      </c>
      <c r="F12" s="30">
        <v>8.2295685490677339E-2</v>
      </c>
      <c r="G12" s="30">
        <v>8.1409393278566278E-2</v>
      </c>
      <c r="J12" s="43"/>
      <c r="K12" s="43"/>
      <c r="L12" s="43"/>
      <c r="M12" s="43"/>
      <c r="N12" s="43"/>
    </row>
    <row r="13" spans="1:14" x14ac:dyDescent="0.25">
      <c r="A13" s="19" t="s">
        <v>79</v>
      </c>
      <c r="B13" s="22">
        <v>0.17053430649444665</v>
      </c>
      <c r="C13" s="22">
        <v>-6.2222920749700421E-2</v>
      </c>
      <c r="D13" s="22">
        <v>6.3947992726460831E-2</v>
      </c>
      <c r="E13" s="22">
        <v>9.2833484546701192E-2</v>
      </c>
      <c r="F13" s="30">
        <v>7.5953279380527094E-2</v>
      </c>
      <c r="G13" s="30">
        <v>7.5848598756942345E-2</v>
      </c>
      <c r="J13" s="43"/>
      <c r="K13" s="43"/>
      <c r="L13" s="43"/>
      <c r="M13" s="43"/>
      <c r="N13" s="43"/>
    </row>
    <row r="14" spans="1:14" x14ac:dyDescent="0.25">
      <c r="A14" s="19" t="s">
        <v>101</v>
      </c>
      <c r="B14" s="22">
        <v>2.4946165639588857E-2</v>
      </c>
      <c r="C14" s="22">
        <v>4.9360057896308263E-2</v>
      </c>
      <c r="D14" s="22">
        <v>-0.12169145192714879</v>
      </c>
      <c r="E14" s="22">
        <v>5.6622856417394021E-2</v>
      </c>
      <c r="F14" s="22">
        <v>4.2239161787994278E-2</v>
      </c>
      <c r="G14" s="22">
        <v>4.2239161787994278E-2</v>
      </c>
      <c r="N14" s="43"/>
    </row>
    <row r="15" spans="1:14" x14ac:dyDescent="0.25">
      <c r="A15" s="19" t="s">
        <v>117</v>
      </c>
      <c r="B15" s="22">
        <v>-5.5054945622796794E-2</v>
      </c>
      <c r="C15" s="22">
        <v>3.6260959874354626E-3</v>
      </c>
      <c r="D15" s="22">
        <v>-0.39552478420760495</v>
      </c>
      <c r="E15" s="22">
        <v>-0.14061964593765539</v>
      </c>
      <c r="F15" s="22">
        <v>-0.13518767599253423</v>
      </c>
      <c r="G15" s="22">
        <v>-0.13518767599253423</v>
      </c>
      <c r="N15" s="43"/>
    </row>
    <row r="16" spans="1:14" x14ac:dyDescent="0.25">
      <c r="A16" s="19" t="s">
        <v>78</v>
      </c>
      <c r="B16" s="22">
        <v>-2.5863643968696975E-2</v>
      </c>
      <c r="C16" s="22">
        <v>-3.6331829983578812E-2</v>
      </c>
      <c r="D16" s="22">
        <v>-6.7868736523559223E-2</v>
      </c>
      <c r="E16" s="22">
        <v>-0.11974869527486405</v>
      </c>
      <c r="F16" s="22">
        <v>-8.7223002805837099E-2</v>
      </c>
      <c r="G16" s="22">
        <v>-8.7223002805837099E-2</v>
      </c>
      <c r="N16" s="43"/>
    </row>
    <row r="17" spans="1:14" x14ac:dyDescent="0.25">
      <c r="A17" s="19" t="s">
        <v>79</v>
      </c>
      <c r="B17" s="22">
        <v>-7.8487477392791046E-3</v>
      </c>
      <c r="C17" s="22">
        <v>-8.6492727313154633E-2</v>
      </c>
      <c r="D17" s="22">
        <v>0.14234401105549138</v>
      </c>
      <c r="E17" s="22">
        <v>-0.14603136656797033</v>
      </c>
      <c r="F17" s="22">
        <v>-8.6556556762473494E-2</v>
      </c>
      <c r="G17" s="22">
        <v>-8.6556556762473494E-2</v>
      </c>
      <c r="N17" s="43"/>
    </row>
    <row r="18" spans="1:14" x14ac:dyDescent="0.25">
      <c r="A18" s="19" t="s">
        <v>387</v>
      </c>
      <c r="B18" s="22">
        <v>-3.6351127135297784E-2</v>
      </c>
      <c r="C18" s="22">
        <v>1.5337411183876241E-2</v>
      </c>
      <c r="D18" s="22">
        <v>3.8486309794385248E-2</v>
      </c>
      <c r="E18" s="22">
        <v>-3.9521466772184939E-2</v>
      </c>
      <c r="F18" s="22">
        <v>-3.3282135665815248E-2</v>
      </c>
      <c r="G18" s="22">
        <v>-3.3282135665815248E-2</v>
      </c>
      <c r="N18" s="43"/>
    </row>
    <row r="19" spans="1:14" x14ac:dyDescent="0.25">
      <c r="A19" s="19" t="s">
        <v>117</v>
      </c>
      <c r="B19" s="22">
        <v>6.1635006308359691E-2</v>
      </c>
      <c r="C19" s="22">
        <v>9.8683740076313031E-2</v>
      </c>
      <c r="D19" s="22">
        <v>6.7294675519649724E-2</v>
      </c>
      <c r="E19" s="22">
        <v>0.15325121620052443</v>
      </c>
      <c r="F19" s="22">
        <v>0.13185980914456708</v>
      </c>
      <c r="G19" s="22">
        <v>0.13185980914456708</v>
      </c>
      <c r="N19" s="43"/>
    </row>
    <row r="20" spans="1:14" ht="16.5" x14ac:dyDescent="0.3">
      <c r="A20" s="19" t="s">
        <v>78</v>
      </c>
      <c r="B20" s="22">
        <v>-1.2683649410399057E-2</v>
      </c>
      <c r="C20" s="22">
        <v>-6.9786396287236416E-2</v>
      </c>
      <c r="D20" s="22">
        <v>-1.7544297788306837E-2</v>
      </c>
      <c r="E20" s="22">
        <v>8.5726749826625481E-2</v>
      </c>
      <c r="F20" s="22">
        <v>5.5562939999999998E-2</v>
      </c>
      <c r="G20" s="22">
        <v>2.6590289327699992E-2</v>
      </c>
      <c r="H20" s="27"/>
      <c r="I20" s="49"/>
      <c r="J20" s="49"/>
      <c r="N20" s="43"/>
    </row>
    <row r="21" spans="1:14" ht="16.5" x14ac:dyDescent="0.3">
      <c r="B21" s="27"/>
      <c r="C21" s="27"/>
      <c r="D21" s="27"/>
      <c r="E21" s="27"/>
      <c r="F21" s="27"/>
      <c r="G21" s="27"/>
      <c r="H21" s="27"/>
      <c r="I21" s="49"/>
      <c r="J21" s="49"/>
      <c r="N21" s="43"/>
    </row>
    <row r="22" spans="1:14" x14ac:dyDescent="0.25">
      <c r="B22" s="59"/>
      <c r="C22" s="59"/>
      <c r="D22" s="59"/>
      <c r="E22" s="59"/>
      <c r="F22" s="43"/>
      <c r="G22" s="49"/>
      <c r="H22" s="49"/>
      <c r="I22" s="49"/>
      <c r="J22" s="49"/>
      <c r="N22" s="43"/>
    </row>
    <row r="23" spans="1:14" x14ac:dyDescent="0.25">
      <c r="B23" s="59"/>
      <c r="C23" s="59"/>
      <c r="D23" s="59"/>
      <c r="E23" s="59"/>
      <c r="F23" s="43"/>
      <c r="G23" s="49"/>
      <c r="H23" s="49"/>
      <c r="I23" s="49"/>
      <c r="J23" s="49"/>
    </row>
    <row r="24" spans="1:14" x14ac:dyDescent="0.25">
      <c r="B24" s="59"/>
      <c r="C24" s="59"/>
      <c r="D24" s="59"/>
      <c r="E24" s="59"/>
      <c r="F24" s="43"/>
      <c r="G24" s="49"/>
      <c r="H24" s="49"/>
      <c r="I24" s="49"/>
      <c r="J24" s="49"/>
    </row>
    <row r="25" spans="1:14" x14ac:dyDescent="0.25">
      <c r="B25" s="59"/>
      <c r="C25" s="59"/>
      <c r="D25" s="59"/>
      <c r="E25" s="59"/>
      <c r="F25" s="43"/>
      <c r="G25" s="49"/>
      <c r="H25" s="49"/>
      <c r="I25" s="49"/>
      <c r="J25" s="49"/>
    </row>
    <row r="26" spans="1:14" x14ac:dyDescent="0.25">
      <c r="B26" s="59"/>
      <c r="C26" s="59"/>
      <c r="D26" s="59"/>
      <c r="E26" s="59"/>
      <c r="F26" s="43"/>
      <c r="G26" s="49"/>
      <c r="H26" s="49"/>
      <c r="I26" s="49"/>
      <c r="J26" s="49"/>
    </row>
    <row r="27" spans="1:14" x14ac:dyDescent="0.25">
      <c r="B27" s="59"/>
      <c r="C27" s="59"/>
      <c r="D27" s="59"/>
      <c r="E27" s="59"/>
      <c r="F27" s="43"/>
      <c r="G27" s="49"/>
      <c r="H27" s="49"/>
      <c r="I27" s="49"/>
      <c r="J27" s="49"/>
    </row>
    <row r="28" spans="1:14" x14ac:dyDescent="0.25">
      <c r="B28" s="59"/>
      <c r="C28" s="59"/>
      <c r="D28" s="59"/>
      <c r="E28" s="59"/>
      <c r="G28" s="49"/>
      <c r="H28" s="49"/>
      <c r="I28" s="49"/>
      <c r="J28" s="49"/>
    </row>
    <row r="29" spans="1:14" x14ac:dyDescent="0.25">
      <c r="B29" s="59"/>
      <c r="C29" s="59"/>
      <c r="D29" s="59"/>
      <c r="E29" s="59"/>
      <c r="G29" s="49"/>
      <c r="H29" s="49"/>
      <c r="I29" s="49"/>
      <c r="J29" s="49"/>
    </row>
    <row r="30" spans="1:14" x14ac:dyDescent="0.25">
      <c r="B30" s="59"/>
      <c r="C30" s="59"/>
      <c r="D30" s="59"/>
      <c r="E30" s="59"/>
      <c r="G30" s="49"/>
      <c r="H30" s="49"/>
      <c r="I30" s="49"/>
      <c r="J30" s="49"/>
    </row>
    <row r="31" spans="1:14" x14ac:dyDescent="0.25">
      <c r="B31" s="59"/>
      <c r="C31" s="59"/>
      <c r="D31" s="59"/>
      <c r="E31" s="59"/>
      <c r="G31" s="49"/>
      <c r="H31" s="49"/>
      <c r="I31" s="49"/>
      <c r="J31" s="49"/>
    </row>
    <row r="32" spans="1:14" x14ac:dyDescent="0.25">
      <c r="B32" s="59"/>
      <c r="C32" s="59"/>
      <c r="D32" s="59"/>
      <c r="E32" s="59"/>
      <c r="G32" s="49"/>
      <c r="H32" s="49"/>
      <c r="I32" s="49"/>
      <c r="J32" s="49"/>
    </row>
  </sheetData>
  <hyperlinks>
    <hyperlink ref="A1" location="List!A1" display="List!A1"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0"/>
  <sheetViews>
    <sheetView zoomScale="140" zoomScaleNormal="140" workbookViewId="0"/>
  </sheetViews>
  <sheetFormatPr defaultColWidth="8.88671875" defaultRowHeight="14.25" x14ac:dyDescent="0.25"/>
  <cols>
    <col min="1" max="16384" width="8.88671875" style="19"/>
  </cols>
  <sheetData>
    <row r="1" spans="1:9" ht="15" x14ac:dyDescent="0.25">
      <c r="A1" s="230" t="s">
        <v>379</v>
      </c>
      <c r="B1" s="19" t="s">
        <v>281</v>
      </c>
      <c r="C1" s="19" t="s">
        <v>238</v>
      </c>
    </row>
    <row r="2" spans="1:9" ht="16.5" x14ac:dyDescent="0.3">
      <c r="A2" s="19" t="s">
        <v>98</v>
      </c>
      <c r="B2" s="42">
        <v>2.9808167012552929</v>
      </c>
      <c r="C2" s="42">
        <v>2.9808167012552929</v>
      </c>
      <c r="F2" s="27"/>
      <c r="G2" s="27"/>
      <c r="I2" s="42"/>
    </row>
    <row r="3" spans="1:9" ht="16.5" x14ac:dyDescent="0.3">
      <c r="A3" s="19" t="s">
        <v>81</v>
      </c>
      <c r="B3" s="42">
        <v>3.3461867737359938</v>
      </c>
      <c r="C3" s="42">
        <v>3.3461867737359938</v>
      </c>
      <c r="F3" s="27"/>
      <c r="G3" s="27"/>
      <c r="I3" s="42"/>
    </row>
    <row r="4" spans="1:9" ht="16.5" x14ac:dyDescent="0.3">
      <c r="A4" s="19" t="s">
        <v>78</v>
      </c>
      <c r="B4" s="42">
        <v>3.4321536148097351</v>
      </c>
      <c r="C4" s="42">
        <v>3.4321536148097351</v>
      </c>
      <c r="F4" s="27"/>
      <c r="G4" s="27"/>
      <c r="I4" s="42"/>
    </row>
    <row r="5" spans="1:9" ht="16.5" x14ac:dyDescent="0.3">
      <c r="A5" s="19" t="s">
        <v>79</v>
      </c>
      <c r="B5" s="42">
        <v>6.1749025853675761</v>
      </c>
      <c r="C5" s="42">
        <v>6.1749025853675761</v>
      </c>
      <c r="F5" s="27"/>
      <c r="G5" s="27"/>
      <c r="I5" s="42"/>
    </row>
    <row r="6" spans="1:9" ht="16.5" x14ac:dyDescent="0.3">
      <c r="A6" s="19" t="s">
        <v>99</v>
      </c>
      <c r="B6" s="42">
        <v>5.0221094029557065</v>
      </c>
      <c r="C6" s="42">
        <v>5.0221094029557065</v>
      </c>
      <c r="F6" s="27"/>
      <c r="G6" s="27"/>
      <c r="I6" s="42"/>
    </row>
    <row r="7" spans="1:9" ht="16.5" x14ac:dyDescent="0.3">
      <c r="A7" s="19" t="s">
        <v>81</v>
      </c>
      <c r="B7" s="42">
        <v>4.9622860691974182</v>
      </c>
      <c r="C7" s="42">
        <v>4.9622860691974182</v>
      </c>
      <c r="F7" s="27"/>
      <c r="G7" s="27"/>
      <c r="I7" s="1"/>
    </row>
    <row r="8" spans="1:9" ht="16.5" x14ac:dyDescent="0.3">
      <c r="A8" s="19" t="s">
        <v>78</v>
      </c>
      <c r="B8" s="42">
        <v>2.7228988627880284</v>
      </c>
      <c r="C8" s="42">
        <v>2.7228988627880284</v>
      </c>
      <c r="F8" s="27"/>
      <c r="G8" s="27"/>
    </row>
    <row r="9" spans="1:9" ht="16.5" x14ac:dyDescent="0.3">
      <c r="A9" s="19" t="s">
        <v>79</v>
      </c>
      <c r="B9" s="42">
        <v>3.9</v>
      </c>
      <c r="C9" s="42">
        <v>3.9</v>
      </c>
      <c r="F9" s="27"/>
      <c r="G9" s="27"/>
    </row>
    <row r="10" spans="1:9" ht="16.5" x14ac:dyDescent="0.3">
      <c r="A10" s="19" t="s">
        <v>100</v>
      </c>
      <c r="B10" s="80">
        <v>3</v>
      </c>
      <c r="C10" s="80">
        <v>3</v>
      </c>
      <c r="F10" s="27"/>
      <c r="G10" s="27"/>
    </row>
    <row r="11" spans="1:9" ht="16.5" x14ac:dyDescent="0.3">
      <c r="A11" s="19" t="s">
        <v>81</v>
      </c>
      <c r="B11" s="80">
        <v>3.6</v>
      </c>
      <c r="C11" s="80">
        <v>3.6</v>
      </c>
      <c r="F11" s="27"/>
    </row>
    <row r="12" spans="1:9" ht="16.5" x14ac:dyDescent="0.3">
      <c r="A12" s="19" t="s">
        <v>78</v>
      </c>
      <c r="B12" s="80">
        <v>4.5</v>
      </c>
      <c r="C12" s="80">
        <v>4.5</v>
      </c>
      <c r="F12" s="27"/>
    </row>
    <row r="13" spans="1:9" x14ac:dyDescent="0.25">
      <c r="A13" s="19" t="s">
        <v>79</v>
      </c>
      <c r="B13" s="80">
        <v>3</v>
      </c>
      <c r="C13" s="80">
        <v>3</v>
      </c>
    </row>
    <row r="14" spans="1:9" x14ac:dyDescent="0.25">
      <c r="A14" s="68" t="s">
        <v>101</v>
      </c>
      <c r="B14" s="131">
        <v>7.7</v>
      </c>
      <c r="C14" s="131">
        <v>7.7</v>
      </c>
    </row>
    <row r="15" spans="1:9" x14ac:dyDescent="0.25">
      <c r="A15" s="68" t="s">
        <v>81</v>
      </c>
      <c r="B15" s="80">
        <v>0</v>
      </c>
      <c r="C15" s="80">
        <v>0</v>
      </c>
    </row>
    <row r="16" spans="1:9" x14ac:dyDescent="0.25">
      <c r="A16" s="68" t="s">
        <v>78</v>
      </c>
      <c r="B16" s="131">
        <v>2.1</v>
      </c>
      <c r="C16" s="131">
        <v>2.1</v>
      </c>
    </row>
    <row r="17" spans="1:3" x14ac:dyDescent="0.25">
      <c r="A17" s="19" t="s">
        <v>79</v>
      </c>
      <c r="B17" s="131">
        <v>2.7</v>
      </c>
      <c r="C17" s="131">
        <v>2.7</v>
      </c>
    </row>
    <row r="18" spans="1:3" x14ac:dyDescent="0.25">
      <c r="A18" s="68" t="s">
        <v>102</v>
      </c>
      <c r="B18" s="65">
        <v>1.7</v>
      </c>
      <c r="C18" s="131">
        <v>1.7</v>
      </c>
    </row>
    <row r="19" spans="1:3" x14ac:dyDescent="0.25">
      <c r="A19" s="68" t="s">
        <v>81</v>
      </c>
      <c r="B19" s="65">
        <v>10.199999999999999</v>
      </c>
      <c r="C19" s="65">
        <v>10.199999999999999</v>
      </c>
    </row>
    <row r="20" spans="1:3" x14ac:dyDescent="0.25">
      <c r="A20" s="68" t="s">
        <v>78</v>
      </c>
      <c r="B20" s="228">
        <v>10.1</v>
      </c>
      <c r="C20" s="228">
        <v>9.5</v>
      </c>
    </row>
  </sheetData>
  <hyperlinks>
    <hyperlink ref="A1" location="List!A1" display="List!A1" xr:uid="{00000000-0004-0000-2300-000000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31"/>
  <sheetViews>
    <sheetView zoomScale="145" zoomScaleNormal="145" workbookViewId="0">
      <selection activeCell="K21" sqref="K21"/>
    </sheetView>
  </sheetViews>
  <sheetFormatPr defaultColWidth="8.88671875" defaultRowHeight="14.25" x14ac:dyDescent="0.25"/>
  <cols>
    <col min="1" max="16384" width="8.88671875" style="19"/>
  </cols>
  <sheetData>
    <row r="1" spans="1:12" ht="15" x14ac:dyDescent="0.25">
      <c r="A1" s="230" t="s">
        <v>379</v>
      </c>
      <c r="B1" s="19" t="s">
        <v>239</v>
      </c>
      <c r="C1" s="19" t="s">
        <v>240</v>
      </c>
      <c r="D1" s="19" t="s">
        <v>241</v>
      </c>
    </row>
    <row r="2" spans="1:12" ht="16.5" x14ac:dyDescent="0.3">
      <c r="A2" s="19" t="s">
        <v>97</v>
      </c>
      <c r="B2" s="42"/>
      <c r="C2" s="42"/>
      <c r="D2" s="80">
        <v>-2.2999999999999998</v>
      </c>
      <c r="E2" s="27"/>
      <c r="J2" s="42"/>
      <c r="K2" s="42"/>
      <c r="L2" s="21"/>
    </row>
    <row r="3" spans="1:12" ht="16.5" x14ac:dyDescent="0.3">
      <c r="A3" s="19" t="s">
        <v>81</v>
      </c>
      <c r="B3" s="80">
        <v>5.6</v>
      </c>
      <c r="C3" s="80">
        <v>-9.6999999999999993</v>
      </c>
      <c r="D3" s="80">
        <v>-4.0999999999999996</v>
      </c>
      <c r="E3" s="27"/>
      <c r="J3" s="42"/>
      <c r="K3" s="42"/>
      <c r="L3" s="21"/>
    </row>
    <row r="4" spans="1:12" ht="16.5" x14ac:dyDescent="0.3">
      <c r="A4" s="19" t="s">
        <v>78</v>
      </c>
      <c r="B4" s="80">
        <v>3.6</v>
      </c>
      <c r="C4" s="80">
        <v>-7.7</v>
      </c>
      <c r="D4" s="80">
        <v>-4</v>
      </c>
      <c r="E4" s="27"/>
      <c r="J4" s="42"/>
      <c r="K4" s="42"/>
      <c r="L4" s="21"/>
    </row>
    <row r="5" spans="1:12" ht="16.5" x14ac:dyDescent="0.3">
      <c r="A5" s="19" t="s">
        <v>79</v>
      </c>
      <c r="B5" s="80">
        <v>4.4000000000000004</v>
      </c>
      <c r="C5" s="80">
        <v>-3</v>
      </c>
      <c r="D5" s="80">
        <v>1.4</v>
      </c>
      <c r="E5" s="27"/>
      <c r="J5" s="42"/>
      <c r="K5" s="42"/>
      <c r="L5" s="21"/>
    </row>
    <row r="6" spans="1:12" ht="16.5" x14ac:dyDescent="0.3">
      <c r="A6" s="19" t="s">
        <v>98</v>
      </c>
      <c r="B6" s="80">
        <v>3</v>
      </c>
      <c r="C6" s="80">
        <v>-7.2</v>
      </c>
      <c r="D6" s="80">
        <v>-4.2</v>
      </c>
      <c r="E6" s="27"/>
      <c r="J6" s="42"/>
      <c r="K6" s="42"/>
      <c r="L6" s="21"/>
    </row>
    <row r="7" spans="1:12" ht="16.5" x14ac:dyDescent="0.3">
      <c r="A7" s="19" t="s">
        <v>81</v>
      </c>
      <c r="B7" s="80">
        <v>3.3</v>
      </c>
      <c r="C7" s="80">
        <v>-2.8</v>
      </c>
      <c r="D7" s="80">
        <v>0.6</v>
      </c>
      <c r="E7" s="27"/>
      <c r="J7" s="42"/>
      <c r="K7" s="42"/>
      <c r="L7" s="21"/>
    </row>
    <row r="8" spans="1:12" ht="16.5" x14ac:dyDescent="0.3">
      <c r="A8" s="19" t="s">
        <v>78</v>
      </c>
      <c r="B8" s="80">
        <v>3.4</v>
      </c>
      <c r="C8" s="80">
        <v>-4.4000000000000004</v>
      </c>
      <c r="D8" s="80">
        <v>-0.9</v>
      </c>
      <c r="E8" s="27"/>
      <c r="J8" s="42"/>
      <c r="K8" s="42"/>
      <c r="L8" s="21"/>
    </row>
    <row r="9" spans="1:12" ht="16.5" x14ac:dyDescent="0.3">
      <c r="A9" s="19" t="s">
        <v>79</v>
      </c>
      <c r="B9" s="80">
        <v>6.2</v>
      </c>
      <c r="C9" s="80">
        <v>-10.8</v>
      </c>
      <c r="D9" s="80">
        <v>-4.5999999999999996</v>
      </c>
      <c r="E9" s="27"/>
      <c r="J9" s="42"/>
      <c r="K9" s="42"/>
      <c r="L9" s="21"/>
    </row>
    <row r="10" spans="1:12" ht="16.5" x14ac:dyDescent="0.3">
      <c r="A10" s="19" t="s">
        <v>99</v>
      </c>
      <c r="B10" s="80">
        <v>5</v>
      </c>
      <c r="C10" s="80">
        <v>-3</v>
      </c>
      <c r="D10" s="80">
        <v>2</v>
      </c>
      <c r="E10" s="27"/>
      <c r="J10" s="42"/>
      <c r="K10" s="42"/>
      <c r="L10" s="21"/>
    </row>
    <row r="11" spans="1:12" ht="16.5" x14ac:dyDescent="0.3">
      <c r="A11" s="19" t="s">
        <v>81</v>
      </c>
      <c r="B11" s="80">
        <v>5</v>
      </c>
      <c r="C11" s="80">
        <v>-7.6</v>
      </c>
      <c r="D11" s="80">
        <v>-2.6</v>
      </c>
      <c r="E11" s="27"/>
      <c r="J11" s="42"/>
      <c r="K11" s="42"/>
      <c r="L11" s="21"/>
    </row>
    <row r="12" spans="1:12" ht="16.5" x14ac:dyDescent="0.3">
      <c r="A12" s="19" t="s">
        <v>78</v>
      </c>
      <c r="B12" s="80">
        <v>2.7</v>
      </c>
      <c r="C12" s="80">
        <v>-1.9</v>
      </c>
      <c r="D12" s="80">
        <v>0.8</v>
      </c>
      <c r="E12" s="27"/>
      <c r="J12" s="42"/>
      <c r="K12" s="42"/>
      <c r="L12" s="21"/>
    </row>
    <row r="13" spans="1:12" ht="16.5" x14ac:dyDescent="0.3">
      <c r="A13" s="19" t="s">
        <v>79</v>
      </c>
      <c r="B13" s="80">
        <v>3.9</v>
      </c>
      <c r="C13" s="80">
        <v>-5.3</v>
      </c>
      <c r="D13" s="80">
        <v>-1.3</v>
      </c>
      <c r="E13" s="27"/>
      <c r="J13" s="42"/>
      <c r="K13" s="42"/>
      <c r="L13" s="21"/>
    </row>
    <row r="14" spans="1:12" ht="16.5" x14ac:dyDescent="0.3">
      <c r="A14" s="107" t="s">
        <v>100</v>
      </c>
      <c r="B14" s="80">
        <v>3</v>
      </c>
      <c r="C14" s="131">
        <v>-2.1</v>
      </c>
      <c r="D14" s="131">
        <v>0.9</v>
      </c>
      <c r="E14" s="27"/>
      <c r="J14" s="42"/>
      <c r="K14" s="42"/>
      <c r="L14" s="21"/>
    </row>
    <row r="15" spans="1:12" ht="16.5" x14ac:dyDescent="0.3">
      <c r="A15" s="107" t="s">
        <v>81</v>
      </c>
      <c r="B15" s="131">
        <v>3.6</v>
      </c>
      <c r="C15" s="131">
        <v>4.3</v>
      </c>
      <c r="D15" s="131">
        <v>7.9</v>
      </c>
      <c r="E15" s="27"/>
      <c r="K15" s="21"/>
      <c r="L15" s="21"/>
    </row>
    <row r="16" spans="1:12" ht="16.5" x14ac:dyDescent="0.3">
      <c r="A16" s="107" t="s">
        <v>78</v>
      </c>
      <c r="B16" s="131">
        <v>4.4000000000000004</v>
      </c>
      <c r="C16" s="80">
        <v>4</v>
      </c>
      <c r="D16" s="131">
        <v>8.4</v>
      </c>
      <c r="E16" s="27"/>
      <c r="K16" s="21"/>
      <c r="L16" s="21"/>
    </row>
    <row r="17" spans="1:5" ht="16.5" x14ac:dyDescent="0.3">
      <c r="A17" s="107" t="s">
        <v>79</v>
      </c>
      <c r="B17" s="80">
        <v>3</v>
      </c>
      <c r="C17" s="131">
        <v>5.2</v>
      </c>
      <c r="D17" s="131">
        <v>8.1999999999999993</v>
      </c>
      <c r="E17" s="27"/>
    </row>
    <row r="18" spans="1:5" x14ac:dyDescent="0.25">
      <c r="A18" s="107" t="s">
        <v>101</v>
      </c>
      <c r="B18" s="228">
        <v>7.7</v>
      </c>
      <c r="C18" s="228">
        <v>-3.5</v>
      </c>
      <c r="D18" s="228">
        <v>4.2</v>
      </c>
    </row>
    <row r="19" spans="1:5" x14ac:dyDescent="0.25">
      <c r="A19" s="107" t="s">
        <v>81</v>
      </c>
      <c r="B19" s="79">
        <v>0</v>
      </c>
      <c r="C19" s="228">
        <v>11.5</v>
      </c>
      <c r="D19" s="228">
        <v>11.5</v>
      </c>
    </row>
    <row r="20" spans="1:5" x14ac:dyDescent="0.25">
      <c r="A20" s="107" t="s">
        <v>78</v>
      </c>
      <c r="B20" s="228">
        <v>2.1</v>
      </c>
      <c r="C20" s="228">
        <v>4.8</v>
      </c>
      <c r="D20" s="228">
        <v>6.9</v>
      </c>
    </row>
    <row r="21" spans="1:5" x14ac:dyDescent="0.25">
      <c r="A21" s="107" t="s">
        <v>79</v>
      </c>
      <c r="B21" s="228">
        <v>2.7</v>
      </c>
      <c r="C21" s="228">
        <v>7.5</v>
      </c>
      <c r="D21" s="228">
        <v>10.199999999999999</v>
      </c>
    </row>
    <row r="22" spans="1:5" x14ac:dyDescent="0.25">
      <c r="A22" s="107" t="s">
        <v>102</v>
      </c>
      <c r="B22" s="228">
        <v>1.7</v>
      </c>
      <c r="C22" s="228">
        <v>4.3</v>
      </c>
      <c r="D22" s="79">
        <v>6</v>
      </c>
    </row>
    <row r="23" spans="1:5" x14ac:dyDescent="0.25">
      <c r="A23" s="68" t="s">
        <v>81</v>
      </c>
      <c r="B23" s="228">
        <v>10.199999999999999</v>
      </c>
      <c r="C23" s="228">
        <v>-8.6999999999999993</v>
      </c>
      <c r="D23" s="228">
        <v>1.5</v>
      </c>
    </row>
    <row r="24" spans="1:5" x14ac:dyDescent="0.25">
      <c r="A24" s="107" t="s">
        <v>78</v>
      </c>
      <c r="B24" s="228">
        <v>10.1</v>
      </c>
      <c r="C24" s="228">
        <v>1.1000000000000001</v>
      </c>
      <c r="D24" s="228">
        <v>11.2</v>
      </c>
    </row>
    <row r="25" spans="1:5" ht="16.5" x14ac:dyDescent="0.3">
      <c r="D25" s="67"/>
    </row>
    <row r="26" spans="1:5" ht="16.5" x14ac:dyDescent="0.3">
      <c r="D26" s="67"/>
    </row>
    <row r="27" spans="1:5" ht="16.5" x14ac:dyDescent="0.3">
      <c r="D27" s="67"/>
    </row>
    <row r="28" spans="1:5" ht="16.5" x14ac:dyDescent="0.3">
      <c r="D28" s="67"/>
    </row>
    <row r="29" spans="1:5" ht="16.5" x14ac:dyDescent="0.3">
      <c r="D29" s="67"/>
    </row>
    <row r="30" spans="1:5" ht="16.5" x14ac:dyDescent="0.3">
      <c r="D30" s="67"/>
    </row>
    <row r="31" spans="1:5" ht="16.5" x14ac:dyDescent="0.3">
      <c r="D31" s="67"/>
    </row>
  </sheetData>
  <hyperlinks>
    <hyperlink ref="A1" location="List!A1" display="List!A1" xr:uid="{00000000-0004-0000-2400-000000000000}"/>
  </hyperlink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246"/>
  <sheetViews>
    <sheetView zoomScale="130" zoomScaleNormal="130" workbookViewId="0"/>
  </sheetViews>
  <sheetFormatPr defaultColWidth="8.88671875" defaultRowHeight="16.5" x14ac:dyDescent="0.3"/>
  <cols>
    <col min="1" max="1" width="11.44140625" style="17" bestFit="1" customWidth="1"/>
    <col min="2" max="3" width="8.88671875" style="17"/>
    <col min="4" max="4" width="0" style="17" hidden="1" customWidth="1"/>
    <col min="5" max="16384" width="8.88671875" style="17"/>
  </cols>
  <sheetData>
    <row r="1" spans="1:7" x14ac:dyDescent="0.3">
      <c r="A1" s="230" t="s">
        <v>379</v>
      </c>
      <c r="B1" s="96" t="s">
        <v>242</v>
      </c>
      <c r="C1" s="96" t="s">
        <v>243</v>
      </c>
      <c r="D1" s="96" t="s">
        <v>126</v>
      </c>
      <c r="E1" s="96" t="s">
        <v>244</v>
      </c>
      <c r="F1" s="96" t="s">
        <v>245</v>
      </c>
      <c r="G1" s="96" t="s">
        <v>246</v>
      </c>
    </row>
    <row r="2" spans="1:7" x14ac:dyDescent="0.3">
      <c r="A2" s="69">
        <v>42746</v>
      </c>
      <c r="B2" s="70"/>
      <c r="C2" s="97">
        <v>5.9596689160691687</v>
      </c>
      <c r="D2" s="97"/>
      <c r="E2" s="70">
        <v>6.25</v>
      </c>
      <c r="F2" s="98">
        <v>4.75</v>
      </c>
      <c r="G2" s="98">
        <v>7.75</v>
      </c>
    </row>
    <row r="3" spans="1:7" x14ac:dyDescent="0.3">
      <c r="A3" s="69">
        <v>42753</v>
      </c>
      <c r="B3" s="70"/>
      <c r="C3" s="97">
        <v>5.9889129642749754</v>
      </c>
      <c r="D3" s="97"/>
      <c r="E3" s="70">
        <v>6.25</v>
      </c>
      <c r="F3" s="98">
        <v>4.75</v>
      </c>
      <c r="G3" s="98">
        <v>7.75</v>
      </c>
    </row>
    <row r="4" spans="1:7" x14ac:dyDescent="0.3">
      <c r="A4" s="69">
        <v>42760</v>
      </c>
      <c r="B4" s="70">
        <v>6.2901999999999996</v>
      </c>
      <c r="C4" s="97">
        <v>6.2032623493730519</v>
      </c>
      <c r="D4" s="97"/>
      <c r="E4" s="70">
        <v>6.25</v>
      </c>
      <c r="F4" s="98">
        <v>4.75</v>
      </c>
      <c r="G4" s="98">
        <v>7.75</v>
      </c>
    </row>
    <row r="5" spans="1:7" x14ac:dyDescent="0.3">
      <c r="A5" s="69">
        <v>42767</v>
      </c>
      <c r="B5" s="70">
        <v>6.3182</v>
      </c>
      <c r="C5" s="97">
        <v>6.2051500307809997</v>
      </c>
      <c r="D5" s="97"/>
      <c r="E5" s="70">
        <v>6.25</v>
      </c>
      <c r="F5" s="98">
        <v>4.75</v>
      </c>
      <c r="G5" s="98">
        <v>7.75</v>
      </c>
    </row>
    <row r="6" spans="1:7" x14ac:dyDescent="0.3">
      <c r="A6" s="69">
        <v>42774</v>
      </c>
      <c r="B6" s="70"/>
      <c r="C6" s="97">
        <v>6.23</v>
      </c>
      <c r="D6" s="97"/>
      <c r="E6" s="70">
        <v>6.25</v>
      </c>
      <c r="F6" s="98">
        <v>4.75</v>
      </c>
      <c r="G6" s="98">
        <v>7.75</v>
      </c>
    </row>
    <row r="7" spans="1:7" x14ac:dyDescent="0.3">
      <c r="A7" s="69">
        <v>42781</v>
      </c>
      <c r="B7" s="70">
        <v>6.0892999999999997</v>
      </c>
      <c r="C7" s="97">
        <v>6.0102644753384808</v>
      </c>
      <c r="D7" s="97"/>
      <c r="E7" s="70">
        <v>6</v>
      </c>
      <c r="F7" s="98">
        <v>4.5</v>
      </c>
      <c r="G7" s="98">
        <v>7.5</v>
      </c>
    </row>
    <row r="8" spans="1:7" x14ac:dyDescent="0.3">
      <c r="A8" s="69">
        <v>42788</v>
      </c>
      <c r="B8" s="70">
        <v>6.0994000000000002</v>
      </c>
      <c r="C8" s="97">
        <v>6.0323513318576367</v>
      </c>
      <c r="D8" s="97"/>
      <c r="E8" s="70">
        <v>6</v>
      </c>
      <c r="F8" s="98">
        <v>4.5</v>
      </c>
      <c r="G8" s="98">
        <v>7.5</v>
      </c>
    </row>
    <row r="9" spans="1:7" x14ac:dyDescent="0.3">
      <c r="A9" s="69">
        <v>42795</v>
      </c>
      <c r="B9" s="70">
        <v>6.0571999999999999</v>
      </c>
      <c r="C9" s="97">
        <v>6.0374430500501646</v>
      </c>
      <c r="D9" s="97"/>
      <c r="E9" s="70">
        <v>6</v>
      </c>
      <c r="F9" s="98">
        <v>4.5</v>
      </c>
      <c r="G9" s="98">
        <v>7.5</v>
      </c>
    </row>
    <row r="10" spans="1:7" x14ac:dyDescent="0.3">
      <c r="A10" s="69">
        <v>42803</v>
      </c>
      <c r="B10" s="70"/>
      <c r="C10" s="97">
        <v>6.0205572915955949</v>
      </c>
      <c r="D10" s="97"/>
      <c r="E10" s="70">
        <v>6</v>
      </c>
      <c r="F10" s="98">
        <v>4.5</v>
      </c>
      <c r="G10" s="98">
        <v>7.5</v>
      </c>
    </row>
    <row r="11" spans="1:7" x14ac:dyDescent="0.3">
      <c r="A11" s="69">
        <v>42809</v>
      </c>
      <c r="B11" s="70">
        <v>6.0473999999999997</v>
      </c>
      <c r="C11" s="97">
        <v>5.950039091712557</v>
      </c>
      <c r="D11" s="97"/>
      <c r="E11" s="70">
        <v>6</v>
      </c>
      <c r="F11" s="98">
        <v>4.5</v>
      </c>
      <c r="G11" s="98">
        <v>7.5</v>
      </c>
    </row>
    <row r="12" spans="1:7" x14ac:dyDescent="0.3">
      <c r="A12" s="69">
        <v>42816</v>
      </c>
      <c r="B12" s="70">
        <v>6.1036000000000001</v>
      </c>
      <c r="C12" s="97">
        <v>6.0578014215399145</v>
      </c>
      <c r="D12" s="97"/>
      <c r="E12" s="70">
        <v>6</v>
      </c>
      <c r="F12" s="98">
        <v>4.5</v>
      </c>
      <c r="G12" s="98">
        <v>7.5</v>
      </c>
    </row>
    <row r="13" spans="1:7" x14ac:dyDescent="0.3">
      <c r="A13" s="69">
        <v>42823</v>
      </c>
      <c r="B13" s="70">
        <v>6.1547999999999998</v>
      </c>
      <c r="C13" s="97">
        <v>6.0581107877178653</v>
      </c>
      <c r="D13" s="97"/>
      <c r="E13" s="70">
        <v>6</v>
      </c>
      <c r="F13" s="98">
        <v>4.5</v>
      </c>
      <c r="G13" s="98">
        <v>7.5</v>
      </c>
    </row>
    <row r="14" spans="1:7" x14ac:dyDescent="0.3">
      <c r="A14" s="69">
        <v>42830</v>
      </c>
      <c r="B14" s="70">
        <v>6.1231999999999998</v>
      </c>
      <c r="C14" s="97">
        <v>6.0791317020426385</v>
      </c>
      <c r="D14" s="97"/>
      <c r="E14" s="70">
        <v>6</v>
      </c>
      <c r="F14" s="98">
        <v>4.5</v>
      </c>
      <c r="G14" s="98">
        <v>7.5</v>
      </c>
    </row>
    <row r="15" spans="1:7" x14ac:dyDescent="0.3">
      <c r="A15" s="69">
        <v>42837</v>
      </c>
      <c r="B15" s="70">
        <v>6.15</v>
      </c>
      <c r="C15" s="97">
        <v>6.05</v>
      </c>
      <c r="D15" s="97"/>
      <c r="E15" s="70">
        <v>6</v>
      </c>
      <c r="F15" s="98">
        <v>4.5</v>
      </c>
      <c r="G15" s="98">
        <v>7.5</v>
      </c>
    </row>
    <row r="16" spans="1:7" x14ac:dyDescent="0.3">
      <c r="A16" s="69">
        <v>42844</v>
      </c>
      <c r="B16" s="70">
        <v>6.1228999999999996</v>
      </c>
      <c r="C16" s="97">
        <v>6.0321002862215138</v>
      </c>
      <c r="D16" s="97"/>
      <c r="E16" s="70">
        <v>6</v>
      </c>
      <c r="F16" s="98">
        <v>4.5</v>
      </c>
      <c r="G16" s="98">
        <v>7.5</v>
      </c>
    </row>
    <row r="17" spans="1:7" x14ac:dyDescent="0.3">
      <c r="A17" s="69">
        <v>42851</v>
      </c>
      <c r="B17" s="70">
        <v>6.0957999999999997</v>
      </c>
      <c r="C17" s="97">
        <v>6.0066171310312324</v>
      </c>
      <c r="D17" s="97"/>
      <c r="E17" s="70">
        <v>6</v>
      </c>
      <c r="F17" s="98">
        <v>4.5</v>
      </c>
      <c r="G17" s="98">
        <v>7.5</v>
      </c>
    </row>
    <row r="18" spans="1:7" x14ac:dyDescent="0.3">
      <c r="A18" s="69">
        <v>42858</v>
      </c>
      <c r="B18" s="70">
        <v>6.1369999999999996</v>
      </c>
      <c r="C18" s="97">
        <v>5.9973996065825457</v>
      </c>
      <c r="D18" s="97"/>
      <c r="E18" s="70">
        <v>6</v>
      </c>
      <c r="F18" s="98">
        <v>4.5</v>
      </c>
      <c r="G18" s="98">
        <v>7.5</v>
      </c>
    </row>
    <row r="19" spans="1:7" x14ac:dyDescent="0.3">
      <c r="A19" s="69">
        <v>42865</v>
      </c>
      <c r="B19" s="70"/>
      <c r="C19" s="97">
        <v>5.8215825058102686</v>
      </c>
      <c r="D19" s="97"/>
      <c r="E19" s="70">
        <v>6</v>
      </c>
      <c r="F19" s="98">
        <v>4.5</v>
      </c>
      <c r="G19" s="98">
        <v>7.5</v>
      </c>
    </row>
    <row r="20" spans="1:7" x14ac:dyDescent="0.3">
      <c r="A20" s="69">
        <v>42872</v>
      </c>
      <c r="B20" s="70"/>
      <c r="C20" s="97">
        <v>5.921652791330164</v>
      </c>
      <c r="D20" s="97"/>
      <c r="E20" s="70">
        <v>6</v>
      </c>
      <c r="F20" s="98">
        <v>4.5</v>
      </c>
      <c r="G20" s="98">
        <v>7.5</v>
      </c>
    </row>
    <row r="21" spans="1:7" x14ac:dyDescent="0.3">
      <c r="A21" s="69">
        <v>42879</v>
      </c>
      <c r="B21" s="70"/>
      <c r="C21" s="97">
        <v>5.9599285745974004</v>
      </c>
      <c r="D21" s="97"/>
      <c r="E21" s="70">
        <v>6</v>
      </c>
      <c r="F21" s="98">
        <v>4.5</v>
      </c>
      <c r="G21" s="98">
        <v>7.5</v>
      </c>
    </row>
    <row r="22" spans="1:7" x14ac:dyDescent="0.3">
      <c r="A22" s="69">
        <v>42886</v>
      </c>
      <c r="B22" s="70"/>
      <c r="C22" s="97">
        <v>5.6825393610413464</v>
      </c>
      <c r="D22" s="97"/>
      <c r="E22" s="70">
        <v>6</v>
      </c>
      <c r="F22" s="98">
        <v>4.5</v>
      </c>
      <c r="G22" s="98">
        <v>7.5</v>
      </c>
    </row>
    <row r="23" spans="1:7" x14ac:dyDescent="0.3">
      <c r="A23" s="69">
        <v>42893</v>
      </c>
      <c r="B23" s="70"/>
      <c r="C23" s="97">
        <v>5.5825809738900514</v>
      </c>
      <c r="D23" s="97"/>
      <c r="E23" s="70">
        <v>6</v>
      </c>
      <c r="F23" s="98">
        <v>4.5</v>
      </c>
      <c r="G23" s="98">
        <v>7.5</v>
      </c>
    </row>
    <row r="24" spans="1:7" x14ac:dyDescent="0.3">
      <c r="A24" s="69">
        <v>42900</v>
      </c>
      <c r="B24" s="70"/>
      <c r="C24" s="97">
        <v>5.5893664874551972</v>
      </c>
      <c r="D24" s="97"/>
      <c r="E24" s="70">
        <v>6</v>
      </c>
      <c r="F24" s="98">
        <v>4.5</v>
      </c>
      <c r="G24" s="98">
        <v>7.5</v>
      </c>
    </row>
    <row r="25" spans="1:7" x14ac:dyDescent="0.3">
      <c r="A25" s="69">
        <v>42907</v>
      </c>
      <c r="B25" s="70">
        <v>6.0250000000000004</v>
      </c>
      <c r="C25" s="97">
        <v>5.648756308175396</v>
      </c>
      <c r="D25" s="97"/>
      <c r="E25" s="70">
        <v>6</v>
      </c>
      <c r="F25" s="98">
        <v>4.5</v>
      </c>
      <c r="G25" s="98">
        <v>7.5</v>
      </c>
    </row>
    <row r="26" spans="1:7" x14ac:dyDescent="0.3">
      <c r="A26" s="69">
        <v>42914</v>
      </c>
      <c r="B26" s="70">
        <v>6.0038</v>
      </c>
      <c r="C26" s="97">
        <v>5.7324251734390481</v>
      </c>
      <c r="D26" s="97"/>
      <c r="E26" s="70">
        <v>6</v>
      </c>
      <c r="F26" s="98">
        <v>4.5</v>
      </c>
      <c r="G26" s="98">
        <v>7.5</v>
      </c>
    </row>
    <row r="27" spans="1:7" x14ac:dyDescent="0.3">
      <c r="A27" s="69">
        <v>42921</v>
      </c>
      <c r="B27" s="70"/>
      <c r="C27" s="97">
        <v>5.6591731711520943</v>
      </c>
      <c r="D27" s="97"/>
      <c r="E27" s="70">
        <v>6</v>
      </c>
      <c r="F27" s="98">
        <v>4.5</v>
      </c>
      <c r="G27" s="98">
        <v>7.5</v>
      </c>
    </row>
    <row r="28" spans="1:7" x14ac:dyDescent="0.3">
      <c r="A28" s="69">
        <v>42928</v>
      </c>
      <c r="B28" s="70"/>
      <c r="C28" s="97">
        <v>5.7363224503409427</v>
      </c>
      <c r="D28" s="97"/>
      <c r="E28" s="70">
        <v>6</v>
      </c>
      <c r="F28" s="98">
        <v>4.5</v>
      </c>
      <c r="G28" s="98">
        <v>7.5</v>
      </c>
    </row>
    <row r="29" spans="1:7" x14ac:dyDescent="0.3">
      <c r="A29" s="69">
        <v>42935</v>
      </c>
      <c r="B29" s="70"/>
      <c r="C29" s="97">
        <v>5.6222268338503207</v>
      </c>
      <c r="D29" s="97"/>
      <c r="E29" s="70">
        <v>6</v>
      </c>
      <c r="F29" s="98">
        <v>4.5</v>
      </c>
      <c r="G29" s="98">
        <v>7.5</v>
      </c>
    </row>
    <row r="30" spans="1:7" x14ac:dyDescent="0.3">
      <c r="A30" s="69">
        <v>42942</v>
      </c>
      <c r="B30" s="70"/>
      <c r="C30" s="97">
        <v>5.4184975890733753</v>
      </c>
      <c r="D30" s="97"/>
      <c r="E30" s="70">
        <v>6</v>
      </c>
      <c r="F30" s="98">
        <v>4.5</v>
      </c>
      <c r="G30" s="98">
        <v>7.5</v>
      </c>
    </row>
    <row r="31" spans="1:7" x14ac:dyDescent="0.3">
      <c r="A31" s="69">
        <v>42949</v>
      </c>
      <c r="B31" s="70"/>
      <c r="C31" s="97">
        <v>5.1593812313060816</v>
      </c>
      <c r="D31" s="97"/>
      <c r="E31" s="70">
        <v>6</v>
      </c>
      <c r="F31" s="98">
        <v>4.5</v>
      </c>
      <c r="G31" s="98">
        <v>7.5</v>
      </c>
    </row>
    <row r="32" spans="1:7" x14ac:dyDescent="0.3">
      <c r="A32" s="69">
        <v>42956</v>
      </c>
      <c r="B32" s="70"/>
      <c r="C32" s="97">
        <v>5.1214706025979106</v>
      </c>
      <c r="D32" s="97"/>
      <c r="E32" s="70">
        <v>6</v>
      </c>
      <c r="F32" s="98">
        <v>4.5</v>
      </c>
      <c r="G32" s="98">
        <v>7.5</v>
      </c>
    </row>
    <row r="33" spans="1:7" x14ac:dyDescent="0.3">
      <c r="A33" s="69">
        <v>42963</v>
      </c>
      <c r="B33" s="70"/>
      <c r="C33" s="97">
        <v>5.35</v>
      </c>
      <c r="D33" s="97"/>
      <c r="E33" s="70">
        <v>6</v>
      </c>
      <c r="F33" s="98">
        <v>4.5</v>
      </c>
      <c r="G33" s="98">
        <v>7.5</v>
      </c>
    </row>
    <row r="34" spans="1:7" x14ac:dyDescent="0.3">
      <c r="A34" s="69">
        <v>42970</v>
      </c>
      <c r="B34" s="70"/>
      <c r="C34" s="97">
        <v>5.32</v>
      </c>
      <c r="D34" s="97"/>
      <c r="E34" s="70">
        <v>6</v>
      </c>
      <c r="F34" s="98">
        <v>4.5</v>
      </c>
      <c r="G34" s="98">
        <v>7.5</v>
      </c>
    </row>
    <row r="35" spans="1:7" x14ac:dyDescent="0.3">
      <c r="A35" s="69">
        <v>42977</v>
      </c>
      <c r="B35" s="70"/>
      <c r="C35" s="97">
        <v>5.15</v>
      </c>
      <c r="D35" s="97"/>
      <c r="E35" s="70">
        <v>6</v>
      </c>
      <c r="F35" s="98">
        <v>4.5</v>
      </c>
      <c r="G35" s="98">
        <v>7.5</v>
      </c>
    </row>
    <row r="36" spans="1:7" x14ac:dyDescent="0.3">
      <c r="A36" s="69">
        <v>42984</v>
      </c>
      <c r="B36" s="70"/>
      <c r="C36" s="97">
        <v>5.0138238524684935</v>
      </c>
      <c r="D36" s="97"/>
      <c r="E36" s="70">
        <v>6</v>
      </c>
      <c r="F36" s="98">
        <v>4.5</v>
      </c>
      <c r="G36" s="98">
        <v>7.5</v>
      </c>
    </row>
    <row r="37" spans="1:7" x14ac:dyDescent="0.3">
      <c r="A37" s="69">
        <v>42991</v>
      </c>
      <c r="B37" s="70"/>
      <c r="C37" s="97">
        <v>5.1504264894280993</v>
      </c>
      <c r="D37" s="97"/>
      <c r="E37" s="70">
        <v>6</v>
      </c>
      <c r="F37" s="98">
        <v>4.5</v>
      </c>
      <c r="G37" s="98">
        <v>7.5</v>
      </c>
    </row>
    <row r="38" spans="1:7" x14ac:dyDescent="0.3">
      <c r="A38" s="69">
        <v>42998</v>
      </c>
      <c r="B38" s="70"/>
      <c r="C38" s="97">
        <v>5.1483917927491119</v>
      </c>
      <c r="D38" s="97"/>
      <c r="E38" s="70">
        <v>6</v>
      </c>
      <c r="F38" s="98">
        <v>4.5</v>
      </c>
      <c r="G38" s="98">
        <v>7.5</v>
      </c>
    </row>
    <row r="39" spans="1:7" x14ac:dyDescent="0.3">
      <c r="A39" s="69">
        <v>43005</v>
      </c>
      <c r="B39" s="70">
        <v>6.06</v>
      </c>
      <c r="C39" s="97">
        <v>5.3033478016209967</v>
      </c>
      <c r="D39" s="97"/>
      <c r="E39" s="70">
        <v>6</v>
      </c>
      <c r="F39" s="98">
        <v>4.5</v>
      </c>
      <c r="G39" s="98">
        <v>7.5</v>
      </c>
    </row>
    <row r="40" spans="1:7" x14ac:dyDescent="0.3">
      <c r="A40" s="69">
        <v>43012</v>
      </c>
      <c r="B40" s="70"/>
      <c r="C40" s="97">
        <v>5.5327476295087159</v>
      </c>
      <c r="D40" s="97"/>
      <c r="E40" s="70">
        <v>6</v>
      </c>
      <c r="F40" s="98">
        <v>4.5</v>
      </c>
      <c r="G40" s="98">
        <v>7.5</v>
      </c>
    </row>
    <row r="41" spans="1:7" x14ac:dyDescent="0.3">
      <c r="A41" s="69">
        <v>43019</v>
      </c>
      <c r="B41" s="70"/>
      <c r="C41" s="97">
        <v>5.6196299863289711</v>
      </c>
      <c r="D41" s="97"/>
      <c r="E41" s="70">
        <v>6</v>
      </c>
      <c r="F41" s="98">
        <v>4.5</v>
      </c>
      <c r="G41" s="98">
        <v>7.5</v>
      </c>
    </row>
    <row r="42" spans="1:7" x14ac:dyDescent="0.3">
      <c r="A42" s="69">
        <v>43026</v>
      </c>
      <c r="B42" s="70"/>
      <c r="C42" s="97">
        <v>5.8051203582290327</v>
      </c>
      <c r="D42" s="97"/>
      <c r="E42" s="70">
        <v>6</v>
      </c>
      <c r="F42" s="98">
        <v>4.5</v>
      </c>
      <c r="G42" s="98">
        <v>7.5</v>
      </c>
    </row>
    <row r="43" spans="1:7" x14ac:dyDescent="0.3">
      <c r="A43" s="69">
        <v>43033</v>
      </c>
      <c r="B43" s="70">
        <v>6.0339999999999998</v>
      </c>
      <c r="C43" s="97">
        <v>5.8392499217170517</v>
      </c>
      <c r="D43" s="97"/>
      <c r="E43" s="70">
        <v>6</v>
      </c>
      <c r="F43" s="98">
        <v>4.5</v>
      </c>
      <c r="G43" s="98">
        <v>7.5</v>
      </c>
    </row>
    <row r="44" spans="1:7" x14ac:dyDescent="0.3">
      <c r="A44" s="69">
        <v>43040</v>
      </c>
      <c r="B44" s="70"/>
      <c r="C44" s="97">
        <v>5.7981012605695126</v>
      </c>
      <c r="D44" s="97"/>
      <c r="E44" s="70">
        <v>6</v>
      </c>
      <c r="F44" s="98">
        <v>4.5</v>
      </c>
      <c r="G44" s="98">
        <v>7.5</v>
      </c>
    </row>
    <row r="45" spans="1:7" x14ac:dyDescent="0.3">
      <c r="A45" s="69">
        <v>43047</v>
      </c>
      <c r="B45" s="70"/>
      <c r="C45" s="97">
        <v>5.7309841211589809</v>
      </c>
      <c r="D45" s="97"/>
      <c r="E45" s="70">
        <v>6</v>
      </c>
      <c r="F45" s="98">
        <v>4.5</v>
      </c>
      <c r="G45" s="98">
        <v>7.5</v>
      </c>
    </row>
    <row r="46" spans="1:7" x14ac:dyDescent="0.3">
      <c r="A46" s="69">
        <v>43054</v>
      </c>
      <c r="B46" s="70"/>
      <c r="C46" s="97">
        <v>5.7680539294035764</v>
      </c>
      <c r="D46" s="97"/>
      <c r="E46" s="70">
        <v>6</v>
      </c>
      <c r="F46" s="98">
        <v>4.5</v>
      </c>
      <c r="G46" s="98">
        <v>7.5</v>
      </c>
    </row>
    <row r="47" spans="1:7" x14ac:dyDescent="0.3">
      <c r="A47" s="69">
        <v>43061</v>
      </c>
      <c r="B47" s="70">
        <v>6.0890000000000004</v>
      </c>
      <c r="C47" s="97">
        <v>5.9224645906709288</v>
      </c>
      <c r="D47" s="97"/>
      <c r="E47" s="70">
        <v>6</v>
      </c>
      <c r="F47" s="98">
        <v>4.5</v>
      </c>
      <c r="G47" s="98">
        <v>7.5</v>
      </c>
    </row>
    <row r="48" spans="1:7" x14ac:dyDescent="0.3">
      <c r="A48" s="69">
        <v>43068</v>
      </c>
      <c r="B48" s="70">
        <v>6.1220999999999997</v>
      </c>
      <c r="C48" s="97">
        <v>6.0148700927824228</v>
      </c>
      <c r="D48" s="97"/>
      <c r="E48" s="70">
        <v>6</v>
      </c>
      <c r="F48" s="98">
        <v>4.5</v>
      </c>
      <c r="G48" s="98">
        <v>7.5</v>
      </c>
    </row>
    <row r="49" spans="1:7" x14ac:dyDescent="0.3">
      <c r="A49" s="69">
        <v>43075</v>
      </c>
      <c r="B49" s="70">
        <v>6.2652000000000001</v>
      </c>
      <c r="C49" s="97">
        <v>6.0653071273234582</v>
      </c>
      <c r="D49" s="97"/>
      <c r="E49" s="70">
        <v>6</v>
      </c>
      <c r="F49" s="98">
        <v>4.5</v>
      </c>
      <c r="G49" s="98">
        <v>7.5</v>
      </c>
    </row>
    <row r="50" spans="1:7" x14ac:dyDescent="0.3">
      <c r="A50" s="69">
        <v>43082</v>
      </c>
      <c r="B50" s="70">
        <v>6.3860000000000001</v>
      </c>
      <c r="C50" s="97">
        <v>6.2127851509905749</v>
      </c>
      <c r="D50" s="97"/>
      <c r="E50" s="70">
        <v>6</v>
      </c>
      <c r="F50" s="98">
        <v>4.5</v>
      </c>
      <c r="G50" s="98">
        <v>7.5</v>
      </c>
    </row>
    <row r="51" spans="1:7" x14ac:dyDescent="0.3">
      <c r="A51" s="69">
        <v>43089</v>
      </c>
      <c r="B51" s="70">
        <v>6.4134000000000002</v>
      </c>
      <c r="C51" s="97">
        <v>6.2651924841720819</v>
      </c>
      <c r="D51" s="97"/>
      <c r="E51" s="70">
        <v>6</v>
      </c>
      <c r="F51" s="98">
        <v>4.5</v>
      </c>
      <c r="G51" s="98">
        <v>7.5</v>
      </c>
    </row>
    <row r="52" spans="1:7" x14ac:dyDescent="0.3">
      <c r="A52" s="69">
        <v>43096</v>
      </c>
      <c r="B52" s="70">
        <v>6</v>
      </c>
      <c r="C52" s="97">
        <v>5.9856117145876686</v>
      </c>
      <c r="D52" s="97"/>
      <c r="E52" s="70">
        <v>6</v>
      </c>
      <c r="F52" s="98">
        <v>4.5</v>
      </c>
      <c r="G52" s="98">
        <v>7.5</v>
      </c>
    </row>
    <row r="53" spans="1:7" x14ac:dyDescent="0.3">
      <c r="A53" s="69">
        <v>43110</v>
      </c>
      <c r="B53" s="70">
        <v>6.22</v>
      </c>
      <c r="C53" s="97">
        <v>6.0539318271516995</v>
      </c>
      <c r="D53" s="97"/>
      <c r="E53" s="70">
        <v>6</v>
      </c>
      <c r="F53" s="98">
        <v>4.5</v>
      </c>
      <c r="G53" s="98">
        <v>7.5</v>
      </c>
    </row>
    <row r="54" spans="1:7" x14ac:dyDescent="0.3">
      <c r="A54" s="69">
        <v>43117</v>
      </c>
      <c r="B54" s="70"/>
      <c r="C54" s="97">
        <v>5.9768534270388853</v>
      </c>
      <c r="D54" s="97"/>
      <c r="E54" s="70">
        <v>6</v>
      </c>
      <c r="F54" s="98">
        <v>4.5</v>
      </c>
      <c r="G54" s="98">
        <v>7.5</v>
      </c>
    </row>
    <row r="55" spans="1:7" x14ac:dyDescent="0.3">
      <c r="A55" s="69">
        <v>43124</v>
      </c>
      <c r="B55" s="70">
        <v>6.3964999999999996</v>
      </c>
      <c r="C55" s="97">
        <v>5.9801343580372981</v>
      </c>
      <c r="D55" s="97"/>
      <c r="E55" s="70">
        <v>6</v>
      </c>
      <c r="F55" s="98">
        <v>4.5</v>
      </c>
      <c r="G55" s="98">
        <v>7.5</v>
      </c>
    </row>
    <row r="56" spans="1:7" x14ac:dyDescent="0.3">
      <c r="A56" s="69">
        <v>43131</v>
      </c>
      <c r="B56" s="70">
        <v>6.4024000000000001</v>
      </c>
      <c r="C56" s="97">
        <v>6.1</v>
      </c>
      <c r="D56" s="97"/>
      <c r="E56" s="70">
        <v>6</v>
      </c>
      <c r="F56" s="98">
        <v>4.5</v>
      </c>
      <c r="G56" s="98">
        <v>7.5</v>
      </c>
    </row>
    <row r="57" spans="1:7" x14ac:dyDescent="0.3">
      <c r="A57" s="69">
        <v>43138</v>
      </c>
      <c r="B57" s="70"/>
      <c r="C57" s="97">
        <v>5.4880153899549891</v>
      </c>
      <c r="D57" s="97"/>
      <c r="E57" s="70">
        <v>6</v>
      </c>
      <c r="F57" s="98">
        <v>4.5</v>
      </c>
      <c r="G57" s="98">
        <v>7.5</v>
      </c>
    </row>
    <row r="58" spans="1:7" x14ac:dyDescent="0.3">
      <c r="A58" s="69">
        <v>43145</v>
      </c>
      <c r="B58" s="70"/>
      <c r="C58" s="97">
        <v>5.9317163527745986</v>
      </c>
      <c r="D58" s="97"/>
      <c r="E58" s="70">
        <v>6</v>
      </c>
      <c r="F58" s="98">
        <v>4.5</v>
      </c>
      <c r="G58" s="98">
        <v>7.5</v>
      </c>
    </row>
    <row r="59" spans="1:7" x14ac:dyDescent="0.3">
      <c r="A59" s="69">
        <v>43152</v>
      </c>
      <c r="B59" s="70"/>
      <c r="C59" s="97">
        <v>6.0052236806857753</v>
      </c>
      <c r="D59" s="97"/>
      <c r="E59" s="70">
        <v>6</v>
      </c>
      <c r="F59" s="98">
        <v>4.5</v>
      </c>
      <c r="G59" s="98">
        <v>7.5</v>
      </c>
    </row>
    <row r="60" spans="1:7" x14ac:dyDescent="0.3">
      <c r="A60" s="69">
        <v>43159</v>
      </c>
      <c r="B60" s="70"/>
      <c r="C60" s="97">
        <v>5.9854191980558928</v>
      </c>
      <c r="D60" s="97"/>
      <c r="E60" s="70">
        <v>6</v>
      </c>
      <c r="F60" s="98">
        <v>4.5</v>
      </c>
      <c r="G60" s="98">
        <v>7.5</v>
      </c>
    </row>
    <row r="61" spans="1:7" x14ac:dyDescent="0.3">
      <c r="A61" s="69">
        <v>43166</v>
      </c>
      <c r="B61" s="70"/>
      <c r="C61" s="97">
        <v>6</v>
      </c>
      <c r="D61" s="97"/>
      <c r="E61" s="70">
        <v>6</v>
      </c>
      <c r="F61" s="98">
        <v>4.5</v>
      </c>
      <c r="G61" s="98">
        <v>7.5</v>
      </c>
    </row>
    <row r="62" spans="1:7" x14ac:dyDescent="0.3">
      <c r="A62" s="69">
        <v>43173</v>
      </c>
      <c r="B62" s="70"/>
      <c r="C62" s="97">
        <v>6</v>
      </c>
      <c r="D62" s="97"/>
      <c r="E62" s="70">
        <v>6</v>
      </c>
      <c r="F62" s="98">
        <v>4.5</v>
      </c>
      <c r="G62" s="98">
        <v>7.5</v>
      </c>
    </row>
    <row r="63" spans="1:7" x14ac:dyDescent="0.3">
      <c r="A63" s="69">
        <v>43180</v>
      </c>
      <c r="B63" s="70"/>
      <c r="C63" s="97">
        <v>6</v>
      </c>
      <c r="D63" s="97"/>
      <c r="E63" s="70">
        <v>6</v>
      </c>
      <c r="F63" s="98">
        <v>4.5</v>
      </c>
      <c r="G63" s="98">
        <v>7.5</v>
      </c>
    </row>
    <row r="64" spans="1:7" x14ac:dyDescent="0.3">
      <c r="A64" s="69">
        <v>43187</v>
      </c>
      <c r="B64" s="70">
        <v>6.02</v>
      </c>
      <c r="C64" s="97">
        <v>6</v>
      </c>
      <c r="D64" s="97"/>
      <c r="E64" s="70">
        <v>6</v>
      </c>
      <c r="F64" s="98">
        <v>4.5</v>
      </c>
      <c r="G64" s="98">
        <v>7.5</v>
      </c>
    </row>
    <row r="65" spans="1:7" x14ac:dyDescent="0.3">
      <c r="A65" s="69">
        <v>43194</v>
      </c>
      <c r="B65" s="70"/>
      <c r="C65" s="97">
        <v>5.9931242274412853</v>
      </c>
      <c r="D65" s="97"/>
      <c r="E65" s="70">
        <v>6</v>
      </c>
      <c r="F65" s="98">
        <v>4.5</v>
      </c>
      <c r="G65" s="98">
        <v>7.5</v>
      </c>
    </row>
    <row r="66" spans="1:7" x14ac:dyDescent="0.3">
      <c r="A66" s="69">
        <v>43201</v>
      </c>
      <c r="B66" s="70"/>
      <c r="C66" s="97">
        <v>5.7975766215253026</v>
      </c>
      <c r="D66" s="97"/>
      <c r="E66" s="70">
        <v>6</v>
      </c>
      <c r="F66" s="98">
        <v>4.5</v>
      </c>
      <c r="G66" s="98">
        <v>7.5</v>
      </c>
    </row>
    <row r="67" spans="1:7" x14ac:dyDescent="0.3">
      <c r="A67" s="69">
        <v>43208</v>
      </c>
      <c r="B67" s="70">
        <v>6.02</v>
      </c>
      <c r="C67" s="97">
        <v>5.9846561584600364</v>
      </c>
      <c r="D67" s="97"/>
      <c r="E67" s="70">
        <v>6</v>
      </c>
      <c r="F67" s="98">
        <v>4.5</v>
      </c>
      <c r="G67" s="98">
        <v>7.5</v>
      </c>
    </row>
    <row r="68" spans="1:7" x14ac:dyDescent="0.3">
      <c r="A68" s="69">
        <v>43215</v>
      </c>
      <c r="B68" s="70">
        <v>6.2953999999999999</v>
      </c>
      <c r="C68" s="97">
        <v>5.97</v>
      </c>
      <c r="D68" s="97"/>
      <c r="E68" s="70">
        <v>6</v>
      </c>
      <c r="F68" s="98">
        <v>4.5</v>
      </c>
      <c r="G68" s="98">
        <v>7.5</v>
      </c>
    </row>
    <row r="69" spans="1:7" x14ac:dyDescent="0.3">
      <c r="A69" s="69">
        <v>43222</v>
      </c>
      <c r="B69" s="70">
        <v>6.72</v>
      </c>
      <c r="C69" s="97">
        <v>6.22</v>
      </c>
      <c r="D69" s="97"/>
      <c r="E69" s="70">
        <v>6</v>
      </c>
      <c r="F69" s="98">
        <v>4.5</v>
      </c>
      <c r="G69" s="98">
        <v>7.5</v>
      </c>
    </row>
    <row r="70" spans="1:7" x14ac:dyDescent="0.3">
      <c r="A70" s="69">
        <v>43230</v>
      </c>
      <c r="B70" s="70">
        <v>6.74</v>
      </c>
      <c r="C70" s="97">
        <v>6.3575452500803253</v>
      </c>
      <c r="D70" s="97"/>
      <c r="E70" s="70">
        <v>6</v>
      </c>
      <c r="F70" s="98">
        <v>4.5</v>
      </c>
      <c r="G70" s="98">
        <v>7.5</v>
      </c>
    </row>
    <row r="71" spans="1:7" x14ac:dyDescent="0.3">
      <c r="A71" s="69">
        <v>43236</v>
      </c>
      <c r="B71" s="70">
        <v>6.3329000000000004</v>
      </c>
      <c r="C71" s="97">
        <v>6.2369926199261991</v>
      </c>
      <c r="D71" s="97"/>
      <c r="E71" s="70">
        <v>6</v>
      </c>
      <c r="F71" s="98">
        <v>4.5</v>
      </c>
      <c r="G71" s="98">
        <v>7.5</v>
      </c>
    </row>
    <row r="72" spans="1:7" x14ac:dyDescent="0.3">
      <c r="A72" s="69">
        <v>43242</v>
      </c>
      <c r="B72" s="70">
        <v>6.0762</v>
      </c>
      <c r="C72" s="97">
        <v>6.1466738732745716</v>
      </c>
      <c r="D72" s="97"/>
      <c r="E72" s="70">
        <v>6</v>
      </c>
      <c r="F72" s="98">
        <v>4.5</v>
      </c>
      <c r="G72" s="98">
        <v>7.5</v>
      </c>
    </row>
    <row r="73" spans="1:7" x14ac:dyDescent="0.3">
      <c r="A73" s="69">
        <v>43249</v>
      </c>
      <c r="B73" s="70">
        <v>6.0975999999999999</v>
      </c>
      <c r="C73" s="97">
        <v>6.1141669406092483</v>
      </c>
      <c r="D73" s="97"/>
      <c r="E73" s="70">
        <v>6</v>
      </c>
      <c r="F73" s="98">
        <v>4.5</v>
      </c>
      <c r="G73" s="98">
        <v>7.5</v>
      </c>
    </row>
    <row r="74" spans="1:7" x14ac:dyDescent="0.3">
      <c r="A74" s="69">
        <v>43257</v>
      </c>
      <c r="B74" s="70">
        <v>6.03</v>
      </c>
      <c r="C74" s="97">
        <v>6.0287004181979471</v>
      </c>
      <c r="D74" s="97"/>
      <c r="E74" s="70">
        <v>6</v>
      </c>
      <c r="F74" s="98">
        <v>4.5</v>
      </c>
      <c r="G74" s="98">
        <v>7.5</v>
      </c>
    </row>
    <row r="75" spans="1:7" x14ac:dyDescent="0.3">
      <c r="A75" s="69">
        <v>43264</v>
      </c>
      <c r="B75" s="70">
        <v>6.1089000000000002</v>
      </c>
      <c r="C75" s="97">
        <v>6.0660363946545353</v>
      </c>
      <c r="D75" s="97"/>
      <c r="E75" s="70">
        <v>6</v>
      </c>
      <c r="F75" s="98">
        <v>4.5</v>
      </c>
      <c r="G75" s="98">
        <v>7.5</v>
      </c>
    </row>
    <row r="76" spans="1:7" x14ac:dyDescent="0.3">
      <c r="A76" s="69">
        <v>43271</v>
      </c>
      <c r="B76" s="70">
        <v>6.2840999999999996</v>
      </c>
      <c r="C76" s="97">
        <v>6.1178801386825157</v>
      </c>
      <c r="D76" s="97"/>
      <c r="E76" s="70">
        <v>6</v>
      </c>
      <c r="F76" s="98">
        <v>4.5</v>
      </c>
      <c r="G76" s="98">
        <v>7.5</v>
      </c>
    </row>
    <row r="77" spans="1:7" x14ac:dyDescent="0.3">
      <c r="A77" s="69">
        <v>43278</v>
      </c>
      <c r="B77" s="70">
        <v>6.3470000000000004</v>
      </c>
      <c r="C77" s="97">
        <v>6.1842472118959106</v>
      </c>
      <c r="D77" s="97"/>
      <c r="E77" s="70">
        <v>6</v>
      </c>
      <c r="F77" s="98">
        <v>4.5</v>
      </c>
      <c r="G77" s="98">
        <v>7.5</v>
      </c>
    </row>
    <row r="78" spans="1:7" x14ac:dyDescent="0.3">
      <c r="A78" s="69">
        <v>43285</v>
      </c>
      <c r="B78" s="70">
        <v>6.32</v>
      </c>
      <c r="C78" s="97">
        <v>6.1740266811870406</v>
      </c>
      <c r="D78" s="97"/>
      <c r="E78" s="70">
        <v>6</v>
      </c>
      <c r="F78" s="98">
        <v>4.5</v>
      </c>
      <c r="G78" s="98">
        <v>7.5</v>
      </c>
    </row>
    <row r="79" spans="1:7" x14ac:dyDescent="0.3">
      <c r="A79" s="69">
        <v>43292</v>
      </c>
      <c r="B79" s="70">
        <v>6.2958999999999996</v>
      </c>
      <c r="C79" s="97">
        <v>6.2080984409356565</v>
      </c>
      <c r="D79" s="97"/>
      <c r="E79" s="70">
        <v>6</v>
      </c>
      <c r="F79" s="98">
        <v>4.5</v>
      </c>
      <c r="G79" s="98">
        <v>7.5</v>
      </c>
    </row>
    <row r="80" spans="1:7" x14ac:dyDescent="0.3">
      <c r="A80" s="69">
        <v>43299</v>
      </c>
      <c r="B80" s="70">
        <v>6.3375000000000004</v>
      </c>
      <c r="C80" s="97">
        <v>6.2756697085663822</v>
      </c>
      <c r="D80" s="97"/>
      <c r="E80" s="70">
        <v>6</v>
      </c>
      <c r="F80" s="98">
        <v>4.5</v>
      </c>
      <c r="G80" s="98">
        <v>7.5</v>
      </c>
    </row>
    <row r="81" spans="1:7" x14ac:dyDescent="0.3">
      <c r="A81" s="69">
        <v>43306</v>
      </c>
      <c r="B81" s="70">
        <v>6.3617999999999997</v>
      </c>
      <c r="C81" s="97">
        <v>6.225542168674699</v>
      </c>
      <c r="D81" s="97"/>
      <c r="E81" s="70">
        <v>6</v>
      </c>
      <c r="F81" s="98">
        <v>4.5</v>
      </c>
      <c r="G81" s="98">
        <v>7.5</v>
      </c>
    </row>
    <row r="82" spans="1:7" x14ac:dyDescent="0.3">
      <c r="A82" s="69">
        <v>43313</v>
      </c>
      <c r="B82" s="70">
        <v>6.2065000000000001</v>
      </c>
      <c r="C82" s="97">
        <v>6.2175656984785617</v>
      </c>
      <c r="D82" s="97"/>
      <c r="E82" s="70">
        <v>6</v>
      </c>
      <c r="F82" s="98">
        <v>4.5</v>
      </c>
      <c r="G82" s="98">
        <v>7.5</v>
      </c>
    </row>
    <row r="83" spans="1:7" x14ac:dyDescent="0.3">
      <c r="A83" s="69">
        <v>43320</v>
      </c>
      <c r="B83" s="70">
        <v>6.1406000000000001</v>
      </c>
      <c r="C83" s="97">
        <v>6.1192982456140355</v>
      </c>
      <c r="D83" s="97"/>
      <c r="E83" s="70">
        <v>6</v>
      </c>
      <c r="F83" s="98">
        <v>4.5</v>
      </c>
      <c r="G83" s="98">
        <v>7.5</v>
      </c>
    </row>
    <row r="84" spans="1:7" x14ac:dyDescent="0.3">
      <c r="A84" s="69">
        <v>43327</v>
      </c>
      <c r="B84" s="70">
        <v>6.23</v>
      </c>
      <c r="C84" s="97">
        <v>6.1504322003178764</v>
      </c>
      <c r="D84" s="97"/>
      <c r="E84" s="70">
        <v>6</v>
      </c>
      <c r="F84" s="98">
        <v>4.5</v>
      </c>
      <c r="G84" s="98">
        <v>7.5</v>
      </c>
    </row>
    <row r="85" spans="1:7" x14ac:dyDescent="0.3">
      <c r="A85" s="69">
        <v>43334</v>
      </c>
      <c r="B85" s="70">
        <v>6.1238999999999999</v>
      </c>
      <c r="C85" s="97">
        <v>6.1831895635915526</v>
      </c>
      <c r="D85" s="97"/>
      <c r="E85" s="70">
        <v>6</v>
      </c>
      <c r="F85" s="98">
        <v>4.5</v>
      </c>
      <c r="G85" s="98">
        <v>7.5</v>
      </c>
    </row>
    <row r="86" spans="1:7" x14ac:dyDescent="0.3">
      <c r="A86" s="69">
        <v>43341</v>
      </c>
      <c r="B86" s="70">
        <v>6.13</v>
      </c>
      <c r="C86" s="97">
        <v>6.15</v>
      </c>
      <c r="D86" s="97"/>
      <c r="E86" s="70">
        <v>6</v>
      </c>
      <c r="F86" s="98">
        <v>4.5</v>
      </c>
      <c r="G86" s="98">
        <v>7.5</v>
      </c>
    </row>
    <row r="87" spans="1:7" x14ac:dyDescent="0.3">
      <c r="A87" s="69">
        <v>43348</v>
      </c>
      <c r="B87" s="70">
        <v>6.09</v>
      </c>
      <c r="C87" s="97">
        <v>6.14</v>
      </c>
      <c r="D87" s="97"/>
      <c r="E87" s="70">
        <v>6</v>
      </c>
      <c r="F87" s="98">
        <v>4.5</v>
      </c>
      <c r="G87" s="98">
        <v>7.5</v>
      </c>
    </row>
    <row r="88" spans="1:7" x14ac:dyDescent="0.3">
      <c r="A88" s="69">
        <v>43355</v>
      </c>
      <c r="B88" s="70">
        <v>6.0777099999999997</v>
      </c>
      <c r="C88" s="97">
        <v>6.15</v>
      </c>
      <c r="D88" s="97"/>
      <c r="E88" s="70">
        <v>6</v>
      </c>
      <c r="F88" s="98">
        <v>4.5</v>
      </c>
      <c r="G88" s="98">
        <v>7.5</v>
      </c>
    </row>
    <row r="89" spans="1:7" x14ac:dyDescent="0.3">
      <c r="A89" s="69">
        <v>43362</v>
      </c>
      <c r="B89" s="70">
        <v>6.0891000000000002</v>
      </c>
      <c r="C89" s="97">
        <v>6.1407030284880024</v>
      </c>
      <c r="D89" s="97"/>
      <c r="E89" s="70">
        <v>6</v>
      </c>
      <c r="F89" s="98">
        <v>4.5</v>
      </c>
      <c r="G89" s="98">
        <v>7.5</v>
      </c>
    </row>
    <row r="90" spans="1:7" x14ac:dyDescent="0.3">
      <c r="A90" s="69">
        <v>43369</v>
      </c>
      <c r="B90" s="70">
        <v>6.1158000000000001</v>
      </c>
      <c r="C90" s="97">
        <v>6.1345191248229183</v>
      </c>
      <c r="D90" s="97"/>
      <c r="E90" s="70">
        <v>6</v>
      </c>
      <c r="F90" s="98">
        <v>4.5</v>
      </c>
      <c r="G90" s="98">
        <v>7.5</v>
      </c>
    </row>
    <row r="91" spans="1:7" x14ac:dyDescent="0.3">
      <c r="A91" s="69">
        <v>43376</v>
      </c>
      <c r="B91" s="70">
        <v>6.07</v>
      </c>
      <c r="C91" s="97">
        <v>6.0758602711157454</v>
      </c>
      <c r="D91" s="97"/>
      <c r="E91" s="70">
        <v>6</v>
      </c>
      <c r="F91" s="98">
        <v>4.5</v>
      </c>
      <c r="G91" s="98">
        <v>7.5</v>
      </c>
    </row>
    <row r="92" spans="1:7" x14ac:dyDescent="0.3">
      <c r="A92" s="69">
        <v>43383</v>
      </c>
      <c r="B92" s="70">
        <v>6.0991</v>
      </c>
      <c r="C92" s="97">
        <v>6.0638725605454971</v>
      </c>
      <c r="D92" s="97"/>
      <c r="E92" s="70">
        <v>6</v>
      </c>
      <c r="F92" s="98">
        <v>4.5</v>
      </c>
      <c r="G92" s="98">
        <v>7.5</v>
      </c>
    </row>
    <row r="93" spans="1:7" x14ac:dyDescent="0.3">
      <c r="A93" s="69">
        <v>43390</v>
      </c>
      <c r="B93" s="70">
        <v>6.1059000000000001</v>
      </c>
      <c r="C93" s="97">
        <v>6.1192257855523158</v>
      </c>
      <c r="D93" s="97"/>
      <c r="E93" s="70">
        <v>6</v>
      </c>
      <c r="F93" s="98">
        <v>4.5</v>
      </c>
      <c r="G93" s="98">
        <v>7.5</v>
      </c>
    </row>
    <row r="94" spans="1:7" x14ac:dyDescent="0.3">
      <c r="A94" s="69">
        <v>43397</v>
      </c>
      <c r="B94" s="70">
        <v>6.1375999999999999</v>
      </c>
      <c r="C94" s="97">
        <v>6.13</v>
      </c>
      <c r="D94" s="97"/>
      <c r="E94" s="70">
        <v>6</v>
      </c>
      <c r="F94" s="98">
        <v>4.5</v>
      </c>
      <c r="G94" s="98">
        <v>7.5</v>
      </c>
    </row>
    <row r="95" spans="1:7" x14ac:dyDescent="0.3">
      <c r="A95" s="69">
        <v>43404</v>
      </c>
      <c r="B95" s="70">
        <v>6.1649000000000003</v>
      </c>
      <c r="C95" s="97">
        <v>6.1475630252100837</v>
      </c>
      <c r="D95" s="97"/>
      <c r="E95" s="70">
        <v>6</v>
      </c>
      <c r="F95" s="98">
        <v>4.5</v>
      </c>
      <c r="G95" s="98">
        <v>7.5</v>
      </c>
    </row>
    <row r="96" spans="1:7" x14ac:dyDescent="0.3">
      <c r="A96" s="69">
        <v>43411</v>
      </c>
      <c r="B96" s="70">
        <v>6.1645000000000003</v>
      </c>
      <c r="C96" s="97">
        <v>6.1538277511961725</v>
      </c>
      <c r="D96" s="97"/>
      <c r="E96" s="70">
        <v>6</v>
      </c>
      <c r="F96" s="98">
        <v>4.5</v>
      </c>
      <c r="G96" s="98">
        <v>7.5</v>
      </c>
    </row>
    <row r="97" spans="1:7" x14ac:dyDescent="0.3">
      <c r="A97" s="69">
        <v>43418</v>
      </c>
      <c r="B97" s="70">
        <v>6.1894999999999998</v>
      </c>
      <c r="C97" s="97">
        <v>6.1533333333333333</v>
      </c>
      <c r="D97" s="97"/>
      <c r="E97" s="70">
        <v>6</v>
      </c>
      <c r="F97" s="98">
        <v>4.5</v>
      </c>
      <c r="G97" s="98">
        <v>7.5</v>
      </c>
    </row>
    <row r="98" spans="1:7" x14ac:dyDescent="0.3">
      <c r="A98" s="69">
        <v>43425</v>
      </c>
      <c r="B98" s="70">
        <v>6.1772</v>
      </c>
      <c r="C98" s="97">
        <v>6.1698630136986301</v>
      </c>
      <c r="D98" s="97"/>
      <c r="E98" s="70">
        <v>6</v>
      </c>
      <c r="F98" s="98">
        <v>4.5</v>
      </c>
      <c r="G98" s="98">
        <v>7.5</v>
      </c>
    </row>
    <row r="99" spans="1:7" x14ac:dyDescent="0.3">
      <c r="A99" s="69">
        <v>43432</v>
      </c>
      <c r="B99" s="70">
        <v>6.1957000000000004</v>
      </c>
      <c r="C99" s="97">
        <v>6.2091416813639038</v>
      </c>
      <c r="D99" s="97"/>
      <c r="E99" s="70">
        <v>6</v>
      </c>
      <c r="F99" s="98">
        <v>4.5</v>
      </c>
      <c r="G99" s="98">
        <v>7.5</v>
      </c>
    </row>
    <row r="100" spans="1:7" x14ac:dyDescent="0.3">
      <c r="A100" s="69">
        <v>43439</v>
      </c>
      <c r="B100" s="70">
        <v>6.2080000000000002</v>
      </c>
      <c r="C100" s="97">
        <v>6.1951086956521735</v>
      </c>
      <c r="D100" s="97"/>
      <c r="E100" s="70">
        <v>6</v>
      </c>
      <c r="F100" s="98">
        <v>4.5</v>
      </c>
      <c r="G100" s="98">
        <v>7.5</v>
      </c>
    </row>
    <row r="101" spans="1:7" x14ac:dyDescent="0.3">
      <c r="A101" s="69">
        <v>43446</v>
      </c>
      <c r="B101" s="70">
        <v>6.1848000000000001</v>
      </c>
      <c r="C101" s="97">
        <v>6.233770992366412</v>
      </c>
      <c r="D101" s="97"/>
      <c r="E101" s="70">
        <v>6</v>
      </c>
      <c r="F101" s="98">
        <v>4.5</v>
      </c>
      <c r="G101" s="98">
        <v>7.5</v>
      </c>
    </row>
    <row r="102" spans="1:7" x14ac:dyDescent="0.3">
      <c r="A102" s="69">
        <v>43453</v>
      </c>
      <c r="B102" s="70">
        <v>6.2054999999999998</v>
      </c>
      <c r="C102" s="97">
        <v>6.2431917211328978</v>
      </c>
      <c r="D102" s="97"/>
      <c r="E102" s="70">
        <v>6</v>
      </c>
      <c r="F102" s="98">
        <v>4.5</v>
      </c>
      <c r="G102" s="98">
        <v>7.5</v>
      </c>
    </row>
    <row r="103" spans="1:7" x14ac:dyDescent="0.3">
      <c r="A103" s="69">
        <v>43460</v>
      </c>
      <c r="B103" s="70">
        <v>6.19</v>
      </c>
      <c r="C103" s="97">
        <v>6.2190794096978212</v>
      </c>
      <c r="D103" s="97"/>
      <c r="E103" s="70">
        <v>6</v>
      </c>
      <c r="F103" s="98">
        <v>4.5</v>
      </c>
      <c r="G103" s="98">
        <v>7.5</v>
      </c>
    </row>
    <row r="104" spans="1:7" x14ac:dyDescent="0.3">
      <c r="A104" s="69">
        <v>43474</v>
      </c>
      <c r="B104" s="70">
        <v>6.1890000000000001</v>
      </c>
      <c r="C104" s="97">
        <v>6.18</v>
      </c>
      <c r="D104" s="97"/>
      <c r="E104" s="70">
        <v>6</v>
      </c>
      <c r="F104" s="98">
        <v>4.5</v>
      </c>
      <c r="G104" s="98">
        <v>7.5</v>
      </c>
    </row>
    <row r="105" spans="1:7" x14ac:dyDescent="0.3">
      <c r="A105" s="69">
        <v>43481</v>
      </c>
      <c r="B105" s="70">
        <v>6.1487999999999996</v>
      </c>
      <c r="C105" s="97">
        <v>6.1661837151388781</v>
      </c>
      <c r="D105" s="97"/>
      <c r="E105" s="70">
        <v>6</v>
      </c>
      <c r="F105" s="98">
        <v>4.5</v>
      </c>
      <c r="G105" s="98">
        <v>7.5</v>
      </c>
    </row>
    <row r="106" spans="1:7" x14ac:dyDescent="0.3">
      <c r="A106" s="69">
        <v>43488</v>
      </c>
      <c r="B106" s="70">
        <v>6.1308999999999996</v>
      </c>
      <c r="C106" s="97">
        <v>6.1546624389659828</v>
      </c>
      <c r="D106" s="97"/>
      <c r="E106" s="70">
        <v>6</v>
      </c>
      <c r="F106" s="98">
        <v>4.5</v>
      </c>
      <c r="G106" s="98">
        <v>7.5</v>
      </c>
    </row>
    <row r="107" spans="1:7" x14ac:dyDescent="0.3">
      <c r="A107" s="69">
        <v>43495</v>
      </c>
      <c r="B107" s="70">
        <v>5.8731999999999998</v>
      </c>
      <c r="C107" s="97">
        <v>6.05</v>
      </c>
      <c r="D107" s="97"/>
      <c r="E107" s="70">
        <v>5.75</v>
      </c>
      <c r="F107" s="98">
        <v>4.25</v>
      </c>
      <c r="G107" s="98">
        <v>7.25</v>
      </c>
    </row>
    <row r="108" spans="1:7" x14ac:dyDescent="0.3">
      <c r="A108" s="69">
        <v>43502</v>
      </c>
      <c r="B108" s="70">
        <v>5.8270999999999997</v>
      </c>
      <c r="C108" s="97">
        <v>5.8128192290592038</v>
      </c>
      <c r="D108" s="97"/>
      <c r="E108" s="70">
        <v>5.75</v>
      </c>
      <c r="F108" s="98">
        <v>4.25</v>
      </c>
      <c r="G108" s="98">
        <v>7.25</v>
      </c>
    </row>
    <row r="109" spans="1:7" x14ac:dyDescent="0.3">
      <c r="A109" s="69">
        <v>43509</v>
      </c>
      <c r="B109" s="70">
        <v>5.8521999999999998</v>
      </c>
      <c r="C109" s="97">
        <v>5.7245196060798778</v>
      </c>
      <c r="D109" s="97"/>
      <c r="E109" s="70">
        <v>5.75</v>
      </c>
      <c r="F109" s="98">
        <v>4.25</v>
      </c>
      <c r="G109" s="98">
        <v>7.25</v>
      </c>
    </row>
    <row r="110" spans="1:7" x14ac:dyDescent="0.3">
      <c r="A110" s="69">
        <v>43516</v>
      </c>
      <c r="B110" s="70">
        <v>5.8295000000000003</v>
      </c>
      <c r="C110" s="97">
        <v>5.8182928327098447</v>
      </c>
      <c r="D110" s="97"/>
      <c r="E110" s="70">
        <v>5.75</v>
      </c>
      <c r="F110" s="98">
        <v>4.25</v>
      </c>
      <c r="G110" s="98">
        <v>7.25</v>
      </c>
    </row>
    <row r="111" spans="1:7" x14ac:dyDescent="0.3">
      <c r="A111" s="69">
        <v>43523</v>
      </c>
      <c r="B111" s="70">
        <v>5.8215000000000003</v>
      </c>
      <c r="C111" s="97">
        <v>5.8258644487620828</v>
      </c>
      <c r="D111" s="97"/>
      <c r="E111" s="70">
        <v>5.75</v>
      </c>
      <c r="F111" s="98">
        <v>4.25</v>
      </c>
      <c r="G111" s="98">
        <v>7.25</v>
      </c>
    </row>
    <row r="112" spans="1:7" x14ac:dyDescent="0.3">
      <c r="A112" s="69">
        <v>43530</v>
      </c>
      <c r="B112" s="70">
        <v>5.8072999999999997</v>
      </c>
      <c r="C112" s="97">
        <v>5.7906085945487487</v>
      </c>
      <c r="D112" s="97"/>
      <c r="E112" s="70">
        <v>5.75</v>
      </c>
      <c r="F112" s="98">
        <v>4.25</v>
      </c>
      <c r="G112" s="98">
        <v>7.25</v>
      </c>
    </row>
    <row r="113" spans="1:7" x14ac:dyDescent="0.3">
      <c r="A113" s="69">
        <v>43537</v>
      </c>
      <c r="B113" s="70">
        <v>5.8365</v>
      </c>
      <c r="C113" s="97">
        <v>5.7622013095987645</v>
      </c>
      <c r="D113" s="97"/>
      <c r="E113" s="70">
        <v>5.75</v>
      </c>
      <c r="F113" s="98">
        <v>4.25</v>
      </c>
      <c r="G113" s="98">
        <v>7.25</v>
      </c>
    </row>
    <row r="114" spans="1:7" x14ac:dyDescent="0.3">
      <c r="A114" s="69">
        <v>43544</v>
      </c>
      <c r="B114" s="70">
        <v>5.8543000000000003</v>
      </c>
      <c r="C114" s="97">
        <v>5.84</v>
      </c>
      <c r="D114" s="97"/>
      <c r="E114" s="70">
        <v>5.75</v>
      </c>
      <c r="F114" s="98">
        <v>4.25</v>
      </c>
      <c r="G114" s="98">
        <v>7.25</v>
      </c>
    </row>
    <row r="115" spans="1:7" x14ac:dyDescent="0.3">
      <c r="A115" s="69">
        <v>43551</v>
      </c>
      <c r="B115" s="70">
        <v>5.9100999999999999</v>
      </c>
      <c r="C115" s="97">
        <v>5.9402980046405487</v>
      </c>
      <c r="D115" s="97"/>
      <c r="E115" s="70">
        <v>5.75</v>
      </c>
      <c r="F115" s="98">
        <v>4.25</v>
      </c>
      <c r="G115" s="98">
        <v>7.25</v>
      </c>
    </row>
    <row r="116" spans="1:7" x14ac:dyDescent="0.3">
      <c r="A116" s="69">
        <v>43558</v>
      </c>
      <c r="B116" s="70">
        <v>5.8362999999999996</v>
      </c>
      <c r="C116" s="97">
        <v>5.9202920516783912</v>
      </c>
      <c r="D116" s="97"/>
      <c r="E116" s="70">
        <v>5.75</v>
      </c>
      <c r="F116" s="98">
        <v>4.25</v>
      </c>
      <c r="G116" s="98">
        <v>7.25</v>
      </c>
    </row>
    <row r="117" spans="1:7" x14ac:dyDescent="0.3">
      <c r="A117" s="69">
        <v>43565</v>
      </c>
      <c r="B117" s="70">
        <v>5.8845000000000001</v>
      </c>
      <c r="C117" s="97">
        <v>5.8915724039079738</v>
      </c>
      <c r="D117" s="97"/>
      <c r="E117" s="70">
        <v>5.75</v>
      </c>
      <c r="F117" s="98">
        <v>4.25</v>
      </c>
      <c r="G117" s="98">
        <v>7.25</v>
      </c>
    </row>
    <row r="118" spans="1:7" x14ac:dyDescent="0.3">
      <c r="A118" s="69">
        <v>43572</v>
      </c>
      <c r="B118" s="70">
        <v>5.9</v>
      </c>
      <c r="C118" s="97">
        <v>5.99</v>
      </c>
      <c r="D118" s="97"/>
      <c r="E118" s="70">
        <v>5.75</v>
      </c>
      <c r="F118" s="98">
        <v>4.25</v>
      </c>
      <c r="G118" s="98">
        <v>7.25</v>
      </c>
    </row>
    <row r="119" spans="1:7" x14ac:dyDescent="0.3">
      <c r="A119" s="69">
        <v>43579</v>
      </c>
      <c r="B119" s="70">
        <v>5.8917999999999999</v>
      </c>
      <c r="C119" s="97">
        <v>5.9893093531815866</v>
      </c>
      <c r="D119" s="97"/>
      <c r="E119" s="70">
        <v>5.75</v>
      </c>
      <c r="F119" s="98">
        <v>4.25</v>
      </c>
      <c r="G119" s="98">
        <v>7.25</v>
      </c>
    </row>
    <row r="120" spans="1:7" x14ac:dyDescent="0.3">
      <c r="A120" s="69">
        <v>43586</v>
      </c>
      <c r="B120" s="70">
        <v>5.8655999999999997</v>
      </c>
      <c r="C120" s="97">
        <v>5.8999571916138267</v>
      </c>
      <c r="D120" s="97"/>
      <c r="E120" s="70">
        <v>5.75</v>
      </c>
      <c r="F120" s="98">
        <v>4.25</v>
      </c>
      <c r="G120" s="98">
        <v>7.25</v>
      </c>
    </row>
    <row r="121" spans="1:7" x14ac:dyDescent="0.3">
      <c r="A121" s="69">
        <v>43593</v>
      </c>
      <c r="B121" s="70">
        <v>5.83</v>
      </c>
      <c r="C121" s="97">
        <v>5.86</v>
      </c>
      <c r="D121" s="97"/>
      <c r="E121" s="70">
        <v>5.75</v>
      </c>
      <c r="F121" s="98">
        <v>4.25</v>
      </c>
      <c r="G121" s="98">
        <v>7.25</v>
      </c>
    </row>
    <row r="122" spans="1:7" x14ac:dyDescent="0.3">
      <c r="A122" s="69">
        <v>43600</v>
      </c>
      <c r="B122" s="70">
        <v>5.8545999999999996</v>
      </c>
      <c r="C122" s="97">
        <v>5.75</v>
      </c>
      <c r="D122" s="97"/>
      <c r="E122" s="70">
        <v>5.75</v>
      </c>
      <c r="F122" s="98">
        <v>4.25</v>
      </c>
      <c r="G122" s="98">
        <v>7.25</v>
      </c>
    </row>
    <row r="123" spans="1:7" x14ac:dyDescent="0.3">
      <c r="A123" s="69">
        <v>43607</v>
      </c>
      <c r="B123" s="70">
        <v>5.8369999999999997</v>
      </c>
      <c r="C123" s="97">
        <v>5.8449213239207376</v>
      </c>
      <c r="D123" s="97"/>
      <c r="E123" s="70">
        <v>5.75</v>
      </c>
      <c r="F123" s="98">
        <v>4.25</v>
      </c>
      <c r="G123" s="98">
        <v>7.25</v>
      </c>
    </row>
    <row r="124" spans="1:7" x14ac:dyDescent="0.3">
      <c r="A124" s="69">
        <v>43614</v>
      </c>
      <c r="B124" s="70">
        <v>5.8221999999999996</v>
      </c>
      <c r="C124" s="97">
        <v>5.8203349747512965</v>
      </c>
      <c r="D124" s="97"/>
      <c r="E124" s="70">
        <v>5.75</v>
      </c>
      <c r="F124" s="98">
        <v>4.25</v>
      </c>
      <c r="G124" s="98">
        <v>7.25</v>
      </c>
    </row>
    <row r="125" spans="1:7" x14ac:dyDescent="0.3">
      <c r="A125" s="69">
        <v>43621</v>
      </c>
      <c r="B125" s="70">
        <v>5.8293999999999997</v>
      </c>
      <c r="C125" s="97">
        <v>5.84</v>
      </c>
      <c r="D125" s="97"/>
      <c r="E125" s="70">
        <v>5.75</v>
      </c>
      <c r="F125" s="98">
        <v>4.25</v>
      </c>
      <c r="G125" s="98">
        <v>7.25</v>
      </c>
    </row>
    <row r="126" spans="1:7" x14ac:dyDescent="0.3">
      <c r="A126" s="69">
        <v>43628</v>
      </c>
      <c r="B126" s="70">
        <v>5.8301999999999996</v>
      </c>
      <c r="C126" s="97">
        <v>5.8146849424778315</v>
      </c>
      <c r="D126" s="97"/>
      <c r="E126" s="70">
        <v>5.75</v>
      </c>
      <c r="F126" s="98">
        <v>4.25</v>
      </c>
      <c r="G126" s="98">
        <v>7.25</v>
      </c>
    </row>
    <row r="127" spans="1:7" x14ac:dyDescent="0.3">
      <c r="A127" s="69">
        <v>43635</v>
      </c>
      <c r="B127" s="70">
        <v>5.82</v>
      </c>
      <c r="C127" s="97">
        <v>5.807754884596033</v>
      </c>
      <c r="D127" s="97"/>
      <c r="E127" s="70">
        <v>5.75</v>
      </c>
      <c r="F127" s="98">
        <v>4.25</v>
      </c>
      <c r="G127" s="98">
        <v>7.25</v>
      </c>
    </row>
    <row r="128" spans="1:7" x14ac:dyDescent="0.3">
      <c r="A128" s="69">
        <v>43642</v>
      </c>
      <c r="B128" s="70">
        <v>5.8746</v>
      </c>
      <c r="C128" s="97">
        <v>5.9012247558221507</v>
      </c>
      <c r="D128" s="97"/>
      <c r="E128" s="70">
        <v>5.75</v>
      </c>
      <c r="F128" s="98">
        <v>4.25</v>
      </c>
      <c r="G128" s="98">
        <v>7.25</v>
      </c>
    </row>
    <row r="129" spans="1:7" x14ac:dyDescent="0.3">
      <c r="A129" s="69">
        <v>43649</v>
      </c>
      <c r="B129" s="70">
        <v>5.8163999999999998</v>
      </c>
      <c r="C129" s="97">
        <v>5.84</v>
      </c>
      <c r="D129" s="97"/>
      <c r="E129" s="70">
        <v>5.75</v>
      </c>
      <c r="F129" s="98">
        <v>4.25</v>
      </c>
      <c r="G129" s="98">
        <v>7.25</v>
      </c>
    </row>
    <row r="130" spans="1:7" x14ac:dyDescent="0.3">
      <c r="A130" s="69">
        <v>43656</v>
      </c>
      <c r="B130" s="70">
        <v>5.8456000000000001</v>
      </c>
      <c r="C130" s="97">
        <v>5.7454281083844663</v>
      </c>
      <c r="D130" s="97"/>
      <c r="E130" s="70">
        <v>5.75</v>
      </c>
      <c r="F130" s="98">
        <v>4.25</v>
      </c>
      <c r="G130" s="98">
        <v>7.25</v>
      </c>
    </row>
    <row r="131" spans="1:7" x14ac:dyDescent="0.3">
      <c r="A131" s="69">
        <v>43663</v>
      </c>
      <c r="B131" s="70">
        <v>5.8647</v>
      </c>
      <c r="C131" s="97">
        <v>5.8554104516965362</v>
      </c>
      <c r="D131" s="97"/>
      <c r="E131" s="70">
        <v>5.75</v>
      </c>
      <c r="F131" s="98">
        <v>4.25</v>
      </c>
      <c r="G131" s="98">
        <v>7.25</v>
      </c>
    </row>
    <row r="132" spans="1:7" x14ac:dyDescent="0.3">
      <c r="A132" s="69">
        <v>43670</v>
      </c>
      <c r="B132" s="70">
        <v>5.84</v>
      </c>
      <c r="C132" s="97">
        <v>5.8201493911435902</v>
      </c>
      <c r="D132" s="97"/>
      <c r="E132" s="70">
        <v>5.75</v>
      </c>
      <c r="F132" s="98">
        <v>4.25</v>
      </c>
      <c r="G132" s="98">
        <v>7.25</v>
      </c>
    </row>
    <row r="133" spans="1:7" x14ac:dyDescent="0.3">
      <c r="A133" s="69">
        <v>43677</v>
      </c>
      <c r="B133" s="70">
        <v>5.8512000000000004</v>
      </c>
      <c r="C133" s="97">
        <v>5.8090873400077303</v>
      </c>
      <c r="D133" s="97"/>
      <c r="E133" s="70">
        <v>5.75</v>
      </c>
      <c r="F133" s="98">
        <v>4.25</v>
      </c>
      <c r="G133" s="98">
        <v>7.25</v>
      </c>
    </row>
    <row r="134" spans="1:7" x14ac:dyDescent="0.3">
      <c r="A134" s="69">
        <v>43684</v>
      </c>
      <c r="B134" s="70">
        <v>5.8356000000000003</v>
      </c>
      <c r="C134" s="97">
        <v>5.8227331556615054</v>
      </c>
      <c r="D134" s="97"/>
      <c r="E134" s="70">
        <v>5.75</v>
      </c>
      <c r="F134" s="98">
        <v>4.25</v>
      </c>
      <c r="G134" s="98">
        <v>7.25</v>
      </c>
    </row>
    <row r="135" spans="1:7" x14ac:dyDescent="0.3">
      <c r="A135" s="69">
        <v>43691</v>
      </c>
      <c r="B135" s="70">
        <v>5.84</v>
      </c>
      <c r="C135" s="97">
        <v>5.82</v>
      </c>
      <c r="D135" s="97"/>
      <c r="E135" s="70">
        <v>5.75</v>
      </c>
      <c r="F135" s="98">
        <v>4.25</v>
      </c>
      <c r="G135" s="98">
        <v>7.25</v>
      </c>
    </row>
    <row r="136" spans="1:7" x14ac:dyDescent="0.3">
      <c r="A136" s="69">
        <v>43698</v>
      </c>
      <c r="B136" s="70">
        <v>5.85</v>
      </c>
      <c r="C136" s="97">
        <v>5.83</v>
      </c>
      <c r="D136" s="97"/>
      <c r="E136" s="70">
        <v>5.75</v>
      </c>
      <c r="F136" s="98">
        <v>4.25</v>
      </c>
      <c r="G136" s="98">
        <v>7.25</v>
      </c>
    </row>
    <row r="137" spans="1:7" x14ac:dyDescent="0.3">
      <c r="A137" s="69">
        <v>43705</v>
      </c>
      <c r="B137" s="70">
        <v>5.8471000000000002</v>
      </c>
      <c r="C137" s="97">
        <v>5.8418996547308115</v>
      </c>
      <c r="D137" s="97"/>
      <c r="E137" s="70">
        <v>5.75</v>
      </c>
      <c r="F137" s="98">
        <v>4.25</v>
      </c>
      <c r="G137" s="98">
        <v>7.25</v>
      </c>
    </row>
    <row r="138" spans="1:7" x14ac:dyDescent="0.3">
      <c r="A138" s="69">
        <v>43712</v>
      </c>
      <c r="B138" s="70">
        <v>5.8448000000000002</v>
      </c>
      <c r="C138" s="97">
        <v>5.8407804821314304</v>
      </c>
      <c r="D138" s="97"/>
      <c r="E138" s="70">
        <v>5.75</v>
      </c>
      <c r="F138" s="98">
        <v>4.25</v>
      </c>
      <c r="G138" s="98">
        <v>7.25</v>
      </c>
    </row>
    <row r="139" spans="1:7" x14ac:dyDescent="0.3">
      <c r="A139" s="69">
        <v>43719</v>
      </c>
      <c r="B139" s="70">
        <v>5.6417999999999999</v>
      </c>
      <c r="C139" s="97">
        <v>5.6670726230894246</v>
      </c>
      <c r="D139" s="97"/>
      <c r="E139" s="70">
        <v>5.5</v>
      </c>
      <c r="F139" s="98">
        <v>4</v>
      </c>
      <c r="G139" s="98">
        <v>7</v>
      </c>
    </row>
    <row r="140" spans="1:7" x14ac:dyDescent="0.3">
      <c r="A140" s="69">
        <v>43726</v>
      </c>
      <c r="B140" s="70">
        <v>5.6178999999999997</v>
      </c>
      <c r="C140" s="97">
        <v>5.6117567330943636</v>
      </c>
      <c r="D140" s="97"/>
      <c r="E140" s="70">
        <v>5.5</v>
      </c>
      <c r="F140" s="98">
        <v>4</v>
      </c>
      <c r="G140" s="98">
        <v>7</v>
      </c>
    </row>
    <row r="141" spans="1:7" x14ac:dyDescent="0.3">
      <c r="A141" s="69">
        <v>43733</v>
      </c>
      <c r="B141" s="70">
        <v>5.6574999999999998</v>
      </c>
      <c r="C141" s="97">
        <v>5.6205719446555644</v>
      </c>
      <c r="D141" s="97"/>
      <c r="E141" s="70">
        <v>5.5</v>
      </c>
      <c r="F141" s="98">
        <v>4</v>
      </c>
      <c r="G141" s="98">
        <v>7</v>
      </c>
    </row>
    <row r="142" spans="1:7" x14ac:dyDescent="0.3">
      <c r="A142" s="69">
        <v>43740</v>
      </c>
      <c r="B142" s="70">
        <v>5.6417000000000002</v>
      </c>
      <c r="C142" s="97">
        <v>5.5941583899577267</v>
      </c>
      <c r="D142" s="97"/>
      <c r="E142" s="70">
        <v>5.5</v>
      </c>
      <c r="F142" s="98">
        <v>4</v>
      </c>
      <c r="G142" s="98">
        <v>7</v>
      </c>
    </row>
    <row r="143" spans="1:7" x14ac:dyDescent="0.3">
      <c r="A143" s="69">
        <v>43747</v>
      </c>
      <c r="B143" s="70">
        <v>5.6257000000000001</v>
      </c>
      <c r="C143" s="97">
        <v>5.5793678099980566</v>
      </c>
      <c r="D143" s="97"/>
      <c r="E143" s="70">
        <v>5.5</v>
      </c>
      <c r="F143" s="98">
        <v>4</v>
      </c>
      <c r="G143" s="98">
        <v>7</v>
      </c>
    </row>
    <row r="144" spans="1:7" x14ac:dyDescent="0.3">
      <c r="A144" s="69">
        <v>43754</v>
      </c>
      <c r="B144" s="70">
        <v>5.5979000000000001</v>
      </c>
      <c r="C144" s="97">
        <v>5.596229629404248</v>
      </c>
      <c r="D144" s="97"/>
      <c r="E144" s="70">
        <v>5.5</v>
      </c>
      <c r="F144" s="98">
        <v>4</v>
      </c>
      <c r="G144" s="98">
        <v>7</v>
      </c>
    </row>
    <row r="145" spans="1:7" x14ac:dyDescent="0.3">
      <c r="A145" s="69">
        <v>43761</v>
      </c>
      <c r="B145" s="70">
        <v>5.6109</v>
      </c>
      <c r="C145" s="97">
        <v>5.5950981689261852</v>
      </c>
      <c r="D145" s="97"/>
      <c r="E145" s="70">
        <v>5.5</v>
      </c>
      <c r="F145" s="98">
        <v>4</v>
      </c>
      <c r="G145" s="98">
        <v>7</v>
      </c>
    </row>
    <row r="146" spans="1:7" x14ac:dyDescent="0.3">
      <c r="A146" s="69">
        <v>43768</v>
      </c>
      <c r="B146" s="70">
        <v>5.6036999999999999</v>
      </c>
      <c r="C146" s="97">
        <v>5.5953969121890248</v>
      </c>
      <c r="D146" s="97"/>
      <c r="E146" s="70">
        <v>5.5</v>
      </c>
      <c r="F146" s="98">
        <v>4</v>
      </c>
      <c r="G146" s="98">
        <v>7</v>
      </c>
    </row>
    <row r="147" spans="1:7" x14ac:dyDescent="0.3">
      <c r="A147" s="69">
        <v>43775</v>
      </c>
      <c r="B147" s="70">
        <v>5.5660999999999996</v>
      </c>
      <c r="C147" s="97">
        <v>5.537875519210302</v>
      </c>
      <c r="D147" s="97"/>
      <c r="E147" s="70">
        <v>5.5</v>
      </c>
      <c r="F147" s="98">
        <v>4</v>
      </c>
      <c r="G147" s="98">
        <v>7</v>
      </c>
    </row>
    <row r="148" spans="1:7" x14ac:dyDescent="0.3">
      <c r="A148" s="69">
        <v>43782</v>
      </c>
      <c r="B148" s="70">
        <v>5.58</v>
      </c>
      <c r="C148" s="97">
        <v>5.4195369096192447</v>
      </c>
      <c r="D148" s="97"/>
      <c r="E148" s="70">
        <v>5.5</v>
      </c>
      <c r="F148" s="98">
        <v>4</v>
      </c>
      <c r="G148" s="98">
        <v>7</v>
      </c>
    </row>
    <row r="149" spans="1:7" x14ac:dyDescent="0.3">
      <c r="A149" s="69">
        <v>43789</v>
      </c>
      <c r="B149" s="70">
        <v>5.5776000000000003</v>
      </c>
      <c r="C149" s="97">
        <v>5.5471635190014927</v>
      </c>
      <c r="D149" s="97"/>
      <c r="E149" s="70">
        <v>5.5</v>
      </c>
      <c r="F149" s="98">
        <v>4</v>
      </c>
      <c r="G149" s="98">
        <v>7</v>
      </c>
    </row>
    <row r="150" spans="1:7" x14ac:dyDescent="0.3">
      <c r="A150" s="69">
        <v>43796</v>
      </c>
      <c r="B150" s="70">
        <v>5.6077000000000004</v>
      </c>
      <c r="C150" s="97">
        <v>5.5571906945800453</v>
      </c>
      <c r="D150" s="97"/>
      <c r="E150" s="70">
        <v>5.5</v>
      </c>
      <c r="F150" s="98">
        <v>4</v>
      </c>
      <c r="G150" s="98">
        <v>7</v>
      </c>
    </row>
    <row r="151" spans="1:7" x14ac:dyDescent="0.3">
      <c r="A151" s="69">
        <v>43803</v>
      </c>
      <c r="B151" s="70">
        <v>5.6371000000000002</v>
      </c>
      <c r="C151" s="97">
        <v>5.5506721155914978</v>
      </c>
      <c r="D151" s="97"/>
      <c r="E151" s="70">
        <v>5.5</v>
      </c>
      <c r="F151" s="98">
        <v>4</v>
      </c>
      <c r="G151" s="98">
        <v>7</v>
      </c>
    </row>
    <row r="152" spans="1:7" x14ac:dyDescent="0.3">
      <c r="A152" s="69">
        <v>43810</v>
      </c>
      <c r="B152" s="70">
        <v>5.6555999999999997</v>
      </c>
      <c r="C152" s="97">
        <v>5.55</v>
      </c>
      <c r="D152" s="97"/>
      <c r="E152" s="70">
        <v>5.5</v>
      </c>
      <c r="F152" s="98">
        <v>4</v>
      </c>
      <c r="G152" s="98">
        <v>7</v>
      </c>
    </row>
    <row r="153" spans="1:7" x14ac:dyDescent="0.3">
      <c r="A153" s="69">
        <v>43817</v>
      </c>
      <c r="B153" s="70">
        <v>5.6614000000000004</v>
      </c>
      <c r="C153" s="97">
        <v>5.5962933720911927</v>
      </c>
      <c r="D153" s="97"/>
      <c r="E153" s="70">
        <v>5.5</v>
      </c>
      <c r="F153" s="98">
        <v>4</v>
      </c>
      <c r="G153" s="98">
        <v>7</v>
      </c>
    </row>
    <row r="154" spans="1:7" x14ac:dyDescent="0.3">
      <c r="A154" s="69">
        <v>43824</v>
      </c>
      <c r="B154" s="70">
        <v>5.6547000000000001</v>
      </c>
      <c r="C154" s="97">
        <v>5.57</v>
      </c>
      <c r="D154" s="97"/>
      <c r="E154" s="70">
        <v>5.5</v>
      </c>
      <c r="F154" s="98">
        <v>4</v>
      </c>
      <c r="G154" s="98">
        <v>7</v>
      </c>
    </row>
    <row r="155" spans="1:7" x14ac:dyDescent="0.3">
      <c r="A155" s="69">
        <v>43829</v>
      </c>
      <c r="B155" s="70">
        <v>5.6988000000000003</v>
      </c>
      <c r="C155" s="97">
        <v>5.5328100542664567</v>
      </c>
      <c r="D155" s="97"/>
      <c r="E155" s="70">
        <v>5.5</v>
      </c>
      <c r="F155" s="98">
        <v>4</v>
      </c>
      <c r="G155" s="98">
        <v>7</v>
      </c>
    </row>
    <row r="156" spans="1:7" x14ac:dyDescent="0.3">
      <c r="A156" s="69">
        <v>43838</v>
      </c>
      <c r="B156" s="70">
        <v>5.6435000000000004</v>
      </c>
      <c r="C156" s="97">
        <v>5.475380695768516</v>
      </c>
      <c r="D156" s="97"/>
      <c r="E156" s="70">
        <v>5.5</v>
      </c>
      <c r="F156" s="98">
        <v>4</v>
      </c>
      <c r="G156" s="98">
        <v>7</v>
      </c>
    </row>
    <row r="157" spans="1:7" x14ac:dyDescent="0.3">
      <c r="A157" s="69">
        <v>43845</v>
      </c>
      <c r="B157" s="70">
        <v>5.6520000000000001</v>
      </c>
      <c r="C157" s="97">
        <v>5.5751006793786813</v>
      </c>
      <c r="D157" s="97"/>
      <c r="E157" s="70">
        <v>5.5</v>
      </c>
      <c r="F157" s="98">
        <v>4</v>
      </c>
      <c r="G157" s="98">
        <v>7</v>
      </c>
    </row>
    <row r="158" spans="1:7" x14ac:dyDescent="0.3">
      <c r="A158" s="69">
        <v>43852</v>
      </c>
      <c r="B158" s="70">
        <v>5.6627999999999998</v>
      </c>
      <c r="C158" s="97">
        <v>5.5676166111481358</v>
      </c>
      <c r="D158" s="97"/>
      <c r="E158" s="70">
        <v>5.5</v>
      </c>
      <c r="F158" s="98">
        <v>4</v>
      </c>
      <c r="G158" s="98">
        <v>7</v>
      </c>
    </row>
    <row r="159" spans="1:7" x14ac:dyDescent="0.3">
      <c r="A159" s="69">
        <v>43859</v>
      </c>
      <c r="B159" s="70">
        <v>5.6718000000000002</v>
      </c>
      <c r="C159" s="97">
        <v>5.6065227271971851</v>
      </c>
      <c r="D159" s="97"/>
      <c r="E159" s="70">
        <v>5.5</v>
      </c>
      <c r="F159" s="98">
        <v>4</v>
      </c>
      <c r="G159" s="98">
        <v>7</v>
      </c>
    </row>
    <row r="160" spans="1:7" x14ac:dyDescent="0.3">
      <c r="A160" s="69">
        <v>43866</v>
      </c>
      <c r="B160" s="70">
        <v>5.6215000000000002</v>
      </c>
      <c r="C160" s="97">
        <v>5.577755403542179</v>
      </c>
      <c r="D160" s="97"/>
      <c r="E160" s="70">
        <v>5.5</v>
      </c>
      <c r="F160" s="98">
        <v>4</v>
      </c>
      <c r="G160" s="98">
        <v>7</v>
      </c>
    </row>
    <row r="161" spans="1:7" x14ac:dyDescent="0.3">
      <c r="A161" s="69">
        <v>43873</v>
      </c>
      <c r="B161" s="70">
        <v>5.6394000000000002</v>
      </c>
      <c r="C161" s="97">
        <v>5.4766489324738332</v>
      </c>
      <c r="D161" s="97"/>
      <c r="E161" s="70">
        <v>5.5</v>
      </c>
      <c r="F161" s="98">
        <v>4</v>
      </c>
      <c r="G161" s="98">
        <v>7</v>
      </c>
    </row>
    <row r="162" spans="1:7" x14ac:dyDescent="0.3">
      <c r="A162" s="69">
        <v>43880</v>
      </c>
      <c r="B162" s="70">
        <v>5.6044</v>
      </c>
      <c r="C162" s="97">
        <v>5.5722343346760672</v>
      </c>
      <c r="D162" s="97"/>
      <c r="E162" s="70">
        <v>5.5</v>
      </c>
      <c r="F162" s="98">
        <v>4</v>
      </c>
      <c r="G162" s="98">
        <v>7</v>
      </c>
    </row>
    <row r="163" spans="1:7" x14ac:dyDescent="0.3">
      <c r="A163" s="69">
        <v>43887</v>
      </c>
      <c r="B163" s="70">
        <v>5.6044</v>
      </c>
      <c r="C163" s="97">
        <v>5.56</v>
      </c>
      <c r="D163" s="97"/>
      <c r="E163" s="70">
        <v>5.5</v>
      </c>
      <c r="F163" s="98">
        <v>4</v>
      </c>
      <c r="G163" s="98">
        <v>7</v>
      </c>
    </row>
    <row r="164" spans="1:7" x14ac:dyDescent="0.3">
      <c r="A164" s="69">
        <v>43894</v>
      </c>
      <c r="B164" s="70">
        <v>5.5686999999999998</v>
      </c>
      <c r="C164" s="97">
        <v>5.5258448851085307</v>
      </c>
      <c r="D164" s="97"/>
      <c r="E164" s="70">
        <v>5.5</v>
      </c>
      <c r="F164" s="98">
        <v>4</v>
      </c>
      <c r="G164" s="98">
        <v>7</v>
      </c>
    </row>
    <row r="165" spans="1:7" x14ac:dyDescent="0.3">
      <c r="A165" s="69">
        <v>43901</v>
      </c>
      <c r="B165" s="70">
        <v>5.5808999999999997</v>
      </c>
      <c r="C165" s="97">
        <v>5.4546563657904565</v>
      </c>
      <c r="D165" s="97"/>
      <c r="E165" s="70">
        <v>5.5</v>
      </c>
      <c r="F165" s="98">
        <v>4</v>
      </c>
      <c r="G165" s="98">
        <v>7</v>
      </c>
    </row>
    <row r="166" spans="1:7" x14ac:dyDescent="0.3">
      <c r="A166" s="69">
        <v>43908</v>
      </c>
      <c r="B166" s="70">
        <v>5.4010999999999996</v>
      </c>
      <c r="C166" s="97">
        <v>5.25</v>
      </c>
      <c r="D166" s="97"/>
      <c r="E166" s="70">
        <v>5.25</v>
      </c>
      <c r="F166" s="98">
        <v>3.75</v>
      </c>
      <c r="G166" s="98">
        <v>6.75</v>
      </c>
    </row>
    <row r="167" spans="1:7" x14ac:dyDescent="0.3">
      <c r="A167" s="69">
        <v>43915</v>
      </c>
      <c r="B167" s="70">
        <v>5.42</v>
      </c>
      <c r="C167" s="97">
        <v>5.3948897220931826</v>
      </c>
      <c r="D167" s="97"/>
      <c r="E167" s="70">
        <v>5.25</v>
      </c>
      <c r="F167" s="98">
        <v>3.75</v>
      </c>
      <c r="G167" s="98">
        <v>6.75</v>
      </c>
    </row>
    <row r="168" spans="1:7" x14ac:dyDescent="0.3">
      <c r="A168" s="69">
        <v>43922</v>
      </c>
      <c r="B168" s="70">
        <v>5.4532999999999996</v>
      </c>
      <c r="C168" s="97">
        <v>5.3144781144181197</v>
      </c>
      <c r="D168" s="97"/>
      <c r="E168" s="70">
        <v>5.25</v>
      </c>
      <c r="F168" s="98">
        <v>3.75</v>
      </c>
      <c r="G168" s="98">
        <v>6.75</v>
      </c>
    </row>
    <row r="169" spans="1:7" x14ac:dyDescent="0.3">
      <c r="A169" s="69">
        <v>43929</v>
      </c>
      <c r="B169" s="70">
        <v>5.3922999999999996</v>
      </c>
      <c r="C169" s="97">
        <v>5.2881424284647833</v>
      </c>
      <c r="D169" s="97"/>
      <c r="E169" s="70">
        <v>5.25</v>
      </c>
      <c r="F169" s="98">
        <v>3.75</v>
      </c>
      <c r="G169" s="98">
        <v>6.75</v>
      </c>
    </row>
    <row r="170" spans="1:7" x14ac:dyDescent="0.3">
      <c r="A170" s="69">
        <v>43936</v>
      </c>
      <c r="B170" s="70">
        <v>5.4227999999999996</v>
      </c>
      <c r="C170" s="97">
        <v>5.2678692632695965</v>
      </c>
      <c r="D170" s="97"/>
      <c r="E170" s="70">
        <v>5.25</v>
      </c>
      <c r="F170" s="98">
        <v>3.75</v>
      </c>
      <c r="G170" s="98">
        <v>6.75</v>
      </c>
    </row>
    <row r="171" spans="1:7" x14ac:dyDescent="0.3">
      <c r="A171" s="69">
        <v>43943</v>
      </c>
      <c r="B171" s="70">
        <v>5.4207999999999998</v>
      </c>
      <c r="C171" s="97">
        <v>5.3433022070178104</v>
      </c>
      <c r="D171" s="97"/>
      <c r="E171" s="70">
        <v>5.25</v>
      </c>
      <c r="F171" s="98">
        <v>3.75</v>
      </c>
      <c r="G171" s="98">
        <v>6.75</v>
      </c>
    </row>
    <row r="172" spans="1:7" x14ac:dyDescent="0.3">
      <c r="A172" s="69">
        <v>43950</v>
      </c>
      <c r="B172" s="70">
        <v>5.18</v>
      </c>
      <c r="C172" s="97">
        <v>5.1371072181305157</v>
      </c>
      <c r="D172" s="97"/>
      <c r="E172" s="70">
        <v>5</v>
      </c>
      <c r="F172" s="98">
        <v>3.5</v>
      </c>
      <c r="G172" s="98">
        <v>6.5</v>
      </c>
    </row>
    <row r="173" spans="1:7" x14ac:dyDescent="0.3">
      <c r="A173" s="69">
        <v>43957</v>
      </c>
      <c r="B173" s="70">
        <v>5.1624999999999996</v>
      </c>
      <c r="C173" s="97">
        <v>5.08457449190856</v>
      </c>
      <c r="D173" s="97"/>
      <c r="E173" s="70">
        <v>5</v>
      </c>
      <c r="F173" s="98">
        <v>3.5</v>
      </c>
      <c r="G173" s="98">
        <v>6.5</v>
      </c>
    </row>
    <row r="174" spans="1:7" x14ac:dyDescent="0.3">
      <c r="A174" s="69">
        <v>43964</v>
      </c>
      <c r="B174" s="70">
        <v>5.1741999999999999</v>
      </c>
      <c r="C174" s="97">
        <v>5.0263901494140155</v>
      </c>
      <c r="D174" s="97"/>
      <c r="E174" s="70">
        <v>5</v>
      </c>
      <c r="F174" s="98">
        <v>3.5</v>
      </c>
      <c r="G174" s="98">
        <v>6.5</v>
      </c>
    </row>
    <row r="175" spans="1:7" x14ac:dyDescent="0.3">
      <c r="A175" s="69">
        <v>43971</v>
      </c>
      <c r="B175" s="70">
        <v>5.2241</v>
      </c>
      <c r="C175" s="97">
        <v>5.1752846097997471</v>
      </c>
      <c r="D175" s="97"/>
      <c r="E175" s="70">
        <v>5</v>
      </c>
      <c r="F175" s="98">
        <v>3.5</v>
      </c>
      <c r="G175" s="98">
        <v>6.5</v>
      </c>
    </row>
    <row r="176" spans="1:7" x14ac:dyDescent="0.3">
      <c r="A176" s="69">
        <v>43978</v>
      </c>
      <c r="B176" s="70">
        <v>5.2241</v>
      </c>
      <c r="C176" s="97">
        <v>5.1752846097997471</v>
      </c>
      <c r="D176" s="97"/>
      <c r="E176" s="70">
        <v>5</v>
      </c>
      <c r="F176" s="98">
        <v>3.5</v>
      </c>
      <c r="G176" s="98">
        <v>6.5</v>
      </c>
    </row>
    <row r="177" spans="1:7" x14ac:dyDescent="0.3">
      <c r="A177" s="69">
        <v>43985</v>
      </c>
      <c r="B177" s="70">
        <v>5.1571999999999996</v>
      </c>
      <c r="C177" s="97">
        <v>5.1486587382478968</v>
      </c>
      <c r="D177" s="97"/>
      <c r="E177" s="70">
        <v>5</v>
      </c>
      <c r="F177" s="98">
        <v>3.5</v>
      </c>
      <c r="G177" s="98">
        <v>6.5</v>
      </c>
    </row>
    <row r="178" spans="1:7" x14ac:dyDescent="0.3">
      <c r="A178" s="69">
        <v>43992</v>
      </c>
      <c r="B178" s="70">
        <v>5.1391</v>
      </c>
      <c r="C178" s="97">
        <v>5.09</v>
      </c>
      <c r="D178" s="97"/>
      <c r="E178" s="70">
        <v>5</v>
      </c>
      <c r="F178" s="98">
        <v>3.5</v>
      </c>
      <c r="G178" s="98">
        <v>6.5</v>
      </c>
    </row>
    <row r="179" spans="1:7" x14ac:dyDescent="0.3">
      <c r="A179" s="69">
        <v>43999</v>
      </c>
      <c r="B179" s="70">
        <v>4.6524000000000001</v>
      </c>
      <c r="C179" s="97">
        <v>4.6524903459415725</v>
      </c>
      <c r="D179" s="97"/>
      <c r="E179" s="70">
        <v>4.5</v>
      </c>
      <c r="F179" s="98">
        <v>3</v>
      </c>
      <c r="G179" s="98">
        <v>6</v>
      </c>
    </row>
    <row r="180" spans="1:7" x14ac:dyDescent="0.3">
      <c r="A180" s="69">
        <v>44006</v>
      </c>
      <c r="B180" s="70">
        <v>4.6763000000000003</v>
      </c>
      <c r="C180" s="97">
        <v>4.6218349115572446</v>
      </c>
      <c r="D180" s="97"/>
      <c r="E180" s="70">
        <v>4.5</v>
      </c>
      <c r="F180" s="98">
        <v>3</v>
      </c>
      <c r="G180" s="98">
        <v>6</v>
      </c>
    </row>
    <row r="181" spans="1:7" x14ac:dyDescent="0.3">
      <c r="A181" s="69">
        <v>44013</v>
      </c>
      <c r="B181" s="70">
        <v>4.6083999999999996</v>
      </c>
      <c r="C181" s="97">
        <v>4.6302491198938878</v>
      </c>
      <c r="D181" s="97"/>
      <c r="E181" s="70">
        <v>4.5</v>
      </c>
      <c r="F181" s="98">
        <v>3</v>
      </c>
      <c r="G181" s="98">
        <v>6</v>
      </c>
    </row>
    <row r="182" spans="1:7" x14ac:dyDescent="0.3">
      <c r="A182" s="69">
        <v>44020</v>
      </c>
      <c r="B182" s="70">
        <v>4.5579999999999998</v>
      </c>
      <c r="C182" s="97">
        <v>4.5136174886469149</v>
      </c>
      <c r="D182" s="97"/>
      <c r="E182" s="70">
        <v>4.5</v>
      </c>
      <c r="F182" s="98">
        <v>3</v>
      </c>
      <c r="G182" s="98">
        <v>6</v>
      </c>
    </row>
    <row r="183" spans="1:7" x14ac:dyDescent="0.3">
      <c r="A183" s="69">
        <v>44027</v>
      </c>
      <c r="B183" s="70">
        <v>4.6585999999999999</v>
      </c>
      <c r="C183" s="97">
        <v>4.403913758973399</v>
      </c>
      <c r="D183" s="97"/>
      <c r="E183" s="70">
        <v>4.5</v>
      </c>
      <c r="F183" s="98">
        <v>3</v>
      </c>
      <c r="G183" s="98">
        <v>6</v>
      </c>
    </row>
    <row r="184" spans="1:7" x14ac:dyDescent="0.3">
      <c r="A184" s="69">
        <v>44034</v>
      </c>
      <c r="B184" s="70">
        <v>4.6186999999999996</v>
      </c>
      <c r="C184" s="97">
        <v>4.6428864085541788</v>
      </c>
      <c r="D184" s="97"/>
      <c r="E184" s="70">
        <v>4.5</v>
      </c>
      <c r="F184" s="98">
        <v>3</v>
      </c>
      <c r="G184" s="98">
        <v>6</v>
      </c>
    </row>
    <row r="185" spans="1:7" x14ac:dyDescent="0.3">
      <c r="A185" s="69">
        <v>44041</v>
      </c>
      <c r="B185" s="70">
        <v>4.5968</v>
      </c>
      <c r="C185" s="97">
        <v>4.6185148060946712</v>
      </c>
      <c r="D185" s="97"/>
      <c r="E185" s="70">
        <v>4.5</v>
      </c>
      <c r="F185" s="98">
        <v>3</v>
      </c>
      <c r="G185" s="98">
        <v>6</v>
      </c>
    </row>
    <row r="186" spans="1:7" x14ac:dyDescent="0.3">
      <c r="A186" s="69">
        <v>44048</v>
      </c>
      <c r="B186" s="70">
        <v>4.5843999999999996</v>
      </c>
      <c r="C186" s="97">
        <v>4.5627335724088001</v>
      </c>
      <c r="D186" s="97"/>
      <c r="E186" s="70">
        <v>4.5</v>
      </c>
      <c r="F186" s="98">
        <v>3</v>
      </c>
      <c r="G186" s="98">
        <v>6</v>
      </c>
    </row>
    <row r="187" spans="1:7" x14ac:dyDescent="0.3">
      <c r="A187" s="69">
        <v>44055</v>
      </c>
      <c r="B187" s="70">
        <v>4.6215999999999999</v>
      </c>
      <c r="C187" s="97">
        <v>4.6003259326497306</v>
      </c>
      <c r="D187" s="97"/>
      <c r="E187" s="70">
        <v>4.5</v>
      </c>
      <c r="F187" s="98">
        <v>3</v>
      </c>
      <c r="G187" s="98">
        <v>6</v>
      </c>
    </row>
    <row r="188" spans="1:7" x14ac:dyDescent="0.3">
      <c r="A188" s="69">
        <v>44062</v>
      </c>
      <c r="B188" s="70">
        <v>4.5945</v>
      </c>
      <c r="C188" s="97">
        <v>4.6190329096674008</v>
      </c>
      <c r="D188" s="97"/>
      <c r="E188" s="70">
        <v>4.5</v>
      </c>
      <c r="F188" s="98">
        <v>3</v>
      </c>
      <c r="G188" s="98">
        <v>6</v>
      </c>
    </row>
    <row r="189" spans="1:7" x14ac:dyDescent="0.3">
      <c r="A189" s="69">
        <v>44069</v>
      </c>
      <c r="B189" s="70">
        <v>4.5896999999999997</v>
      </c>
      <c r="C189" s="97">
        <v>4.612938509941598</v>
      </c>
      <c r="D189" s="97"/>
      <c r="E189" s="70">
        <v>4.5</v>
      </c>
      <c r="F189" s="98">
        <v>3</v>
      </c>
      <c r="G189" s="98">
        <v>6</v>
      </c>
    </row>
    <row r="190" spans="1:7" x14ac:dyDescent="0.3">
      <c r="A190" s="69">
        <v>44076</v>
      </c>
      <c r="B190" s="70">
        <v>4.5949999999999998</v>
      </c>
      <c r="C190" s="97">
        <v>4.5688688602141587</v>
      </c>
      <c r="D190" s="97"/>
      <c r="E190" s="70">
        <v>4.5</v>
      </c>
      <c r="F190" s="98">
        <v>3</v>
      </c>
      <c r="G190" s="98">
        <v>6</v>
      </c>
    </row>
    <row r="191" spans="1:7" x14ac:dyDescent="0.3">
      <c r="A191" s="69">
        <v>44083</v>
      </c>
      <c r="B191" s="70">
        <v>4.5728999999999997</v>
      </c>
      <c r="C191" s="97">
        <v>4.5664460066339183</v>
      </c>
      <c r="D191" s="97"/>
      <c r="E191" s="70">
        <v>4.5</v>
      </c>
      <c r="F191" s="98">
        <v>3</v>
      </c>
      <c r="G191" s="98">
        <v>6</v>
      </c>
    </row>
    <row r="192" spans="1:7" x14ac:dyDescent="0.3">
      <c r="A192" s="69">
        <v>44090</v>
      </c>
      <c r="B192" s="70">
        <v>4.3284000000000002</v>
      </c>
      <c r="C192" s="97">
        <v>4.2097593573002516</v>
      </c>
      <c r="D192" s="97"/>
      <c r="E192" s="70">
        <v>4.25</v>
      </c>
      <c r="F192" s="98">
        <v>2.75</v>
      </c>
      <c r="G192" s="98">
        <v>5.75</v>
      </c>
    </row>
    <row r="193" spans="1:7" x14ac:dyDescent="0.3">
      <c r="A193" s="69">
        <v>44097</v>
      </c>
      <c r="B193" s="70">
        <v>4.3257000000000003</v>
      </c>
      <c r="C193" s="97">
        <v>4.3616011093810059</v>
      </c>
      <c r="D193" s="97"/>
      <c r="E193" s="70">
        <v>4.25</v>
      </c>
      <c r="F193" s="98">
        <v>2.75</v>
      </c>
      <c r="G193" s="98">
        <v>5.75</v>
      </c>
    </row>
    <row r="194" spans="1:7" x14ac:dyDescent="0.3">
      <c r="A194" s="69">
        <v>44104</v>
      </c>
      <c r="B194" s="70">
        <v>4.3662999999999998</v>
      </c>
      <c r="C194" s="97">
        <v>4.2911489061419577</v>
      </c>
      <c r="D194" s="97"/>
      <c r="E194" s="70">
        <v>4.25</v>
      </c>
      <c r="F194" s="98">
        <v>2.75</v>
      </c>
      <c r="G194" s="98">
        <v>5.75</v>
      </c>
    </row>
    <row r="195" spans="1:7" x14ac:dyDescent="0.3">
      <c r="A195" s="69">
        <v>44111</v>
      </c>
      <c r="B195" s="70">
        <v>4.3277000000000001</v>
      </c>
      <c r="C195" s="97">
        <v>4.3247328941561722</v>
      </c>
      <c r="D195" s="97"/>
      <c r="E195" s="70">
        <v>4.25</v>
      </c>
      <c r="F195" s="98">
        <v>2.75</v>
      </c>
      <c r="G195" s="98">
        <v>5.75</v>
      </c>
    </row>
    <row r="196" spans="1:7" x14ac:dyDescent="0.3">
      <c r="A196" s="69">
        <v>44118</v>
      </c>
      <c r="B196" s="70">
        <v>4.3193000000000001</v>
      </c>
      <c r="C196" s="97">
        <v>4.0809621390872879</v>
      </c>
      <c r="D196" s="97"/>
      <c r="E196" s="70">
        <v>4.25</v>
      </c>
      <c r="F196" s="98">
        <v>2.75</v>
      </c>
      <c r="G196" s="98">
        <v>5.75</v>
      </c>
    </row>
    <row r="197" spans="1:7" x14ac:dyDescent="0.3">
      <c r="A197" s="69">
        <v>44125</v>
      </c>
      <c r="B197" s="70">
        <v>4.3094999999999999</v>
      </c>
      <c r="C197" s="97">
        <v>4.3561106393289535</v>
      </c>
      <c r="D197" s="97"/>
      <c r="E197" s="70">
        <v>4.25</v>
      </c>
      <c r="F197" s="98">
        <v>2.75</v>
      </c>
      <c r="G197" s="98">
        <v>5.75</v>
      </c>
    </row>
    <row r="198" spans="1:7" x14ac:dyDescent="0.3">
      <c r="A198" s="69">
        <v>44132</v>
      </c>
      <c r="B198" s="70">
        <v>4.3129</v>
      </c>
      <c r="C198" s="97">
        <v>4.3346487573917605</v>
      </c>
      <c r="D198" s="97"/>
      <c r="E198" s="70">
        <v>4.25</v>
      </c>
      <c r="F198" s="98">
        <v>2.75</v>
      </c>
      <c r="G198" s="98">
        <v>5.75</v>
      </c>
    </row>
    <row r="199" spans="1:7" x14ac:dyDescent="0.3">
      <c r="A199" s="69">
        <v>44139</v>
      </c>
      <c r="B199" s="70">
        <v>4.3018000000000001</v>
      </c>
      <c r="C199" s="97">
        <v>4.3892896849110263</v>
      </c>
      <c r="D199" s="97"/>
      <c r="E199" s="70">
        <v>4.25</v>
      </c>
      <c r="F199" s="98">
        <v>2.75</v>
      </c>
      <c r="G199" s="98">
        <v>5.75</v>
      </c>
    </row>
    <row r="200" spans="1:7" x14ac:dyDescent="0.3">
      <c r="A200" s="69">
        <v>44146</v>
      </c>
      <c r="B200" s="70">
        <v>4.3018000000000001</v>
      </c>
      <c r="C200" s="97">
        <v>4.2164521830903956</v>
      </c>
      <c r="D200" s="97"/>
      <c r="E200" s="70">
        <v>4.25</v>
      </c>
      <c r="F200" s="98">
        <v>2.75</v>
      </c>
      <c r="G200" s="98">
        <v>5.75</v>
      </c>
    </row>
    <row r="201" spans="1:7" x14ac:dyDescent="0.3">
      <c r="A201" s="69">
        <v>44153</v>
      </c>
      <c r="B201" s="70">
        <v>4.3010000000000002</v>
      </c>
      <c r="C201" s="97">
        <v>4.326621475367463</v>
      </c>
      <c r="D201" s="97"/>
      <c r="E201" s="70">
        <v>4.25</v>
      </c>
      <c r="F201" s="98">
        <v>2.75</v>
      </c>
      <c r="G201" s="98">
        <v>5.75</v>
      </c>
    </row>
    <row r="202" spans="1:7" x14ac:dyDescent="0.3">
      <c r="A202" s="69">
        <v>44160</v>
      </c>
      <c r="B202" s="70">
        <v>4.3207000000000004</v>
      </c>
      <c r="C202" s="97">
        <v>4.3229679215176722</v>
      </c>
      <c r="D202" s="97"/>
      <c r="E202" s="70">
        <v>4.25</v>
      </c>
      <c r="F202" s="98">
        <v>2.75</v>
      </c>
      <c r="G202" s="98">
        <v>5.75</v>
      </c>
    </row>
    <row r="203" spans="1:7" x14ac:dyDescent="0.3">
      <c r="A203" s="69">
        <v>44167</v>
      </c>
      <c r="B203" s="70">
        <v>4.2930000000000001</v>
      </c>
      <c r="C203" s="97">
        <v>4.316035286591716</v>
      </c>
      <c r="D203" s="97"/>
      <c r="E203" s="70">
        <v>4.25</v>
      </c>
      <c r="F203" s="98">
        <v>2.75</v>
      </c>
      <c r="G203" s="98">
        <v>5.75</v>
      </c>
    </row>
    <row r="204" spans="1:7" x14ac:dyDescent="0.3">
      <c r="A204" s="69">
        <v>44174</v>
      </c>
      <c r="B204" s="70">
        <v>4.306</v>
      </c>
      <c r="C204" s="97">
        <v>4.28</v>
      </c>
      <c r="D204" s="97"/>
      <c r="E204" s="70">
        <v>4.25</v>
      </c>
      <c r="F204" s="98">
        <v>2.75</v>
      </c>
      <c r="G204" s="98">
        <v>5.75</v>
      </c>
    </row>
    <row r="205" spans="1:7" x14ac:dyDescent="0.3">
      <c r="A205" s="69">
        <v>44181</v>
      </c>
      <c r="B205" s="70">
        <v>5.4139999999999997</v>
      </c>
      <c r="C205" s="97">
        <v>5.4410350043820106</v>
      </c>
      <c r="D205" s="97"/>
      <c r="E205" s="70">
        <v>5.25</v>
      </c>
      <c r="F205" s="98">
        <v>3.75</v>
      </c>
      <c r="G205" s="98">
        <v>6.75</v>
      </c>
    </row>
    <row r="206" spans="1:7" x14ac:dyDescent="0.3">
      <c r="A206" s="69">
        <v>44188</v>
      </c>
      <c r="B206" s="70">
        <v>5.4524999999999997</v>
      </c>
      <c r="C206" s="97">
        <v>5.4671620190968238</v>
      </c>
      <c r="D206" s="97"/>
      <c r="E206" s="70">
        <v>5.25</v>
      </c>
      <c r="F206" s="98">
        <v>3.75</v>
      </c>
      <c r="G206" s="98">
        <v>6.75</v>
      </c>
    </row>
    <row r="207" spans="1:7" x14ac:dyDescent="0.3">
      <c r="A207" s="69">
        <v>44195</v>
      </c>
      <c r="B207" s="70">
        <v>5.5835999999999997</v>
      </c>
      <c r="C207" s="97">
        <v>5.549497161661411</v>
      </c>
      <c r="D207" s="97"/>
      <c r="E207" s="70">
        <v>5.25</v>
      </c>
      <c r="F207" s="98">
        <v>3.75</v>
      </c>
      <c r="G207" s="98">
        <v>6.75</v>
      </c>
    </row>
    <row r="208" spans="1:7" x14ac:dyDescent="0.3">
      <c r="A208" s="69">
        <v>44204</v>
      </c>
      <c r="B208" s="70">
        <v>5.4767000000000001</v>
      </c>
      <c r="C208" s="97">
        <v>5.4168161801892802</v>
      </c>
      <c r="D208" s="97"/>
      <c r="E208" s="70">
        <v>5.25</v>
      </c>
      <c r="F208" s="98">
        <v>3.75</v>
      </c>
      <c r="G208" s="98">
        <v>6.75</v>
      </c>
    </row>
    <row r="209" spans="1:7" x14ac:dyDescent="0.3">
      <c r="A209" s="69">
        <v>44209</v>
      </c>
      <c r="B209" s="70">
        <v>5.5444000000000004</v>
      </c>
      <c r="C209" s="97">
        <v>5.5594589038551812</v>
      </c>
      <c r="D209" s="97"/>
      <c r="E209" s="70">
        <v>5.25</v>
      </c>
      <c r="F209" s="98">
        <v>3.75</v>
      </c>
      <c r="G209" s="98">
        <v>6.75</v>
      </c>
    </row>
    <row r="210" spans="1:7" x14ac:dyDescent="0.3">
      <c r="A210" s="69">
        <v>44216</v>
      </c>
      <c r="B210" s="70">
        <v>5.4527999999999999</v>
      </c>
      <c r="C210" s="97">
        <v>5.4916286861656474</v>
      </c>
      <c r="D210" s="97"/>
      <c r="E210" s="70">
        <v>5.25</v>
      </c>
      <c r="F210" s="98">
        <v>3.75</v>
      </c>
      <c r="G210" s="98">
        <v>6.75</v>
      </c>
    </row>
    <row r="211" spans="1:7" x14ac:dyDescent="0.3">
      <c r="A211" s="69">
        <v>44223</v>
      </c>
      <c r="B211" s="70">
        <v>5.3888999999999996</v>
      </c>
      <c r="C211" s="97">
        <v>5.368214101429845</v>
      </c>
      <c r="D211" s="97"/>
      <c r="E211" s="70">
        <v>5.25</v>
      </c>
      <c r="F211" s="98">
        <v>3.75</v>
      </c>
      <c r="G211" s="98">
        <v>6.75</v>
      </c>
    </row>
    <row r="212" spans="1:7" x14ac:dyDescent="0.3">
      <c r="A212" s="69">
        <v>44230</v>
      </c>
      <c r="B212" s="70">
        <v>5.6105999999999998</v>
      </c>
      <c r="C212" s="97">
        <v>5.6158036259752953</v>
      </c>
      <c r="D212" s="97"/>
      <c r="E212" s="70">
        <v>5.5</v>
      </c>
      <c r="F212" s="98">
        <v>4</v>
      </c>
      <c r="G212" s="98">
        <v>7</v>
      </c>
    </row>
    <row r="213" spans="1:7" x14ac:dyDescent="0.3">
      <c r="A213" s="69">
        <v>44237</v>
      </c>
      <c r="B213" s="70">
        <v>5.609</v>
      </c>
      <c r="C213" s="97">
        <v>5.5132378866191143</v>
      </c>
      <c r="D213" s="97"/>
      <c r="E213" s="70">
        <v>5.5</v>
      </c>
      <c r="F213" s="98">
        <v>4</v>
      </c>
      <c r="G213" s="98">
        <v>7</v>
      </c>
    </row>
    <row r="214" spans="1:7" x14ac:dyDescent="0.3">
      <c r="A214" s="69">
        <v>44244</v>
      </c>
      <c r="B214" s="70">
        <v>5.6058000000000003</v>
      </c>
      <c r="C214" s="97">
        <v>5.6715907371046876</v>
      </c>
      <c r="D214" s="97"/>
      <c r="E214" s="70">
        <v>5.5</v>
      </c>
      <c r="F214" s="98">
        <v>4</v>
      </c>
      <c r="G214" s="98">
        <v>7</v>
      </c>
    </row>
    <row r="215" spans="1:7" x14ac:dyDescent="0.3">
      <c r="A215" s="69">
        <v>44251</v>
      </c>
      <c r="B215" s="70">
        <v>5.6135000000000002</v>
      </c>
      <c r="C215" s="97">
        <v>5.6136056903557252</v>
      </c>
      <c r="D215" s="97"/>
      <c r="E215" s="70">
        <v>5.5</v>
      </c>
      <c r="F215" s="98">
        <v>4</v>
      </c>
      <c r="G215" s="98">
        <v>7</v>
      </c>
    </row>
    <row r="216" spans="1:7" x14ac:dyDescent="0.3">
      <c r="A216" s="69">
        <v>44258</v>
      </c>
      <c r="B216" s="70">
        <v>5.6035000000000004</v>
      </c>
      <c r="C216" s="97">
        <v>5.6286686784298743</v>
      </c>
      <c r="D216" s="97"/>
      <c r="E216" s="70">
        <v>5.5</v>
      </c>
      <c r="F216" s="98">
        <v>4</v>
      </c>
      <c r="G216" s="98">
        <v>7</v>
      </c>
    </row>
    <row r="217" spans="1:7" x14ac:dyDescent="0.3">
      <c r="A217" s="69">
        <v>44265</v>
      </c>
      <c r="B217" s="70">
        <v>5.6120999999999999</v>
      </c>
      <c r="C217" s="97">
        <v>5.618704581948581</v>
      </c>
      <c r="D217" s="97"/>
      <c r="E217" s="70">
        <v>5.5</v>
      </c>
      <c r="F217" s="98">
        <v>4</v>
      </c>
      <c r="G217" s="98">
        <v>7</v>
      </c>
    </row>
    <row r="218" spans="1:7" x14ac:dyDescent="0.3">
      <c r="A218" s="69">
        <v>44272</v>
      </c>
      <c r="B218" s="70">
        <v>5.6254999999999997</v>
      </c>
      <c r="C218" s="97">
        <v>5.4232775375525293</v>
      </c>
      <c r="D218" s="97"/>
      <c r="E218" s="70">
        <v>5.5</v>
      </c>
      <c r="F218" s="98">
        <v>4</v>
      </c>
      <c r="G218" s="98">
        <v>7</v>
      </c>
    </row>
    <row r="219" spans="1:7" x14ac:dyDescent="0.3">
      <c r="A219" s="69">
        <v>44279</v>
      </c>
      <c r="B219" s="70">
        <v>5.5968999999999998</v>
      </c>
      <c r="C219" s="97">
        <v>5.6791322403481566</v>
      </c>
      <c r="D219" s="97"/>
      <c r="E219" s="70">
        <v>5.5</v>
      </c>
      <c r="F219" s="98">
        <v>4</v>
      </c>
      <c r="G219" s="98">
        <v>7</v>
      </c>
    </row>
    <row r="220" spans="1:7" ht="15.75" customHeight="1" x14ac:dyDescent="0.3">
      <c r="A220" s="69">
        <v>44286</v>
      </c>
      <c r="B220" s="70">
        <v>5.6435724770642199</v>
      </c>
      <c r="C220" s="97">
        <v>5.6726330602870814</v>
      </c>
      <c r="D220" s="97"/>
      <c r="E220" s="70">
        <v>5.5</v>
      </c>
      <c r="F220" s="98">
        <v>4</v>
      </c>
      <c r="G220" s="98">
        <v>7</v>
      </c>
    </row>
    <row r="221" spans="1:7" hidden="1" x14ac:dyDescent="0.3">
      <c r="A221" s="124">
        <v>44293</v>
      </c>
      <c r="B221" s="125">
        <v>5.5875000000000004</v>
      </c>
      <c r="C221" s="126">
        <v>5.6258424066919721</v>
      </c>
      <c r="D221" s="126"/>
      <c r="E221" s="125">
        <v>5.5</v>
      </c>
      <c r="F221" s="127">
        <v>4</v>
      </c>
      <c r="G221" s="127">
        <v>7</v>
      </c>
    </row>
    <row r="222" spans="1:7" ht="15.75" customHeight="1" x14ac:dyDescent="0.3">
      <c r="A222" s="69">
        <v>44300</v>
      </c>
      <c r="B222" s="70">
        <v>5.6128999999999998</v>
      </c>
      <c r="C222" s="97">
        <v>5.2701892753044604</v>
      </c>
      <c r="D222" s="97"/>
      <c r="E222" s="70">
        <v>5.5</v>
      </c>
      <c r="F222" s="98">
        <v>4</v>
      </c>
      <c r="G222" s="98">
        <v>7</v>
      </c>
    </row>
    <row r="223" spans="1:7" ht="15.75" customHeight="1" x14ac:dyDescent="0.3">
      <c r="A223" s="69">
        <v>44307</v>
      </c>
      <c r="B223" s="70">
        <v>5.6363000000000003</v>
      </c>
      <c r="C223" s="97">
        <v>5.6</v>
      </c>
      <c r="D223" s="97"/>
      <c r="E223" s="70">
        <v>5.5</v>
      </c>
      <c r="F223" s="98">
        <v>4</v>
      </c>
      <c r="G223" s="98">
        <v>7</v>
      </c>
    </row>
    <row r="224" spans="1:7" ht="15.75" customHeight="1" x14ac:dyDescent="0.3">
      <c r="A224" s="69">
        <v>44314</v>
      </c>
      <c r="B224" s="70">
        <v>5.8842891891891895</v>
      </c>
      <c r="C224" s="97">
        <v>6.0817786190601542</v>
      </c>
      <c r="D224" s="97"/>
      <c r="E224" s="70">
        <v>5.5</v>
      </c>
      <c r="F224" s="98">
        <v>4</v>
      </c>
      <c r="G224" s="98">
        <v>7</v>
      </c>
    </row>
    <row r="225" spans="1:7" ht="15.75" customHeight="1" x14ac:dyDescent="0.3">
      <c r="A225" s="69">
        <v>44321</v>
      </c>
      <c r="B225" s="70">
        <v>6.5331000000000001</v>
      </c>
      <c r="C225" s="97">
        <v>6.5580160013073954</v>
      </c>
      <c r="D225" s="97"/>
      <c r="E225" s="70">
        <v>6</v>
      </c>
      <c r="F225" s="98">
        <v>4.5</v>
      </c>
      <c r="G225" s="98">
        <v>7.5</v>
      </c>
    </row>
    <row r="226" spans="1:7" ht="15.75" customHeight="1" x14ac:dyDescent="0.3">
      <c r="A226" s="69">
        <v>44328</v>
      </c>
      <c r="B226" s="70">
        <v>6.6927274905422447</v>
      </c>
      <c r="C226" s="97">
        <v>6.5845253072049292</v>
      </c>
      <c r="D226" s="97"/>
      <c r="E226" s="70">
        <v>6</v>
      </c>
      <c r="F226" s="98">
        <v>4.5</v>
      </c>
      <c r="G226" s="98">
        <v>7.5</v>
      </c>
    </row>
    <row r="227" spans="1:7" ht="15.75" customHeight="1" x14ac:dyDescent="0.3">
      <c r="A227" s="69">
        <v>44335</v>
      </c>
      <c r="B227" s="70">
        <v>6.8192000000000004</v>
      </c>
      <c r="C227" s="97">
        <v>6.8552832663412318</v>
      </c>
      <c r="D227" s="97"/>
      <c r="E227" s="70">
        <v>6</v>
      </c>
      <c r="F227" s="98">
        <v>4.5</v>
      </c>
      <c r="G227" s="98">
        <v>7.5</v>
      </c>
    </row>
    <row r="228" spans="1:7" ht="15.75" customHeight="1" x14ac:dyDescent="0.3">
      <c r="A228" s="69">
        <v>44342</v>
      </c>
      <c r="B228" s="70">
        <v>6.7970032258064519</v>
      </c>
      <c r="C228" s="97">
        <v>6.9915832132603315</v>
      </c>
      <c r="D228" s="97"/>
      <c r="E228" s="70">
        <v>6</v>
      </c>
      <c r="F228" s="98">
        <v>4.5</v>
      </c>
      <c r="G228" s="98">
        <v>7.5</v>
      </c>
    </row>
    <row r="229" spans="1:7" ht="15.75" customHeight="1" x14ac:dyDescent="0.3">
      <c r="A229" s="69">
        <v>44349</v>
      </c>
      <c r="B229" s="70">
        <v>6.7149999999999999</v>
      </c>
      <c r="C229" s="97">
        <v>7.0000000000000009</v>
      </c>
      <c r="D229" s="97"/>
      <c r="E229" s="70">
        <v>6</v>
      </c>
      <c r="F229" s="98">
        <v>4.5</v>
      </c>
      <c r="G229" s="98">
        <v>7.5</v>
      </c>
    </row>
    <row r="230" spans="1:7" ht="15.75" customHeight="1" x14ac:dyDescent="0.3">
      <c r="A230" s="69">
        <v>44356</v>
      </c>
      <c r="B230" s="70">
        <v>6.5175999999999998</v>
      </c>
      <c r="C230" s="97">
        <v>6.0393030242425993</v>
      </c>
      <c r="D230" s="97"/>
      <c r="E230" s="70">
        <v>6</v>
      </c>
      <c r="F230" s="98">
        <v>4.5</v>
      </c>
      <c r="G230" s="98">
        <v>7.5</v>
      </c>
    </row>
    <row r="231" spans="1:7" ht="15.75" customHeight="1" x14ac:dyDescent="0.3">
      <c r="A231" s="69">
        <v>44363</v>
      </c>
      <c r="B231" s="70">
        <v>6.9901</v>
      </c>
      <c r="C231" s="97"/>
      <c r="D231" s="97"/>
      <c r="E231" s="70">
        <v>6.5</v>
      </c>
      <c r="F231" s="98">
        <v>5</v>
      </c>
      <c r="G231" s="98">
        <v>8</v>
      </c>
    </row>
    <row r="232" spans="1:7" ht="15.75" customHeight="1" x14ac:dyDescent="0.3">
      <c r="A232" s="69">
        <v>44370</v>
      </c>
      <c r="B232" s="70">
        <v>6.8855000000000004</v>
      </c>
      <c r="C232" s="97"/>
      <c r="D232" s="97"/>
      <c r="E232" s="70">
        <v>6.5</v>
      </c>
      <c r="F232" s="98">
        <v>5</v>
      </c>
      <c r="G232" s="98">
        <v>8</v>
      </c>
    </row>
    <row r="233" spans="1:7" ht="15.75" customHeight="1" x14ac:dyDescent="0.3">
      <c r="A233" s="69">
        <v>44377</v>
      </c>
      <c r="B233" s="70">
        <v>7.1645000000000003</v>
      </c>
      <c r="C233" s="97">
        <v>6.7</v>
      </c>
      <c r="D233" s="97"/>
      <c r="E233" s="70">
        <v>6.5</v>
      </c>
      <c r="F233" s="98">
        <v>5</v>
      </c>
      <c r="G233" s="98">
        <v>8</v>
      </c>
    </row>
    <row r="234" spans="1:7" ht="15.75" customHeight="1" x14ac:dyDescent="0.3">
      <c r="A234" s="69">
        <v>44384</v>
      </c>
      <c r="B234" s="70">
        <v>6.9141000000000004</v>
      </c>
      <c r="C234" s="97">
        <v>6.5</v>
      </c>
      <c r="D234" s="97"/>
      <c r="E234" s="70">
        <v>6.5</v>
      </c>
      <c r="F234" s="98">
        <v>5</v>
      </c>
      <c r="G234" s="98">
        <v>8</v>
      </c>
    </row>
    <row r="235" spans="1:7" ht="15.75" customHeight="1" x14ac:dyDescent="0.3">
      <c r="A235" s="69">
        <v>44391</v>
      </c>
      <c r="B235" s="70">
        <v>6.8966000000000003</v>
      </c>
      <c r="C235" s="97">
        <v>6.9794642857142861</v>
      </c>
      <c r="D235" s="97"/>
      <c r="E235" s="70">
        <v>6.5</v>
      </c>
      <c r="F235" s="98">
        <v>5</v>
      </c>
      <c r="G235" s="98">
        <v>8</v>
      </c>
    </row>
    <row r="236" spans="1:7" ht="15.75" customHeight="1" x14ac:dyDescent="0.3">
      <c r="A236" s="69">
        <v>44398</v>
      </c>
      <c r="B236" s="70">
        <v>6.9466000000000001</v>
      </c>
      <c r="C236" s="97">
        <v>7.2499999999999991</v>
      </c>
      <c r="D236" s="97"/>
      <c r="E236" s="70">
        <v>6.5</v>
      </c>
      <c r="F236" s="98">
        <v>5</v>
      </c>
      <c r="G236" s="98">
        <v>8</v>
      </c>
    </row>
    <row r="237" spans="1:7" ht="15.75" customHeight="1" x14ac:dyDescent="0.3">
      <c r="A237" s="69">
        <v>44405</v>
      </c>
      <c r="B237" s="70">
        <v>7.0122</v>
      </c>
      <c r="C237" s="97">
        <v>7.1544543429844083</v>
      </c>
      <c r="D237" s="97"/>
      <c r="E237" s="70">
        <v>6.5</v>
      </c>
      <c r="F237" s="98">
        <v>5</v>
      </c>
      <c r="G237" s="98">
        <v>8</v>
      </c>
    </row>
    <row r="238" spans="1:7" ht="15.75" customHeight="1" x14ac:dyDescent="0.3">
      <c r="A238" s="69">
        <v>44412</v>
      </c>
      <c r="B238" s="70">
        <v>7.3554000000000004</v>
      </c>
      <c r="C238" s="97"/>
      <c r="D238" s="97"/>
      <c r="E238" s="70">
        <v>7</v>
      </c>
      <c r="F238" s="98">
        <v>5.5</v>
      </c>
      <c r="G238" s="98">
        <v>8.5</v>
      </c>
    </row>
    <row r="239" spans="1:7" ht="15.75" customHeight="1" x14ac:dyDescent="0.3">
      <c r="A239" s="69">
        <v>44419</v>
      </c>
      <c r="B239" s="70">
        <v>7.3535000000000004</v>
      </c>
      <c r="C239" s="97">
        <v>7.1047661870503598</v>
      </c>
      <c r="D239" s="97"/>
      <c r="E239" s="70">
        <v>7</v>
      </c>
      <c r="F239" s="98">
        <v>5.5</v>
      </c>
      <c r="G239" s="98">
        <v>8.5</v>
      </c>
    </row>
    <row r="240" spans="1:7" ht="15.75" customHeight="1" x14ac:dyDescent="0.3">
      <c r="A240" s="69">
        <v>44426</v>
      </c>
      <c r="B240" s="70">
        <v>7.28</v>
      </c>
      <c r="C240" s="97"/>
      <c r="D240" s="97"/>
      <c r="E240" s="70">
        <v>7</v>
      </c>
      <c r="F240" s="98">
        <v>5.5</v>
      </c>
      <c r="G240" s="98">
        <v>8.5</v>
      </c>
    </row>
    <row r="241" spans="1:7" ht="15.75" customHeight="1" x14ac:dyDescent="0.3">
      <c r="A241" s="69">
        <v>44433</v>
      </c>
      <c r="B241" s="70">
        <v>7.3630000000000004</v>
      </c>
      <c r="C241" s="97">
        <v>7.2260841998478318</v>
      </c>
      <c r="D241" s="97"/>
      <c r="E241" s="70">
        <v>7</v>
      </c>
      <c r="F241" s="98">
        <v>5.5</v>
      </c>
      <c r="G241" s="98">
        <v>8.5</v>
      </c>
    </row>
    <row r="242" spans="1:7" ht="15.75" customHeight="1" x14ac:dyDescent="0.3">
      <c r="A242" s="69">
        <v>44440</v>
      </c>
      <c r="B242" s="70">
        <v>7.4103000000000003</v>
      </c>
      <c r="C242" s="97">
        <v>7.25</v>
      </c>
      <c r="D242" s="97"/>
      <c r="E242" s="70">
        <v>7</v>
      </c>
      <c r="F242" s="98">
        <v>5.5</v>
      </c>
      <c r="G242" s="98">
        <v>8.5</v>
      </c>
    </row>
    <row r="243" spans="1:7" ht="15.75" customHeight="1" x14ac:dyDescent="0.3">
      <c r="A243" s="69">
        <v>44447</v>
      </c>
      <c r="B243" s="70">
        <v>7.2805</v>
      </c>
      <c r="C243" s="97">
        <v>7.4</v>
      </c>
      <c r="D243" s="97"/>
      <c r="E243" s="70">
        <v>7</v>
      </c>
      <c r="F243" s="98">
        <v>5.5</v>
      </c>
      <c r="G243" s="98">
        <v>8.5</v>
      </c>
    </row>
    <row r="244" spans="1:7" ht="15.75" customHeight="1" x14ac:dyDescent="0.3">
      <c r="A244" s="69">
        <v>44454</v>
      </c>
      <c r="B244" s="70">
        <v>7.5259999999999998</v>
      </c>
      <c r="C244" s="97">
        <v>6.8835101978089268</v>
      </c>
      <c r="D244" s="97"/>
      <c r="E244" s="70">
        <v>7.25</v>
      </c>
      <c r="F244" s="98">
        <v>5.75</v>
      </c>
      <c r="G244" s="98">
        <v>8.75</v>
      </c>
    </row>
    <row r="245" spans="1:7" ht="15.75" customHeight="1" x14ac:dyDescent="0.3">
      <c r="A245" s="69">
        <v>44461</v>
      </c>
      <c r="B245" s="70">
        <v>7.5583</v>
      </c>
      <c r="C245" s="97"/>
      <c r="D245" s="97"/>
      <c r="E245" s="70">
        <v>7.25</v>
      </c>
      <c r="F245" s="98">
        <v>5.75</v>
      </c>
      <c r="G245" s="98">
        <v>8.75</v>
      </c>
    </row>
    <row r="246" spans="1:7" ht="15.75" customHeight="1" x14ac:dyDescent="0.3">
      <c r="A246" s="69">
        <v>44468</v>
      </c>
      <c r="B246" s="70">
        <v>7.6387999999999998</v>
      </c>
      <c r="C246" s="97"/>
      <c r="D246" s="97"/>
      <c r="E246" s="70">
        <v>7.25</v>
      </c>
      <c r="F246" s="98">
        <v>5.75</v>
      </c>
      <c r="G246" s="98">
        <v>8.75</v>
      </c>
    </row>
  </sheetData>
  <hyperlinks>
    <hyperlink ref="A1" location="List!A1" display="List!A1" xr:uid="{00000000-0004-0000-2500-000000000000}"/>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438"/>
  <sheetViews>
    <sheetView zoomScale="130" zoomScaleNormal="130" workbookViewId="0">
      <selection activeCell="I16" sqref="I16"/>
    </sheetView>
  </sheetViews>
  <sheetFormatPr defaultColWidth="8.88671875" defaultRowHeight="16.5" x14ac:dyDescent="0.3"/>
  <cols>
    <col min="1" max="1" width="9.44140625" style="180" bestFit="1" customWidth="1"/>
    <col min="2" max="2" width="9" style="172" bestFit="1" customWidth="1"/>
    <col min="3" max="16384" width="8.88671875" style="172"/>
  </cols>
  <sheetData>
    <row r="1" spans="1:2" x14ac:dyDescent="0.3">
      <c r="A1" s="231" t="s">
        <v>379</v>
      </c>
      <c r="B1" s="171" t="s">
        <v>127</v>
      </c>
    </row>
    <row r="2" spans="1:2" x14ac:dyDescent="0.3">
      <c r="A2" s="173">
        <v>43838</v>
      </c>
      <c r="B2" s="174">
        <v>479.76</v>
      </c>
    </row>
    <row r="3" spans="1:2" x14ac:dyDescent="0.3">
      <c r="A3" s="173">
        <v>43839</v>
      </c>
      <c r="B3" s="174">
        <v>479.62</v>
      </c>
    </row>
    <row r="4" spans="1:2" x14ac:dyDescent="0.3">
      <c r="A4" s="173">
        <v>43840</v>
      </c>
      <c r="B4" s="174">
        <v>479.26</v>
      </c>
    </row>
    <row r="5" spans="1:2" x14ac:dyDescent="0.3">
      <c r="A5" s="173">
        <v>43843</v>
      </c>
      <c r="B5" s="174">
        <v>479.36</v>
      </c>
    </row>
    <row r="6" spans="1:2" x14ac:dyDescent="0.3">
      <c r="A6" s="173">
        <v>43844</v>
      </c>
      <c r="B6" s="174">
        <v>479.39</v>
      </c>
    </row>
    <row r="7" spans="1:2" x14ac:dyDescent="0.3">
      <c r="A7" s="173">
        <v>43845</v>
      </c>
      <c r="B7" s="174">
        <v>479.63</v>
      </c>
    </row>
    <row r="8" spans="1:2" x14ac:dyDescent="0.3">
      <c r="A8" s="173">
        <v>43846</v>
      </c>
      <c r="B8" s="174">
        <v>479.76</v>
      </c>
    </row>
    <row r="9" spans="1:2" x14ac:dyDescent="0.3">
      <c r="A9" s="173">
        <v>43847</v>
      </c>
      <c r="B9" s="174">
        <v>479.61</v>
      </c>
    </row>
    <row r="10" spans="1:2" x14ac:dyDescent="0.3">
      <c r="A10" s="173">
        <v>43850</v>
      </c>
      <c r="B10" s="174">
        <v>479.34</v>
      </c>
    </row>
    <row r="11" spans="1:2" x14ac:dyDescent="0.3">
      <c r="A11" s="173">
        <v>43851</v>
      </c>
      <c r="B11" s="174">
        <v>479.33</v>
      </c>
    </row>
    <row r="12" spans="1:2" x14ac:dyDescent="0.3">
      <c r="A12" s="173">
        <v>43852</v>
      </c>
      <c r="B12" s="174">
        <v>478.9</v>
      </c>
    </row>
    <row r="13" spans="1:2" x14ac:dyDescent="0.3">
      <c r="A13" s="173">
        <v>43853</v>
      </c>
      <c r="B13" s="174">
        <v>478.73</v>
      </c>
    </row>
    <row r="14" spans="1:2" x14ac:dyDescent="0.3">
      <c r="A14" s="173">
        <v>43854</v>
      </c>
      <c r="B14" s="174">
        <v>478.87</v>
      </c>
    </row>
    <row r="15" spans="1:2" x14ac:dyDescent="0.3">
      <c r="A15" s="173">
        <v>43859</v>
      </c>
      <c r="B15" s="174">
        <v>478.58</v>
      </c>
    </row>
    <row r="16" spans="1:2" x14ac:dyDescent="0.3">
      <c r="A16" s="173">
        <v>43860</v>
      </c>
      <c r="B16" s="174">
        <v>478.69</v>
      </c>
    </row>
    <row r="17" spans="1:2" x14ac:dyDescent="0.3">
      <c r="A17" s="173">
        <v>43861</v>
      </c>
      <c r="B17" s="174">
        <v>478.6</v>
      </c>
    </row>
    <row r="18" spans="1:2" x14ac:dyDescent="0.3">
      <c r="A18" s="173">
        <v>43862</v>
      </c>
      <c r="B18" s="174">
        <v>478.76</v>
      </c>
    </row>
    <row r="19" spans="1:2" x14ac:dyDescent="0.3">
      <c r="A19" s="173">
        <v>43864</v>
      </c>
      <c r="B19" s="174">
        <v>478.85</v>
      </c>
    </row>
    <row r="20" spans="1:2" x14ac:dyDescent="0.3">
      <c r="A20" s="173">
        <v>43865</v>
      </c>
      <c r="B20" s="174">
        <v>478.8</v>
      </c>
    </row>
    <row r="21" spans="1:2" x14ac:dyDescent="0.3">
      <c r="A21" s="173">
        <v>43866</v>
      </c>
      <c r="B21" s="174">
        <v>478.72</v>
      </c>
    </row>
    <row r="22" spans="1:2" x14ac:dyDescent="0.3">
      <c r="A22" s="173">
        <v>43867</v>
      </c>
      <c r="B22" s="174">
        <v>478.85</v>
      </c>
    </row>
    <row r="23" spans="1:2" x14ac:dyDescent="0.3">
      <c r="A23" s="173">
        <v>43868</v>
      </c>
      <c r="B23" s="174">
        <v>478.47</v>
      </c>
    </row>
    <row r="24" spans="1:2" x14ac:dyDescent="0.3">
      <c r="A24" s="173">
        <v>43871</v>
      </c>
      <c r="B24" s="174">
        <v>478.98</v>
      </c>
    </row>
    <row r="25" spans="1:2" x14ac:dyDescent="0.3">
      <c r="A25" s="173">
        <v>43872</v>
      </c>
      <c r="B25" s="174">
        <v>479.05</v>
      </c>
    </row>
    <row r="26" spans="1:2" x14ac:dyDescent="0.3">
      <c r="A26" s="173">
        <v>43873</v>
      </c>
      <c r="B26" s="174">
        <v>479.29</v>
      </c>
    </row>
    <row r="27" spans="1:2" x14ac:dyDescent="0.3">
      <c r="A27" s="173">
        <v>43874</v>
      </c>
      <c r="B27" s="174">
        <v>479.11</v>
      </c>
    </row>
    <row r="28" spans="1:2" x14ac:dyDescent="0.3">
      <c r="A28" s="173">
        <v>43875</v>
      </c>
      <c r="B28" s="174">
        <v>479.05</v>
      </c>
    </row>
    <row r="29" spans="1:2" x14ac:dyDescent="0.3">
      <c r="A29" s="173">
        <v>43878</v>
      </c>
      <c r="B29" s="174">
        <v>479.05</v>
      </c>
    </row>
    <row r="30" spans="1:2" x14ac:dyDescent="0.3">
      <c r="A30" s="173">
        <v>43879</v>
      </c>
      <c r="B30" s="174">
        <v>478.95</v>
      </c>
    </row>
    <row r="31" spans="1:2" x14ac:dyDescent="0.3">
      <c r="A31" s="173">
        <v>43880</v>
      </c>
      <c r="B31" s="174">
        <v>478.63</v>
      </c>
    </row>
    <row r="32" spans="1:2" x14ac:dyDescent="0.3">
      <c r="A32" s="173">
        <v>43881</v>
      </c>
      <c r="B32" s="174">
        <v>478.37</v>
      </c>
    </row>
    <row r="33" spans="1:2" x14ac:dyDescent="0.3">
      <c r="A33" s="173">
        <v>43882</v>
      </c>
      <c r="B33" s="174">
        <v>478.35</v>
      </c>
    </row>
    <row r="34" spans="1:2" x14ac:dyDescent="0.3">
      <c r="A34" s="173">
        <v>43885</v>
      </c>
      <c r="B34" s="174">
        <v>478.42</v>
      </c>
    </row>
    <row r="35" spans="1:2" x14ac:dyDescent="0.3">
      <c r="A35" s="173">
        <v>43886</v>
      </c>
      <c r="B35" s="174">
        <v>478.33</v>
      </c>
    </row>
    <row r="36" spans="1:2" x14ac:dyDescent="0.3">
      <c r="A36" s="173">
        <v>43887</v>
      </c>
      <c r="B36" s="174">
        <v>478.39</v>
      </c>
    </row>
    <row r="37" spans="1:2" x14ac:dyDescent="0.3">
      <c r="A37" s="173">
        <v>43888</v>
      </c>
      <c r="B37" s="174">
        <v>478.49</v>
      </c>
    </row>
    <row r="38" spans="1:2" x14ac:dyDescent="0.3">
      <c r="A38" s="173">
        <v>43889</v>
      </c>
      <c r="B38" s="174">
        <v>478.6</v>
      </c>
    </row>
    <row r="39" spans="1:2" x14ac:dyDescent="0.3">
      <c r="A39" s="173">
        <v>43892</v>
      </c>
      <c r="B39" s="174">
        <v>478.8</v>
      </c>
    </row>
    <row r="40" spans="1:2" x14ac:dyDescent="0.3">
      <c r="A40" s="173">
        <v>43893</v>
      </c>
      <c r="B40" s="174">
        <v>478.87</v>
      </c>
    </row>
    <row r="41" spans="1:2" x14ac:dyDescent="0.3">
      <c r="A41" s="173">
        <v>43894</v>
      </c>
      <c r="B41" s="174">
        <v>479.12</v>
      </c>
    </row>
    <row r="42" spans="1:2" x14ac:dyDescent="0.3">
      <c r="A42" s="173">
        <v>43895</v>
      </c>
      <c r="B42" s="174">
        <v>479.6</v>
      </c>
    </row>
    <row r="43" spans="1:2" x14ac:dyDescent="0.3">
      <c r="A43" s="173">
        <v>43896</v>
      </c>
      <c r="B43" s="174">
        <v>479.82</v>
      </c>
    </row>
    <row r="44" spans="1:2" x14ac:dyDescent="0.3">
      <c r="A44" s="173">
        <v>43899</v>
      </c>
      <c r="B44" s="174">
        <v>480.48</v>
      </c>
    </row>
    <row r="45" spans="1:2" x14ac:dyDescent="0.3">
      <c r="A45" s="173">
        <v>43900</v>
      </c>
      <c r="B45" s="174">
        <v>482.09</v>
      </c>
    </row>
    <row r="46" spans="1:2" x14ac:dyDescent="0.3">
      <c r="A46" s="173">
        <v>43901</v>
      </c>
      <c r="B46" s="174">
        <v>483.03</v>
      </c>
    </row>
    <row r="47" spans="1:2" x14ac:dyDescent="0.3">
      <c r="A47" s="173">
        <v>43902</v>
      </c>
      <c r="B47" s="174">
        <v>484.33</v>
      </c>
    </row>
    <row r="48" spans="1:2" x14ac:dyDescent="0.3">
      <c r="A48" s="173">
        <v>43903</v>
      </c>
      <c r="B48" s="174">
        <v>487.85</v>
      </c>
    </row>
    <row r="49" spans="1:2" x14ac:dyDescent="0.3">
      <c r="A49" s="173">
        <v>43906</v>
      </c>
      <c r="B49" s="174">
        <v>489.8</v>
      </c>
    </row>
    <row r="50" spans="1:2" x14ac:dyDescent="0.3">
      <c r="A50" s="173">
        <v>43907</v>
      </c>
      <c r="B50" s="174">
        <v>490.76</v>
      </c>
    </row>
    <row r="51" spans="1:2" x14ac:dyDescent="0.3">
      <c r="A51" s="173">
        <v>43908</v>
      </c>
      <c r="B51" s="174">
        <v>490.53</v>
      </c>
    </row>
    <row r="52" spans="1:2" x14ac:dyDescent="0.3">
      <c r="A52" s="173">
        <v>43909</v>
      </c>
      <c r="B52" s="174">
        <v>492.22</v>
      </c>
    </row>
    <row r="53" spans="1:2" x14ac:dyDescent="0.3">
      <c r="A53" s="173">
        <v>43910</v>
      </c>
      <c r="B53" s="174">
        <v>493.58</v>
      </c>
    </row>
    <row r="54" spans="1:2" x14ac:dyDescent="0.3">
      <c r="A54" s="173">
        <v>43913</v>
      </c>
      <c r="B54" s="174">
        <v>495.01</v>
      </c>
    </row>
    <row r="55" spans="1:2" x14ac:dyDescent="0.3">
      <c r="A55" s="173">
        <v>43914</v>
      </c>
      <c r="B55" s="174">
        <v>495.43</v>
      </c>
    </row>
    <row r="56" spans="1:2" x14ac:dyDescent="0.3">
      <c r="A56" s="173">
        <v>43915</v>
      </c>
      <c r="B56" s="174">
        <v>495.93</v>
      </c>
    </row>
    <row r="57" spans="1:2" x14ac:dyDescent="0.3">
      <c r="A57" s="173">
        <v>43916</v>
      </c>
      <c r="B57" s="174">
        <v>497.24</v>
      </c>
    </row>
    <row r="58" spans="1:2" x14ac:dyDescent="0.3">
      <c r="A58" s="173">
        <v>43917</v>
      </c>
      <c r="B58" s="174">
        <v>498.43</v>
      </c>
    </row>
    <row r="59" spans="1:2" x14ac:dyDescent="0.3">
      <c r="A59" s="173">
        <v>43920</v>
      </c>
      <c r="B59" s="174">
        <v>500.8</v>
      </c>
    </row>
    <row r="60" spans="1:2" x14ac:dyDescent="0.3">
      <c r="A60" s="173">
        <v>43921</v>
      </c>
      <c r="B60" s="174">
        <v>504.47</v>
      </c>
    </row>
    <row r="61" spans="1:2" x14ac:dyDescent="0.3">
      <c r="A61" s="175">
        <v>43922</v>
      </c>
      <c r="B61" s="176">
        <v>504.96</v>
      </c>
    </row>
    <row r="62" spans="1:2" x14ac:dyDescent="0.3">
      <c r="A62" s="175">
        <v>43923</v>
      </c>
      <c r="B62" s="176">
        <v>504.5</v>
      </c>
    </row>
    <row r="63" spans="1:2" x14ac:dyDescent="0.3">
      <c r="A63" s="175">
        <v>43924</v>
      </c>
      <c r="B63" s="176">
        <v>502.97</v>
      </c>
    </row>
    <row r="64" spans="1:2" x14ac:dyDescent="0.3">
      <c r="A64" s="175">
        <v>43927</v>
      </c>
      <c r="B64" s="176">
        <v>501.55</v>
      </c>
    </row>
    <row r="65" spans="1:2" x14ac:dyDescent="0.3">
      <c r="A65" s="175">
        <v>43928</v>
      </c>
      <c r="B65" s="176">
        <v>499.37</v>
      </c>
    </row>
    <row r="66" spans="1:2" x14ac:dyDescent="0.3">
      <c r="A66" s="175">
        <v>43929</v>
      </c>
      <c r="B66" s="176">
        <v>496.58</v>
      </c>
    </row>
    <row r="67" spans="1:2" x14ac:dyDescent="0.3">
      <c r="A67" s="175">
        <v>43930</v>
      </c>
      <c r="B67" s="176">
        <v>493.1</v>
      </c>
    </row>
    <row r="68" spans="1:2" x14ac:dyDescent="0.3">
      <c r="A68" s="175">
        <v>43931</v>
      </c>
      <c r="B68" s="176">
        <v>491.18</v>
      </c>
    </row>
    <row r="69" spans="1:2" x14ac:dyDescent="0.3">
      <c r="A69" s="175">
        <v>43934</v>
      </c>
      <c r="B69" s="176">
        <v>486.53</v>
      </c>
    </row>
    <row r="70" spans="1:2" x14ac:dyDescent="0.3">
      <c r="A70" s="175">
        <v>43935</v>
      </c>
      <c r="B70" s="176">
        <v>485.52</v>
      </c>
    </row>
    <row r="71" spans="1:2" x14ac:dyDescent="0.3">
      <c r="A71" s="175">
        <v>43936</v>
      </c>
      <c r="B71" s="176">
        <v>486.12</v>
      </c>
    </row>
    <row r="72" spans="1:2" x14ac:dyDescent="0.3">
      <c r="A72" s="175">
        <v>43937</v>
      </c>
      <c r="B72" s="176">
        <v>484.57</v>
      </c>
    </row>
    <row r="73" spans="1:2" x14ac:dyDescent="0.3">
      <c r="A73" s="175">
        <v>43938</v>
      </c>
      <c r="B73" s="176">
        <v>483.96</v>
      </c>
    </row>
    <row r="74" spans="1:2" x14ac:dyDescent="0.3">
      <c r="A74" s="175">
        <v>43941</v>
      </c>
      <c r="B74" s="176">
        <v>482.52</v>
      </c>
    </row>
    <row r="75" spans="1:2" x14ac:dyDescent="0.3">
      <c r="A75" s="175">
        <v>43942</v>
      </c>
      <c r="B75" s="176">
        <v>480.87</v>
      </c>
    </row>
    <row r="76" spans="1:2" x14ac:dyDescent="0.3">
      <c r="A76" s="175">
        <v>43943</v>
      </c>
      <c r="B76" s="176">
        <v>479.81</v>
      </c>
    </row>
    <row r="77" spans="1:2" x14ac:dyDescent="0.3">
      <c r="A77" s="175">
        <v>43944</v>
      </c>
      <c r="B77" s="176">
        <v>479.67</v>
      </c>
    </row>
    <row r="78" spans="1:2" x14ac:dyDescent="0.3">
      <c r="A78" s="175">
        <v>43948</v>
      </c>
      <c r="B78" s="176">
        <v>479.58</v>
      </c>
    </row>
    <row r="79" spans="1:2" x14ac:dyDescent="0.3">
      <c r="A79" s="175">
        <v>43949</v>
      </c>
      <c r="B79" s="176">
        <v>479.63</v>
      </c>
    </row>
    <row r="80" spans="1:2" x14ac:dyDescent="0.3">
      <c r="A80" s="175">
        <v>43950</v>
      </c>
      <c r="B80" s="176">
        <v>479.52</v>
      </c>
    </row>
    <row r="81" spans="1:2" x14ac:dyDescent="0.3">
      <c r="A81" s="175">
        <v>43951</v>
      </c>
      <c r="B81" s="176">
        <v>479.28</v>
      </c>
    </row>
    <row r="82" spans="1:2" x14ac:dyDescent="0.3">
      <c r="A82" s="175">
        <v>43955</v>
      </c>
      <c r="B82" s="176">
        <v>480</v>
      </c>
    </row>
    <row r="83" spans="1:2" x14ac:dyDescent="0.3">
      <c r="A83" s="175">
        <v>43956</v>
      </c>
      <c r="B83" s="176">
        <v>480.67</v>
      </c>
    </row>
    <row r="84" spans="1:2" x14ac:dyDescent="0.3">
      <c r="A84" s="175">
        <v>43957</v>
      </c>
      <c r="B84" s="176">
        <v>481.97</v>
      </c>
    </row>
    <row r="85" spans="1:2" x14ac:dyDescent="0.3">
      <c r="A85" s="175">
        <v>43958</v>
      </c>
      <c r="B85" s="176">
        <v>483.14</v>
      </c>
    </row>
    <row r="86" spans="1:2" x14ac:dyDescent="0.3">
      <c r="A86" s="175">
        <v>43959</v>
      </c>
      <c r="B86" s="176">
        <v>484.11</v>
      </c>
    </row>
    <row r="87" spans="1:2" x14ac:dyDescent="0.3">
      <c r="A87" s="175">
        <v>43962</v>
      </c>
      <c r="B87" s="176">
        <v>486.02</v>
      </c>
    </row>
    <row r="88" spans="1:2" x14ac:dyDescent="0.3">
      <c r="A88" s="175">
        <v>43963</v>
      </c>
      <c r="B88" s="176">
        <v>487.15</v>
      </c>
    </row>
    <row r="89" spans="1:2" x14ac:dyDescent="0.3">
      <c r="A89" s="175">
        <v>43964</v>
      </c>
      <c r="B89" s="176">
        <v>487.66</v>
      </c>
    </row>
    <row r="90" spans="1:2" x14ac:dyDescent="0.3">
      <c r="A90" s="175">
        <v>43965</v>
      </c>
      <c r="B90" s="176">
        <v>488.9</v>
      </c>
    </row>
    <row r="91" spans="1:2" x14ac:dyDescent="0.3">
      <c r="A91" s="175">
        <v>43966</v>
      </c>
      <c r="B91" s="176">
        <v>487.89</v>
      </c>
    </row>
    <row r="92" spans="1:2" x14ac:dyDescent="0.3">
      <c r="A92" s="175">
        <v>43969</v>
      </c>
      <c r="B92" s="176">
        <v>485.88</v>
      </c>
    </row>
    <row r="93" spans="1:2" x14ac:dyDescent="0.3">
      <c r="A93" s="175">
        <v>43970</v>
      </c>
      <c r="B93" s="176">
        <v>484.65</v>
      </c>
    </row>
    <row r="94" spans="1:2" x14ac:dyDescent="0.3">
      <c r="A94" s="175">
        <v>43971</v>
      </c>
      <c r="B94" s="176">
        <v>483.63</v>
      </c>
    </row>
    <row r="95" spans="1:2" x14ac:dyDescent="0.3">
      <c r="A95" s="175">
        <v>43972</v>
      </c>
      <c r="B95" s="176">
        <v>481.68</v>
      </c>
    </row>
    <row r="96" spans="1:2" x14ac:dyDescent="0.3">
      <c r="A96" s="175">
        <v>43973</v>
      </c>
      <c r="B96" s="176">
        <v>481.99</v>
      </c>
    </row>
    <row r="97" spans="1:2" x14ac:dyDescent="0.3">
      <c r="A97" s="175">
        <v>43974</v>
      </c>
      <c r="B97" s="176">
        <v>482.24</v>
      </c>
    </row>
    <row r="98" spans="1:2" x14ac:dyDescent="0.3">
      <c r="A98" s="175">
        <v>43976</v>
      </c>
      <c r="B98" s="176">
        <v>483</v>
      </c>
    </row>
    <row r="99" spans="1:2" x14ac:dyDescent="0.3">
      <c r="A99" s="175">
        <v>43977</v>
      </c>
      <c r="B99" s="176">
        <v>483.82</v>
      </c>
    </row>
    <row r="100" spans="1:2" x14ac:dyDescent="0.3">
      <c r="A100" s="175">
        <v>43978</v>
      </c>
      <c r="B100" s="176">
        <v>483.91</v>
      </c>
    </row>
    <row r="101" spans="1:2" x14ac:dyDescent="0.3">
      <c r="A101" s="175">
        <v>43983</v>
      </c>
      <c r="B101" s="176">
        <v>483.02</v>
      </c>
    </row>
    <row r="102" spans="1:2" x14ac:dyDescent="0.3">
      <c r="A102" s="175">
        <v>43984</v>
      </c>
      <c r="B102" s="176">
        <v>482.49</v>
      </c>
    </row>
    <row r="103" spans="1:2" x14ac:dyDescent="0.3">
      <c r="A103" s="175">
        <v>43985</v>
      </c>
      <c r="B103" s="176">
        <v>482.38</v>
      </c>
    </row>
    <row r="104" spans="1:2" x14ac:dyDescent="0.3">
      <c r="A104" s="175">
        <v>43986</v>
      </c>
      <c r="B104" s="176">
        <v>482.11</v>
      </c>
    </row>
    <row r="105" spans="1:2" x14ac:dyDescent="0.3">
      <c r="A105" s="175">
        <v>43987</v>
      </c>
      <c r="B105" s="176">
        <v>481.74</v>
      </c>
    </row>
    <row r="106" spans="1:2" x14ac:dyDescent="0.3">
      <c r="A106" s="175">
        <v>43990</v>
      </c>
      <c r="B106" s="176">
        <v>481.42</v>
      </c>
    </row>
    <row r="107" spans="1:2" x14ac:dyDescent="0.3">
      <c r="A107" s="175">
        <v>43991</v>
      </c>
      <c r="B107" s="176">
        <v>481.23</v>
      </c>
    </row>
    <row r="108" spans="1:2" x14ac:dyDescent="0.3">
      <c r="A108" s="175">
        <v>43992</v>
      </c>
      <c r="B108" s="176">
        <v>481.03</v>
      </c>
    </row>
    <row r="109" spans="1:2" x14ac:dyDescent="0.3">
      <c r="A109" s="175">
        <v>43993</v>
      </c>
      <c r="B109" s="176">
        <v>481.61</v>
      </c>
    </row>
    <row r="110" spans="1:2" x14ac:dyDescent="0.3">
      <c r="A110" s="175">
        <v>43994</v>
      </c>
      <c r="B110" s="176">
        <v>481.79</v>
      </c>
    </row>
    <row r="111" spans="1:2" x14ac:dyDescent="0.3">
      <c r="A111" s="175">
        <v>43997</v>
      </c>
      <c r="B111" s="176">
        <v>481.41</v>
      </c>
    </row>
    <row r="112" spans="1:2" x14ac:dyDescent="0.3">
      <c r="A112" s="175">
        <v>43998</v>
      </c>
      <c r="B112" s="176">
        <v>481.27</v>
      </c>
    </row>
    <row r="113" spans="1:2" x14ac:dyDescent="0.3">
      <c r="A113" s="175">
        <v>43999</v>
      </c>
      <c r="B113" s="176">
        <v>480.33</v>
      </c>
    </row>
    <row r="114" spans="1:2" x14ac:dyDescent="0.3">
      <c r="A114" s="175">
        <v>44000</v>
      </c>
      <c r="B114" s="176">
        <v>479.93</v>
      </c>
    </row>
    <row r="115" spans="1:2" x14ac:dyDescent="0.3">
      <c r="A115" s="175">
        <v>44001</v>
      </c>
      <c r="B115" s="176">
        <v>479.67</v>
      </c>
    </row>
    <row r="116" spans="1:2" x14ac:dyDescent="0.3">
      <c r="A116" s="175">
        <v>44004</v>
      </c>
      <c r="B116" s="176">
        <v>478.99</v>
      </c>
    </row>
    <row r="117" spans="1:2" x14ac:dyDescent="0.3">
      <c r="A117" s="175">
        <v>44005</v>
      </c>
      <c r="B117" s="176">
        <v>479.43</v>
      </c>
    </row>
    <row r="118" spans="1:2" x14ac:dyDescent="0.3">
      <c r="A118" s="175">
        <v>44006</v>
      </c>
      <c r="B118" s="176">
        <v>480.08</v>
      </c>
    </row>
    <row r="119" spans="1:2" x14ac:dyDescent="0.3">
      <c r="A119" s="175">
        <v>44007</v>
      </c>
      <c r="B119" s="176">
        <v>481.3</v>
      </c>
    </row>
    <row r="120" spans="1:2" x14ac:dyDescent="0.3">
      <c r="A120" s="175">
        <v>44008</v>
      </c>
      <c r="B120" s="176">
        <v>481.94</v>
      </c>
    </row>
    <row r="121" spans="1:2" x14ac:dyDescent="0.3">
      <c r="A121" s="175">
        <v>44011</v>
      </c>
      <c r="B121" s="176">
        <v>482.44</v>
      </c>
    </row>
    <row r="122" spans="1:2" x14ac:dyDescent="0.3">
      <c r="A122" s="175">
        <v>44012</v>
      </c>
      <c r="B122" s="176">
        <v>482.36</v>
      </c>
    </row>
    <row r="123" spans="1:2" x14ac:dyDescent="0.3">
      <c r="A123" s="175">
        <v>44013</v>
      </c>
      <c r="B123" s="176">
        <v>482.52</v>
      </c>
    </row>
    <row r="124" spans="1:2" x14ac:dyDescent="0.3">
      <c r="A124" s="175">
        <v>44014</v>
      </c>
      <c r="B124" s="176">
        <v>483.36</v>
      </c>
    </row>
    <row r="125" spans="1:2" x14ac:dyDescent="0.3">
      <c r="A125" s="175">
        <v>44015</v>
      </c>
      <c r="B125" s="176">
        <v>483.84</v>
      </c>
    </row>
    <row r="126" spans="1:2" x14ac:dyDescent="0.3">
      <c r="A126" s="175">
        <v>44018</v>
      </c>
      <c r="B126" s="176">
        <v>484.35</v>
      </c>
    </row>
    <row r="127" spans="1:2" x14ac:dyDescent="0.3">
      <c r="A127" s="175">
        <v>44019</v>
      </c>
      <c r="B127" s="176">
        <v>485.12</v>
      </c>
    </row>
    <row r="128" spans="1:2" x14ac:dyDescent="0.3">
      <c r="A128" s="175">
        <v>44020</v>
      </c>
      <c r="B128" s="176">
        <v>485.74</v>
      </c>
    </row>
    <row r="129" spans="1:2" x14ac:dyDescent="0.3">
      <c r="A129" s="175">
        <v>44021</v>
      </c>
      <c r="B129" s="176">
        <v>486.6</v>
      </c>
    </row>
    <row r="130" spans="1:2" x14ac:dyDescent="0.3">
      <c r="A130" s="175">
        <v>44022</v>
      </c>
      <c r="B130" s="176">
        <v>486.73</v>
      </c>
    </row>
    <row r="131" spans="1:2" x14ac:dyDescent="0.3">
      <c r="A131" s="175">
        <v>44025</v>
      </c>
      <c r="B131" s="176">
        <v>486.54</v>
      </c>
    </row>
    <row r="132" spans="1:2" x14ac:dyDescent="0.3">
      <c r="A132" s="175">
        <v>44026</v>
      </c>
      <c r="B132" s="176">
        <v>485.62</v>
      </c>
    </row>
    <row r="133" spans="1:2" x14ac:dyDescent="0.3">
      <c r="A133" s="175">
        <v>44027</v>
      </c>
      <c r="B133" s="176">
        <v>484.5</v>
      </c>
    </row>
    <row r="134" spans="1:2" x14ac:dyDescent="0.3">
      <c r="A134" s="175">
        <v>44028</v>
      </c>
      <c r="B134" s="176">
        <v>483.64</v>
      </c>
    </row>
    <row r="135" spans="1:2" x14ac:dyDescent="0.3">
      <c r="A135" s="175">
        <v>44029</v>
      </c>
      <c r="B135" s="176">
        <v>482.62</v>
      </c>
    </row>
    <row r="136" spans="1:2" x14ac:dyDescent="0.3">
      <c r="A136" s="175">
        <v>44032</v>
      </c>
      <c r="B136" s="176">
        <v>482.81</v>
      </c>
    </row>
    <row r="137" spans="1:2" x14ac:dyDescent="0.3">
      <c r="A137" s="175">
        <v>44033</v>
      </c>
      <c r="B137" s="176">
        <v>483.7</v>
      </c>
    </row>
    <row r="138" spans="1:2" x14ac:dyDescent="0.3">
      <c r="A138" s="175">
        <v>44034</v>
      </c>
      <c r="B138" s="176">
        <v>484.16</v>
      </c>
    </row>
    <row r="139" spans="1:2" x14ac:dyDescent="0.3">
      <c r="A139" s="175">
        <v>44035</v>
      </c>
      <c r="B139" s="176">
        <v>485.19</v>
      </c>
    </row>
    <row r="140" spans="1:2" x14ac:dyDescent="0.3">
      <c r="A140" s="175">
        <v>44036</v>
      </c>
      <c r="B140" s="176">
        <v>485.29</v>
      </c>
    </row>
    <row r="141" spans="1:2" x14ac:dyDescent="0.3">
      <c r="A141" s="175">
        <v>44039</v>
      </c>
      <c r="B141" s="176">
        <v>484.97</v>
      </c>
    </row>
    <row r="142" spans="1:2" x14ac:dyDescent="0.3">
      <c r="A142" s="175">
        <v>44040</v>
      </c>
      <c r="B142" s="176">
        <v>484.64</v>
      </c>
    </row>
    <row r="143" spans="1:2" x14ac:dyDescent="0.3">
      <c r="A143" s="175">
        <v>44041</v>
      </c>
      <c r="B143" s="176">
        <v>484.42</v>
      </c>
    </row>
    <row r="144" spans="1:2" x14ac:dyDescent="0.3">
      <c r="A144" s="175">
        <v>44042</v>
      </c>
      <c r="B144" s="176">
        <v>485.16</v>
      </c>
    </row>
    <row r="145" spans="1:2" x14ac:dyDescent="0.3">
      <c r="A145" s="175">
        <v>44043</v>
      </c>
      <c r="B145" s="176">
        <v>485.33</v>
      </c>
    </row>
    <row r="146" spans="1:2" x14ac:dyDescent="0.3">
      <c r="A146" s="175">
        <v>44046</v>
      </c>
      <c r="B146" s="176">
        <v>485.83</v>
      </c>
    </row>
    <row r="147" spans="1:2" x14ac:dyDescent="0.3">
      <c r="A147" s="175">
        <v>44047</v>
      </c>
      <c r="B147" s="176">
        <v>485.66</v>
      </c>
    </row>
    <row r="148" spans="1:2" x14ac:dyDescent="0.3">
      <c r="A148" s="175">
        <v>44048</v>
      </c>
      <c r="B148" s="176">
        <v>485.52</v>
      </c>
    </row>
    <row r="149" spans="1:2" x14ac:dyDescent="0.3">
      <c r="A149" s="175">
        <v>44049</v>
      </c>
      <c r="B149" s="176">
        <v>485.18</v>
      </c>
    </row>
    <row r="150" spans="1:2" x14ac:dyDescent="0.3">
      <c r="A150" s="175">
        <v>44050</v>
      </c>
      <c r="B150" s="176">
        <v>485</v>
      </c>
    </row>
    <row r="151" spans="1:2" x14ac:dyDescent="0.3">
      <c r="A151" s="175">
        <v>44053</v>
      </c>
      <c r="B151" s="176">
        <v>485.23</v>
      </c>
    </row>
    <row r="152" spans="1:2" x14ac:dyDescent="0.3">
      <c r="A152" s="175">
        <v>44054</v>
      </c>
      <c r="B152" s="176">
        <v>485.32</v>
      </c>
    </row>
    <row r="153" spans="1:2" x14ac:dyDescent="0.3">
      <c r="A153" s="175">
        <v>44055</v>
      </c>
      <c r="B153" s="176">
        <v>485</v>
      </c>
    </row>
    <row r="154" spans="1:2" x14ac:dyDescent="0.3">
      <c r="A154" s="175">
        <v>44056</v>
      </c>
      <c r="B154" s="176">
        <v>485.17</v>
      </c>
    </row>
    <row r="155" spans="1:2" x14ac:dyDescent="0.3">
      <c r="A155" s="175">
        <v>44057</v>
      </c>
      <c r="B155" s="176">
        <v>484.83</v>
      </c>
    </row>
    <row r="156" spans="1:2" x14ac:dyDescent="0.3">
      <c r="A156" s="175">
        <v>44060</v>
      </c>
      <c r="B156" s="176">
        <v>484.65</v>
      </c>
    </row>
    <row r="157" spans="1:2" x14ac:dyDescent="0.3">
      <c r="A157" s="175">
        <v>44061</v>
      </c>
      <c r="B157" s="176">
        <v>484.21</v>
      </c>
    </row>
    <row r="158" spans="1:2" x14ac:dyDescent="0.3">
      <c r="A158" s="175">
        <v>44062</v>
      </c>
      <c r="B158" s="176">
        <v>484.3</v>
      </c>
    </row>
    <row r="159" spans="1:2" x14ac:dyDescent="0.3">
      <c r="A159" s="175">
        <v>44063</v>
      </c>
      <c r="B159" s="176">
        <v>484.72</v>
      </c>
    </row>
    <row r="160" spans="1:2" x14ac:dyDescent="0.3">
      <c r="A160" s="175">
        <v>44064</v>
      </c>
      <c r="B160" s="176">
        <v>485.05</v>
      </c>
    </row>
    <row r="161" spans="1:2" x14ac:dyDescent="0.3">
      <c r="A161" s="175">
        <v>44067</v>
      </c>
      <c r="B161" s="176">
        <v>485.25</v>
      </c>
    </row>
    <row r="162" spans="1:2" x14ac:dyDescent="0.3">
      <c r="A162" s="175">
        <v>44068</v>
      </c>
      <c r="B162" s="176">
        <v>485.71</v>
      </c>
    </row>
    <row r="163" spans="1:2" x14ac:dyDescent="0.3">
      <c r="A163" s="175">
        <v>44069</v>
      </c>
      <c r="B163" s="176">
        <v>487.17</v>
      </c>
    </row>
    <row r="164" spans="1:2" x14ac:dyDescent="0.3">
      <c r="A164" s="175">
        <v>44070</v>
      </c>
      <c r="B164" s="176">
        <v>487.03</v>
      </c>
    </row>
    <row r="165" spans="1:2" x14ac:dyDescent="0.3">
      <c r="A165" s="175">
        <v>44071</v>
      </c>
      <c r="B165" s="176">
        <v>487.24</v>
      </c>
    </row>
    <row r="166" spans="1:2" x14ac:dyDescent="0.3">
      <c r="A166" s="175">
        <v>44074</v>
      </c>
      <c r="B166" s="176">
        <v>487.2</v>
      </c>
    </row>
    <row r="167" spans="1:2" x14ac:dyDescent="0.3">
      <c r="A167" s="175">
        <v>44075</v>
      </c>
      <c r="B167" s="176">
        <v>486.86</v>
      </c>
    </row>
    <row r="168" spans="1:2" x14ac:dyDescent="0.3">
      <c r="A168" s="175">
        <v>44076</v>
      </c>
      <c r="B168" s="176">
        <v>487.29</v>
      </c>
    </row>
    <row r="169" spans="1:2" x14ac:dyDescent="0.3">
      <c r="A169" s="175">
        <v>44077</v>
      </c>
      <c r="B169" s="176">
        <v>487.48</v>
      </c>
    </row>
    <row r="170" spans="1:2" x14ac:dyDescent="0.3">
      <c r="A170" s="175">
        <v>44078</v>
      </c>
      <c r="B170" s="176">
        <v>488</v>
      </c>
    </row>
    <row r="171" spans="1:2" x14ac:dyDescent="0.3">
      <c r="A171" s="175">
        <v>44081</v>
      </c>
      <c r="B171" s="176">
        <v>488.12</v>
      </c>
    </row>
    <row r="172" spans="1:2" x14ac:dyDescent="0.3">
      <c r="A172" s="175">
        <v>44082</v>
      </c>
      <c r="B172" s="176">
        <v>488.57</v>
      </c>
    </row>
    <row r="173" spans="1:2" x14ac:dyDescent="0.3">
      <c r="A173" s="175">
        <v>44083</v>
      </c>
      <c r="B173" s="176">
        <v>488.81</v>
      </c>
    </row>
    <row r="174" spans="1:2" x14ac:dyDescent="0.3">
      <c r="A174" s="175">
        <v>44084</v>
      </c>
      <c r="B174" s="176">
        <v>488.33</v>
      </c>
    </row>
    <row r="175" spans="1:2" x14ac:dyDescent="0.3">
      <c r="A175" s="175">
        <v>44085</v>
      </c>
      <c r="B175" s="176">
        <v>487.67</v>
      </c>
    </row>
    <row r="176" spans="1:2" x14ac:dyDescent="0.3">
      <c r="A176" s="175">
        <v>44088</v>
      </c>
      <c r="B176" s="176">
        <v>486.37</v>
      </c>
    </row>
    <row r="177" spans="1:2" x14ac:dyDescent="0.3">
      <c r="A177" s="175">
        <v>44089</v>
      </c>
      <c r="B177" s="176">
        <v>485.31</v>
      </c>
    </row>
    <row r="178" spans="1:2" x14ac:dyDescent="0.3">
      <c r="A178" s="175">
        <v>44090</v>
      </c>
      <c r="B178" s="176">
        <v>484.93</v>
      </c>
    </row>
    <row r="179" spans="1:2" x14ac:dyDescent="0.3">
      <c r="A179" s="175">
        <v>44091</v>
      </c>
      <c r="B179" s="176">
        <v>484.4</v>
      </c>
    </row>
    <row r="180" spans="1:2" x14ac:dyDescent="0.3">
      <c r="A180" s="175">
        <v>44092</v>
      </c>
      <c r="B180" s="176">
        <v>485.26</v>
      </c>
    </row>
    <row r="181" spans="1:2" x14ac:dyDescent="0.3">
      <c r="A181" s="175">
        <v>44096</v>
      </c>
      <c r="B181" s="176">
        <v>485.29</v>
      </c>
    </row>
    <row r="182" spans="1:2" x14ac:dyDescent="0.3">
      <c r="A182" s="175">
        <v>44097</v>
      </c>
      <c r="B182" s="176">
        <v>485.42</v>
      </c>
    </row>
    <row r="183" spans="1:2" x14ac:dyDescent="0.3">
      <c r="A183" s="175">
        <v>44098</v>
      </c>
      <c r="B183" s="176">
        <v>485.32</v>
      </c>
    </row>
    <row r="184" spans="1:2" x14ac:dyDescent="0.3">
      <c r="A184" s="175">
        <v>44099</v>
      </c>
      <c r="B184" s="176">
        <v>485.27</v>
      </c>
    </row>
    <row r="185" spans="1:2" x14ac:dyDescent="0.3">
      <c r="A185" s="175">
        <v>44102</v>
      </c>
      <c r="B185" s="176">
        <v>485.66</v>
      </c>
    </row>
    <row r="186" spans="1:2" x14ac:dyDescent="0.3">
      <c r="A186" s="175">
        <v>44103</v>
      </c>
      <c r="B186" s="176">
        <v>487.62</v>
      </c>
    </row>
    <row r="187" spans="1:2" x14ac:dyDescent="0.3">
      <c r="A187" s="175">
        <v>44104</v>
      </c>
      <c r="B187" s="176">
        <v>488.41</v>
      </c>
    </row>
    <row r="188" spans="1:2" x14ac:dyDescent="0.3">
      <c r="A188" s="175">
        <v>44105</v>
      </c>
      <c r="B188" s="176">
        <v>488.58</v>
      </c>
    </row>
    <row r="189" spans="1:2" x14ac:dyDescent="0.3">
      <c r="A189" s="175">
        <v>44106</v>
      </c>
      <c r="B189" s="176">
        <v>488.6</v>
      </c>
    </row>
    <row r="190" spans="1:2" x14ac:dyDescent="0.3">
      <c r="A190" s="175">
        <v>44109</v>
      </c>
      <c r="B190" s="176">
        <v>488.59</v>
      </c>
    </row>
    <row r="191" spans="1:2" x14ac:dyDescent="0.3">
      <c r="A191" s="175">
        <v>44110</v>
      </c>
      <c r="B191" s="176">
        <v>490.14</v>
      </c>
    </row>
    <row r="192" spans="1:2" x14ac:dyDescent="0.3">
      <c r="A192" s="175">
        <v>44111</v>
      </c>
      <c r="B192" s="176">
        <v>490.17</v>
      </c>
    </row>
    <row r="193" spans="1:2" x14ac:dyDescent="0.3">
      <c r="A193" s="175">
        <v>44112</v>
      </c>
      <c r="B193" s="176">
        <v>491.15</v>
      </c>
    </row>
    <row r="194" spans="1:2" x14ac:dyDescent="0.3">
      <c r="A194" s="175">
        <v>44113</v>
      </c>
      <c r="B194" s="176">
        <v>490.95</v>
      </c>
    </row>
    <row r="195" spans="1:2" x14ac:dyDescent="0.3">
      <c r="A195" s="175">
        <v>44116</v>
      </c>
      <c r="B195" s="176">
        <v>489.65</v>
      </c>
    </row>
    <row r="196" spans="1:2" x14ac:dyDescent="0.3">
      <c r="A196" s="175">
        <v>44117</v>
      </c>
      <c r="B196" s="176">
        <v>490.99</v>
      </c>
    </row>
    <row r="197" spans="1:2" x14ac:dyDescent="0.3">
      <c r="A197" s="175">
        <v>44118</v>
      </c>
      <c r="B197" s="176">
        <v>491.34</v>
      </c>
    </row>
    <row r="198" spans="1:2" x14ac:dyDescent="0.3">
      <c r="A198" s="175">
        <v>44119</v>
      </c>
      <c r="B198" s="176">
        <v>491.68</v>
      </c>
    </row>
    <row r="199" spans="1:2" x14ac:dyDescent="0.3">
      <c r="A199" s="175">
        <v>44120</v>
      </c>
      <c r="B199" s="176">
        <v>492.15</v>
      </c>
    </row>
    <row r="200" spans="1:2" x14ac:dyDescent="0.3">
      <c r="A200" s="175">
        <v>44123</v>
      </c>
      <c r="B200" s="176">
        <v>492.4</v>
      </c>
    </row>
    <row r="201" spans="1:2" x14ac:dyDescent="0.3">
      <c r="A201" s="175">
        <v>44124</v>
      </c>
      <c r="B201" s="176">
        <v>493.33</v>
      </c>
    </row>
    <row r="202" spans="1:2" x14ac:dyDescent="0.3">
      <c r="A202" s="175">
        <v>44125</v>
      </c>
      <c r="B202" s="176">
        <v>494.37</v>
      </c>
    </row>
    <row r="203" spans="1:2" x14ac:dyDescent="0.3">
      <c r="A203" s="175">
        <v>44126</v>
      </c>
      <c r="B203" s="176">
        <v>494.31</v>
      </c>
    </row>
    <row r="204" spans="1:2" x14ac:dyDescent="0.3">
      <c r="A204" s="175">
        <v>44127</v>
      </c>
      <c r="B204" s="176">
        <v>494.01</v>
      </c>
    </row>
    <row r="205" spans="1:2" x14ac:dyDescent="0.3">
      <c r="A205" s="175">
        <v>44130</v>
      </c>
      <c r="B205" s="176">
        <v>493.24</v>
      </c>
    </row>
    <row r="206" spans="1:2" x14ac:dyDescent="0.3">
      <c r="A206" s="175">
        <v>44131</v>
      </c>
      <c r="B206" s="176">
        <v>493.18</v>
      </c>
    </row>
    <row r="207" spans="1:2" x14ac:dyDescent="0.3">
      <c r="A207" s="175">
        <v>44132</v>
      </c>
      <c r="B207" s="176">
        <v>492.71</v>
      </c>
    </row>
    <row r="208" spans="1:2" x14ac:dyDescent="0.3">
      <c r="A208" s="175">
        <v>44133</v>
      </c>
      <c r="B208" s="176">
        <v>493.15</v>
      </c>
    </row>
    <row r="209" spans="1:2" x14ac:dyDescent="0.3">
      <c r="A209" s="175">
        <v>44134</v>
      </c>
      <c r="B209" s="176">
        <v>493.6</v>
      </c>
    </row>
    <row r="210" spans="1:2" x14ac:dyDescent="0.3">
      <c r="A210" s="175">
        <v>44137</v>
      </c>
      <c r="B210" s="176">
        <v>493.76</v>
      </c>
    </row>
    <row r="211" spans="1:2" x14ac:dyDescent="0.3">
      <c r="A211" s="175">
        <v>44138</v>
      </c>
      <c r="B211" s="176">
        <v>493.66</v>
      </c>
    </row>
    <row r="212" spans="1:2" x14ac:dyDescent="0.3">
      <c r="A212" s="175">
        <v>44139</v>
      </c>
      <c r="B212" s="176">
        <v>493.5</v>
      </c>
    </row>
    <row r="213" spans="1:2" x14ac:dyDescent="0.3">
      <c r="A213" s="175">
        <v>44140</v>
      </c>
      <c r="B213" s="176">
        <v>493.87</v>
      </c>
    </row>
    <row r="214" spans="1:2" x14ac:dyDescent="0.3">
      <c r="A214" s="175">
        <v>44141</v>
      </c>
      <c r="B214" s="176">
        <v>493.74</v>
      </c>
    </row>
    <row r="215" spans="1:2" x14ac:dyDescent="0.3">
      <c r="A215" s="175">
        <v>44144</v>
      </c>
      <c r="B215" s="176">
        <v>493.75</v>
      </c>
    </row>
    <row r="216" spans="1:2" x14ac:dyDescent="0.3">
      <c r="A216" s="175">
        <v>44145</v>
      </c>
      <c r="B216" s="176">
        <v>494.13</v>
      </c>
    </row>
    <row r="217" spans="1:2" x14ac:dyDescent="0.3">
      <c r="A217" s="175">
        <v>44146</v>
      </c>
      <c r="B217" s="176">
        <v>494.76</v>
      </c>
    </row>
    <row r="218" spans="1:2" x14ac:dyDescent="0.3">
      <c r="A218" s="175">
        <v>44147</v>
      </c>
      <c r="B218" s="176">
        <v>495.58</v>
      </c>
    </row>
    <row r="219" spans="1:2" x14ac:dyDescent="0.3">
      <c r="A219" s="175">
        <v>44148</v>
      </c>
      <c r="B219" s="176">
        <v>495.94</v>
      </c>
    </row>
    <row r="220" spans="1:2" x14ac:dyDescent="0.3">
      <c r="A220" s="175">
        <v>44151</v>
      </c>
      <c r="B220" s="176">
        <v>497.14</v>
      </c>
    </row>
    <row r="221" spans="1:2" x14ac:dyDescent="0.3">
      <c r="A221" s="175">
        <v>44152</v>
      </c>
      <c r="B221" s="176">
        <v>497.38</v>
      </c>
    </row>
    <row r="222" spans="1:2" x14ac:dyDescent="0.3">
      <c r="A222" s="175">
        <v>44153</v>
      </c>
      <c r="B222" s="176">
        <v>498.8</v>
      </c>
    </row>
    <row r="223" spans="1:2" x14ac:dyDescent="0.3">
      <c r="A223" s="175">
        <v>44154</v>
      </c>
      <c r="B223" s="176">
        <v>500.82</v>
      </c>
    </row>
    <row r="224" spans="1:2" x14ac:dyDescent="0.3">
      <c r="A224" s="175">
        <v>44155</v>
      </c>
      <c r="B224" s="176">
        <v>503.22</v>
      </c>
    </row>
    <row r="225" spans="1:2" x14ac:dyDescent="0.3">
      <c r="A225" s="175">
        <v>44158</v>
      </c>
      <c r="B225" s="176">
        <v>505.32</v>
      </c>
    </row>
    <row r="226" spans="1:2" x14ac:dyDescent="0.3">
      <c r="A226" s="175">
        <v>44159</v>
      </c>
      <c r="B226" s="176">
        <v>512.30999999999995</v>
      </c>
    </row>
    <row r="227" spans="1:2" x14ac:dyDescent="0.3">
      <c r="A227" s="175">
        <v>44160</v>
      </c>
      <c r="B227" s="176">
        <v>511.69</v>
      </c>
    </row>
    <row r="228" spans="1:2" x14ac:dyDescent="0.3">
      <c r="A228" s="175">
        <v>44161</v>
      </c>
      <c r="B228" s="176">
        <v>508.12</v>
      </c>
    </row>
    <row r="229" spans="1:2" x14ac:dyDescent="0.3">
      <c r="A229" s="175">
        <v>44162</v>
      </c>
      <c r="B229" s="176">
        <v>508.21</v>
      </c>
    </row>
    <row r="230" spans="1:2" x14ac:dyDescent="0.3">
      <c r="A230" s="175">
        <v>44165</v>
      </c>
      <c r="B230" s="176">
        <v>506.4</v>
      </c>
    </row>
    <row r="231" spans="1:2" x14ac:dyDescent="0.3">
      <c r="A231" s="175">
        <v>44166</v>
      </c>
      <c r="B231" s="176">
        <v>506.98</v>
      </c>
    </row>
    <row r="232" spans="1:2" x14ac:dyDescent="0.3">
      <c r="A232" s="175">
        <v>44167</v>
      </c>
      <c r="B232" s="176">
        <v>509.14</v>
      </c>
    </row>
    <row r="233" spans="1:2" x14ac:dyDescent="0.3">
      <c r="A233" s="175">
        <v>44168</v>
      </c>
      <c r="B233" s="176">
        <v>510</v>
      </c>
    </row>
    <row r="234" spans="1:2" x14ac:dyDescent="0.3">
      <c r="A234" s="175">
        <v>44169</v>
      </c>
      <c r="B234" s="176">
        <v>511.25</v>
      </c>
    </row>
    <row r="235" spans="1:2" x14ac:dyDescent="0.3">
      <c r="A235" s="175">
        <v>44172</v>
      </c>
      <c r="B235" s="176">
        <v>512.54</v>
      </c>
    </row>
    <row r="236" spans="1:2" x14ac:dyDescent="0.3">
      <c r="A236" s="175">
        <v>44173</v>
      </c>
      <c r="B236" s="176">
        <v>514.13</v>
      </c>
    </row>
    <row r="237" spans="1:2" x14ac:dyDescent="0.3">
      <c r="A237" s="175">
        <v>44174</v>
      </c>
      <c r="B237" s="176">
        <v>515.48</v>
      </c>
    </row>
    <row r="238" spans="1:2" x14ac:dyDescent="0.3">
      <c r="A238" s="175">
        <v>44175</v>
      </c>
      <c r="B238" s="176">
        <v>518.77</v>
      </c>
    </row>
    <row r="239" spans="1:2" x14ac:dyDescent="0.3">
      <c r="A239" s="175">
        <v>44176</v>
      </c>
      <c r="B239" s="176">
        <v>520.62</v>
      </c>
    </row>
    <row r="240" spans="1:2" x14ac:dyDescent="0.3">
      <c r="A240" s="175">
        <v>44179</v>
      </c>
      <c r="B240" s="176">
        <v>522.46</v>
      </c>
    </row>
    <row r="241" spans="1:2" x14ac:dyDescent="0.3">
      <c r="A241" s="175">
        <v>44180</v>
      </c>
      <c r="B241" s="176">
        <v>525.09</v>
      </c>
    </row>
    <row r="242" spans="1:2" x14ac:dyDescent="0.3">
      <c r="A242" s="175">
        <v>44181</v>
      </c>
      <c r="B242" s="176">
        <v>524.9</v>
      </c>
    </row>
    <row r="243" spans="1:2" x14ac:dyDescent="0.3">
      <c r="A243" s="175">
        <v>44182</v>
      </c>
      <c r="B243" s="176">
        <v>523.41999999999996</v>
      </c>
    </row>
    <row r="244" spans="1:2" x14ac:dyDescent="0.3">
      <c r="A244" s="175">
        <v>44183</v>
      </c>
      <c r="B244" s="176">
        <v>522.23</v>
      </c>
    </row>
    <row r="245" spans="1:2" x14ac:dyDescent="0.3">
      <c r="A245" s="175">
        <v>44186</v>
      </c>
      <c r="B245" s="176">
        <v>521.66</v>
      </c>
    </row>
    <row r="246" spans="1:2" x14ac:dyDescent="0.3">
      <c r="A246" s="175">
        <v>44187</v>
      </c>
      <c r="B246" s="176">
        <v>521.97</v>
      </c>
    </row>
    <row r="247" spans="1:2" x14ac:dyDescent="0.3">
      <c r="A247" s="175">
        <v>44188</v>
      </c>
      <c r="B247" s="176">
        <v>522.21</v>
      </c>
    </row>
    <row r="248" spans="1:2" x14ac:dyDescent="0.3">
      <c r="A248" s="175">
        <v>44189</v>
      </c>
      <c r="B248" s="176">
        <v>522.48</v>
      </c>
    </row>
    <row r="249" spans="1:2" x14ac:dyDescent="0.3">
      <c r="A249" s="175">
        <v>44190</v>
      </c>
      <c r="B249" s="176">
        <v>522.57000000000005</v>
      </c>
    </row>
    <row r="250" spans="1:2" x14ac:dyDescent="0.3">
      <c r="A250" s="175">
        <v>44193</v>
      </c>
      <c r="B250" s="176">
        <v>523.25</v>
      </c>
    </row>
    <row r="251" spans="1:2" x14ac:dyDescent="0.3">
      <c r="A251" s="175">
        <v>44194</v>
      </c>
      <c r="B251" s="176">
        <v>522.29999999999995</v>
      </c>
    </row>
    <row r="252" spans="1:2" x14ac:dyDescent="0.3">
      <c r="A252" s="175">
        <v>44195</v>
      </c>
      <c r="B252" s="176">
        <v>522.59</v>
      </c>
    </row>
    <row r="253" spans="1:2" x14ac:dyDescent="0.3">
      <c r="A253" s="173">
        <v>44204</v>
      </c>
      <c r="B253" s="176">
        <v>522.79</v>
      </c>
    </row>
    <row r="254" spans="1:2" x14ac:dyDescent="0.3">
      <c r="A254" s="173">
        <v>44207</v>
      </c>
      <c r="B254" s="176">
        <v>523.76</v>
      </c>
    </row>
    <row r="255" spans="1:2" x14ac:dyDescent="0.3">
      <c r="A255" s="173">
        <v>44208</v>
      </c>
      <c r="B255" s="176">
        <v>525.44000000000005</v>
      </c>
    </row>
    <row r="256" spans="1:2" x14ac:dyDescent="0.3">
      <c r="A256" s="173">
        <v>44209</v>
      </c>
      <c r="B256" s="176">
        <v>526.89</v>
      </c>
    </row>
    <row r="257" spans="1:2" x14ac:dyDescent="0.3">
      <c r="A257" s="173">
        <v>44210</v>
      </c>
      <c r="B257" s="176">
        <v>525.45000000000005</v>
      </c>
    </row>
    <row r="258" spans="1:2" x14ac:dyDescent="0.3">
      <c r="A258" s="173">
        <v>44211</v>
      </c>
      <c r="B258" s="176">
        <v>522.53</v>
      </c>
    </row>
    <row r="259" spans="1:2" x14ac:dyDescent="0.3">
      <c r="A259" s="173">
        <v>44214</v>
      </c>
      <c r="B259" s="176">
        <v>522.19000000000005</v>
      </c>
    </row>
    <row r="260" spans="1:2" x14ac:dyDescent="0.3">
      <c r="A260" s="173">
        <v>44215</v>
      </c>
      <c r="B260" s="176">
        <v>519.30999999999995</v>
      </c>
    </row>
    <row r="261" spans="1:2" x14ac:dyDescent="0.3">
      <c r="A261" s="173">
        <v>44216</v>
      </c>
      <c r="B261" s="176">
        <v>519.19000000000005</v>
      </c>
    </row>
    <row r="262" spans="1:2" x14ac:dyDescent="0.3">
      <c r="A262" s="173">
        <v>44217</v>
      </c>
      <c r="B262" s="176">
        <v>518.89</v>
      </c>
    </row>
    <row r="263" spans="1:2" x14ac:dyDescent="0.3">
      <c r="A263" s="173">
        <v>44218</v>
      </c>
      <c r="B263" s="176">
        <v>518.44000000000005</v>
      </c>
    </row>
    <row r="264" spans="1:2" x14ac:dyDescent="0.3">
      <c r="A264" s="173">
        <v>44221</v>
      </c>
      <c r="B264" s="176">
        <v>518.36</v>
      </c>
    </row>
    <row r="265" spans="1:2" x14ac:dyDescent="0.3">
      <c r="A265" s="173">
        <v>44222</v>
      </c>
      <c r="B265" s="176">
        <v>518.26</v>
      </c>
    </row>
    <row r="266" spans="1:2" x14ac:dyDescent="0.3">
      <c r="A266" s="173">
        <v>44223</v>
      </c>
      <c r="B266" s="176">
        <v>518.16</v>
      </c>
    </row>
    <row r="267" spans="1:2" x14ac:dyDescent="0.3">
      <c r="A267" s="173">
        <v>44225</v>
      </c>
      <c r="B267" s="176">
        <v>518.27</v>
      </c>
    </row>
    <row r="268" spans="1:2" x14ac:dyDescent="0.3">
      <c r="A268" s="173">
        <v>44228</v>
      </c>
      <c r="B268" s="176">
        <v>518.88</v>
      </c>
    </row>
    <row r="269" spans="1:2" x14ac:dyDescent="0.3">
      <c r="A269" s="173">
        <v>44229</v>
      </c>
      <c r="B269" s="176">
        <v>519.20000000000005</v>
      </c>
    </row>
    <row r="270" spans="1:2" x14ac:dyDescent="0.3">
      <c r="A270" s="173">
        <v>44230</v>
      </c>
      <c r="B270" s="176">
        <v>520.15</v>
      </c>
    </row>
    <row r="271" spans="1:2" x14ac:dyDescent="0.3">
      <c r="A271" s="173">
        <v>44231</v>
      </c>
      <c r="B271" s="176">
        <v>520.6</v>
      </c>
    </row>
    <row r="272" spans="1:2" x14ac:dyDescent="0.3">
      <c r="A272" s="173">
        <v>44232</v>
      </c>
      <c r="B272" s="176">
        <v>521.13</v>
      </c>
    </row>
    <row r="273" spans="1:2" x14ac:dyDescent="0.3">
      <c r="A273" s="173">
        <v>44235</v>
      </c>
      <c r="B273" s="176">
        <v>521.79999999999995</v>
      </c>
    </row>
    <row r="274" spans="1:2" x14ac:dyDescent="0.3">
      <c r="A274" s="173">
        <v>44236</v>
      </c>
      <c r="B274" s="176">
        <v>522.6</v>
      </c>
    </row>
    <row r="275" spans="1:2" x14ac:dyDescent="0.3">
      <c r="A275" s="173">
        <v>44237</v>
      </c>
      <c r="B275" s="176">
        <v>523.13</v>
      </c>
    </row>
    <row r="276" spans="1:2" x14ac:dyDescent="0.3">
      <c r="A276" s="173">
        <v>44238</v>
      </c>
      <c r="B276" s="176">
        <v>524.07000000000005</v>
      </c>
    </row>
    <row r="277" spans="1:2" x14ac:dyDescent="0.3">
      <c r="A277" s="173">
        <v>44239</v>
      </c>
      <c r="B277" s="176">
        <v>524.28</v>
      </c>
    </row>
    <row r="278" spans="1:2" x14ac:dyDescent="0.3">
      <c r="A278" s="173">
        <v>44242</v>
      </c>
      <c r="B278" s="176">
        <v>524.6</v>
      </c>
    </row>
    <row r="279" spans="1:2" x14ac:dyDescent="0.3">
      <c r="A279" s="173">
        <v>44243</v>
      </c>
      <c r="B279" s="176">
        <v>524.91999999999996</v>
      </c>
    </row>
    <row r="280" spans="1:2" x14ac:dyDescent="0.3">
      <c r="A280" s="173">
        <v>44244</v>
      </c>
      <c r="B280" s="176">
        <v>524.33000000000004</v>
      </c>
    </row>
    <row r="281" spans="1:2" x14ac:dyDescent="0.3">
      <c r="A281" s="173">
        <v>44245</v>
      </c>
      <c r="B281" s="176">
        <v>524.34</v>
      </c>
    </row>
    <row r="282" spans="1:2" x14ac:dyDescent="0.3">
      <c r="A282" s="173">
        <v>44246</v>
      </c>
      <c r="B282" s="176">
        <v>524.48</v>
      </c>
    </row>
    <row r="283" spans="1:2" x14ac:dyDescent="0.3">
      <c r="A283" s="173">
        <v>44249</v>
      </c>
      <c r="B283" s="176">
        <v>525.1</v>
      </c>
    </row>
    <row r="284" spans="1:2" x14ac:dyDescent="0.3">
      <c r="A284" s="173">
        <v>44250</v>
      </c>
      <c r="B284" s="176">
        <v>525.76</v>
      </c>
    </row>
    <row r="285" spans="1:2" x14ac:dyDescent="0.3">
      <c r="A285" s="173">
        <v>44251</v>
      </c>
      <c r="B285" s="176">
        <v>526.45000000000005</v>
      </c>
    </row>
    <row r="286" spans="1:2" x14ac:dyDescent="0.3">
      <c r="A286" s="173">
        <v>44252</v>
      </c>
      <c r="B286" s="176">
        <v>526.97</v>
      </c>
    </row>
    <row r="287" spans="1:2" x14ac:dyDescent="0.3">
      <c r="A287" s="173">
        <v>44253</v>
      </c>
      <c r="B287" s="176">
        <v>527.96</v>
      </c>
    </row>
    <row r="288" spans="1:2" x14ac:dyDescent="0.3">
      <c r="A288" s="173">
        <v>44256</v>
      </c>
      <c r="B288" s="176">
        <v>528.37</v>
      </c>
    </row>
    <row r="289" spans="1:2" x14ac:dyDescent="0.3">
      <c r="A289" s="173">
        <v>44257</v>
      </c>
      <c r="B289" s="176">
        <v>527.36</v>
      </c>
    </row>
    <row r="290" spans="1:2" x14ac:dyDescent="0.3">
      <c r="A290" s="173">
        <v>44258</v>
      </c>
      <c r="B290" s="176">
        <v>525.99</v>
      </c>
    </row>
    <row r="291" spans="1:2" x14ac:dyDescent="0.3">
      <c r="A291" s="173">
        <v>44259</v>
      </c>
      <c r="B291" s="176">
        <v>524.98</v>
      </c>
    </row>
    <row r="292" spans="1:2" x14ac:dyDescent="0.3">
      <c r="A292" s="173">
        <v>44260</v>
      </c>
      <c r="B292" s="176">
        <v>525.46</v>
      </c>
    </row>
    <row r="293" spans="1:2" x14ac:dyDescent="0.3">
      <c r="A293" s="173">
        <v>44264</v>
      </c>
      <c r="B293" s="176">
        <v>525.29</v>
      </c>
    </row>
    <row r="294" spans="1:2" x14ac:dyDescent="0.3">
      <c r="A294" s="173">
        <v>44265</v>
      </c>
      <c r="B294" s="176">
        <v>525.92999999999995</v>
      </c>
    </row>
    <row r="295" spans="1:2" x14ac:dyDescent="0.3">
      <c r="A295" s="173">
        <v>44266</v>
      </c>
      <c r="B295" s="176">
        <v>526.38</v>
      </c>
    </row>
    <row r="296" spans="1:2" x14ac:dyDescent="0.3">
      <c r="A296" s="173">
        <v>44267</v>
      </c>
      <c r="B296" s="176">
        <v>526.88</v>
      </c>
    </row>
    <row r="297" spans="1:2" x14ac:dyDescent="0.3">
      <c r="A297" s="173">
        <v>44270</v>
      </c>
      <c r="B297" s="176">
        <v>527.04999999999995</v>
      </c>
    </row>
    <row r="298" spans="1:2" x14ac:dyDescent="0.3">
      <c r="A298" s="173">
        <v>44271</v>
      </c>
      <c r="B298" s="176">
        <v>527.69000000000005</v>
      </c>
    </row>
    <row r="299" spans="1:2" x14ac:dyDescent="0.3">
      <c r="A299" s="173">
        <v>44272</v>
      </c>
      <c r="B299" s="176">
        <v>527.69000000000005</v>
      </c>
    </row>
    <row r="300" spans="1:2" x14ac:dyDescent="0.3">
      <c r="A300" s="173">
        <v>44273</v>
      </c>
      <c r="B300" s="176">
        <v>527.41999999999996</v>
      </c>
    </row>
    <row r="301" spans="1:2" x14ac:dyDescent="0.3">
      <c r="A301" s="173">
        <v>44274</v>
      </c>
      <c r="B301" s="176">
        <v>527.87</v>
      </c>
    </row>
    <row r="302" spans="1:2" x14ac:dyDescent="0.3">
      <c r="A302" s="173">
        <v>44277</v>
      </c>
      <c r="B302" s="176">
        <v>527.76</v>
      </c>
    </row>
    <row r="303" spans="1:2" x14ac:dyDescent="0.3">
      <c r="A303" s="173">
        <v>44278</v>
      </c>
      <c r="B303" s="176">
        <v>528.12</v>
      </c>
    </row>
    <row r="304" spans="1:2" x14ac:dyDescent="0.3">
      <c r="A304" s="173">
        <v>44279</v>
      </c>
      <c r="B304" s="176">
        <v>528.32000000000005</v>
      </c>
    </row>
    <row r="305" spans="1:2" x14ac:dyDescent="0.3">
      <c r="A305" s="173">
        <v>44280</v>
      </c>
      <c r="B305" s="176">
        <v>528.67999999999995</v>
      </c>
    </row>
    <row r="306" spans="1:2" x14ac:dyDescent="0.3">
      <c r="A306" s="173">
        <v>44281</v>
      </c>
      <c r="B306" s="176">
        <v>529.49</v>
      </c>
    </row>
    <row r="307" spans="1:2" x14ac:dyDescent="0.3">
      <c r="A307" s="173">
        <v>44284</v>
      </c>
      <c r="B307" s="176">
        <v>530.08000000000004</v>
      </c>
    </row>
    <row r="308" spans="1:2" x14ac:dyDescent="0.3">
      <c r="A308" s="173">
        <v>44285</v>
      </c>
      <c r="B308" s="176">
        <v>530.70000000000005</v>
      </c>
    </row>
    <row r="309" spans="1:2" x14ac:dyDescent="0.3">
      <c r="A309" s="173">
        <v>44286</v>
      </c>
      <c r="B309" s="176">
        <v>531.16999999999996</v>
      </c>
    </row>
    <row r="310" spans="1:2" x14ac:dyDescent="0.3">
      <c r="A310" s="173">
        <v>44287</v>
      </c>
      <c r="B310" s="176">
        <v>532.14</v>
      </c>
    </row>
    <row r="311" spans="1:2" x14ac:dyDescent="0.3">
      <c r="A311" s="173">
        <v>44288</v>
      </c>
      <c r="B311" s="176">
        <v>533.16999999999996</v>
      </c>
    </row>
    <row r="312" spans="1:2" x14ac:dyDescent="0.3">
      <c r="A312" s="173">
        <v>44291</v>
      </c>
      <c r="B312" s="176">
        <v>533.84</v>
      </c>
    </row>
    <row r="313" spans="1:2" x14ac:dyDescent="0.3">
      <c r="A313" s="173">
        <v>44292</v>
      </c>
      <c r="B313" s="176">
        <v>535.11</v>
      </c>
    </row>
    <row r="314" spans="1:2" x14ac:dyDescent="0.3">
      <c r="A314" s="173">
        <v>44293</v>
      </c>
      <c r="B314" s="176">
        <v>536.58000000000004</v>
      </c>
    </row>
    <row r="315" spans="1:2" x14ac:dyDescent="0.3">
      <c r="A315" s="173">
        <v>44294</v>
      </c>
      <c r="B315" s="176">
        <v>537.36</v>
      </c>
    </row>
    <row r="316" spans="1:2" x14ac:dyDescent="0.3">
      <c r="A316" s="173">
        <v>44295</v>
      </c>
      <c r="B316" s="176">
        <v>532.78</v>
      </c>
    </row>
    <row r="317" spans="1:2" x14ac:dyDescent="0.3">
      <c r="A317" s="173">
        <v>44298</v>
      </c>
      <c r="B317" s="176">
        <v>528.1</v>
      </c>
    </row>
    <row r="318" spans="1:2" x14ac:dyDescent="0.3">
      <c r="A318" s="173">
        <v>44299</v>
      </c>
      <c r="B318" s="176">
        <v>519.42999999999995</v>
      </c>
    </row>
    <row r="319" spans="1:2" x14ac:dyDescent="0.3">
      <c r="A319" s="173">
        <v>44300</v>
      </c>
      <c r="B319" s="176">
        <v>519.34</v>
      </c>
    </row>
    <row r="320" spans="1:2" x14ac:dyDescent="0.3">
      <c r="A320" s="173">
        <v>44301</v>
      </c>
      <c r="B320" s="176">
        <v>521.20000000000005</v>
      </c>
    </row>
    <row r="321" spans="1:2" x14ac:dyDescent="0.3">
      <c r="A321" s="173">
        <v>44302</v>
      </c>
      <c r="B321" s="176">
        <v>522.20000000000005</v>
      </c>
    </row>
    <row r="322" spans="1:2" x14ac:dyDescent="0.3">
      <c r="A322" s="173">
        <v>44305</v>
      </c>
      <c r="B322" s="176">
        <v>522.21</v>
      </c>
    </row>
    <row r="323" spans="1:2" x14ac:dyDescent="0.3">
      <c r="A323" s="173">
        <v>44306</v>
      </c>
      <c r="B323" s="176">
        <v>521.89</v>
      </c>
    </row>
    <row r="324" spans="1:2" x14ac:dyDescent="0.3">
      <c r="A324" s="173">
        <v>44307</v>
      </c>
      <c r="B324" s="176">
        <v>522.23</v>
      </c>
    </row>
    <row r="325" spans="1:2" x14ac:dyDescent="0.3">
      <c r="A325" s="173">
        <v>44308</v>
      </c>
      <c r="B325" s="176">
        <v>522.24</v>
      </c>
    </row>
    <row r="326" spans="1:2" x14ac:dyDescent="0.3">
      <c r="A326" s="173">
        <v>44309</v>
      </c>
      <c r="B326" s="176">
        <v>521.89</v>
      </c>
    </row>
    <row r="327" spans="1:2" x14ac:dyDescent="0.3">
      <c r="A327" s="173">
        <v>44312</v>
      </c>
      <c r="B327" s="176">
        <v>520.46</v>
      </c>
    </row>
    <row r="328" spans="1:2" x14ac:dyDescent="0.3">
      <c r="A328" s="173">
        <v>44313</v>
      </c>
      <c r="B328" s="176">
        <v>520.29</v>
      </c>
    </row>
    <row r="329" spans="1:2" x14ac:dyDescent="0.3">
      <c r="A329" s="173">
        <v>44314</v>
      </c>
      <c r="B329" s="176">
        <v>519.80999999999995</v>
      </c>
    </row>
    <row r="330" spans="1:2" x14ac:dyDescent="0.3">
      <c r="A330" s="173">
        <v>44315</v>
      </c>
      <c r="B330" s="176">
        <v>520.63</v>
      </c>
    </row>
    <row r="331" spans="1:2" x14ac:dyDescent="0.3">
      <c r="A331" s="173">
        <v>44316</v>
      </c>
      <c r="B331" s="176">
        <v>520.69000000000005</v>
      </c>
    </row>
    <row r="332" spans="1:2" x14ac:dyDescent="0.3">
      <c r="A332" s="173">
        <v>44319</v>
      </c>
      <c r="B332" s="176">
        <v>520.63</v>
      </c>
    </row>
    <row r="333" spans="1:2" x14ac:dyDescent="0.3">
      <c r="A333" s="173">
        <v>44320</v>
      </c>
      <c r="B333" s="176">
        <v>520.88</v>
      </c>
    </row>
    <row r="334" spans="1:2" x14ac:dyDescent="0.3">
      <c r="A334" s="173">
        <v>44321</v>
      </c>
      <c r="B334" s="176">
        <v>521.04</v>
      </c>
    </row>
    <row r="335" spans="1:2" x14ac:dyDescent="0.3">
      <c r="A335" s="173">
        <v>44322</v>
      </c>
      <c r="B335" s="176">
        <v>521.45000000000005</v>
      </c>
    </row>
    <row r="336" spans="1:2" x14ac:dyDescent="0.3">
      <c r="A336" s="173">
        <v>44323</v>
      </c>
      <c r="B336" s="176">
        <v>522.09</v>
      </c>
    </row>
    <row r="337" spans="1:2" x14ac:dyDescent="0.3">
      <c r="A337" s="173">
        <v>44326</v>
      </c>
      <c r="B337" s="176">
        <v>522.37</v>
      </c>
    </row>
    <row r="338" spans="1:2" x14ac:dyDescent="0.3">
      <c r="A338" s="173">
        <v>44327</v>
      </c>
      <c r="B338" s="176">
        <v>522.1</v>
      </c>
    </row>
    <row r="339" spans="1:2" x14ac:dyDescent="0.3">
      <c r="A339" s="173">
        <v>44328</v>
      </c>
      <c r="B339" s="176">
        <v>522.27</v>
      </c>
    </row>
    <row r="340" spans="1:2" x14ac:dyDescent="0.3">
      <c r="A340" s="173">
        <v>44329</v>
      </c>
      <c r="B340" s="176">
        <v>523.1</v>
      </c>
    </row>
    <row r="341" spans="1:2" x14ac:dyDescent="0.3">
      <c r="A341" s="173">
        <v>44330</v>
      </c>
      <c r="B341" s="176">
        <v>522.48</v>
      </c>
    </row>
    <row r="342" spans="1:2" x14ac:dyDescent="0.3">
      <c r="A342" s="173">
        <v>44333</v>
      </c>
      <c r="B342" s="176">
        <v>521.91</v>
      </c>
    </row>
    <row r="343" spans="1:2" x14ac:dyDescent="0.3">
      <c r="A343" s="173">
        <v>44334</v>
      </c>
      <c r="B343" s="176">
        <v>521.54999999999995</v>
      </c>
    </row>
    <row r="344" spans="1:2" x14ac:dyDescent="0.3">
      <c r="A344" s="173">
        <v>44335</v>
      </c>
      <c r="B344" s="176">
        <v>520.72</v>
      </c>
    </row>
    <row r="345" spans="1:2" x14ac:dyDescent="0.3">
      <c r="A345" s="173">
        <v>44336</v>
      </c>
      <c r="B345" s="176">
        <v>520.74</v>
      </c>
    </row>
    <row r="346" spans="1:2" x14ac:dyDescent="0.3">
      <c r="A346" s="173">
        <v>44337</v>
      </c>
      <c r="B346" s="176">
        <v>520.54</v>
      </c>
    </row>
    <row r="347" spans="1:2" x14ac:dyDescent="0.3">
      <c r="A347" s="173">
        <v>44340</v>
      </c>
      <c r="B347" s="176">
        <v>520.58000000000004</v>
      </c>
    </row>
    <row r="348" spans="1:2" x14ac:dyDescent="0.3">
      <c r="A348" s="173">
        <v>44341</v>
      </c>
      <c r="B348" s="176">
        <v>520.57000000000005</v>
      </c>
    </row>
    <row r="349" spans="1:2" x14ac:dyDescent="0.3">
      <c r="A349" s="173">
        <v>44342</v>
      </c>
      <c r="B349" s="176">
        <v>520.67999999999995</v>
      </c>
    </row>
    <row r="350" spans="1:2" x14ac:dyDescent="0.3">
      <c r="A350" s="173">
        <v>44708</v>
      </c>
      <c r="B350" s="176">
        <v>520.78</v>
      </c>
    </row>
    <row r="351" spans="1:2" x14ac:dyDescent="0.3">
      <c r="A351" s="173">
        <v>44343</v>
      </c>
      <c r="B351" s="176">
        <v>520.78</v>
      </c>
    </row>
    <row r="352" spans="1:2" x14ac:dyDescent="0.3">
      <c r="A352" s="173">
        <v>44347</v>
      </c>
      <c r="B352" s="176">
        <v>520.61</v>
      </c>
    </row>
    <row r="353" spans="1:2" x14ac:dyDescent="0.3">
      <c r="A353" s="173">
        <v>44348</v>
      </c>
      <c r="B353" s="176">
        <v>520.66999999999996</v>
      </c>
    </row>
    <row r="354" spans="1:2" x14ac:dyDescent="0.3">
      <c r="A354" s="173">
        <v>44349</v>
      </c>
      <c r="B354" s="176">
        <v>520.66999999999996</v>
      </c>
    </row>
    <row r="355" spans="1:2" x14ac:dyDescent="0.3">
      <c r="A355" s="173">
        <v>44350</v>
      </c>
      <c r="B355" s="176">
        <v>520.22</v>
      </c>
    </row>
    <row r="356" spans="1:2" x14ac:dyDescent="0.3">
      <c r="A356" s="173">
        <v>44351</v>
      </c>
      <c r="B356" s="176">
        <v>520.04</v>
      </c>
    </row>
    <row r="357" spans="1:2" x14ac:dyDescent="0.3">
      <c r="A357" s="173">
        <v>44354</v>
      </c>
      <c r="B357" s="176">
        <v>520.03</v>
      </c>
    </row>
    <row r="358" spans="1:2" x14ac:dyDescent="0.3">
      <c r="A358" s="173">
        <v>44355</v>
      </c>
      <c r="B358" s="176">
        <v>519.83000000000004</v>
      </c>
    </row>
    <row r="359" spans="1:2" x14ac:dyDescent="0.3">
      <c r="A359" s="173">
        <v>44356</v>
      </c>
      <c r="B359" s="176">
        <v>519.57000000000005</v>
      </c>
    </row>
    <row r="360" spans="1:2" x14ac:dyDescent="0.3">
      <c r="A360" s="173">
        <v>44357</v>
      </c>
      <c r="B360" s="176">
        <v>519.28</v>
      </c>
    </row>
    <row r="361" spans="1:2" x14ac:dyDescent="0.3">
      <c r="A361" s="173">
        <v>44358</v>
      </c>
      <c r="B361" s="176">
        <v>518.61</v>
      </c>
    </row>
    <row r="362" spans="1:2" x14ac:dyDescent="0.3">
      <c r="A362" s="173">
        <v>44361</v>
      </c>
      <c r="B362" s="176">
        <v>516.99</v>
      </c>
    </row>
    <row r="363" spans="1:2" x14ac:dyDescent="0.3">
      <c r="A363" s="173">
        <v>44362</v>
      </c>
      <c r="B363" s="176">
        <v>515.67999999999995</v>
      </c>
    </row>
    <row r="364" spans="1:2" x14ac:dyDescent="0.3">
      <c r="A364" s="173">
        <v>44363</v>
      </c>
      <c r="B364" s="176">
        <v>514.87</v>
      </c>
    </row>
    <row r="365" spans="1:2" x14ac:dyDescent="0.3">
      <c r="A365" s="173">
        <v>44364</v>
      </c>
      <c r="B365" s="176">
        <v>514.11</v>
      </c>
    </row>
    <row r="366" spans="1:2" x14ac:dyDescent="0.3">
      <c r="A366" s="173">
        <v>44365</v>
      </c>
      <c r="B366" s="176">
        <v>513.73</v>
      </c>
    </row>
    <row r="367" spans="1:2" x14ac:dyDescent="0.3">
      <c r="A367" s="173">
        <v>44368</v>
      </c>
      <c r="B367" s="176">
        <v>513.29</v>
      </c>
    </row>
    <row r="368" spans="1:2" x14ac:dyDescent="0.3">
      <c r="A368" s="173">
        <v>44369</v>
      </c>
      <c r="B368" s="176">
        <v>513.07000000000005</v>
      </c>
    </row>
    <row r="369" spans="1:2" x14ac:dyDescent="0.3">
      <c r="A369" s="173">
        <v>44370</v>
      </c>
      <c r="B369" s="176">
        <v>512.01</v>
      </c>
    </row>
    <row r="370" spans="1:2" x14ac:dyDescent="0.3">
      <c r="A370" s="173">
        <v>44371</v>
      </c>
      <c r="B370" s="176">
        <v>507.9</v>
      </c>
    </row>
    <row r="371" spans="1:2" x14ac:dyDescent="0.3">
      <c r="A371" s="173">
        <v>44372</v>
      </c>
      <c r="B371" s="176">
        <v>499.38</v>
      </c>
    </row>
    <row r="372" spans="1:2" x14ac:dyDescent="0.3">
      <c r="A372" s="173">
        <v>44375</v>
      </c>
      <c r="B372" s="176">
        <v>496.83</v>
      </c>
    </row>
    <row r="373" spans="1:2" x14ac:dyDescent="0.3">
      <c r="A373" s="173">
        <v>44376</v>
      </c>
      <c r="B373" s="176">
        <v>495.37</v>
      </c>
    </row>
    <row r="374" spans="1:2" x14ac:dyDescent="0.3">
      <c r="A374" s="173">
        <v>44377</v>
      </c>
      <c r="B374" s="176">
        <v>495.86</v>
      </c>
    </row>
    <row r="375" spans="1:2" x14ac:dyDescent="0.3">
      <c r="A375" s="177">
        <v>44378</v>
      </c>
      <c r="B375" s="178">
        <v>495.84</v>
      </c>
    </row>
    <row r="376" spans="1:2" x14ac:dyDescent="0.3">
      <c r="A376" s="177">
        <v>44379</v>
      </c>
      <c r="B376" s="178">
        <v>495.49</v>
      </c>
    </row>
    <row r="377" spans="1:2" x14ac:dyDescent="0.3">
      <c r="A377" s="177">
        <v>44383</v>
      </c>
      <c r="B377" s="178">
        <v>495.59</v>
      </c>
    </row>
    <row r="378" spans="1:2" x14ac:dyDescent="0.3">
      <c r="A378" s="177">
        <v>44384</v>
      </c>
      <c r="B378" s="178">
        <v>495.21</v>
      </c>
    </row>
    <row r="379" spans="1:2" x14ac:dyDescent="0.3">
      <c r="A379" s="177">
        <v>44385</v>
      </c>
      <c r="B379" s="178">
        <v>495.38</v>
      </c>
    </row>
    <row r="380" spans="1:2" x14ac:dyDescent="0.3">
      <c r="A380" s="177">
        <v>44386</v>
      </c>
      <c r="B380" s="178">
        <v>495.77</v>
      </c>
    </row>
    <row r="381" spans="1:2" x14ac:dyDescent="0.3">
      <c r="A381" s="177">
        <v>44389</v>
      </c>
      <c r="B381" s="178">
        <v>495.88</v>
      </c>
    </row>
    <row r="382" spans="1:2" x14ac:dyDescent="0.3">
      <c r="A382" s="177">
        <v>44390</v>
      </c>
      <c r="B382" s="178">
        <v>496.16</v>
      </c>
    </row>
    <row r="383" spans="1:2" x14ac:dyDescent="0.3">
      <c r="A383" s="177">
        <v>44391</v>
      </c>
      <c r="B383" s="178">
        <v>495.61</v>
      </c>
    </row>
    <row r="384" spans="1:2" x14ac:dyDescent="0.3">
      <c r="A384" s="177">
        <v>44392</v>
      </c>
      <c r="B384" s="178">
        <v>495.44</v>
      </c>
    </row>
    <row r="385" spans="1:2" x14ac:dyDescent="0.3">
      <c r="A385" s="177">
        <v>44393</v>
      </c>
      <c r="B385" s="178">
        <v>494.78</v>
      </c>
    </row>
    <row r="386" spans="1:2" x14ac:dyDescent="0.3">
      <c r="A386" s="177">
        <v>44396</v>
      </c>
      <c r="B386" s="178">
        <v>492.91</v>
      </c>
    </row>
    <row r="387" spans="1:2" x14ac:dyDescent="0.3">
      <c r="A387" s="177">
        <v>44397</v>
      </c>
      <c r="B387" s="178">
        <v>491.15</v>
      </c>
    </row>
    <row r="388" spans="1:2" x14ac:dyDescent="0.3">
      <c r="A388" s="177">
        <v>44398</v>
      </c>
      <c r="B388" s="178">
        <v>487.57</v>
      </c>
    </row>
    <row r="389" spans="1:2" x14ac:dyDescent="0.3">
      <c r="A389" s="177">
        <v>44399</v>
      </c>
      <c r="B389" s="178">
        <v>484.42</v>
      </c>
    </row>
    <row r="390" spans="1:2" x14ac:dyDescent="0.3">
      <c r="A390" s="177">
        <v>44400</v>
      </c>
      <c r="B390" s="178">
        <v>483.42</v>
      </c>
    </row>
    <row r="391" spans="1:2" x14ac:dyDescent="0.3">
      <c r="A391" s="177">
        <v>44403</v>
      </c>
      <c r="B391" s="178">
        <v>482.52</v>
      </c>
    </row>
    <row r="392" spans="1:2" x14ac:dyDescent="0.3">
      <c r="A392" s="177">
        <v>44404</v>
      </c>
      <c r="B392" s="178">
        <v>482.28</v>
      </c>
    </row>
    <row r="393" spans="1:2" x14ac:dyDescent="0.3">
      <c r="A393" s="177">
        <v>44405</v>
      </c>
      <c r="B393" s="178">
        <v>482.32</v>
      </c>
    </row>
    <row r="394" spans="1:2" x14ac:dyDescent="0.3">
      <c r="A394" s="177">
        <v>44406</v>
      </c>
      <c r="B394" s="178">
        <v>484.36</v>
      </c>
    </row>
    <row r="395" spans="1:2" x14ac:dyDescent="0.3">
      <c r="A395" s="177">
        <v>44407</v>
      </c>
      <c r="B395" s="178">
        <v>486.24</v>
      </c>
    </row>
    <row r="396" spans="1:2" x14ac:dyDescent="0.3">
      <c r="A396" s="177">
        <v>44410</v>
      </c>
      <c r="B396" s="178">
        <v>488.19</v>
      </c>
    </row>
    <row r="397" spans="1:2" x14ac:dyDescent="0.3">
      <c r="A397" s="177">
        <v>44411</v>
      </c>
      <c r="B397" s="178">
        <v>490.93</v>
      </c>
    </row>
    <row r="398" spans="1:2" x14ac:dyDescent="0.3">
      <c r="A398" s="177">
        <v>44412</v>
      </c>
      <c r="B398" s="178">
        <v>492.3</v>
      </c>
    </row>
    <row r="399" spans="1:2" x14ac:dyDescent="0.3">
      <c r="A399" s="177">
        <v>44413</v>
      </c>
      <c r="B399" s="178">
        <v>493.35</v>
      </c>
    </row>
    <row r="400" spans="1:2" x14ac:dyDescent="0.3">
      <c r="A400" s="177">
        <v>44414</v>
      </c>
      <c r="B400" s="178">
        <v>492.62</v>
      </c>
    </row>
    <row r="401" spans="1:2" x14ac:dyDescent="0.3">
      <c r="A401" s="177">
        <v>44417</v>
      </c>
      <c r="B401" s="178">
        <v>491.29</v>
      </c>
    </row>
    <row r="402" spans="1:2" x14ac:dyDescent="0.3">
      <c r="A402" s="177">
        <v>44418</v>
      </c>
      <c r="B402" s="178">
        <v>490.64</v>
      </c>
    </row>
    <row r="403" spans="1:2" x14ac:dyDescent="0.3">
      <c r="A403" s="177">
        <v>44419</v>
      </c>
      <c r="B403" s="178">
        <v>491.07</v>
      </c>
    </row>
    <row r="404" spans="1:2" x14ac:dyDescent="0.3">
      <c r="A404" s="177">
        <v>44420</v>
      </c>
      <c r="B404" s="178">
        <v>491.75</v>
      </c>
    </row>
    <row r="405" spans="1:2" x14ac:dyDescent="0.3">
      <c r="A405" s="177">
        <v>44421</v>
      </c>
      <c r="B405" s="178">
        <v>492.26</v>
      </c>
    </row>
    <row r="406" spans="1:2" x14ac:dyDescent="0.3">
      <c r="A406" s="177">
        <v>44424</v>
      </c>
      <c r="B406" s="178">
        <v>492.52</v>
      </c>
    </row>
    <row r="407" spans="1:2" x14ac:dyDescent="0.3">
      <c r="A407" s="177">
        <v>44425</v>
      </c>
      <c r="B407" s="178">
        <v>492.14</v>
      </c>
    </row>
    <row r="408" spans="1:2" x14ac:dyDescent="0.3">
      <c r="A408" s="177">
        <v>44426</v>
      </c>
      <c r="B408" s="178">
        <v>491.08</v>
      </c>
    </row>
    <row r="409" spans="1:2" x14ac:dyDescent="0.3">
      <c r="A409" s="177">
        <v>44427</v>
      </c>
      <c r="B409" s="178">
        <v>490.69</v>
      </c>
    </row>
    <row r="410" spans="1:2" x14ac:dyDescent="0.3">
      <c r="A410" s="177">
        <v>44428</v>
      </c>
      <c r="B410" s="178">
        <v>490.11</v>
      </c>
    </row>
    <row r="411" spans="1:2" x14ac:dyDescent="0.3">
      <c r="A411" s="177">
        <v>44431</v>
      </c>
      <c r="B411" s="178">
        <v>490.56</v>
      </c>
    </row>
    <row r="412" spans="1:2" x14ac:dyDescent="0.3">
      <c r="A412" s="177">
        <v>44432</v>
      </c>
      <c r="B412" s="178">
        <v>490.98</v>
      </c>
    </row>
    <row r="413" spans="1:2" x14ac:dyDescent="0.3">
      <c r="A413" s="177">
        <v>44433</v>
      </c>
      <c r="B413" s="178">
        <v>492.28</v>
      </c>
    </row>
    <row r="414" spans="1:2" x14ac:dyDescent="0.3">
      <c r="A414" s="177">
        <v>44434</v>
      </c>
      <c r="B414" s="178">
        <v>493.06</v>
      </c>
    </row>
    <row r="415" spans="1:2" x14ac:dyDescent="0.3">
      <c r="A415" s="179">
        <v>44435</v>
      </c>
      <c r="B415" s="178">
        <v>493.71</v>
      </c>
    </row>
    <row r="416" spans="1:2" x14ac:dyDescent="0.3">
      <c r="A416" s="179">
        <v>44438</v>
      </c>
      <c r="B416" s="178">
        <v>493.49</v>
      </c>
    </row>
    <row r="417" spans="1:2" x14ac:dyDescent="0.3">
      <c r="A417" s="179">
        <v>44439</v>
      </c>
      <c r="B417" s="178">
        <v>493.12</v>
      </c>
    </row>
    <row r="418" spans="1:2" x14ac:dyDescent="0.3">
      <c r="A418" s="179">
        <v>44440</v>
      </c>
      <c r="B418" s="178">
        <v>493.6</v>
      </c>
    </row>
    <row r="419" spans="1:2" x14ac:dyDescent="0.3">
      <c r="A419" s="179">
        <v>44441</v>
      </c>
      <c r="B419" s="178">
        <v>493.54</v>
      </c>
    </row>
    <row r="420" spans="1:2" x14ac:dyDescent="0.3">
      <c r="A420" s="179">
        <v>44442</v>
      </c>
      <c r="B420" s="178">
        <v>493.65</v>
      </c>
    </row>
    <row r="421" spans="1:2" x14ac:dyDescent="0.3">
      <c r="A421" s="179">
        <v>44445</v>
      </c>
      <c r="B421" s="178">
        <v>493.48</v>
      </c>
    </row>
    <row r="422" spans="1:2" x14ac:dyDescent="0.3">
      <c r="A422" s="179">
        <v>44446</v>
      </c>
      <c r="B422" s="178">
        <v>493.65</v>
      </c>
    </row>
    <row r="423" spans="1:2" x14ac:dyDescent="0.3">
      <c r="A423" s="179">
        <v>44447</v>
      </c>
      <c r="B423" s="178">
        <v>493.66</v>
      </c>
    </row>
    <row r="424" spans="1:2" x14ac:dyDescent="0.3">
      <c r="A424" s="179">
        <v>44448</v>
      </c>
      <c r="B424" s="178">
        <v>493.17</v>
      </c>
    </row>
    <row r="425" spans="1:2" x14ac:dyDescent="0.3">
      <c r="A425" s="179">
        <v>44449</v>
      </c>
      <c r="B425" s="178">
        <v>492.85</v>
      </c>
    </row>
    <row r="426" spans="1:2" x14ac:dyDescent="0.3">
      <c r="A426" s="179">
        <v>44452</v>
      </c>
      <c r="B426" s="178">
        <v>491.88</v>
      </c>
    </row>
    <row r="427" spans="1:2" x14ac:dyDescent="0.3">
      <c r="A427" s="179">
        <v>44453</v>
      </c>
      <c r="B427" s="178">
        <v>490.19</v>
      </c>
    </row>
    <row r="428" spans="1:2" x14ac:dyDescent="0.3">
      <c r="A428" s="179">
        <v>44454</v>
      </c>
      <c r="B428" s="178">
        <v>487</v>
      </c>
    </row>
    <row r="429" spans="1:2" x14ac:dyDescent="0.3">
      <c r="A429" s="179">
        <v>44455</v>
      </c>
      <c r="B429" s="178">
        <v>486.37</v>
      </c>
    </row>
    <row r="430" spans="1:2" x14ac:dyDescent="0.3">
      <c r="A430" s="179">
        <v>44456</v>
      </c>
      <c r="B430" s="178">
        <v>484.93</v>
      </c>
    </row>
    <row r="431" spans="1:2" x14ac:dyDescent="0.3">
      <c r="A431" s="179">
        <v>44461</v>
      </c>
      <c r="B431" s="178">
        <v>484.23</v>
      </c>
    </row>
    <row r="432" spans="1:2" x14ac:dyDescent="0.3">
      <c r="A432" s="179">
        <v>44462</v>
      </c>
      <c r="B432" s="178">
        <v>483.75</v>
      </c>
    </row>
    <row r="433" spans="1:2" x14ac:dyDescent="0.3">
      <c r="A433" s="179">
        <v>44463</v>
      </c>
      <c r="B433" s="178">
        <v>482.24</v>
      </c>
    </row>
    <row r="434" spans="1:2" x14ac:dyDescent="0.3">
      <c r="A434" s="179">
        <v>44464</v>
      </c>
      <c r="B434" s="178">
        <v>480.82</v>
      </c>
    </row>
    <row r="435" spans="1:2" x14ac:dyDescent="0.3">
      <c r="A435" s="179">
        <v>44466</v>
      </c>
      <c r="B435" s="178">
        <v>481.29</v>
      </c>
    </row>
    <row r="436" spans="1:2" x14ac:dyDescent="0.3">
      <c r="A436" s="179">
        <v>44467</v>
      </c>
      <c r="B436" s="178">
        <v>482.61</v>
      </c>
    </row>
    <row r="437" spans="1:2" x14ac:dyDescent="0.3">
      <c r="A437" s="179">
        <v>44468</v>
      </c>
      <c r="B437" s="178">
        <v>483.49</v>
      </c>
    </row>
    <row r="438" spans="1:2" x14ac:dyDescent="0.3">
      <c r="A438" s="179">
        <v>44469</v>
      </c>
      <c r="B438" s="178">
        <v>484.2</v>
      </c>
    </row>
  </sheetData>
  <hyperlinks>
    <hyperlink ref="A1" location="List!A1" display="List!A1" xr:uid="{00000000-0004-0000-2600-000000000000}"/>
  </hyperlink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zoomScale="130" zoomScaleNormal="130" workbookViewId="0">
      <selection activeCell="J27" sqref="J27"/>
    </sheetView>
  </sheetViews>
  <sheetFormatPr defaultColWidth="8.88671875" defaultRowHeight="16.5" x14ac:dyDescent="0.3"/>
  <cols>
    <col min="1" max="1" width="8.88671875" style="6"/>
  </cols>
  <sheetData>
    <row r="1" spans="1:4" s="17" customFormat="1" x14ac:dyDescent="0.3">
      <c r="A1" s="218" t="s">
        <v>379</v>
      </c>
      <c r="B1" s="18" t="s">
        <v>163</v>
      </c>
      <c r="C1" s="18" t="s">
        <v>164</v>
      </c>
      <c r="D1" s="18" t="s">
        <v>165</v>
      </c>
    </row>
    <row r="2" spans="1:4" hidden="1" x14ac:dyDescent="0.3">
      <c r="A2" s="18" t="s">
        <v>95</v>
      </c>
      <c r="B2" s="42">
        <v>1.7005481899999999</v>
      </c>
      <c r="C2" s="42">
        <v>1.5069675600000001</v>
      </c>
      <c r="D2" s="42">
        <v>0.62630626499999997</v>
      </c>
    </row>
    <row r="3" spans="1:4" hidden="1" x14ac:dyDescent="0.3">
      <c r="A3" s="18" t="s">
        <v>81</v>
      </c>
      <c r="B3" s="42">
        <v>2.63355483</v>
      </c>
      <c r="C3" s="42">
        <v>1.17314491</v>
      </c>
      <c r="D3" s="42">
        <v>1.2995946899999999</v>
      </c>
    </row>
    <row r="4" spans="1:4" hidden="1" x14ac:dyDescent="0.3">
      <c r="A4" s="18" t="s">
        <v>78</v>
      </c>
      <c r="B4" s="42">
        <v>3.1354831600000002</v>
      </c>
      <c r="C4" s="42">
        <v>1.25143958</v>
      </c>
      <c r="D4" s="42">
        <v>0.84687099799999999</v>
      </c>
    </row>
    <row r="5" spans="1:4" hidden="1" x14ac:dyDescent="0.3">
      <c r="A5" s="18" t="s">
        <v>79</v>
      </c>
      <c r="B5" s="42">
        <v>2.6633589500000001</v>
      </c>
      <c r="C5" s="42">
        <v>1.46574636</v>
      </c>
      <c r="D5" s="42">
        <v>0.214505161</v>
      </c>
    </row>
    <row r="6" spans="1:4" hidden="1" x14ac:dyDescent="0.3">
      <c r="A6" s="18" t="s">
        <v>96</v>
      </c>
      <c r="B6" s="1">
        <v>3.90146872</v>
      </c>
      <c r="C6" s="1">
        <v>1.8210739300000001</v>
      </c>
      <c r="D6" s="1">
        <v>-1.1937758999999999</v>
      </c>
    </row>
    <row r="7" spans="1:4" hidden="1" x14ac:dyDescent="0.3">
      <c r="A7" s="18" t="s">
        <v>81</v>
      </c>
      <c r="B7" s="1">
        <v>3.2951660299999999</v>
      </c>
      <c r="C7" s="1">
        <v>2.0373350000000001</v>
      </c>
      <c r="D7" s="1">
        <v>-2.8918179199999998</v>
      </c>
    </row>
    <row r="8" spans="1:4" hidden="1" x14ac:dyDescent="0.3">
      <c r="A8" s="18" t="s">
        <v>78</v>
      </c>
      <c r="B8" s="1">
        <v>2.41157084</v>
      </c>
      <c r="C8" s="1">
        <v>2.0220781400000001</v>
      </c>
      <c r="D8" s="1">
        <v>-2.0018054599999999</v>
      </c>
    </row>
    <row r="9" spans="1:4" hidden="1" x14ac:dyDescent="0.3">
      <c r="A9" s="18" t="s">
        <v>79</v>
      </c>
      <c r="B9" s="1">
        <v>1.88322301</v>
      </c>
      <c r="C9" s="1">
        <v>2.0295514899999998</v>
      </c>
      <c r="D9" s="1">
        <v>-1.7285061799999999</v>
      </c>
    </row>
    <row r="10" spans="1:4" hidden="1" x14ac:dyDescent="0.3">
      <c r="A10" s="18" t="s">
        <v>97</v>
      </c>
      <c r="B10" s="1">
        <v>1.6030474400000001</v>
      </c>
      <c r="C10" s="1">
        <v>1.91060272</v>
      </c>
      <c r="D10" s="1">
        <v>1.5631104E-2</v>
      </c>
    </row>
    <row r="11" spans="1:4" hidden="1" x14ac:dyDescent="0.3">
      <c r="A11" s="18" t="s">
        <v>81</v>
      </c>
      <c r="B11" s="1">
        <v>1.33372976</v>
      </c>
      <c r="C11" s="1">
        <v>1.7757022099999999</v>
      </c>
      <c r="D11" s="1">
        <v>0.44263654800000002</v>
      </c>
    </row>
    <row r="12" spans="1:4" hidden="1" x14ac:dyDescent="0.3">
      <c r="A12" s="18" t="s">
        <v>78</v>
      </c>
      <c r="B12" s="1">
        <v>1.5449917099999999</v>
      </c>
      <c r="C12" s="1">
        <v>1.76055937</v>
      </c>
      <c r="D12" s="1">
        <v>-0.19327086900000001</v>
      </c>
    </row>
    <row r="13" spans="1:4" hidden="1" x14ac:dyDescent="0.3">
      <c r="A13" s="18" t="s">
        <v>79</v>
      </c>
      <c r="B13" s="1">
        <v>2.0134927399999998</v>
      </c>
      <c r="C13" s="1">
        <v>2.0856643699999999</v>
      </c>
      <c r="D13" s="1">
        <v>0.573865395</v>
      </c>
    </row>
    <row r="14" spans="1:4" x14ac:dyDescent="0.3">
      <c r="A14" s="18" t="s">
        <v>98</v>
      </c>
      <c r="B14" s="79">
        <v>2.0455549999999998</v>
      </c>
      <c r="C14" s="42">
        <v>2.1444879700000001</v>
      </c>
      <c r="D14" s="42">
        <v>1.47884697</v>
      </c>
    </row>
    <row r="15" spans="1:4" x14ac:dyDescent="0.3">
      <c r="A15" s="18" t="s">
        <v>81</v>
      </c>
      <c r="B15" s="79">
        <v>2.1606390000000002</v>
      </c>
      <c r="C15" s="42">
        <v>2.5704407100000002</v>
      </c>
      <c r="D15" s="42">
        <v>2.2809787199999998</v>
      </c>
    </row>
    <row r="16" spans="1:4" x14ac:dyDescent="0.3">
      <c r="A16" s="18" t="s">
        <v>78</v>
      </c>
      <c r="B16" s="79">
        <v>2.3433619999999999</v>
      </c>
      <c r="C16" s="42">
        <v>2.8919242299999999</v>
      </c>
      <c r="D16" s="42">
        <v>2.4340308899999998</v>
      </c>
    </row>
    <row r="17" spans="1:4" x14ac:dyDescent="0.3">
      <c r="A17" s="18" t="s">
        <v>79</v>
      </c>
      <c r="B17" s="79">
        <v>2.6671490000000002</v>
      </c>
      <c r="C17" s="42">
        <v>2.9209364299999998</v>
      </c>
      <c r="D17" s="42">
        <v>1.10195262</v>
      </c>
    </row>
    <row r="18" spans="1:4" x14ac:dyDescent="0.3">
      <c r="A18" s="18" t="s">
        <v>99</v>
      </c>
      <c r="B18" s="79">
        <v>3.0308169999999999</v>
      </c>
      <c r="C18" s="80">
        <v>2.522141</v>
      </c>
      <c r="D18" s="80">
        <v>2.6279859999999999</v>
      </c>
    </row>
    <row r="19" spans="1:4" x14ac:dyDescent="0.3">
      <c r="A19" s="18" t="s">
        <v>81</v>
      </c>
      <c r="B19" s="79">
        <v>3.2709239999999999</v>
      </c>
      <c r="C19" s="80">
        <v>2.238067</v>
      </c>
      <c r="D19" s="80">
        <v>2.9183330000000001</v>
      </c>
    </row>
    <row r="20" spans="1:4" x14ac:dyDescent="0.3">
      <c r="A20" s="18" t="s">
        <v>78</v>
      </c>
      <c r="B20" s="79">
        <v>3.0691670000000002</v>
      </c>
      <c r="C20" s="80">
        <v>1.579423</v>
      </c>
      <c r="D20" s="80">
        <v>2.572759</v>
      </c>
    </row>
    <row r="21" spans="1:4" x14ac:dyDescent="0.3">
      <c r="A21" s="18" t="s">
        <v>79</v>
      </c>
      <c r="B21" s="79">
        <v>2.4454250000000002</v>
      </c>
      <c r="C21" s="80">
        <v>1.2111460000000001</v>
      </c>
      <c r="D21" s="80">
        <v>3.0056970000000001</v>
      </c>
    </row>
    <row r="22" spans="1:4" x14ac:dyDescent="0.3">
      <c r="A22" s="18" t="s">
        <v>100</v>
      </c>
      <c r="B22" s="80">
        <v>2.2654540000000001</v>
      </c>
      <c r="C22" s="80">
        <v>1.5578399999999999</v>
      </c>
      <c r="D22" s="80">
        <v>1.374288</v>
      </c>
    </row>
    <row r="23" spans="1:4" x14ac:dyDescent="0.3">
      <c r="A23" s="18" t="s">
        <v>81</v>
      </c>
      <c r="B23" s="80">
        <v>1.963076</v>
      </c>
      <c r="C23" s="80">
        <v>1.297455</v>
      </c>
      <c r="D23" s="80">
        <v>1.44286</v>
      </c>
    </row>
    <row r="24" spans="1:4" x14ac:dyDescent="0.3">
      <c r="A24" s="18" t="s">
        <v>78</v>
      </c>
      <c r="B24" s="80">
        <v>2.0760010000000002</v>
      </c>
      <c r="C24" s="80">
        <v>1.3877809999999999</v>
      </c>
      <c r="D24" s="80">
        <v>2.5671580000000001</v>
      </c>
    </row>
    <row r="25" spans="1:4" x14ac:dyDescent="0.3">
      <c r="A25" s="18" t="s">
        <v>79</v>
      </c>
      <c r="B25" s="80">
        <v>2.3392270000000002</v>
      </c>
      <c r="C25" s="80">
        <v>0.97750700000000001</v>
      </c>
      <c r="D25" s="80">
        <v>2.5826060000000002</v>
      </c>
    </row>
    <row r="26" spans="1:4" x14ac:dyDescent="0.3">
      <c r="A26" s="18" t="s">
        <v>101</v>
      </c>
      <c r="B26" s="80">
        <v>0.31925599999999998</v>
      </c>
      <c r="C26" s="80">
        <v>-3.2854100000000002</v>
      </c>
      <c r="D26" s="80">
        <v>1.4912799999999999</v>
      </c>
    </row>
    <row r="27" spans="1:4" x14ac:dyDescent="0.3">
      <c r="A27" s="18" t="s">
        <v>81</v>
      </c>
      <c r="B27" s="80">
        <v>-9.0328400000000002</v>
      </c>
      <c r="C27" s="80">
        <v>-14.6342</v>
      </c>
      <c r="D27" s="80">
        <v>-7.6332599999999999</v>
      </c>
    </row>
    <row r="28" spans="1:4" x14ac:dyDescent="0.3">
      <c r="A28" s="18" t="s">
        <v>78</v>
      </c>
      <c r="B28" s="80">
        <v>-2.84823</v>
      </c>
      <c r="C28" s="80">
        <v>-4.1500000000000004</v>
      </c>
      <c r="D28" s="80">
        <v>-3.4745599999999999</v>
      </c>
    </row>
    <row r="29" spans="1:4" x14ac:dyDescent="0.3">
      <c r="A29" s="18" t="s">
        <v>79</v>
      </c>
      <c r="B29" s="80">
        <v>-2.3870399999999998</v>
      </c>
      <c r="C29" s="80">
        <v>-4.89499</v>
      </c>
      <c r="D29" s="80">
        <v>-1.9302699999999999</v>
      </c>
    </row>
    <row r="30" spans="1:4" x14ac:dyDescent="0.3">
      <c r="A30" s="18" t="s">
        <v>102</v>
      </c>
      <c r="B30" s="79">
        <v>0.54717099999999996</v>
      </c>
      <c r="C30" s="79">
        <v>-1.3418000000000001</v>
      </c>
      <c r="D30" s="79">
        <v>-0.55596000000000001</v>
      </c>
    </row>
    <row r="31" spans="1:4" x14ac:dyDescent="0.3">
      <c r="A31" s="18" t="s">
        <v>81</v>
      </c>
      <c r="B31" s="79">
        <v>12.226649999999999</v>
      </c>
      <c r="C31" s="79">
        <v>14.223649999999999</v>
      </c>
      <c r="D31" s="79">
        <v>10.31382</v>
      </c>
    </row>
    <row r="32" spans="1:4" x14ac:dyDescent="0.3">
      <c r="A32" s="18" t="s">
        <v>78</v>
      </c>
      <c r="B32" s="79">
        <v>4.8726339999999997</v>
      </c>
      <c r="C32" s="79">
        <v>3.6592820000000001</v>
      </c>
      <c r="D32" s="79">
        <v>4.3845510000000001</v>
      </c>
    </row>
    <row r="33" spans="1:4" x14ac:dyDescent="0.3">
      <c r="A33" s="18" t="s">
        <v>79</v>
      </c>
      <c r="B33" s="79">
        <v>4.7637210000000003</v>
      </c>
      <c r="C33" s="79">
        <v>5.0237160000000003</v>
      </c>
      <c r="D33" s="79">
        <v>4.0788190000000002</v>
      </c>
    </row>
    <row r="34" spans="1:4" x14ac:dyDescent="0.3">
      <c r="A34" s="18" t="s">
        <v>103</v>
      </c>
      <c r="B34" s="79">
        <v>3.8591470000000001</v>
      </c>
      <c r="C34" s="79">
        <v>5.9945930000000001</v>
      </c>
      <c r="D34" s="79">
        <v>3.157721</v>
      </c>
    </row>
    <row r="35" spans="1:4" x14ac:dyDescent="0.3">
      <c r="A35" s="18" t="s">
        <v>81</v>
      </c>
      <c r="B35" s="79">
        <v>2.7485759999999999</v>
      </c>
      <c r="C35" s="79">
        <v>4.9632009999999998</v>
      </c>
      <c r="D35" s="79">
        <v>1.611043</v>
      </c>
    </row>
    <row r="36" spans="1:4" x14ac:dyDescent="0.3">
      <c r="A36" s="18" t="s">
        <v>78</v>
      </c>
      <c r="B36" s="79">
        <v>3.064311</v>
      </c>
      <c r="C36" s="79">
        <v>3.492</v>
      </c>
      <c r="D36" s="79">
        <v>1.5721050000000001</v>
      </c>
    </row>
    <row r="37" spans="1:4" x14ac:dyDescent="0.3">
      <c r="A37" s="18" t="s">
        <v>79</v>
      </c>
      <c r="B37" s="79">
        <v>2.5802369999999999</v>
      </c>
      <c r="C37" s="79">
        <v>3.6008179999999999</v>
      </c>
      <c r="D37" s="79">
        <v>1.4798089999999999</v>
      </c>
    </row>
    <row r="38" spans="1:4" x14ac:dyDescent="0.3">
      <c r="A38" s="18" t="s">
        <v>104</v>
      </c>
      <c r="B38" s="79">
        <v>2.3538860000000001</v>
      </c>
      <c r="C38" s="79">
        <v>3.1958829999999998</v>
      </c>
      <c r="D38" s="79">
        <v>1.3818299999999999</v>
      </c>
    </row>
    <row r="39" spans="1:4" x14ac:dyDescent="0.3">
      <c r="A39" s="18" t="s">
        <v>81</v>
      </c>
      <c r="B39" s="79">
        <v>2.215481</v>
      </c>
      <c r="C39" s="79">
        <v>2.5243340000000001</v>
      </c>
      <c r="D39" s="79">
        <v>1.349572</v>
      </c>
    </row>
    <row r="40" spans="1:4" x14ac:dyDescent="0.3">
      <c r="A40" s="18" t="s">
        <v>78</v>
      </c>
      <c r="B40" s="79">
        <v>1.8475330000000001</v>
      </c>
      <c r="C40" s="79">
        <v>2.0295049999999999</v>
      </c>
      <c r="D40" s="79">
        <v>1.599156</v>
      </c>
    </row>
    <row r="41" spans="1:4" x14ac:dyDescent="0.3">
      <c r="A41" s="18" t="s">
        <v>79</v>
      </c>
      <c r="B41" s="79">
        <v>1.788907</v>
      </c>
      <c r="C41" s="79">
        <v>1.578832</v>
      </c>
      <c r="D41" s="79">
        <v>1.9095359999999999</v>
      </c>
    </row>
    <row r="42" spans="1:4" x14ac:dyDescent="0.3">
      <c r="A42" s="18" t="s">
        <v>105</v>
      </c>
      <c r="B42" s="79">
        <v>1.853561</v>
      </c>
      <c r="C42" s="79">
        <v>1.1749000000000001</v>
      </c>
      <c r="D42" s="79">
        <v>2.1618400000000002</v>
      </c>
    </row>
    <row r="43" spans="1:4" x14ac:dyDescent="0.3">
      <c r="A43" s="18" t="s">
        <v>81</v>
      </c>
      <c r="B43" s="79">
        <v>1.960664</v>
      </c>
      <c r="C43" s="79">
        <v>0.87546999999999997</v>
      </c>
      <c r="D43" s="79">
        <v>2.3401010000000002</v>
      </c>
    </row>
    <row r="44" spans="1:4" x14ac:dyDescent="0.3">
      <c r="A44" s="18" t="s">
        <v>78</v>
      </c>
      <c r="B44" s="79">
        <v>2.0561129999999999</v>
      </c>
      <c r="C44" s="79">
        <v>0.79491999999999996</v>
      </c>
      <c r="D44" s="79">
        <v>2.4410919999999998</v>
      </c>
    </row>
  </sheetData>
  <hyperlinks>
    <hyperlink ref="A1" location="List!A1" display="List!A1" xr:uid="{00000000-0004-0000-0300-000000000000}"/>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118"/>
  <sheetViews>
    <sheetView topLeftCell="A86" zoomScale="115" zoomScaleNormal="115" workbookViewId="0">
      <selection activeCell="K93" sqref="K93"/>
    </sheetView>
  </sheetViews>
  <sheetFormatPr defaultColWidth="8.88671875" defaultRowHeight="13.5" x14ac:dyDescent="0.25"/>
  <cols>
    <col min="1" max="1" width="8.88671875" style="1"/>
    <col min="2" max="2" width="10.88671875" style="1" customWidth="1"/>
    <col min="3" max="16384" width="8.88671875" style="1"/>
  </cols>
  <sheetData>
    <row r="1" spans="1:10" ht="15" x14ac:dyDescent="0.25">
      <c r="A1" s="230" t="s">
        <v>379</v>
      </c>
      <c r="B1" s="60" t="s">
        <v>247</v>
      </c>
      <c r="C1" s="60" t="s">
        <v>248</v>
      </c>
      <c r="D1" s="60" t="s">
        <v>249</v>
      </c>
      <c r="E1" s="60" t="s">
        <v>250</v>
      </c>
      <c r="F1" s="60" t="s">
        <v>251</v>
      </c>
      <c r="G1" s="60" t="s">
        <v>252</v>
      </c>
      <c r="H1" s="60" t="s">
        <v>253</v>
      </c>
      <c r="I1" s="60" t="s">
        <v>254</v>
      </c>
      <c r="J1" s="60" t="s">
        <v>255</v>
      </c>
    </row>
    <row r="2" spans="1:10" hidden="1" x14ac:dyDescent="0.25">
      <c r="A2" s="93" t="s">
        <v>128</v>
      </c>
      <c r="B2" s="94">
        <v>-4705.6427595650002</v>
      </c>
      <c r="C2" s="94">
        <v>0</v>
      </c>
      <c r="D2" s="94">
        <v>0</v>
      </c>
      <c r="E2" s="94">
        <v>0</v>
      </c>
      <c r="F2" s="94">
        <v>26474.270072425003</v>
      </c>
      <c r="G2" s="94">
        <v>4476.2160000000003</v>
      </c>
      <c r="H2" s="94">
        <v>1520.6335000000001</v>
      </c>
      <c r="I2" s="94">
        <v>0</v>
      </c>
      <c r="J2" s="95">
        <v>21768.627312860001</v>
      </c>
    </row>
    <row r="3" spans="1:10" hidden="1" x14ac:dyDescent="0.25">
      <c r="A3" s="93" t="s">
        <v>118</v>
      </c>
      <c r="B3" s="94">
        <v>-9182.2066094238089</v>
      </c>
      <c r="C3" s="94">
        <v>0</v>
      </c>
      <c r="D3" s="94">
        <v>0</v>
      </c>
      <c r="E3" s="94">
        <v>0</v>
      </c>
      <c r="F3" s="94">
        <v>13423.414761904762</v>
      </c>
      <c r="G3" s="94">
        <v>1520.8166666666666</v>
      </c>
      <c r="H3" s="94">
        <v>1520.8166666666666</v>
      </c>
      <c r="I3" s="94">
        <v>0</v>
      </c>
      <c r="J3" s="95">
        <v>4241.2081524809528</v>
      </c>
    </row>
    <row r="4" spans="1:10" hidden="1" x14ac:dyDescent="0.25">
      <c r="A4" s="93" t="s">
        <v>119</v>
      </c>
      <c r="B4" s="94">
        <v>-18097.776207577273</v>
      </c>
      <c r="C4" s="94">
        <v>-13519.878169818185</v>
      </c>
      <c r="D4" s="94">
        <v>-4918.6180357045459</v>
      </c>
      <c r="E4" s="94">
        <v>0</v>
      </c>
      <c r="F4" s="94">
        <v>9027.6072727272713</v>
      </c>
      <c r="G4" s="94">
        <v>1520.0081818181818</v>
      </c>
      <c r="H4" s="94">
        <v>1520.0081818181818</v>
      </c>
      <c r="I4" s="94">
        <v>0</v>
      </c>
      <c r="J4" s="95">
        <v>-9070.1689348500022</v>
      </c>
    </row>
    <row r="5" spans="1:10" hidden="1" x14ac:dyDescent="0.25">
      <c r="A5" s="93" t="s">
        <v>120</v>
      </c>
      <c r="B5" s="94">
        <v>-14813.282183794998</v>
      </c>
      <c r="C5" s="94">
        <v>-11015.263399639998</v>
      </c>
      <c r="D5" s="94">
        <v>-3003.0097930750003</v>
      </c>
      <c r="E5" s="94">
        <v>0</v>
      </c>
      <c r="F5" s="94">
        <v>14121.626</v>
      </c>
      <c r="G5" s="94">
        <v>3110.643</v>
      </c>
      <c r="H5" s="94">
        <v>1522.5255000000002</v>
      </c>
      <c r="I5" s="94">
        <v>0</v>
      </c>
      <c r="J5" s="95">
        <v>-691.65618379499756</v>
      </c>
    </row>
    <row r="6" spans="1:10" hidden="1" x14ac:dyDescent="0.25">
      <c r="A6" s="93" t="s">
        <v>119</v>
      </c>
      <c r="B6" s="94">
        <v>-12315.675233989999</v>
      </c>
      <c r="C6" s="94">
        <v>-7004.9498241600004</v>
      </c>
      <c r="D6" s="94">
        <v>-2001.635261315</v>
      </c>
      <c r="E6" s="94">
        <v>0</v>
      </c>
      <c r="F6" s="94">
        <v>16781.850754904997</v>
      </c>
      <c r="G6" s="94">
        <v>3619.6895000000004</v>
      </c>
      <c r="H6" s="94">
        <v>1519.9040000000002</v>
      </c>
      <c r="I6" s="94">
        <v>0</v>
      </c>
      <c r="J6" s="95">
        <v>4466.1755209149978</v>
      </c>
    </row>
    <row r="7" spans="1:10" hidden="1" x14ac:dyDescent="0.25">
      <c r="A7" s="93" t="s">
        <v>121</v>
      </c>
      <c r="B7" s="94">
        <v>-12996.826626927272</v>
      </c>
      <c r="C7" s="94">
        <v>-6823.23621460909</v>
      </c>
      <c r="D7" s="94">
        <v>0</v>
      </c>
      <c r="E7" s="94">
        <v>0</v>
      </c>
      <c r="F7" s="94">
        <v>22681.010454545452</v>
      </c>
      <c r="G7" s="94">
        <v>7666.0190909090907</v>
      </c>
      <c r="H7" s="94">
        <v>1516.8304545454548</v>
      </c>
      <c r="I7" s="94">
        <v>0</v>
      </c>
      <c r="J7" s="95">
        <v>9684.1838276181807</v>
      </c>
    </row>
    <row r="8" spans="1:10" hidden="1" x14ac:dyDescent="0.25">
      <c r="A8" s="93" t="s">
        <v>121</v>
      </c>
      <c r="B8" s="94">
        <v>-12553.596492838094</v>
      </c>
      <c r="C8" s="94">
        <v>-8105.3090871666664</v>
      </c>
      <c r="D8" s="94">
        <v>-8105.3090871666664</v>
      </c>
      <c r="E8" s="94">
        <v>0</v>
      </c>
      <c r="F8" s="94">
        <v>35138.778761904759</v>
      </c>
      <c r="G8" s="94">
        <v>2655.1116190476187</v>
      </c>
      <c r="H8" s="94">
        <v>1518.297619047619</v>
      </c>
      <c r="I8" s="94">
        <v>0</v>
      </c>
      <c r="J8" s="95">
        <v>22585.182269066667</v>
      </c>
    </row>
    <row r="9" spans="1:10" hidden="1" x14ac:dyDescent="0.25">
      <c r="A9" s="93" t="s">
        <v>122</v>
      </c>
      <c r="B9" s="94">
        <v>-12686.267309378261</v>
      </c>
      <c r="C9" s="94">
        <v>-11053.413276356521</v>
      </c>
      <c r="D9" s="94">
        <v>-8704.5631694434778</v>
      </c>
      <c r="E9" s="94">
        <v>0</v>
      </c>
      <c r="F9" s="94">
        <v>33584.53086956522</v>
      </c>
      <c r="G9" s="94">
        <v>1839.6417391304349</v>
      </c>
      <c r="H9" s="94">
        <v>1518.3130434782611</v>
      </c>
      <c r="I9" s="94">
        <v>0</v>
      </c>
      <c r="J9" s="95">
        <v>20898.263560186959</v>
      </c>
    </row>
    <row r="10" spans="1:10" hidden="1" x14ac:dyDescent="0.25">
      <c r="A10" s="93" t="s">
        <v>123</v>
      </c>
      <c r="B10" s="94">
        <v>-12506.063772268422</v>
      </c>
      <c r="C10" s="94">
        <v>-11071.622623289473</v>
      </c>
      <c r="D10" s="94">
        <v>-4746.0222062736848</v>
      </c>
      <c r="E10" s="94">
        <v>0</v>
      </c>
      <c r="F10" s="94">
        <v>45417.134561403509</v>
      </c>
      <c r="G10" s="94">
        <v>1652.0625438596489</v>
      </c>
      <c r="H10" s="94">
        <v>1518.3142105263157</v>
      </c>
      <c r="I10" s="94">
        <v>0</v>
      </c>
      <c r="J10" s="95">
        <v>32911.07078913509</v>
      </c>
    </row>
    <row r="11" spans="1:10" hidden="1" x14ac:dyDescent="0.25">
      <c r="A11" s="93" t="s">
        <v>121</v>
      </c>
      <c r="B11" s="94">
        <v>-17980.465976834785</v>
      </c>
      <c r="C11" s="94">
        <v>-15762.711165713044</v>
      </c>
      <c r="D11" s="94">
        <v>-3656.9537548130434</v>
      </c>
      <c r="E11" s="94">
        <v>0</v>
      </c>
      <c r="F11" s="94">
        <v>43056.85391304348</v>
      </c>
      <c r="G11" s="94">
        <v>1519.9860869565218</v>
      </c>
      <c r="H11" s="94">
        <v>1519.9860869565218</v>
      </c>
      <c r="I11" s="94">
        <v>0</v>
      </c>
      <c r="J11" s="95">
        <v>25076.387936208695</v>
      </c>
    </row>
    <row r="12" spans="1:10" hidden="1" x14ac:dyDescent="0.25">
      <c r="A12" s="93" t="s">
        <v>124</v>
      </c>
      <c r="B12" s="94">
        <v>-12015.172749786365</v>
      </c>
      <c r="C12" s="94">
        <v>-10376.262479045457</v>
      </c>
      <c r="D12" s="94">
        <v>-2729.5521958954546</v>
      </c>
      <c r="E12" s="94">
        <v>0</v>
      </c>
      <c r="F12" s="94">
        <v>48316.649545454551</v>
      </c>
      <c r="G12" s="94">
        <v>1751.1995454545458</v>
      </c>
      <c r="H12" s="94">
        <v>1518.8536363636367</v>
      </c>
      <c r="I12" s="94">
        <v>0</v>
      </c>
      <c r="J12" s="95">
        <v>36301.47679566819</v>
      </c>
    </row>
    <row r="13" spans="1:10" hidden="1" x14ac:dyDescent="0.25">
      <c r="A13" s="93" t="s">
        <v>125</v>
      </c>
      <c r="B13" s="94">
        <v>-10192.104331291303</v>
      </c>
      <c r="C13" s="94">
        <v>-6795.4630269434774</v>
      </c>
      <c r="D13" s="94">
        <v>-6795.4630269434774</v>
      </c>
      <c r="E13" s="94">
        <v>0</v>
      </c>
      <c r="F13" s="94">
        <v>65563.768427004354</v>
      </c>
      <c r="G13" s="94">
        <v>1540.0594632737645</v>
      </c>
      <c r="H13" s="94">
        <v>1517.3790284911559</v>
      </c>
      <c r="I13" s="94">
        <v>0</v>
      </c>
      <c r="J13" s="95">
        <v>55371.664095713051</v>
      </c>
    </row>
    <row r="14" spans="1:10" hidden="1" x14ac:dyDescent="0.25">
      <c r="A14" s="93" t="s">
        <v>129</v>
      </c>
      <c r="B14" s="94">
        <v>-12450.912999826316</v>
      </c>
      <c r="C14" s="94">
        <v>-5271.2129290999992</v>
      </c>
      <c r="D14" s="94">
        <v>-5271.2129290999992</v>
      </c>
      <c r="E14" s="94">
        <v>0</v>
      </c>
      <c r="F14" s="94">
        <v>72136.961042805269</v>
      </c>
      <c r="G14" s="94">
        <v>1518.5373771754923</v>
      </c>
      <c r="H14" s="94">
        <v>1518.5373771754923</v>
      </c>
      <c r="I14" s="94">
        <v>0</v>
      </c>
      <c r="J14" s="95">
        <v>59686.048042978953</v>
      </c>
    </row>
    <row r="15" spans="1:10" hidden="1" x14ac:dyDescent="0.25">
      <c r="A15" s="93" t="s">
        <v>118</v>
      </c>
      <c r="B15" s="94">
        <v>-9391.5593396666663</v>
      </c>
      <c r="C15" s="94">
        <v>-7822.2323011809513</v>
      </c>
      <c r="D15" s="94">
        <v>-6202.6570558190469</v>
      </c>
      <c r="E15" s="94">
        <v>0</v>
      </c>
      <c r="F15" s="94">
        <v>68517.011999999973</v>
      </c>
      <c r="G15" s="94">
        <v>1517.8457142857144</v>
      </c>
      <c r="H15" s="94">
        <v>1517.8457142857144</v>
      </c>
      <c r="I15" s="94">
        <v>0</v>
      </c>
      <c r="J15" s="95">
        <v>59125.452660333307</v>
      </c>
    </row>
    <row r="16" spans="1:10" hidden="1" x14ac:dyDescent="0.25">
      <c r="A16" s="93" t="s">
        <v>119</v>
      </c>
      <c r="B16" s="94">
        <v>-8232.354967477273</v>
      </c>
      <c r="C16" s="94">
        <v>-5259.0983049590905</v>
      </c>
      <c r="D16" s="94">
        <v>-3185.6938978636363</v>
      </c>
      <c r="E16" s="94">
        <v>0</v>
      </c>
      <c r="F16" s="94">
        <v>57817.033902445459</v>
      </c>
      <c r="G16" s="94">
        <v>1560.1684963545454</v>
      </c>
      <c r="H16" s="94">
        <v>1517.2318278999999</v>
      </c>
      <c r="I16" s="94">
        <v>0</v>
      </c>
      <c r="J16" s="95">
        <v>49584.678934968186</v>
      </c>
    </row>
    <row r="17" spans="1:10" hidden="1" x14ac:dyDescent="0.25">
      <c r="A17" s="93" t="s">
        <v>120</v>
      </c>
      <c r="B17" s="94">
        <v>-4694.5724174636362</v>
      </c>
      <c r="C17" s="94">
        <v>-1545.9446154636362</v>
      </c>
      <c r="D17" s="94">
        <v>0</v>
      </c>
      <c r="E17" s="94">
        <v>0</v>
      </c>
      <c r="F17" s="94">
        <v>73305.500107213651</v>
      </c>
      <c r="G17" s="94">
        <v>1969.3195750318187</v>
      </c>
      <c r="H17" s="94">
        <v>1519.5051319409095</v>
      </c>
      <c r="I17" s="94">
        <v>0</v>
      </c>
      <c r="J17" s="95">
        <v>68610.927689750009</v>
      </c>
    </row>
    <row r="18" spans="1:10" hidden="1" x14ac:dyDescent="0.25">
      <c r="A18" s="93" t="s">
        <v>119</v>
      </c>
      <c r="B18" s="94">
        <v>-4358.2759931599994</v>
      </c>
      <c r="C18" s="94">
        <v>0</v>
      </c>
      <c r="D18" s="94">
        <v>0</v>
      </c>
      <c r="E18" s="94">
        <v>0</v>
      </c>
      <c r="F18" s="94">
        <v>76126.852107750005</v>
      </c>
      <c r="G18" s="94">
        <v>1517.5086210500001</v>
      </c>
      <c r="H18" s="94">
        <v>1517.4307710500002</v>
      </c>
      <c r="I18" s="94">
        <v>0</v>
      </c>
      <c r="J18" s="95">
        <v>71768.576114590003</v>
      </c>
    </row>
    <row r="19" spans="1:10" hidden="1" x14ac:dyDescent="0.25">
      <c r="A19" s="93" t="s">
        <v>121</v>
      </c>
      <c r="B19" s="94">
        <v>-5288.2334994090907</v>
      </c>
      <c r="C19" s="94">
        <v>-3428.8115193363637</v>
      </c>
      <c r="D19" s="94">
        <v>-2064.7380448636363</v>
      </c>
      <c r="E19" s="94">
        <v>0</v>
      </c>
      <c r="F19" s="94">
        <v>71645.378585681799</v>
      </c>
      <c r="G19" s="94">
        <v>2940.1072621363633</v>
      </c>
      <c r="H19" s="94">
        <v>1516.725255454545</v>
      </c>
      <c r="I19" s="94">
        <v>0</v>
      </c>
      <c r="J19" s="95">
        <v>66357.145086272707</v>
      </c>
    </row>
    <row r="20" spans="1:10" hidden="1" x14ac:dyDescent="0.25">
      <c r="A20" s="93" t="s">
        <v>121</v>
      </c>
      <c r="B20" s="94">
        <v>-3286.9488792045454</v>
      </c>
      <c r="C20" s="94">
        <v>0</v>
      </c>
      <c r="D20" s="94">
        <v>0</v>
      </c>
      <c r="E20" s="94">
        <v>0</v>
      </c>
      <c r="F20" s="94">
        <v>87072.829809727278</v>
      </c>
      <c r="G20" s="94">
        <v>1758.062622636364</v>
      </c>
      <c r="H20" s="94">
        <v>1518.1266500000004</v>
      </c>
      <c r="I20" s="94">
        <v>0</v>
      </c>
      <c r="J20" s="95">
        <v>83785.880930522733</v>
      </c>
    </row>
    <row r="21" spans="1:10" hidden="1" x14ac:dyDescent="0.25">
      <c r="A21" s="93" t="s">
        <v>122</v>
      </c>
      <c r="B21" s="94">
        <v>-674.03365098260861</v>
      </c>
      <c r="C21" s="94">
        <v>0</v>
      </c>
      <c r="D21" s="94">
        <v>0</v>
      </c>
      <c r="E21" s="94">
        <v>0</v>
      </c>
      <c r="F21" s="94">
        <v>88357.643639000002</v>
      </c>
      <c r="G21" s="94">
        <v>1517.0149255217393</v>
      </c>
      <c r="H21" s="94">
        <v>1517.0149255217393</v>
      </c>
      <c r="I21" s="94">
        <v>0</v>
      </c>
      <c r="J21" s="95">
        <v>87683.609988017386</v>
      </c>
    </row>
    <row r="22" spans="1:10" hidden="1" x14ac:dyDescent="0.25">
      <c r="A22" s="93" t="s">
        <v>123</v>
      </c>
      <c r="B22" s="94">
        <v>-4215.0939334571431</v>
      </c>
      <c r="C22" s="94">
        <v>0</v>
      </c>
      <c r="D22" s="94">
        <v>0</v>
      </c>
      <c r="E22" s="94">
        <v>0</v>
      </c>
      <c r="F22" s="94">
        <v>89955.562352571433</v>
      </c>
      <c r="G22" s="94">
        <v>1516.1016568571431</v>
      </c>
      <c r="H22" s="94">
        <v>1516.1016568571431</v>
      </c>
      <c r="I22" s="94">
        <v>0</v>
      </c>
      <c r="J22" s="95">
        <v>85740.468419114288</v>
      </c>
    </row>
    <row r="23" spans="1:10" hidden="1" x14ac:dyDescent="0.25">
      <c r="A23" s="93" t="s">
        <v>121</v>
      </c>
      <c r="B23" s="94">
        <v>-2598.3243001869564</v>
      </c>
      <c r="C23" s="94">
        <v>0</v>
      </c>
      <c r="D23" s="94">
        <v>0</v>
      </c>
      <c r="E23" s="94">
        <v>0</v>
      </c>
      <c r="F23" s="94">
        <v>89307.987342869557</v>
      </c>
      <c r="G23" s="94">
        <v>1539.5854593043478</v>
      </c>
      <c r="H23" s="94">
        <v>1517.8463288695652</v>
      </c>
      <c r="I23" s="94">
        <v>0</v>
      </c>
      <c r="J23" s="95">
        <v>86709.663042682601</v>
      </c>
    </row>
    <row r="24" spans="1:10" hidden="1" x14ac:dyDescent="0.25">
      <c r="A24" s="93" t="s">
        <v>124</v>
      </c>
      <c r="B24" s="94">
        <v>-8633.5775840636361</v>
      </c>
      <c r="C24" s="94">
        <v>0</v>
      </c>
      <c r="D24" s="94">
        <v>0</v>
      </c>
      <c r="E24" s="94">
        <v>0</v>
      </c>
      <c r="F24" s="94">
        <v>69580.369636954551</v>
      </c>
      <c r="G24" s="94">
        <v>1516.9430468636363</v>
      </c>
      <c r="H24" s="94">
        <v>1516.9430468636363</v>
      </c>
      <c r="I24" s="94">
        <v>0</v>
      </c>
      <c r="J24" s="95">
        <v>60946.792052890916</v>
      </c>
    </row>
    <row r="25" spans="1:10" hidden="1" x14ac:dyDescent="0.25">
      <c r="A25" s="93" t="s">
        <v>125</v>
      </c>
      <c r="B25" s="94">
        <v>-8341.2519692000005</v>
      </c>
      <c r="C25" s="94">
        <v>0</v>
      </c>
      <c r="D25" s="94">
        <v>0</v>
      </c>
      <c r="E25" s="94">
        <v>0</v>
      </c>
      <c r="F25" s="94">
        <v>72112.142966625004</v>
      </c>
      <c r="G25" s="94">
        <v>1516.192898137758</v>
      </c>
      <c r="H25" s="94">
        <v>1516.192898137758</v>
      </c>
      <c r="I25" s="94">
        <v>0</v>
      </c>
      <c r="J25" s="95">
        <v>63770.890997425005</v>
      </c>
    </row>
    <row r="26" spans="1:10" hidden="1" x14ac:dyDescent="0.25">
      <c r="A26" s="93" t="s">
        <v>130</v>
      </c>
      <c r="B26" s="94">
        <v>-17263.062690261111</v>
      </c>
      <c r="C26" s="94">
        <v>0</v>
      </c>
      <c r="D26" s="94">
        <v>0</v>
      </c>
      <c r="E26" s="94">
        <v>0</v>
      </c>
      <c r="F26" s="94">
        <v>72202.634340277786</v>
      </c>
      <c r="G26" s="94">
        <v>1522.4856624755953</v>
      </c>
      <c r="H26" s="94">
        <v>1517.0056624755953</v>
      </c>
      <c r="I26" s="94">
        <v>0</v>
      </c>
      <c r="J26" s="95">
        <v>54939.571650016675</v>
      </c>
    </row>
    <row r="27" spans="1:10" hidden="1" x14ac:dyDescent="0.25">
      <c r="A27" s="93" t="s">
        <v>118</v>
      </c>
      <c r="B27" s="94">
        <v>-6239.1536203476189</v>
      </c>
      <c r="C27" s="94">
        <v>0</v>
      </c>
      <c r="D27" s="94">
        <v>0</v>
      </c>
      <c r="E27" s="94">
        <v>0</v>
      </c>
      <c r="F27" s="94">
        <v>60180.553164095239</v>
      </c>
      <c r="G27" s="94">
        <v>1683.3244210476191</v>
      </c>
      <c r="H27" s="94">
        <v>1516.1144210476191</v>
      </c>
      <c r="I27" s="94">
        <v>0</v>
      </c>
      <c r="J27" s="95">
        <v>53941.399543747619</v>
      </c>
    </row>
    <row r="28" spans="1:10" hidden="1" x14ac:dyDescent="0.25">
      <c r="A28" s="93" t="s">
        <v>119</v>
      </c>
      <c r="B28" s="94">
        <v>-6779.6857142666659</v>
      </c>
      <c r="C28" s="94">
        <v>0</v>
      </c>
      <c r="D28" s="94">
        <v>0</v>
      </c>
      <c r="E28" s="94">
        <v>0</v>
      </c>
      <c r="F28" s="94">
        <v>54202.15137761904</v>
      </c>
      <c r="G28" s="94">
        <v>2264.5619277142855</v>
      </c>
      <c r="H28" s="94">
        <v>1514.8366061428569</v>
      </c>
      <c r="I28" s="94">
        <v>0</v>
      </c>
      <c r="J28" s="95">
        <v>47422.465663352377</v>
      </c>
    </row>
    <row r="29" spans="1:10" hidden="1" x14ac:dyDescent="0.25">
      <c r="A29" s="93" t="s">
        <v>120</v>
      </c>
      <c r="B29" s="94">
        <v>-10006.40652315238</v>
      </c>
      <c r="C29" s="94">
        <v>0</v>
      </c>
      <c r="D29" s="94">
        <v>0</v>
      </c>
      <c r="E29" s="94">
        <v>0</v>
      </c>
      <c r="F29" s="94">
        <v>43446.895430190467</v>
      </c>
      <c r="G29" s="94">
        <v>1516.6230632857144</v>
      </c>
      <c r="H29" s="94">
        <v>1516.6230632857144</v>
      </c>
      <c r="I29" s="94">
        <v>0</v>
      </c>
      <c r="J29" s="95">
        <v>33440.488907038089</v>
      </c>
    </row>
    <row r="30" spans="1:10" hidden="1" x14ac:dyDescent="0.25">
      <c r="A30" s="93" t="s">
        <v>119</v>
      </c>
      <c r="B30" s="94">
        <v>-15942.635856165001</v>
      </c>
      <c r="C30" s="94">
        <v>0</v>
      </c>
      <c r="D30" s="94">
        <v>0</v>
      </c>
      <c r="E30" s="94">
        <v>0</v>
      </c>
      <c r="F30" s="94">
        <v>48038.214109100008</v>
      </c>
      <c r="G30" s="94">
        <v>1649.0757925000003</v>
      </c>
      <c r="H30" s="94">
        <v>1515.3493425000001</v>
      </c>
      <c r="I30" s="94">
        <v>0</v>
      </c>
      <c r="J30" s="95">
        <v>32095.578252935007</v>
      </c>
    </row>
    <row r="31" spans="1:10" hidden="1" x14ac:dyDescent="0.25">
      <c r="A31" s="93" t="s">
        <v>121</v>
      </c>
      <c r="B31" s="94">
        <v>-11679.308039790478</v>
      </c>
      <c r="C31" s="94">
        <v>-5718.8454011761905</v>
      </c>
      <c r="D31" s="94">
        <v>0</v>
      </c>
      <c r="E31" s="94">
        <v>0</v>
      </c>
      <c r="F31" s="94">
        <v>37047.897416238091</v>
      </c>
      <c r="G31" s="94">
        <v>1515.395100952381</v>
      </c>
      <c r="H31" s="94">
        <v>1514.6808152380952</v>
      </c>
      <c r="I31" s="94">
        <v>0</v>
      </c>
      <c r="J31" s="95">
        <v>25368.589376447613</v>
      </c>
    </row>
    <row r="32" spans="1:10" hidden="1" x14ac:dyDescent="0.25">
      <c r="A32" s="93" t="s">
        <v>121</v>
      </c>
      <c r="B32" s="94">
        <v>-4318.8325031181821</v>
      </c>
      <c r="C32" s="94">
        <v>0</v>
      </c>
      <c r="D32" s="94">
        <v>0</v>
      </c>
      <c r="E32" s="94">
        <v>0</v>
      </c>
      <c r="F32" s="94">
        <v>42844.198224590909</v>
      </c>
      <c r="G32" s="94">
        <v>1550.4891052727276</v>
      </c>
      <c r="H32" s="94">
        <v>1516.1826961818185</v>
      </c>
      <c r="I32" s="94">
        <v>0</v>
      </c>
      <c r="J32" s="95">
        <v>38525.365721472728</v>
      </c>
    </row>
    <row r="33" spans="1:10" hidden="1" x14ac:dyDescent="0.25">
      <c r="A33" s="93" t="s">
        <v>122</v>
      </c>
      <c r="B33" s="94">
        <v>-9264.3957950956537</v>
      </c>
      <c r="C33" s="94">
        <v>-5111.5968076130439</v>
      </c>
      <c r="D33" s="94">
        <v>0</v>
      </c>
      <c r="E33" s="94">
        <v>0</v>
      </c>
      <c r="F33" s="94">
        <v>31242.698375478256</v>
      </c>
      <c r="G33" s="94">
        <v>1526.6361775217395</v>
      </c>
      <c r="H33" s="94">
        <v>1514.9159976956525</v>
      </c>
      <c r="I33" s="94">
        <v>0</v>
      </c>
      <c r="J33" s="95">
        <v>21978.302580382602</v>
      </c>
    </row>
    <row r="34" spans="1:10" hidden="1" x14ac:dyDescent="0.25">
      <c r="A34" s="93" t="s">
        <v>123</v>
      </c>
      <c r="B34" s="94">
        <v>-1002.4168897909091</v>
      </c>
      <c r="C34" s="94">
        <v>0</v>
      </c>
      <c r="D34" s="94">
        <v>0</v>
      </c>
      <c r="E34" s="94">
        <v>0</v>
      </c>
      <c r="F34" s="94">
        <v>43298.966077545461</v>
      </c>
      <c r="G34" s="94">
        <v>1514.6692028636362</v>
      </c>
      <c r="H34" s="94">
        <v>1513.7205664999999</v>
      </c>
      <c r="I34" s="94">
        <v>0</v>
      </c>
      <c r="J34" s="95">
        <v>42296.54918775455</v>
      </c>
    </row>
    <row r="35" spans="1:10" hidden="1" x14ac:dyDescent="0.25">
      <c r="A35" s="93" t="s">
        <v>121</v>
      </c>
      <c r="B35" s="94">
        <v>-3675</v>
      </c>
      <c r="C35" s="94">
        <v>0</v>
      </c>
      <c r="D35" s="94">
        <v>0</v>
      </c>
      <c r="E35" s="94">
        <v>0</v>
      </c>
      <c r="F35" s="94">
        <v>43703</v>
      </c>
      <c r="G35" s="94">
        <v>1690</v>
      </c>
      <c r="H35" s="94">
        <v>1515</v>
      </c>
      <c r="I35" s="94">
        <v>0</v>
      </c>
      <c r="J35" s="95">
        <v>40028</v>
      </c>
    </row>
    <row r="36" spans="1:10" hidden="1" x14ac:dyDescent="0.25">
      <c r="A36" s="93" t="s">
        <v>124</v>
      </c>
      <c r="B36" s="94">
        <v>-2240</v>
      </c>
      <c r="C36" s="94">
        <v>0</v>
      </c>
      <c r="D36" s="94">
        <v>0</v>
      </c>
      <c r="E36" s="94">
        <v>0</v>
      </c>
      <c r="F36" s="94">
        <v>44336</v>
      </c>
      <c r="G36" s="94">
        <v>7682</v>
      </c>
      <c r="H36" s="94">
        <v>1514</v>
      </c>
      <c r="I36" s="94">
        <v>0</v>
      </c>
      <c r="J36" s="95">
        <v>42096</v>
      </c>
    </row>
    <row r="37" spans="1:10" hidden="1" x14ac:dyDescent="0.25">
      <c r="A37" s="93" t="s">
        <v>125</v>
      </c>
      <c r="B37" s="94">
        <v>-2901</v>
      </c>
      <c r="C37" s="94">
        <v>-2901</v>
      </c>
      <c r="D37" s="94">
        <v>-2901</v>
      </c>
      <c r="E37" s="94">
        <v>-2901</v>
      </c>
      <c r="F37" s="94">
        <v>151118</v>
      </c>
      <c r="G37" s="94">
        <v>127334</v>
      </c>
      <c r="H37" s="94">
        <v>16623</v>
      </c>
      <c r="I37" s="94">
        <v>15486</v>
      </c>
      <c r="J37" s="95">
        <v>148217</v>
      </c>
    </row>
    <row r="38" spans="1:10" hidden="1" x14ac:dyDescent="0.25">
      <c r="A38" s="1" t="s">
        <v>131</v>
      </c>
      <c r="B38" s="94">
        <v>-8542.2049384105267</v>
      </c>
      <c r="C38" s="94">
        <v>-5841.6131576105272</v>
      </c>
      <c r="D38" s="94">
        <v>-5841.6131576105272</v>
      </c>
      <c r="E38" s="94">
        <v>-5841.6131576105272</v>
      </c>
      <c r="F38" s="94">
        <v>200022.80239510525</v>
      </c>
      <c r="G38" s="94">
        <v>165228.56341494736</v>
      </c>
      <c r="H38" s="94">
        <v>640.62668436842102</v>
      </c>
      <c r="I38" s="94">
        <v>0</v>
      </c>
      <c r="J38" s="95">
        <v>191480.59745669473</v>
      </c>
    </row>
    <row r="39" spans="1:10" hidden="1" x14ac:dyDescent="0.25">
      <c r="A39" s="1" t="s">
        <v>118</v>
      </c>
      <c r="B39" s="94">
        <v>-7119.7926349649997</v>
      </c>
      <c r="C39" s="94">
        <v>-7083.7847445549996</v>
      </c>
      <c r="D39" s="94">
        <v>-7083.7847445549996</v>
      </c>
      <c r="E39" s="94">
        <v>-7083.7847445549996</v>
      </c>
      <c r="F39" s="94">
        <v>199490.92667799999</v>
      </c>
      <c r="G39" s="94">
        <v>92877.892128150008</v>
      </c>
      <c r="H39" s="94">
        <v>152.64907545</v>
      </c>
      <c r="I39" s="94">
        <v>0</v>
      </c>
      <c r="J39" s="95">
        <v>192371.13404303498</v>
      </c>
    </row>
    <row r="40" spans="1:10" hidden="1" x14ac:dyDescent="0.25">
      <c r="A40" s="1" t="s">
        <v>119</v>
      </c>
      <c r="B40" s="94">
        <v>-11961.484039804547</v>
      </c>
      <c r="C40" s="94">
        <v>-11954.664176790911</v>
      </c>
      <c r="D40" s="94">
        <v>-11954.664176790911</v>
      </c>
      <c r="E40" s="94">
        <v>-11954.664176790911</v>
      </c>
      <c r="F40" s="94">
        <v>194627.54834795455</v>
      </c>
      <c r="G40" s="94">
        <v>74494.758258545451</v>
      </c>
      <c r="H40" s="94">
        <v>0</v>
      </c>
      <c r="I40" s="94">
        <v>0</v>
      </c>
      <c r="J40" s="95">
        <v>182666.06430815</v>
      </c>
    </row>
    <row r="41" spans="1:10" hidden="1" x14ac:dyDescent="0.25">
      <c r="A41" s="1" t="s">
        <v>120</v>
      </c>
      <c r="B41" s="94">
        <v>-11703.385946223811</v>
      </c>
      <c r="C41" s="94">
        <v>-10904.141301728572</v>
      </c>
      <c r="D41" s="94">
        <v>-10904.141301728572</v>
      </c>
      <c r="E41" s="94">
        <v>-10904.141301728572</v>
      </c>
      <c r="F41" s="94">
        <v>186084.22059952383</v>
      </c>
      <c r="G41" s="94">
        <v>60236.682200714284</v>
      </c>
      <c r="H41" s="94">
        <v>0</v>
      </c>
      <c r="I41" s="94">
        <v>0</v>
      </c>
      <c r="J41" s="95">
        <v>174380.83465330003</v>
      </c>
    </row>
    <row r="42" spans="1:10" hidden="1" x14ac:dyDescent="0.25">
      <c r="A42" s="1" t="s">
        <v>119</v>
      </c>
      <c r="B42" s="94">
        <v>-11968.387203278948</v>
      </c>
      <c r="C42" s="94">
        <v>-10836.529236457895</v>
      </c>
      <c r="D42" s="94">
        <v>-10836.529236457895</v>
      </c>
      <c r="E42" s="94">
        <v>-10836.529236457895</v>
      </c>
      <c r="F42" s="94">
        <v>166676.12317121049</v>
      </c>
      <c r="G42" s="94">
        <v>17903.421953052632</v>
      </c>
      <c r="H42" s="94">
        <v>0</v>
      </c>
      <c r="I42" s="94">
        <v>0</v>
      </c>
      <c r="J42" s="95">
        <v>154707.73596793154</v>
      </c>
    </row>
    <row r="43" spans="1:10" hidden="1" x14ac:dyDescent="0.25">
      <c r="A43" s="1" t="s">
        <v>121</v>
      </c>
      <c r="B43" s="94">
        <v>-7820.9863602347832</v>
      </c>
      <c r="C43" s="94">
        <v>-4477.9883495043478</v>
      </c>
      <c r="D43" s="94">
        <v>-4477.9883495043478</v>
      </c>
      <c r="E43" s="94">
        <v>-4477.9883495043478</v>
      </c>
      <c r="F43" s="94">
        <v>155785.07067886955</v>
      </c>
      <c r="G43" s="94">
        <v>5936.2995512173929</v>
      </c>
      <c r="H43" s="94">
        <v>0</v>
      </c>
      <c r="I43" s="94">
        <v>0</v>
      </c>
      <c r="J43" s="95">
        <v>147964.08431863476</v>
      </c>
    </row>
    <row r="44" spans="1:10" hidden="1" x14ac:dyDescent="0.25">
      <c r="A44" s="1" t="s">
        <v>121</v>
      </c>
      <c r="B44" s="94">
        <v>-5683.2760102583343</v>
      </c>
      <c r="C44" s="94">
        <v>0</v>
      </c>
      <c r="D44" s="94">
        <v>0</v>
      </c>
      <c r="E44" s="94">
        <v>0</v>
      </c>
      <c r="F44" s="94">
        <v>141408.14514837501</v>
      </c>
      <c r="G44" s="94">
        <v>5100.1263114583335</v>
      </c>
      <c r="H44" s="94">
        <v>0</v>
      </c>
      <c r="I44" s="94">
        <v>0</v>
      </c>
      <c r="J44" s="95">
        <v>135724.86913811669</v>
      </c>
    </row>
    <row r="45" spans="1:10" hidden="1" x14ac:dyDescent="0.25">
      <c r="A45" s="1" t="s">
        <v>122</v>
      </c>
      <c r="B45" s="94">
        <v>-4155.7763861523808</v>
      </c>
      <c r="C45" s="94">
        <v>0</v>
      </c>
      <c r="D45" s="94">
        <v>0</v>
      </c>
      <c r="E45" s="94">
        <v>0</v>
      </c>
      <c r="F45" s="94">
        <v>129428.51628423808</v>
      </c>
      <c r="G45" s="94">
        <v>12245.047141095238</v>
      </c>
      <c r="H45" s="94">
        <v>0</v>
      </c>
      <c r="I45" s="94">
        <v>0</v>
      </c>
      <c r="J45" s="95">
        <v>125272.7398980857</v>
      </c>
    </row>
    <row r="46" spans="1:10" hidden="1" x14ac:dyDescent="0.25">
      <c r="A46" s="1" t="s">
        <v>123</v>
      </c>
      <c r="B46" s="94">
        <v>-790.6656881904762</v>
      </c>
      <c r="C46" s="94">
        <v>0</v>
      </c>
      <c r="D46" s="94">
        <v>0</v>
      </c>
      <c r="E46" s="94">
        <v>0</v>
      </c>
      <c r="F46" s="94">
        <v>136855.33089776192</v>
      </c>
      <c r="G46" s="94">
        <v>35637.109008238098</v>
      </c>
      <c r="H46" s="94">
        <v>0</v>
      </c>
      <c r="I46" s="94">
        <v>0</v>
      </c>
      <c r="J46" s="95">
        <v>136064.66520957145</v>
      </c>
    </row>
    <row r="47" spans="1:10" hidden="1" x14ac:dyDescent="0.25">
      <c r="A47" s="1" t="s">
        <v>121</v>
      </c>
      <c r="B47" s="94">
        <v>-6071.0004825454535</v>
      </c>
      <c r="C47" s="94">
        <v>0</v>
      </c>
      <c r="D47" s="94">
        <v>0</v>
      </c>
      <c r="E47" s="94">
        <v>0</v>
      </c>
      <c r="F47" s="94">
        <v>119260.95454945456</v>
      </c>
      <c r="G47" s="94">
        <v>1603.0126907727272</v>
      </c>
      <c r="H47" s="94">
        <v>0</v>
      </c>
      <c r="I47" s="94">
        <v>0</v>
      </c>
      <c r="J47" s="95">
        <v>113189.95406690911</v>
      </c>
    </row>
    <row r="48" spans="1:10" hidden="1" x14ac:dyDescent="0.25">
      <c r="A48" s="1" t="s">
        <v>124</v>
      </c>
      <c r="B48" s="94">
        <v>-4713.9468395333333</v>
      </c>
      <c r="C48" s="94">
        <v>0</v>
      </c>
      <c r="D48" s="94">
        <v>0</v>
      </c>
      <c r="E48" s="94">
        <v>0</v>
      </c>
      <c r="F48" s="94">
        <v>105384.86138904763</v>
      </c>
      <c r="G48" s="94">
        <v>2264.3134595238093</v>
      </c>
      <c r="H48" s="94">
        <v>0</v>
      </c>
      <c r="I48" s="94">
        <v>0</v>
      </c>
      <c r="J48" s="95">
        <v>100670.91454951429</v>
      </c>
    </row>
    <row r="49" spans="1:10" hidden="1" x14ac:dyDescent="0.25">
      <c r="A49" s="1" t="s">
        <v>125</v>
      </c>
      <c r="B49" s="94">
        <v>-8269.1172572913056</v>
      </c>
      <c r="C49" s="94">
        <v>0</v>
      </c>
      <c r="D49" s="94">
        <v>0</v>
      </c>
      <c r="E49" s="94">
        <v>0</v>
      </c>
      <c r="F49" s="94">
        <v>113812.82738113042</v>
      </c>
      <c r="G49" s="94">
        <v>7853.7343518511007</v>
      </c>
      <c r="H49" s="94">
        <v>0</v>
      </c>
      <c r="I49" s="94">
        <v>0</v>
      </c>
      <c r="J49" s="95">
        <v>105543.71012383912</v>
      </c>
    </row>
    <row r="50" spans="1:10" ht="14.25" hidden="1" x14ac:dyDescent="0.25">
      <c r="A50" s="19" t="s">
        <v>132</v>
      </c>
      <c r="B50" s="94">
        <v>-13100.594549173335</v>
      </c>
      <c r="C50" s="94">
        <v>0</v>
      </c>
      <c r="D50" s="94">
        <v>0</v>
      </c>
      <c r="E50" s="94">
        <v>0</v>
      </c>
      <c r="F50" s="94">
        <v>97996.305563466653</v>
      </c>
      <c r="G50" s="94">
        <v>6650.967998066666</v>
      </c>
      <c r="H50" s="94">
        <v>0</v>
      </c>
      <c r="I50" s="94">
        <v>0</v>
      </c>
      <c r="J50" s="95">
        <v>84895.711014293323</v>
      </c>
    </row>
    <row r="51" spans="1:10" ht="14.25" hidden="1" x14ac:dyDescent="0.25">
      <c r="A51" s="19" t="s">
        <v>118</v>
      </c>
      <c r="B51" s="94">
        <v>-4853.3393832952379</v>
      </c>
      <c r="C51" s="94">
        <v>0</v>
      </c>
      <c r="D51" s="94">
        <v>0</v>
      </c>
      <c r="E51" s="94">
        <v>0</v>
      </c>
      <c r="F51" s="94">
        <v>83230.001607238097</v>
      </c>
      <c r="G51" s="94">
        <v>901.20329852380951</v>
      </c>
      <c r="H51" s="94">
        <v>0</v>
      </c>
      <c r="I51" s="94">
        <v>0</v>
      </c>
      <c r="J51" s="95">
        <v>78376.662223942854</v>
      </c>
    </row>
    <row r="52" spans="1:10" ht="14.25" hidden="1" x14ac:dyDescent="0.25">
      <c r="A52" s="19" t="s">
        <v>119</v>
      </c>
      <c r="B52" s="94">
        <v>-1228.8031485809524</v>
      </c>
      <c r="C52" s="94">
        <v>0</v>
      </c>
      <c r="D52" s="94">
        <v>0</v>
      </c>
      <c r="E52" s="94">
        <v>0</v>
      </c>
      <c r="F52" s="94">
        <v>67734.584765142863</v>
      </c>
      <c r="G52" s="94">
        <v>1020.7676503809523</v>
      </c>
      <c r="H52" s="94">
        <v>0</v>
      </c>
      <c r="I52" s="94">
        <v>0</v>
      </c>
      <c r="J52" s="95">
        <v>66505.781616561915</v>
      </c>
    </row>
    <row r="53" spans="1:10" ht="14.25" hidden="1" x14ac:dyDescent="0.25">
      <c r="A53" s="19" t="s">
        <v>120</v>
      </c>
      <c r="B53" s="94">
        <v>-11322.087704913636</v>
      </c>
      <c r="C53" s="94">
        <v>0</v>
      </c>
      <c r="D53" s="94">
        <v>0</v>
      </c>
      <c r="E53" s="94">
        <v>0</v>
      </c>
      <c r="F53" s="94">
        <v>66785.961337500004</v>
      </c>
      <c r="G53" s="94">
        <v>335.75048140909092</v>
      </c>
      <c r="H53" s="94">
        <v>0</v>
      </c>
      <c r="I53" s="94">
        <v>0</v>
      </c>
      <c r="J53" s="95">
        <v>55463.873632586372</v>
      </c>
    </row>
    <row r="54" spans="1:10" ht="14.25" hidden="1" x14ac:dyDescent="0.25">
      <c r="A54" s="19" t="s">
        <v>119</v>
      </c>
      <c r="B54" s="94">
        <v>-12559.418976042854</v>
      </c>
      <c r="C54" s="94">
        <v>0</v>
      </c>
      <c r="D54" s="94">
        <v>0</v>
      </c>
      <c r="E54" s="94">
        <v>0</v>
      </c>
      <c r="F54" s="94">
        <v>50607.711903380958</v>
      </c>
      <c r="G54" s="94">
        <v>738.27307166666674</v>
      </c>
      <c r="H54" s="94">
        <v>0</v>
      </c>
      <c r="I54" s="94">
        <v>0</v>
      </c>
      <c r="J54" s="95">
        <v>38048.292927338101</v>
      </c>
    </row>
    <row r="55" spans="1:10" ht="14.25" hidden="1" x14ac:dyDescent="0.25">
      <c r="A55" s="19" t="s">
        <v>121</v>
      </c>
      <c r="B55" s="94">
        <v>-18225.796541218184</v>
      </c>
      <c r="C55" s="94">
        <v>0</v>
      </c>
      <c r="D55" s="94">
        <v>0</v>
      </c>
      <c r="E55" s="94">
        <v>0</v>
      </c>
      <c r="F55" s="94">
        <v>50797.830542045449</v>
      </c>
      <c r="G55" s="94">
        <v>961.13960918181829</v>
      </c>
      <c r="H55" s="94">
        <v>0</v>
      </c>
      <c r="I55" s="94">
        <v>0</v>
      </c>
      <c r="J55" s="95">
        <v>32572.034000827265</v>
      </c>
    </row>
    <row r="56" spans="1:10" ht="14.25" hidden="1" x14ac:dyDescent="0.25">
      <c r="A56" s="19" t="s">
        <v>121</v>
      </c>
      <c r="B56" s="94">
        <v>-15695.072540989995</v>
      </c>
      <c r="C56" s="94">
        <v>0</v>
      </c>
      <c r="D56" s="94">
        <v>0</v>
      </c>
      <c r="E56" s="94">
        <v>0</v>
      </c>
      <c r="F56" s="94">
        <v>31661.837351200007</v>
      </c>
      <c r="G56" s="94">
        <v>94.044269850000006</v>
      </c>
      <c r="H56" s="94">
        <v>0</v>
      </c>
      <c r="I56" s="94">
        <v>0</v>
      </c>
      <c r="J56" s="95">
        <v>15966.764810210012</v>
      </c>
    </row>
    <row r="57" spans="1:10" ht="14.25" hidden="1" x14ac:dyDescent="0.25">
      <c r="A57" s="19" t="s">
        <v>122</v>
      </c>
      <c r="B57" s="94">
        <v>-11654.079056778259</v>
      </c>
      <c r="C57" s="94">
        <v>0</v>
      </c>
      <c r="D57" s="94">
        <v>0</v>
      </c>
      <c r="E57" s="94">
        <v>0</v>
      </c>
      <c r="F57" s="94">
        <v>28559.312639130439</v>
      </c>
      <c r="G57" s="94">
        <v>86.956521739130437</v>
      </c>
      <c r="H57" s="94">
        <v>0</v>
      </c>
      <c r="I57" s="94">
        <v>0</v>
      </c>
      <c r="J57" s="95">
        <v>16905.233582352179</v>
      </c>
    </row>
    <row r="58" spans="1:10" ht="14.25" hidden="1" x14ac:dyDescent="0.25">
      <c r="A58" s="19" t="s">
        <v>123</v>
      </c>
      <c r="B58" s="94">
        <v>-7605.9533892761901</v>
      </c>
      <c r="C58" s="94">
        <v>0</v>
      </c>
      <c r="D58" s="94">
        <v>0</v>
      </c>
      <c r="E58" s="94">
        <v>0</v>
      </c>
      <c r="F58" s="94">
        <v>26991.069507095239</v>
      </c>
      <c r="G58" s="94">
        <v>171.47183733333333</v>
      </c>
      <c r="H58" s="94">
        <v>0</v>
      </c>
      <c r="I58" s="94">
        <v>0</v>
      </c>
      <c r="J58" s="95">
        <v>19385.116117819049</v>
      </c>
    </row>
    <row r="59" spans="1:10" ht="14.25" hidden="1" x14ac:dyDescent="0.25">
      <c r="A59" s="19" t="s">
        <v>121</v>
      </c>
      <c r="B59" s="94">
        <v>-6486.6446135904753</v>
      </c>
      <c r="C59" s="94">
        <v>0</v>
      </c>
      <c r="D59" s="94">
        <v>0</v>
      </c>
      <c r="E59" s="94">
        <v>0</v>
      </c>
      <c r="F59" s="94">
        <v>13906.690110904763</v>
      </c>
      <c r="G59" s="94">
        <v>0</v>
      </c>
      <c r="H59" s="94">
        <v>0</v>
      </c>
      <c r="I59" s="94">
        <v>0</v>
      </c>
      <c r="J59" s="95">
        <v>7420.0454973142878</v>
      </c>
    </row>
    <row r="60" spans="1:10" ht="14.25" hidden="1" x14ac:dyDescent="0.25">
      <c r="A60" s="19" t="s">
        <v>124</v>
      </c>
      <c r="B60" s="94">
        <v>-36934.815092568177</v>
      </c>
      <c r="C60" s="94">
        <v>0</v>
      </c>
      <c r="D60" s="94">
        <v>0</v>
      </c>
      <c r="E60" s="94">
        <v>0</v>
      </c>
      <c r="F60" s="94">
        <v>252.85005645454547</v>
      </c>
      <c r="G60" s="94">
        <v>68.181818181818187</v>
      </c>
      <c r="H60" s="94">
        <v>0</v>
      </c>
      <c r="I60" s="94">
        <v>0</v>
      </c>
      <c r="J60" s="95">
        <v>-36681.96503611363</v>
      </c>
    </row>
    <row r="61" spans="1:10" ht="14.25" hidden="1" x14ac:dyDescent="0.25">
      <c r="A61" s="19" t="s">
        <v>125</v>
      </c>
      <c r="B61" s="94">
        <v>-23116.852024345455</v>
      </c>
      <c r="C61" s="94">
        <v>0</v>
      </c>
      <c r="D61" s="94">
        <v>0</v>
      </c>
      <c r="E61" s="94">
        <v>0</v>
      </c>
      <c r="F61" s="94">
        <v>5083.1196220000002</v>
      </c>
      <c r="G61" s="94">
        <v>50</v>
      </c>
      <c r="H61" s="94">
        <v>0</v>
      </c>
      <c r="I61" s="94">
        <v>0</v>
      </c>
      <c r="J61" s="95">
        <v>-18033.732402345457</v>
      </c>
    </row>
    <row r="62" spans="1:10" ht="14.25" hidden="1" x14ac:dyDescent="0.25">
      <c r="A62" s="19" t="s">
        <v>133</v>
      </c>
      <c r="B62" s="94">
        <v>-24143.586426715789</v>
      </c>
      <c r="C62" s="94">
        <v>-8430.3691160947365</v>
      </c>
      <c r="D62" s="94">
        <v>0</v>
      </c>
      <c r="E62" s="94">
        <v>0</v>
      </c>
      <c r="F62" s="94">
        <v>8504.4422559210525</v>
      </c>
      <c r="G62" s="94">
        <v>746.69118442105264</v>
      </c>
      <c r="H62" s="94">
        <v>0</v>
      </c>
      <c r="I62" s="94">
        <v>0</v>
      </c>
      <c r="J62" s="95">
        <v>-15639.144170794736</v>
      </c>
    </row>
    <row r="63" spans="1:10" ht="14.25" hidden="1" x14ac:dyDescent="0.25">
      <c r="A63" s="19" t="s">
        <v>118</v>
      </c>
      <c r="B63" s="94">
        <v>-21738.870232274996</v>
      </c>
      <c r="C63" s="94">
        <v>-17643.337321314997</v>
      </c>
      <c r="D63" s="94">
        <v>0</v>
      </c>
      <c r="E63" s="94">
        <v>0</v>
      </c>
      <c r="F63" s="94">
        <v>5716.3970080999989</v>
      </c>
      <c r="G63" s="94">
        <v>0</v>
      </c>
      <c r="H63" s="94">
        <v>0</v>
      </c>
      <c r="I63" s="94">
        <v>0</v>
      </c>
      <c r="J63" s="95">
        <v>-16022.473224174997</v>
      </c>
    </row>
    <row r="64" spans="1:10" ht="14.25" hidden="1" x14ac:dyDescent="0.25">
      <c r="A64" s="19" t="s">
        <v>119</v>
      </c>
      <c r="B64" s="94">
        <v>-34797.0185190591</v>
      </c>
      <c r="C64" s="94">
        <v>-33139.086868990918</v>
      </c>
      <c r="D64" s="94">
        <v>0</v>
      </c>
      <c r="E64" s="94">
        <v>0</v>
      </c>
      <c r="F64" s="94">
        <v>16644.926276409093</v>
      </c>
      <c r="G64" s="94">
        <v>0</v>
      </c>
      <c r="H64" s="94">
        <v>0</v>
      </c>
      <c r="I64" s="94">
        <v>0</v>
      </c>
      <c r="J64" s="95">
        <v>-18152.092242650007</v>
      </c>
    </row>
    <row r="65" spans="1:10" ht="14.25" hidden="1" x14ac:dyDescent="0.25">
      <c r="A65" s="19" t="s">
        <v>120</v>
      </c>
      <c r="B65" s="94">
        <v>-8485.3103821210534</v>
      </c>
      <c r="C65" s="94">
        <v>0</v>
      </c>
      <c r="D65" s="94">
        <v>0</v>
      </c>
      <c r="E65" s="94">
        <v>0</v>
      </c>
      <c r="F65" s="94">
        <v>8577.6856774736843</v>
      </c>
      <c r="G65" s="94">
        <v>0</v>
      </c>
      <c r="H65" s="94">
        <v>0</v>
      </c>
      <c r="I65" s="94">
        <v>0</v>
      </c>
      <c r="J65" s="95">
        <v>92.375295352630928</v>
      </c>
    </row>
    <row r="66" spans="1:10" ht="14.25" hidden="1" x14ac:dyDescent="0.25">
      <c r="A66" s="19" t="s">
        <v>119</v>
      </c>
      <c r="B66" s="94">
        <v>-28305.762048595454</v>
      </c>
      <c r="C66" s="94">
        <v>0</v>
      </c>
      <c r="D66" s="94">
        <v>0</v>
      </c>
      <c r="E66" s="94">
        <v>0</v>
      </c>
      <c r="F66" s="94">
        <v>698.52092386363631</v>
      </c>
      <c r="G66" s="94">
        <v>0</v>
      </c>
      <c r="H66" s="94">
        <v>0</v>
      </c>
      <c r="I66" s="94">
        <v>0</v>
      </c>
      <c r="J66" s="95">
        <v>-27607.241124731816</v>
      </c>
    </row>
    <row r="67" spans="1:10" ht="14.25" hidden="1" x14ac:dyDescent="0.25">
      <c r="A67" s="19" t="s">
        <v>121</v>
      </c>
      <c r="B67" s="94">
        <v>-22968.740504368179</v>
      </c>
      <c r="C67" s="94">
        <v>0</v>
      </c>
      <c r="D67" s="94">
        <v>0</v>
      </c>
      <c r="E67" s="94">
        <v>0</v>
      </c>
      <c r="F67" s="94">
        <v>4487.344564181818</v>
      </c>
      <c r="G67" s="94">
        <v>168.18181818181819</v>
      </c>
      <c r="H67" s="94">
        <v>0</v>
      </c>
      <c r="I67" s="94">
        <v>0</v>
      </c>
      <c r="J67" s="95">
        <v>-18481.395940186361</v>
      </c>
    </row>
    <row r="68" spans="1:10" ht="14.25" hidden="1" x14ac:dyDescent="0.25">
      <c r="A68" s="19" t="s">
        <v>121</v>
      </c>
      <c r="B68" s="94">
        <v>-18242.248767129997</v>
      </c>
      <c r="C68" s="94">
        <v>0</v>
      </c>
      <c r="D68" s="94">
        <v>0</v>
      </c>
      <c r="E68" s="94">
        <v>0</v>
      </c>
      <c r="F68" s="94">
        <v>2502.2617055000001</v>
      </c>
      <c r="G68" s="94">
        <v>0</v>
      </c>
      <c r="H68" s="94">
        <v>0</v>
      </c>
      <c r="I68" s="94">
        <v>0</v>
      </c>
      <c r="J68" s="95">
        <v>-15739.987061629996</v>
      </c>
    </row>
    <row r="69" spans="1:10" ht="14.25" hidden="1" x14ac:dyDescent="0.25">
      <c r="A69" s="19" t="s">
        <v>122</v>
      </c>
      <c r="B69" s="94">
        <v>-41252.911435452173</v>
      </c>
      <c r="C69" s="94">
        <v>0</v>
      </c>
      <c r="D69" s="94">
        <v>0</v>
      </c>
      <c r="E69" s="94">
        <v>0</v>
      </c>
      <c r="F69" s="94">
        <v>0</v>
      </c>
      <c r="G69" s="94">
        <v>0</v>
      </c>
      <c r="H69" s="94">
        <v>0</v>
      </c>
      <c r="I69" s="94">
        <v>0</v>
      </c>
      <c r="J69" s="95">
        <v>-41252.911435452173</v>
      </c>
    </row>
    <row r="70" spans="1:10" ht="14.25" hidden="1" x14ac:dyDescent="0.25">
      <c r="A70" s="19" t="s">
        <v>123</v>
      </c>
      <c r="B70" s="94">
        <v>-30538.783082215006</v>
      </c>
      <c r="C70" s="94">
        <v>0</v>
      </c>
      <c r="D70" s="94">
        <v>0</v>
      </c>
      <c r="E70" s="94">
        <v>0</v>
      </c>
      <c r="F70" s="94">
        <v>1200.2656437999999</v>
      </c>
      <c r="G70" s="94">
        <v>0</v>
      </c>
      <c r="H70" s="94">
        <v>0</v>
      </c>
      <c r="I70" s="94">
        <v>0</v>
      </c>
      <c r="J70" s="95">
        <v>-29338.517438415005</v>
      </c>
    </row>
    <row r="71" spans="1:10" ht="14.25" hidden="1" x14ac:dyDescent="0.25">
      <c r="A71" s="19" t="s">
        <v>121</v>
      </c>
      <c r="B71" s="94">
        <v>-16441.340143204543</v>
      </c>
      <c r="C71" s="94">
        <v>-5687.7417932681819</v>
      </c>
      <c r="D71" s="94">
        <v>0</v>
      </c>
      <c r="E71" s="94">
        <v>0</v>
      </c>
      <c r="F71" s="94">
        <v>3001.7161145454538</v>
      </c>
      <c r="G71" s="94">
        <v>0</v>
      </c>
      <c r="H71" s="94">
        <v>0</v>
      </c>
      <c r="I71" s="94">
        <v>0</v>
      </c>
      <c r="J71" s="95">
        <v>-13439.624028659089</v>
      </c>
    </row>
    <row r="72" spans="1:10" ht="14.25" hidden="1" x14ac:dyDescent="0.25">
      <c r="A72" s="19" t="s">
        <v>124</v>
      </c>
      <c r="B72" s="94">
        <v>-33950.163312622732</v>
      </c>
      <c r="C72" s="94">
        <v>-26894.748119595457</v>
      </c>
      <c r="D72" s="94">
        <v>0</v>
      </c>
      <c r="E72" s="94">
        <v>0</v>
      </c>
      <c r="F72" s="94">
        <v>3637.539591045454</v>
      </c>
      <c r="G72" s="94">
        <v>0</v>
      </c>
      <c r="H72" s="94">
        <v>0</v>
      </c>
      <c r="I72" s="94">
        <v>0</v>
      </c>
      <c r="J72" s="95">
        <v>-30312.623721577278</v>
      </c>
    </row>
    <row r="73" spans="1:10" ht="14.25" hidden="1" x14ac:dyDescent="0.25">
      <c r="A73" s="19" t="s">
        <v>125</v>
      </c>
      <c r="B73" s="94">
        <v>-10093.778104357141</v>
      </c>
      <c r="C73" s="94">
        <v>-429.43094845714285</v>
      </c>
      <c r="D73" s="94">
        <v>0</v>
      </c>
      <c r="E73" s="94">
        <v>0</v>
      </c>
      <c r="F73" s="94">
        <v>15812.339239190474</v>
      </c>
      <c r="G73" s="94">
        <v>1280.952380952381</v>
      </c>
      <c r="H73" s="94">
        <v>0</v>
      </c>
      <c r="I73" s="94">
        <v>0</v>
      </c>
      <c r="J73" s="95">
        <v>5718.5611348333332</v>
      </c>
    </row>
    <row r="74" spans="1:10" ht="14.25" hidden="1" x14ac:dyDescent="0.25">
      <c r="A74" s="19" t="s">
        <v>134</v>
      </c>
      <c r="B74" s="94">
        <v>-22427.239452064998</v>
      </c>
      <c r="C74" s="94">
        <v>0</v>
      </c>
      <c r="D74" s="94">
        <v>0</v>
      </c>
      <c r="E74" s="94">
        <v>0</v>
      </c>
      <c r="F74" s="94">
        <v>10352.39494525</v>
      </c>
      <c r="G74" s="94">
        <v>2190</v>
      </c>
      <c r="H74" s="94">
        <v>0</v>
      </c>
      <c r="I74" s="94">
        <v>0</v>
      </c>
      <c r="J74" s="95">
        <v>-12074.844506814998</v>
      </c>
    </row>
    <row r="75" spans="1:10" ht="14.25" hidden="1" x14ac:dyDescent="0.25">
      <c r="A75" s="19" t="s">
        <v>118</v>
      </c>
      <c r="B75" s="94">
        <v>-21254.227275369998</v>
      </c>
      <c r="C75" s="94">
        <v>-15466.01374796</v>
      </c>
      <c r="D75" s="94">
        <v>0</v>
      </c>
      <c r="E75" s="94">
        <v>0</v>
      </c>
      <c r="F75" s="94">
        <v>620.38063705000002</v>
      </c>
      <c r="G75" s="94">
        <v>0</v>
      </c>
      <c r="H75" s="94">
        <v>0</v>
      </c>
      <c r="I75" s="94">
        <v>0</v>
      </c>
      <c r="J75" s="95">
        <v>-20633.846638319999</v>
      </c>
    </row>
    <row r="76" spans="1:10" ht="14.25" hidden="1" x14ac:dyDescent="0.25">
      <c r="A76" s="19" t="s">
        <v>119</v>
      </c>
      <c r="B76" s="94">
        <v>-52202.597991880961</v>
      </c>
      <c r="C76" s="94">
        <v>-45442.240816404774</v>
      </c>
      <c r="D76" s="94">
        <v>0</v>
      </c>
      <c r="E76" s="94">
        <v>0</v>
      </c>
      <c r="F76" s="94">
        <v>2048.0618395238093</v>
      </c>
      <c r="G76" s="94">
        <v>619.04761904761904</v>
      </c>
      <c r="H76" s="94">
        <v>0</v>
      </c>
      <c r="I76" s="94">
        <v>0</v>
      </c>
      <c r="J76" s="95">
        <v>-50154.536152357148</v>
      </c>
    </row>
    <row r="77" spans="1:10" ht="14.25" hidden="1" x14ac:dyDescent="0.25">
      <c r="A77" s="19" t="s">
        <v>120</v>
      </c>
      <c r="B77" s="94">
        <v>-49890.836826231571</v>
      </c>
      <c r="C77" s="94">
        <v>-38463.112312921046</v>
      </c>
      <c r="D77" s="94">
        <v>0</v>
      </c>
      <c r="E77" s="94">
        <v>0</v>
      </c>
      <c r="F77" s="94">
        <v>5251.0037130000001</v>
      </c>
      <c r="G77" s="94">
        <v>354.03157894736842</v>
      </c>
      <c r="H77" s="94">
        <v>0</v>
      </c>
      <c r="I77" s="94">
        <v>0</v>
      </c>
      <c r="J77" s="95">
        <v>-44639.833113231572</v>
      </c>
    </row>
    <row r="78" spans="1:10" ht="14.25" hidden="1" x14ac:dyDescent="0.25">
      <c r="A78" s="19" t="s">
        <v>119</v>
      </c>
      <c r="B78" s="94">
        <v>-32568.327223861903</v>
      </c>
      <c r="C78" s="94">
        <v>-25229.327289085712</v>
      </c>
      <c r="D78" s="94">
        <v>-17670.087139047617</v>
      </c>
      <c r="E78" s="94">
        <v>-17670.087139047617</v>
      </c>
      <c r="F78" s="94">
        <v>17458.622039952381</v>
      </c>
      <c r="G78" s="94">
        <v>3609.5795457142854</v>
      </c>
      <c r="H78" s="94">
        <v>0</v>
      </c>
      <c r="I78" s="94">
        <v>0</v>
      </c>
      <c r="J78" s="95">
        <v>-15109.705183909522</v>
      </c>
    </row>
    <row r="79" spans="1:10" ht="14.25" hidden="1" x14ac:dyDescent="0.25">
      <c r="A79" s="19" t="s">
        <v>121</v>
      </c>
      <c r="B79" s="94">
        <v>-42010.22056688572</v>
      </c>
      <c r="C79" s="94">
        <v>-34452.14600720477</v>
      </c>
      <c r="D79" s="94">
        <v>-12075.812077623812</v>
      </c>
      <c r="E79" s="94">
        <v>-12075.812077623812</v>
      </c>
      <c r="F79" s="94">
        <v>22248.815743857147</v>
      </c>
      <c r="G79" s="94">
        <v>1821.4285714285713</v>
      </c>
      <c r="H79" s="94">
        <v>0</v>
      </c>
      <c r="I79" s="94">
        <v>0</v>
      </c>
      <c r="J79" s="95">
        <v>-19761.404823028573</v>
      </c>
    </row>
    <row r="80" spans="1:10" ht="14.25" hidden="1" x14ac:dyDescent="0.25">
      <c r="A80" s="19" t="s">
        <v>121</v>
      </c>
      <c r="B80" s="94">
        <v>-9879.7761638571428</v>
      </c>
      <c r="C80" s="94">
        <v>-8689.1532023476193</v>
      </c>
      <c r="D80" s="94">
        <v>-8689.1532023476193</v>
      </c>
      <c r="E80" s="94">
        <v>-8689.1532023476193</v>
      </c>
      <c r="F80" s="94">
        <v>48687.733905714282</v>
      </c>
      <c r="G80" s="94">
        <v>876.19047619047615</v>
      </c>
      <c r="H80" s="94">
        <v>0</v>
      </c>
      <c r="I80" s="94">
        <v>0</v>
      </c>
      <c r="J80" s="95">
        <v>38807.957741857143</v>
      </c>
    </row>
    <row r="81" spans="1:10" ht="14.25" hidden="1" x14ac:dyDescent="0.25">
      <c r="A81" s="19" t="s">
        <v>122</v>
      </c>
      <c r="B81" s="94">
        <v>-4004.8415128000001</v>
      </c>
      <c r="C81" s="94">
        <v>0</v>
      </c>
      <c r="D81" s="94">
        <v>0</v>
      </c>
      <c r="E81" s="94">
        <v>0</v>
      </c>
      <c r="F81" s="94">
        <v>51180.129966391309</v>
      </c>
      <c r="G81" s="94">
        <v>0</v>
      </c>
      <c r="H81" s="94">
        <v>0</v>
      </c>
      <c r="I81" s="94">
        <v>0</v>
      </c>
      <c r="J81" s="95">
        <v>47175.288453591311</v>
      </c>
    </row>
    <row r="82" spans="1:10" ht="14.25" hidden="1" x14ac:dyDescent="0.25">
      <c r="A82" s="19" t="s">
        <v>123</v>
      </c>
      <c r="B82" s="94">
        <v>-4441.1569962190479</v>
      </c>
      <c r="C82" s="94">
        <v>0</v>
      </c>
      <c r="D82" s="94">
        <v>0</v>
      </c>
      <c r="E82" s="94">
        <v>0</v>
      </c>
      <c r="F82" s="94">
        <v>78570.694501904771</v>
      </c>
      <c r="G82" s="94">
        <v>428.57142857142856</v>
      </c>
      <c r="H82" s="94">
        <v>0</v>
      </c>
      <c r="I82" s="94">
        <v>0</v>
      </c>
      <c r="J82" s="95">
        <v>74129.53750568573</v>
      </c>
    </row>
    <row r="83" spans="1:10" ht="14.25" hidden="1" x14ac:dyDescent="0.25">
      <c r="A83" s="19" t="s">
        <v>121</v>
      </c>
      <c r="B83" s="94">
        <v>-2782.1611457181821</v>
      </c>
      <c r="C83" s="94">
        <v>0</v>
      </c>
      <c r="D83" s="94">
        <v>0</v>
      </c>
      <c r="E83" s="94">
        <v>0</v>
      </c>
      <c r="F83" s="94">
        <v>99552.779264545476</v>
      </c>
      <c r="G83" s="94">
        <v>0</v>
      </c>
      <c r="H83" s="94">
        <v>0</v>
      </c>
      <c r="I83" s="94">
        <v>0</v>
      </c>
      <c r="J83" s="95">
        <v>96770.618118827289</v>
      </c>
    </row>
    <row r="84" spans="1:10" ht="14.25" hidden="1" x14ac:dyDescent="0.25">
      <c r="A84" s="19" t="s">
        <v>124</v>
      </c>
      <c r="B84" s="94">
        <v>-4539.6900536043477</v>
      </c>
      <c r="C84" s="94">
        <v>0</v>
      </c>
      <c r="D84" s="94">
        <v>0</v>
      </c>
      <c r="E84" s="94">
        <v>0</v>
      </c>
      <c r="F84" s="94">
        <v>107776.27455169565</v>
      </c>
      <c r="G84" s="94">
        <v>4077.7743629999995</v>
      </c>
      <c r="H84" s="94">
        <v>4077.7743629999995</v>
      </c>
      <c r="I84" s="94">
        <v>4077.7743629999995</v>
      </c>
      <c r="J84" s="95">
        <v>103236.5844980913</v>
      </c>
    </row>
    <row r="85" spans="1:10" ht="14.25" hidden="1" x14ac:dyDescent="0.25">
      <c r="A85" s="19" t="s">
        <v>125</v>
      </c>
      <c r="B85" s="94">
        <v>-2038.5631441666667</v>
      </c>
      <c r="C85" s="94">
        <v>0</v>
      </c>
      <c r="D85" s="94">
        <v>0</v>
      </c>
      <c r="E85" s="94">
        <v>0</v>
      </c>
      <c r="F85" s="94">
        <v>157643.88186319047</v>
      </c>
      <c r="G85" s="94">
        <v>7030.3455238095248</v>
      </c>
      <c r="H85" s="94">
        <v>3515.1727619047624</v>
      </c>
      <c r="I85" s="94">
        <v>3515.1727619047624</v>
      </c>
      <c r="J85" s="95">
        <v>155605.31871902381</v>
      </c>
    </row>
    <row r="86" spans="1:10" ht="14.25" x14ac:dyDescent="0.25">
      <c r="A86" s="19" t="s">
        <v>388</v>
      </c>
      <c r="B86" s="94">
        <v>-12600.484023068422</v>
      </c>
      <c r="C86" s="94">
        <v>0</v>
      </c>
      <c r="D86" s="94">
        <v>0</v>
      </c>
      <c r="E86" s="94">
        <v>0</v>
      </c>
      <c r="F86" s="94">
        <v>182985.74685497896</v>
      </c>
      <c r="G86" s="94">
        <v>1127.3813015578946</v>
      </c>
      <c r="H86" s="94">
        <v>1127.3813015578946</v>
      </c>
      <c r="I86" s="94">
        <v>1127.3813015578946</v>
      </c>
      <c r="J86" s="95">
        <v>170385.26283191054</v>
      </c>
    </row>
    <row r="87" spans="1:10" ht="14.25" x14ac:dyDescent="0.25">
      <c r="A87" s="19" t="s">
        <v>274</v>
      </c>
      <c r="B87" s="94">
        <v>-5615.6538013600002</v>
      </c>
      <c r="C87" s="94">
        <v>0</v>
      </c>
      <c r="D87" s="94">
        <v>0</v>
      </c>
      <c r="E87" s="94">
        <v>0</v>
      </c>
      <c r="F87" s="94">
        <v>163689.43833940884</v>
      </c>
      <c r="G87" s="94">
        <v>12018.167919308824</v>
      </c>
      <c r="H87" s="94">
        <v>12017.568886250001</v>
      </c>
      <c r="I87" s="94">
        <v>0</v>
      </c>
      <c r="J87" s="95">
        <v>158073.78453804884</v>
      </c>
    </row>
    <row r="88" spans="1:10" ht="14.25" x14ac:dyDescent="0.25">
      <c r="A88" s="19" t="s">
        <v>275</v>
      </c>
      <c r="B88" s="94">
        <v>-3465.4034589050002</v>
      </c>
      <c r="C88" s="94">
        <v>0</v>
      </c>
      <c r="D88" s="94">
        <v>0</v>
      </c>
      <c r="E88" s="94">
        <v>0</v>
      </c>
      <c r="F88" s="94">
        <v>188102.7029269</v>
      </c>
      <c r="G88" s="94">
        <v>32621.305098749999</v>
      </c>
      <c r="H88" s="94">
        <v>32621.305098749999</v>
      </c>
      <c r="I88" s="94">
        <v>0</v>
      </c>
      <c r="J88" s="95">
        <v>184637.29946799501</v>
      </c>
    </row>
    <row r="89" spans="1:10" ht="14.25" x14ac:dyDescent="0.25">
      <c r="A89" s="19" t="s">
        <v>276</v>
      </c>
      <c r="B89" s="94">
        <v>-4660.0663568095242</v>
      </c>
      <c r="C89" s="94">
        <v>0</v>
      </c>
      <c r="D89" s="94">
        <v>0</v>
      </c>
      <c r="E89" s="94">
        <v>0</v>
      </c>
      <c r="F89" s="94">
        <v>235436.16015652381</v>
      </c>
      <c r="G89" s="94">
        <v>54913.348227380964</v>
      </c>
      <c r="H89" s="94">
        <v>53657.058561714301</v>
      </c>
      <c r="I89" s="94">
        <v>0</v>
      </c>
      <c r="J89" s="95">
        <v>230776.09379971429</v>
      </c>
    </row>
    <row r="90" spans="1:10" ht="14.25" x14ac:dyDescent="0.25">
      <c r="A90" s="19" t="s">
        <v>275</v>
      </c>
      <c r="B90" s="94">
        <v>-6623.2711130099997</v>
      </c>
      <c r="C90" s="94">
        <v>0</v>
      </c>
      <c r="D90" s="94">
        <v>0</v>
      </c>
      <c r="E90" s="94">
        <v>0</v>
      </c>
      <c r="F90" s="94">
        <v>204193.76919004996</v>
      </c>
      <c r="G90" s="94">
        <v>70562.003462800029</v>
      </c>
      <c r="H90" s="94">
        <v>70485.478494150026</v>
      </c>
      <c r="I90" s="94">
        <v>0</v>
      </c>
      <c r="J90" s="95">
        <v>197570.49807703996</v>
      </c>
    </row>
    <row r="91" spans="1:10" ht="14.25" x14ac:dyDescent="0.25">
      <c r="A91" s="19" t="s">
        <v>389</v>
      </c>
      <c r="B91" s="94">
        <v>-7223.3991951999997</v>
      </c>
      <c r="C91" s="94">
        <v>0</v>
      </c>
      <c r="D91" s="94">
        <v>0</v>
      </c>
      <c r="E91" s="94">
        <v>0</v>
      </c>
      <c r="F91" s="94">
        <v>176754.43913434999</v>
      </c>
      <c r="G91" s="94">
        <v>70655.081598149991</v>
      </c>
      <c r="H91" s="94">
        <v>70505.081598149991</v>
      </c>
      <c r="I91" s="94">
        <v>0</v>
      </c>
      <c r="J91" s="95">
        <v>169531.03993914998</v>
      </c>
    </row>
    <row r="92" spans="1:10" ht="14.25" x14ac:dyDescent="0.25">
      <c r="A92" s="19" t="s">
        <v>389</v>
      </c>
      <c r="B92" s="94">
        <v>-5932.5088729909094</v>
      </c>
      <c r="C92" s="94">
        <v>0</v>
      </c>
      <c r="D92" s="94">
        <v>0</v>
      </c>
      <c r="E92" s="94">
        <v>0</v>
      </c>
      <c r="F92" s="94">
        <v>191040.36448695452</v>
      </c>
      <c r="G92" s="94">
        <v>70235.636142318181</v>
      </c>
      <c r="H92" s="94">
        <v>70071.816505954543</v>
      </c>
      <c r="I92" s="94">
        <v>0</v>
      </c>
      <c r="J92" s="95">
        <v>185107.85561396362</v>
      </c>
    </row>
    <row r="93" spans="1:10" ht="14.25" x14ac:dyDescent="0.25">
      <c r="A93" s="19" t="s">
        <v>276</v>
      </c>
      <c r="B93" s="94">
        <v>-6712.1450965045451</v>
      </c>
      <c r="C93" s="94">
        <v>0</v>
      </c>
      <c r="D93" s="94">
        <v>0</v>
      </c>
      <c r="E93" s="94">
        <v>0</v>
      </c>
      <c r="F93" s="94">
        <v>163236.56805622726</v>
      </c>
      <c r="G93" s="94">
        <v>60463.88427436362</v>
      </c>
      <c r="H93" s="94">
        <v>60395.702456181803</v>
      </c>
      <c r="I93" s="94">
        <v>0</v>
      </c>
      <c r="J93" s="95">
        <v>156524.42295972272</v>
      </c>
    </row>
    <row r="94" spans="1:10" ht="14.25" x14ac:dyDescent="0.25">
      <c r="A94" s="19" t="s">
        <v>277</v>
      </c>
      <c r="B94" s="94">
        <v>-3424.2055773047623</v>
      </c>
      <c r="C94" s="94">
        <v>0</v>
      </c>
      <c r="D94" s="94">
        <v>0</v>
      </c>
      <c r="E94" s="94">
        <v>0</v>
      </c>
      <c r="F94" s="94">
        <v>145426.91985814285</v>
      </c>
      <c r="G94" s="94">
        <v>60400.084164095235</v>
      </c>
      <c r="H94" s="94">
        <v>60400.084164095235</v>
      </c>
      <c r="I94" s="94">
        <v>0</v>
      </c>
      <c r="J94" s="95">
        <v>142002.71428083809</v>
      </c>
    </row>
    <row r="95" spans="1:10" ht="14.25" x14ac:dyDescent="0.25">
      <c r="A95" s="19" t="s">
        <v>278</v>
      </c>
      <c r="B95" s="94">
        <v>-4000.4383561999998</v>
      </c>
      <c r="C95" s="94">
        <v>0</v>
      </c>
      <c r="D95" s="94">
        <v>0</v>
      </c>
      <c r="E95" s="94">
        <v>0</v>
      </c>
      <c r="F95" s="94">
        <v>108677.600792</v>
      </c>
      <c r="G95" s="94">
        <v>40367.114948000002</v>
      </c>
      <c r="H95" s="94">
        <v>40367.114948000002</v>
      </c>
      <c r="I95" s="94">
        <v>0</v>
      </c>
      <c r="J95" s="95">
        <v>104677.1624358</v>
      </c>
    </row>
    <row r="96" spans="1:10" ht="14.25" x14ac:dyDescent="0.25">
      <c r="A96" s="19" t="s">
        <v>279</v>
      </c>
      <c r="B96" s="94">
        <v>-11279.836138295239</v>
      </c>
      <c r="C96" s="94">
        <v>0</v>
      </c>
      <c r="D96" s="94">
        <v>0</v>
      </c>
      <c r="E96" s="94">
        <v>0</v>
      </c>
      <c r="F96" s="94">
        <v>71366.087153238099</v>
      </c>
      <c r="G96" s="94">
        <v>27898.989490047617</v>
      </c>
      <c r="H96" s="94">
        <v>27898.989490047617</v>
      </c>
      <c r="I96" s="94">
        <v>0</v>
      </c>
      <c r="J96" s="95">
        <v>60086.251014942856</v>
      </c>
    </row>
    <row r="97" spans="1:10" ht="14.25" x14ac:dyDescent="0.25">
      <c r="A97" s="19" t="s">
        <v>280</v>
      </c>
      <c r="B97" s="94">
        <v>-7343.862752776191</v>
      </c>
      <c r="C97" s="94">
        <v>0</v>
      </c>
      <c r="D97" s="94">
        <v>0</v>
      </c>
      <c r="E97" s="94">
        <v>0</v>
      </c>
      <c r="F97" s="94">
        <v>80186.295092952379</v>
      </c>
      <c r="G97" s="94">
        <v>6746.4732850476184</v>
      </c>
      <c r="H97" s="94">
        <v>6746.4732850476184</v>
      </c>
      <c r="I97" s="94">
        <v>0</v>
      </c>
      <c r="J97" s="95">
        <v>72842.432340176194</v>
      </c>
    </row>
    <row r="98" spans="1:10" ht="14.25" x14ac:dyDescent="0.25">
      <c r="A98" s="19" t="s">
        <v>390</v>
      </c>
      <c r="B98" s="94">
        <v>-27212</v>
      </c>
      <c r="C98" s="94">
        <v>0</v>
      </c>
      <c r="D98" s="94">
        <v>0</v>
      </c>
      <c r="E98" s="94">
        <v>0</v>
      </c>
      <c r="F98" s="94">
        <v>78510</v>
      </c>
      <c r="G98" s="94">
        <v>0</v>
      </c>
      <c r="H98" s="94">
        <v>0</v>
      </c>
      <c r="I98" s="94">
        <v>0</v>
      </c>
      <c r="J98" s="95">
        <v>51298</v>
      </c>
    </row>
    <row r="99" spans="1:10" ht="14.25" x14ac:dyDescent="0.25">
      <c r="A99" s="19" t="s">
        <v>274</v>
      </c>
      <c r="B99" s="94">
        <v>-6938.8649492571421</v>
      </c>
      <c r="C99" s="94">
        <v>0</v>
      </c>
      <c r="D99" s="94">
        <v>0</v>
      </c>
      <c r="E99" s="94">
        <v>0</v>
      </c>
      <c r="F99" s="94">
        <v>82371.931012285713</v>
      </c>
      <c r="G99" s="94">
        <v>0</v>
      </c>
      <c r="H99" s="94">
        <v>0</v>
      </c>
      <c r="I99" s="94">
        <v>0</v>
      </c>
      <c r="J99" s="95">
        <v>75433.066063028571</v>
      </c>
    </row>
    <row r="100" spans="1:10" ht="14.25" x14ac:dyDescent="0.25">
      <c r="A100" s="19" t="s">
        <v>275</v>
      </c>
      <c r="B100" s="94">
        <v>-20249.852257304545</v>
      </c>
      <c r="C100" s="94">
        <v>-13676.406653704546</v>
      </c>
      <c r="D100" s="94">
        <v>-13676.406653704546</v>
      </c>
      <c r="E100" s="94">
        <v>-13676.406653704546</v>
      </c>
      <c r="F100" s="94">
        <v>80865.822938454527</v>
      </c>
      <c r="G100" s="94">
        <v>45.454545454545453</v>
      </c>
      <c r="H100" s="94">
        <v>0</v>
      </c>
      <c r="I100" s="94">
        <v>0</v>
      </c>
      <c r="J100" s="95">
        <v>60615.970681149978</v>
      </c>
    </row>
    <row r="101" spans="1:10" ht="14.25" x14ac:dyDescent="0.25">
      <c r="A101" s="19" t="s">
        <v>276</v>
      </c>
      <c r="B101" s="94">
        <v>-27600.6577631</v>
      </c>
      <c r="C101" s="94">
        <v>-22266.777981671428</v>
      </c>
      <c r="D101" s="94">
        <v>-22266.777981671428</v>
      </c>
      <c r="E101" s="94">
        <v>-22266.777981671428</v>
      </c>
      <c r="F101" s="94">
        <v>162340.00692166665</v>
      </c>
      <c r="G101" s="94">
        <v>16.051187142857142</v>
      </c>
      <c r="H101" s="94">
        <v>0</v>
      </c>
      <c r="I101" s="94">
        <v>0</v>
      </c>
      <c r="J101" s="95">
        <v>134739.34915856665</v>
      </c>
    </row>
    <row r="102" spans="1:10" ht="14.25" x14ac:dyDescent="0.25">
      <c r="A102" s="19" t="s">
        <v>275</v>
      </c>
      <c r="B102" s="94">
        <v>-10751.024455229999</v>
      </c>
      <c r="C102" s="94">
        <v>-6328.1015385749997</v>
      </c>
      <c r="D102" s="94">
        <v>-6328.1015385749997</v>
      </c>
      <c r="E102" s="94">
        <v>-6328.1015385749997</v>
      </c>
      <c r="F102" s="94">
        <v>154492.2913055</v>
      </c>
      <c r="G102" s="94">
        <v>250</v>
      </c>
      <c r="H102" s="94">
        <v>0</v>
      </c>
      <c r="I102" s="94">
        <v>0</v>
      </c>
      <c r="J102" s="95">
        <v>143741.26685026998</v>
      </c>
    </row>
    <row r="103" spans="1:10" ht="14.25" x14ac:dyDescent="0.25">
      <c r="A103" s="19" t="s">
        <v>389</v>
      </c>
      <c r="B103" s="94">
        <v>-10474.399690036364</v>
      </c>
      <c r="C103" s="94">
        <v>-1864.4989821318181</v>
      </c>
      <c r="D103" s="94">
        <v>-1864.4989821318181</v>
      </c>
      <c r="E103" s="94">
        <v>-1864.4989821318181</v>
      </c>
      <c r="F103" s="94">
        <v>154223.61185190908</v>
      </c>
      <c r="G103" s="94">
        <v>0</v>
      </c>
      <c r="H103" s="94">
        <v>0</v>
      </c>
      <c r="I103" s="94">
        <v>0</v>
      </c>
      <c r="J103" s="95">
        <v>143749.21216187271</v>
      </c>
    </row>
    <row r="104" spans="1:10" ht="14.25" x14ac:dyDescent="0.25">
      <c r="A104" s="19" t="s">
        <v>389</v>
      </c>
      <c r="B104" s="94">
        <v>-10553.03884532174</v>
      </c>
      <c r="C104" s="94">
        <v>0</v>
      </c>
      <c r="D104" s="94">
        <v>0</v>
      </c>
      <c r="E104" s="94">
        <v>0</v>
      </c>
      <c r="F104" s="94">
        <v>146821.8785950435</v>
      </c>
      <c r="G104" s="94">
        <v>252.17391304347825</v>
      </c>
      <c r="H104" s="94">
        <v>0</v>
      </c>
      <c r="I104" s="94">
        <v>0</v>
      </c>
      <c r="J104" s="95">
        <v>136268.83974972175</v>
      </c>
    </row>
    <row r="105" spans="1:10" ht="14.25" x14ac:dyDescent="0.25">
      <c r="A105" s="19" t="s">
        <v>276</v>
      </c>
      <c r="B105" s="94">
        <v>-6929.1393442666667</v>
      </c>
      <c r="C105" s="94">
        <v>0</v>
      </c>
      <c r="D105" s="94">
        <v>0</v>
      </c>
      <c r="E105" s="94">
        <v>0</v>
      </c>
      <c r="F105" s="94">
        <v>171973.14317304766</v>
      </c>
      <c r="G105" s="94">
        <v>0</v>
      </c>
      <c r="H105" s="94">
        <v>0</v>
      </c>
      <c r="I105" s="94">
        <v>0</v>
      </c>
      <c r="J105" s="95">
        <v>165044.00382878099</v>
      </c>
    </row>
    <row r="106" spans="1:10" ht="14.25" x14ac:dyDescent="0.25">
      <c r="A106" s="19" t="s">
        <v>277</v>
      </c>
      <c r="B106" s="94">
        <v>-4500.3688524619047</v>
      </c>
      <c r="C106" s="94">
        <v>0</v>
      </c>
      <c r="D106" s="94">
        <v>0</v>
      </c>
      <c r="E106" s="94">
        <v>0</v>
      </c>
      <c r="F106" s="94">
        <v>141737.30538828572</v>
      </c>
      <c r="G106" s="94">
        <v>9.5238095238095237</v>
      </c>
      <c r="H106" s="94">
        <v>0</v>
      </c>
      <c r="I106" s="94">
        <v>0</v>
      </c>
      <c r="J106" s="95">
        <v>137236.93653582383</v>
      </c>
    </row>
    <row r="107" spans="1:10" ht="14.25" x14ac:dyDescent="0.25">
      <c r="A107" s="19" t="s">
        <v>278</v>
      </c>
      <c r="B107" s="94">
        <v>-36693.866588827266</v>
      </c>
      <c r="C107" s="94">
        <v>-28584.16639012727</v>
      </c>
      <c r="D107" s="94">
        <v>-28584.16639012727</v>
      </c>
      <c r="E107" s="94">
        <v>-28584.16639012727</v>
      </c>
      <c r="F107" s="94">
        <v>231249.96661209091</v>
      </c>
      <c r="G107" s="94">
        <v>0</v>
      </c>
      <c r="H107" s="94">
        <v>0</v>
      </c>
      <c r="I107" s="94">
        <v>0</v>
      </c>
      <c r="J107" s="95">
        <v>194556.10002326366</v>
      </c>
    </row>
    <row r="108" spans="1:10" ht="14.25" x14ac:dyDescent="0.25">
      <c r="A108" s="19" t="s">
        <v>279</v>
      </c>
      <c r="B108" s="94">
        <v>-59332.337346938089</v>
      </c>
      <c r="C108" s="94">
        <v>-54493.878590776185</v>
      </c>
      <c r="D108" s="94">
        <v>-54493.878590776185</v>
      </c>
      <c r="E108" s="94">
        <v>-54493.878590776185</v>
      </c>
      <c r="F108" s="94">
        <v>306518.38919533335</v>
      </c>
      <c r="G108" s="94">
        <v>0</v>
      </c>
      <c r="H108" s="94">
        <v>0</v>
      </c>
      <c r="I108" s="94">
        <v>0</v>
      </c>
      <c r="J108" s="95">
        <v>247186.05184839526</v>
      </c>
    </row>
    <row r="109" spans="1:10" ht="14.25" x14ac:dyDescent="0.25">
      <c r="A109" s="19" t="s">
        <v>280</v>
      </c>
      <c r="B109" s="94">
        <v>-31600.814706863639</v>
      </c>
      <c r="C109" s="94">
        <v>-23895.552318640912</v>
      </c>
      <c r="D109" s="94">
        <v>-23895.552318640912</v>
      </c>
      <c r="E109" s="94">
        <v>-23895.552318640912</v>
      </c>
      <c r="F109" s="94">
        <v>297666.25441868184</v>
      </c>
      <c r="G109" s="94">
        <v>841.5454545454545</v>
      </c>
      <c r="H109" s="94">
        <v>0</v>
      </c>
      <c r="I109" s="94">
        <v>0</v>
      </c>
      <c r="J109" s="95">
        <v>266065.43971181818</v>
      </c>
    </row>
    <row r="110" spans="1:10" ht="14.25" x14ac:dyDescent="0.25">
      <c r="A110" s="19" t="s">
        <v>391</v>
      </c>
      <c r="B110" s="94">
        <v>-17419.71403438889</v>
      </c>
      <c r="C110" s="94">
        <v>-12172.729542033332</v>
      </c>
      <c r="D110" s="94">
        <v>-12172.729542033332</v>
      </c>
      <c r="E110" s="94">
        <v>-12172.729542033332</v>
      </c>
      <c r="F110" s="94">
        <v>325061.11440594448</v>
      </c>
      <c r="G110" s="94">
        <v>1394.4444444444443</v>
      </c>
      <c r="H110" s="94">
        <v>0</v>
      </c>
      <c r="I110" s="94">
        <v>0</v>
      </c>
      <c r="J110" s="95">
        <v>307641.40037155559</v>
      </c>
    </row>
    <row r="111" spans="1:10" ht="14.25" x14ac:dyDescent="0.25">
      <c r="A111" s="19" t="s">
        <v>274</v>
      </c>
      <c r="B111" s="94">
        <v>-18426.82605624737</v>
      </c>
      <c r="C111" s="94">
        <v>-9610.0704686421068</v>
      </c>
      <c r="D111" s="94">
        <v>-9610.0704686421068</v>
      </c>
      <c r="E111" s="94">
        <v>-9610.0704686421068</v>
      </c>
      <c r="F111" s="94">
        <v>309030.52280157892</v>
      </c>
      <c r="G111" s="94">
        <v>0</v>
      </c>
      <c r="H111" s="94">
        <v>0</v>
      </c>
      <c r="I111" s="94">
        <v>0</v>
      </c>
      <c r="J111" s="95">
        <v>290603.69674533157</v>
      </c>
    </row>
    <row r="112" spans="1:10" ht="14.25" x14ac:dyDescent="0.25">
      <c r="A112" s="19" t="s">
        <v>275</v>
      </c>
      <c r="B112" s="94">
        <v>-14569.645242372728</v>
      </c>
      <c r="C112" s="94">
        <v>-8666.725690686364</v>
      </c>
      <c r="D112" s="94">
        <v>-8666.725690686364</v>
      </c>
      <c r="E112" s="94">
        <v>-8666.725690686364</v>
      </c>
      <c r="F112" s="94">
        <v>267087.46179977275</v>
      </c>
      <c r="G112" s="94">
        <v>222.72727272727272</v>
      </c>
      <c r="H112" s="94">
        <v>0</v>
      </c>
      <c r="I112" s="94">
        <v>0</v>
      </c>
      <c r="J112" s="95">
        <v>252517.81655740002</v>
      </c>
    </row>
    <row r="113" spans="1:10" ht="14.25" x14ac:dyDescent="0.25">
      <c r="A113" s="19" t="s">
        <v>276</v>
      </c>
      <c r="B113" s="94">
        <v>-12851.853431785714</v>
      </c>
      <c r="C113" s="94">
        <v>-7294.1015726904761</v>
      </c>
      <c r="D113" s="94">
        <v>-7294.1015726904761</v>
      </c>
      <c r="E113" s="94">
        <v>-7294.1015726904761</v>
      </c>
      <c r="F113" s="94">
        <v>301385.19931971421</v>
      </c>
      <c r="G113" s="94">
        <v>4654.1664230952374</v>
      </c>
      <c r="H113" s="94">
        <v>0</v>
      </c>
      <c r="I113" s="94">
        <v>0</v>
      </c>
      <c r="J113" s="95">
        <v>288533.3458879285</v>
      </c>
    </row>
    <row r="114" spans="1:10" ht="14.25" x14ac:dyDescent="0.25">
      <c r="A114" s="19" t="s">
        <v>275</v>
      </c>
      <c r="B114" s="94">
        <v>-6838.5960389649999</v>
      </c>
      <c r="C114" s="94">
        <v>-4218.2812444499996</v>
      </c>
      <c r="D114" s="94">
        <v>-4218.2812444499996</v>
      </c>
      <c r="E114" s="94">
        <v>-4218.2812444499996</v>
      </c>
      <c r="F114" s="94">
        <v>402263.26006959996</v>
      </c>
      <c r="G114" s="94">
        <v>23742.16578155</v>
      </c>
      <c r="H114" s="94">
        <v>0</v>
      </c>
      <c r="I114" s="94">
        <v>0</v>
      </c>
      <c r="J114" s="95">
        <v>395424.66403063497</v>
      </c>
    </row>
    <row r="115" spans="1:10" ht="14.25" x14ac:dyDescent="0.25">
      <c r="A115" s="19" t="s">
        <v>389</v>
      </c>
      <c r="B115" s="94">
        <v>-5729.4399375739131</v>
      </c>
      <c r="C115" s="94">
        <v>-4230.9563430521739</v>
      </c>
      <c r="D115" s="94">
        <v>-4230.9563430521739</v>
      </c>
      <c r="E115" s="94">
        <v>-4230.9563430521739</v>
      </c>
      <c r="F115" s="94">
        <v>454878.85207017395</v>
      </c>
      <c r="G115" s="94">
        <v>32582.608695652172</v>
      </c>
      <c r="H115" s="94">
        <v>0</v>
      </c>
      <c r="I115" s="94">
        <v>0</v>
      </c>
      <c r="J115" s="95">
        <v>449149.41213260003</v>
      </c>
    </row>
    <row r="116" spans="1:10" ht="14.25" x14ac:dyDescent="0.25">
      <c r="A116" s="19" t="s">
        <v>389</v>
      </c>
      <c r="B116" s="94">
        <v>-8210.6484018238098</v>
      </c>
      <c r="C116" s="94">
        <v>0</v>
      </c>
      <c r="D116" s="94">
        <v>0</v>
      </c>
      <c r="E116" s="94">
        <v>0</v>
      </c>
      <c r="F116" s="94">
        <v>463652.40015195246</v>
      </c>
      <c r="G116" s="94">
        <v>20671.531898238096</v>
      </c>
      <c r="H116" s="94">
        <v>0</v>
      </c>
      <c r="I116" s="94">
        <v>0</v>
      </c>
      <c r="J116" s="95">
        <v>455441.75175012863</v>
      </c>
    </row>
    <row r="117" spans="1:10" ht="14.25" x14ac:dyDescent="0.25">
      <c r="A117" s="19" t="s">
        <v>276</v>
      </c>
      <c r="B117" s="94">
        <v>-3959.687484440909</v>
      </c>
      <c r="C117" s="94">
        <v>0</v>
      </c>
      <c r="D117" s="94">
        <v>0</v>
      </c>
      <c r="E117" s="94">
        <v>0</v>
      </c>
      <c r="F117" s="94">
        <v>469454.35032290913</v>
      </c>
      <c r="G117" s="94">
        <v>28731.922272727275</v>
      </c>
      <c r="H117" s="94">
        <v>0</v>
      </c>
      <c r="I117" s="94">
        <v>0</v>
      </c>
      <c r="J117" s="95">
        <v>465494.66283846821</v>
      </c>
    </row>
    <row r="118" spans="1:10" ht="14.25" x14ac:dyDescent="0.25">
      <c r="A118" s="19" t="s">
        <v>277</v>
      </c>
      <c r="B118" s="94">
        <v>-7027.2492172238099</v>
      </c>
      <c r="C118" s="94">
        <v>0</v>
      </c>
      <c r="D118" s="94">
        <v>0</v>
      </c>
      <c r="E118" s="94">
        <v>0</v>
      </c>
      <c r="F118" s="94">
        <v>455655.92919671431</v>
      </c>
      <c r="G118" s="94">
        <v>10638.095238095239</v>
      </c>
      <c r="H118" s="94">
        <v>0</v>
      </c>
      <c r="I118" s="94">
        <v>0</v>
      </c>
      <c r="J118" s="95">
        <v>448628.67997949052</v>
      </c>
    </row>
  </sheetData>
  <hyperlinks>
    <hyperlink ref="A1" location="List!A1" display="List!A1" xr:uid="{00000000-0004-0000-2700-000000000000}"/>
  </hyperlinks>
  <pageMargins left="0.7" right="0.7" top="0.75" bottom="0.75" header="0.3" footer="0.3"/>
  <drawing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7"/>
  <sheetViews>
    <sheetView zoomScale="160" zoomScaleNormal="160" workbookViewId="0"/>
  </sheetViews>
  <sheetFormatPr defaultColWidth="8.88671875" defaultRowHeight="16.5" x14ac:dyDescent="0.3"/>
  <cols>
    <col min="1" max="4" width="8.88671875" style="19"/>
    <col min="5" max="16384" width="8.88671875" style="17"/>
  </cols>
  <sheetData>
    <row r="1" spans="1:5" x14ac:dyDescent="0.3">
      <c r="A1" s="231" t="s">
        <v>379</v>
      </c>
      <c r="B1" s="195" t="s">
        <v>256</v>
      </c>
      <c r="C1" s="195" t="s">
        <v>257</v>
      </c>
      <c r="D1" s="195" t="s">
        <v>258</v>
      </c>
      <c r="E1" s="19"/>
    </row>
    <row r="2" spans="1:5" x14ac:dyDescent="0.3">
      <c r="A2" s="116">
        <v>2.7397260273972603E-3</v>
      </c>
      <c r="B2" s="35">
        <v>6.0334000000000003</v>
      </c>
      <c r="C2" s="35">
        <v>6.9779999999999998</v>
      </c>
      <c r="D2" s="35">
        <v>7.6223000000000001</v>
      </c>
      <c r="E2" s="19"/>
    </row>
    <row r="3" spans="1:5" x14ac:dyDescent="0.3">
      <c r="A3" s="116">
        <v>8.3333333333333329E-2</v>
      </c>
      <c r="B3" s="35">
        <v>6.0349000000000004</v>
      </c>
      <c r="C3" s="35">
        <v>7.0309999999999997</v>
      </c>
      <c r="D3" s="35">
        <v>7.7045000000000003</v>
      </c>
      <c r="E3" s="19"/>
    </row>
    <row r="4" spans="1:5" x14ac:dyDescent="0.3">
      <c r="A4" s="116">
        <v>0.25</v>
      </c>
      <c r="B4" s="35">
        <v>6.0378999999999996</v>
      </c>
      <c r="C4" s="35">
        <v>7.1405000000000003</v>
      </c>
      <c r="D4" s="35">
        <v>7.8742999999999999</v>
      </c>
      <c r="E4" s="19"/>
    </row>
    <row r="5" spans="1:5" x14ac:dyDescent="0.3">
      <c r="A5" s="116">
        <v>0.5</v>
      </c>
      <c r="B5" s="35">
        <v>6.1356000000000002</v>
      </c>
      <c r="C5" s="35">
        <v>7.2901999999999996</v>
      </c>
      <c r="D5" s="35">
        <v>8.0949000000000009</v>
      </c>
      <c r="E5" s="19"/>
    </row>
    <row r="6" spans="1:5" x14ac:dyDescent="0.3">
      <c r="A6" s="116">
        <v>0.75</v>
      </c>
      <c r="B6" s="35">
        <v>6.3277999999999999</v>
      </c>
      <c r="C6" s="35">
        <v>7.4874999999999998</v>
      </c>
      <c r="D6" s="35">
        <v>8.3948</v>
      </c>
      <c r="E6" s="19"/>
    </row>
    <row r="7" spans="1:5" x14ac:dyDescent="0.3">
      <c r="A7" s="116">
        <v>1</v>
      </c>
      <c r="B7" s="35">
        <v>6.4890999999999996</v>
      </c>
      <c r="C7" s="35">
        <v>7.6097000000000001</v>
      </c>
      <c r="D7" s="35">
        <v>8.5460999999999991</v>
      </c>
      <c r="E7" s="19"/>
    </row>
    <row r="8" spans="1:5" x14ac:dyDescent="0.3">
      <c r="A8" s="116">
        <v>2</v>
      </c>
      <c r="B8" s="35">
        <v>7.2263000000000002</v>
      </c>
      <c r="C8" s="35">
        <v>8.0655000000000001</v>
      </c>
      <c r="D8" s="35">
        <v>9.0269999999999992</v>
      </c>
      <c r="E8" s="19"/>
    </row>
    <row r="9" spans="1:5" x14ac:dyDescent="0.3">
      <c r="A9" s="116">
        <v>3</v>
      </c>
      <c r="B9" s="35">
        <v>7.7316000000000003</v>
      </c>
      <c r="C9" s="35">
        <v>8.3367000000000004</v>
      </c>
      <c r="D9" s="35">
        <v>9.3167000000000009</v>
      </c>
      <c r="E9" s="19"/>
    </row>
    <row r="10" spans="1:5" x14ac:dyDescent="0.3">
      <c r="A10" s="116">
        <v>4</v>
      </c>
      <c r="B10" s="35">
        <v>8.1206999999999994</v>
      </c>
      <c r="C10" s="35">
        <v>8.5680999999999994</v>
      </c>
      <c r="D10" s="35">
        <v>9.5021000000000004</v>
      </c>
      <c r="E10" s="19"/>
    </row>
    <row r="11" spans="1:5" x14ac:dyDescent="0.3">
      <c r="A11" s="116">
        <v>5</v>
      </c>
      <c r="B11" s="35">
        <v>8.3436000000000003</v>
      </c>
      <c r="C11" s="35">
        <v>8.6913</v>
      </c>
      <c r="D11" s="35">
        <v>9.5966000000000005</v>
      </c>
      <c r="E11" s="19"/>
    </row>
    <row r="12" spans="1:5" x14ac:dyDescent="0.3">
      <c r="A12" s="116">
        <v>7</v>
      </c>
      <c r="B12" s="35">
        <v>8.6272000000000002</v>
      </c>
      <c r="C12" s="35">
        <v>8.9377999999999993</v>
      </c>
      <c r="D12" s="35">
        <v>9.7856000000000005</v>
      </c>
      <c r="E12" s="19"/>
    </row>
    <row r="13" spans="1:5" x14ac:dyDescent="0.3">
      <c r="A13" s="116">
        <v>10</v>
      </c>
      <c r="B13" s="35">
        <v>8.8371999999999993</v>
      </c>
      <c r="C13" s="35">
        <v>9.1567000000000007</v>
      </c>
      <c r="D13" s="35">
        <v>9.9647000000000006</v>
      </c>
      <c r="E13" s="19"/>
    </row>
    <row r="14" spans="1:5" x14ac:dyDescent="0.3">
      <c r="A14" s="116">
        <v>15</v>
      </c>
      <c r="B14" s="35">
        <v>8.9748000000000001</v>
      </c>
      <c r="C14" s="35">
        <v>9.3204999999999991</v>
      </c>
      <c r="D14" s="35">
        <v>10.0221</v>
      </c>
      <c r="E14" s="19"/>
    </row>
    <row r="15" spans="1:5" x14ac:dyDescent="0.3">
      <c r="A15" s="116">
        <v>20</v>
      </c>
      <c r="B15" s="35">
        <v>9.0411000000000001</v>
      </c>
      <c r="C15" s="35">
        <v>9.3919999999999995</v>
      </c>
      <c r="D15" s="35">
        <v>10.054399999999999</v>
      </c>
      <c r="E15" s="19"/>
    </row>
    <row r="16" spans="1:5" x14ac:dyDescent="0.3">
      <c r="A16" s="19">
        <v>30</v>
      </c>
      <c r="B16" s="35">
        <v>9.1420999999999992</v>
      </c>
      <c r="C16" s="35">
        <v>9.4925999999999995</v>
      </c>
      <c r="D16" s="35">
        <v>10.1174</v>
      </c>
      <c r="E16" s="19"/>
    </row>
    <row r="17" spans="1:5" x14ac:dyDescent="0.3">
      <c r="A17" s="1"/>
      <c r="E17" s="19"/>
    </row>
  </sheetData>
  <hyperlinks>
    <hyperlink ref="A1" location="List!A1" display="List!A1" xr:uid="{00000000-0004-0000-2800-000000000000}"/>
  </hyperlinks>
  <pageMargins left="0.7" right="0.7" top="0.75" bottom="0.75" header="0.3" footer="0.3"/>
  <drawing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204"/>
  <sheetViews>
    <sheetView zoomScale="130" zoomScaleNormal="130" workbookViewId="0">
      <selection activeCell="J23" sqref="J23"/>
    </sheetView>
  </sheetViews>
  <sheetFormatPr defaultColWidth="8.88671875" defaultRowHeight="14.25" x14ac:dyDescent="0.25"/>
  <cols>
    <col min="1" max="1" width="10.109375" style="213" bestFit="1" customWidth="1"/>
    <col min="2" max="2" width="10.44140625" style="232" customWidth="1"/>
    <col min="3" max="16384" width="8.88671875" style="232"/>
  </cols>
  <sheetData>
    <row r="1" spans="1:5" ht="28.5" x14ac:dyDescent="0.25">
      <c r="A1" s="231" t="s">
        <v>379</v>
      </c>
      <c r="B1" s="171" t="s">
        <v>259</v>
      </c>
      <c r="C1" s="171" t="s">
        <v>260</v>
      </c>
      <c r="D1" s="171" t="s">
        <v>261</v>
      </c>
      <c r="E1" s="171" t="s">
        <v>262</v>
      </c>
    </row>
    <row r="2" spans="1:5" x14ac:dyDescent="0.25">
      <c r="A2" s="173">
        <v>43111</v>
      </c>
      <c r="B2" s="174">
        <v>6</v>
      </c>
      <c r="C2" s="174">
        <v>6.2927</v>
      </c>
      <c r="D2" s="174">
        <v>5.7061000000000002</v>
      </c>
      <c r="E2" s="174">
        <v>10.100300000000001</v>
      </c>
    </row>
    <row r="3" spans="1:5" x14ac:dyDescent="0.25">
      <c r="A3" s="173">
        <v>43118</v>
      </c>
      <c r="B3" s="174">
        <v>6</v>
      </c>
      <c r="C3" s="174">
        <v>6.3440000000000003</v>
      </c>
      <c r="D3" s="174">
        <v>5.7682000000000002</v>
      </c>
      <c r="E3" s="174">
        <v>10.0626</v>
      </c>
    </row>
    <row r="4" spans="1:5" x14ac:dyDescent="0.25">
      <c r="A4" s="173">
        <v>43125</v>
      </c>
      <c r="B4" s="174">
        <v>6</v>
      </c>
      <c r="C4" s="174">
        <v>6.3087999999999997</v>
      </c>
      <c r="D4" s="174">
        <v>5.7393000000000001</v>
      </c>
      <c r="E4" s="174">
        <v>9.9914000000000005</v>
      </c>
    </row>
    <row r="5" spans="1:5" x14ac:dyDescent="0.25">
      <c r="A5" s="173">
        <v>43132</v>
      </c>
      <c r="B5" s="174">
        <v>6</v>
      </c>
      <c r="C5" s="174">
        <v>6.3090999999999999</v>
      </c>
      <c r="D5" s="174">
        <v>5.7346000000000004</v>
      </c>
      <c r="E5" s="174">
        <v>9.9655000000000005</v>
      </c>
    </row>
    <row r="6" spans="1:5" x14ac:dyDescent="0.25">
      <c r="A6" s="173">
        <v>43139</v>
      </c>
      <c r="B6" s="174">
        <v>6</v>
      </c>
      <c r="C6" s="174">
        <v>6.3009000000000004</v>
      </c>
      <c r="D6" s="174">
        <v>5.6938000000000004</v>
      </c>
      <c r="E6" s="174">
        <v>9.8500999999999994</v>
      </c>
    </row>
    <row r="7" spans="1:5" x14ac:dyDescent="0.25">
      <c r="A7" s="173">
        <v>43146</v>
      </c>
      <c r="B7" s="174">
        <v>6</v>
      </c>
      <c r="C7" s="174">
        <v>6.3045</v>
      </c>
      <c r="D7" s="174">
        <v>5.7222999999999997</v>
      </c>
      <c r="E7" s="174">
        <v>9.7047000000000008</v>
      </c>
    </row>
    <row r="8" spans="1:5" x14ac:dyDescent="0.25">
      <c r="A8" s="173">
        <v>43153</v>
      </c>
      <c r="B8" s="174">
        <v>6</v>
      </c>
      <c r="C8" s="174">
        <v>6.2095000000000002</v>
      </c>
      <c r="D8" s="174">
        <v>5.6032000000000002</v>
      </c>
      <c r="E8" s="174">
        <v>9.7199000000000009</v>
      </c>
    </row>
    <row r="9" spans="1:5" x14ac:dyDescent="0.25">
      <c r="A9" s="173">
        <v>43160</v>
      </c>
      <c r="B9" s="174">
        <v>6</v>
      </c>
      <c r="C9" s="174">
        <v>6.2232000000000003</v>
      </c>
      <c r="D9" s="174">
        <v>5.6580000000000004</v>
      </c>
      <c r="E9" s="174">
        <v>9.6815999999999995</v>
      </c>
    </row>
    <row r="10" spans="1:5" x14ac:dyDescent="0.25">
      <c r="A10" s="173">
        <v>43166</v>
      </c>
      <c r="B10" s="174">
        <v>6</v>
      </c>
      <c r="C10" s="174">
        <v>6.1993999999999998</v>
      </c>
      <c r="D10" s="174">
        <v>5.5610999999999997</v>
      </c>
      <c r="E10" s="174">
        <v>9.7349999999999994</v>
      </c>
    </row>
    <row r="11" spans="1:5" x14ac:dyDescent="0.25">
      <c r="A11" s="173">
        <v>43174</v>
      </c>
      <c r="B11" s="174">
        <v>6</v>
      </c>
      <c r="C11" s="174">
        <v>6.3094000000000001</v>
      </c>
      <c r="D11" s="174">
        <v>5.7454000000000001</v>
      </c>
      <c r="E11" s="174">
        <v>9.6927000000000003</v>
      </c>
    </row>
    <row r="12" spans="1:5" x14ac:dyDescent="0.25">
      <c r="A12" s="173">
        <v>43181</v>
      </c>
      <c r="B12" s="174">
        <v>6</v>
      </c>
      <c r="C12" s="174">
        <v>6.3022999999999998</v>
      </c>
      <c r="D12" s="174">
        <v>5.7582000000000004</v>
      </c>
      <c r="E12" s="174">
        <v>9.6372999999999998</v>
      </c>
    </row>
    <row r="13" spans="1:5" x14ac:dyDescent="0.25">
      <c r="A13" s="173">
        <v>43189</v>
      </c>
      <c r="B13" s="174">
        <v>6</v>
      </c>
      <c r="C13" s="174">
        <v>6.3673999999999999</v>
      </c>
      <c r="D13" s="174">
        <v>5.8071000000000002</v>
      </c>
      <c r="E13" s="174">
        <v>9.6997</v>
      </c>
    </row>
    <row r="14" spans="1:5" x14ac:dyDescent="0.25">
      <c r="A14" s="173">
        <v>43195</v>
      </c>
      <c r="B14" s="174">
        <v>6</v>
      </c>
      <c r="C14" s="174">
        <v>6.4707999999999997</v>
      </c>
      <c r="D14" s="174">
        <v>5.8601000000000001</v>
      </c>
      <c r="E14" s="174">
        <v>9.7288999999999994</v>
      </c>
    </row>
    <row r="15" spans="1:5" x14ac:dyDescent="0.25">
      <c r="A15" s="173">
        <v>43202</v>
      </c>
      <c r="B15" s="174">
        <v>6</v>
      </c>
      <c r="C15" s="174">
        <v>6.4718</v>
      </c>
      <c r="D15" s="174">
        <v>5.8555000000000001</v>
      </c>
      <c r="E15" s="174">
        <v>9.6959999999999997</v>
      </c>
    </row>
    <row r="16" spans="1:5" x14ac:dyDescent="0.25">
      <c r="A16" s="173">
        <v>43209</v>
      </c>
      <c r="B16" s="174">
        <v>6</v>
      </c>
      <c r="C16" s="174">
        <v>6.4652000000000003</v>
      </c>
      <c r="D16" s="174">
        <v>5.9047999999999998</v>
      </c>
      <c r="E16" s="174">
        <v>9.7010000000000005</v>
      </c>
    </row>
    <row r="17" spans="1:5" x14ac:dyDescent="0.25">
      <c r="A17" s="173">
        <v>43216</v>
      </c>
      <c r="B17" s="174">
        <v>6</v>
      </c>
      <c r="C17" s="174">
        <v>6.4715999999999996</v>
      </c>
      <c r="D17" s="174">
        <v>5.9268000000000001</v>
      </c>
      <c r="E17" s="174">
        <v>9.7304999999999993</v>
      </c>
    </row>
    <row r="18" spans="1:5" x14ac:dyDescent="0.25">
      <c r="A18" s="173">
        <v>43217</v>
      </c>
      <c r="B18" s="174">
        <v>6</v>
      </c>
      <c r="C18" s="174">
        <v>6.4782000000000002</v>
      </c>
      <c r="D18" s="174">
        <v>5.9824999999999999</v>
      </c>
      <c r="E18" s="174">
        <v>9.6991999999999994</v>
      </c>
    </row>
    <row r="19" spans="1:5" x14ac:dyDescent="0.25">
      <c r="A19" s="173">
        <v>43223</v>
      </c>
      <c r="B19" s="174">
        <v>6</v>
      </c>
      <c r="C19" s="174">
        <v>6.4939</v>
      </c>
      <c r="D19" s="174">
        <v>5.9291999999999998</v>
      </c>
      <c r="E19" s="174">
        <v>9.8404000000000007</v>
      </c>
    </row>
    <row r="20" spans="1:5" x14ac:dyDescent="0.25">
      <c r="A20" s="173">
        <v>43230</v>
      </c>
      <c r="B20" s="174">
        <v>6</v>
      </c>
      <c r="C20" s="174">
        <v>6.5266999999999999</v>
      </c>
      <c r="D20" s="174">
        <v>5.9702999999999999</v>
      </c>
      <c r="E20" s="174">
        <v>9.7392000000000003</v>
      </c>
    </row>
    <row r="21" spans="1:5" x14ac:dyDescent="0.25">
      <c r="A21" s="173">
        <v>43237</v>
      </c>
      <c r="B21" s="174">
        <v>6</v>
      </c>
      <c r="C21" s="174">
        <v>6.5084999999999997</v>
      </c>
      <c r="D21" s="174">
        <v>5.9846000000000004</v>
      </c>
      <c r="E21" s="174">
        <v>9.7302999999999997</v>
      </c>
    </row>
    <row r="22" spans="1:5" x14ac:dyDescent="0.25">
      <c r="A22" s="173">
        <v>43244</v>
      </c>
      <c r="B22" s="174">
        <v>6</v>
      </c>
      <c r="C22" s="174">
        <v>6.5137</v>
      </c>
      <c r="D22" s="174">
        <v>5.9809000000000001</v>
      </c>
      <c r="E22" s="174">
        <v>9.7334999999999994</v>
      </c>
    </row>
    <row r="23" spans="1:5" x14ac:dyDescent="0.25">
      <c r="A23" s="173">
        <v>43251</v>
      </c>
      <c r="B23" s="174">
        <v>6</v>
      </c>
      <c r="C23" s="174">
        <v>6.5214999999999996</v>
      </c>
      <c r="D23" s="174">
        <v>5.9885999999999999</v>
      </c>
      <c r="E23" s="174">
        <v>9.7155000000000005</v>
      </c>
    </row>
    <row r="24" spans="1:5" x14ac:dyDescent="0.25">
      <c r="A24" s="173">
        <v>43258</v>
      </c>
      <c r="B24" s="174">
        <v>6</v>
      </c>
      <c r="C24" s="174">
        <v>6.5328999999999997</v>
      </c>
      <c r="D24" s="174">
        <v>5.9279000000000002</v>
      </c>
      <c r="E24" s="174">
        <v>9.74</v>
      </c>
    </row>
    <row r="25" spans="1:5" x14ac:dyDescent="0.25">
      <c r="A25" s="173">
        <v>43265</v>
      </c>
      <c r="B25" s="174">
        <v>6</v>
      </c>
      <c r="C25" s="174">
        <v>6.5453999999999999</v>
      </c>
      <c r="D25" s="174">
        <v>5.9474</v>
      </c>
      <c r="E25" s="174">
        <v>9.7644000000000002</v>
      </c>
    </row>
    <row r="26" spans="1:5" x14ac:dyDescent="0.25">
      <c r="A26" s="173">
        <v>43272</v>
      </c>
      <c r="B26" s="174">
        <v>6</v>
      </c>
      <c r="C26" s="174">
        <v>6.5069999999999997</v>
      </c>
      <c r="D26" s="174">
        <v>5.8802000000000003</v>
      </c>
      <c r="E26" s="174">
        <v>9.8348999999999993</v>
      </c>
    </row>
    <row r="27" spans="1:5" x14ac:dyDescent="0.25">
      <c r="A27" s="173">
        <v>43280</v>
      </c>
      <c r="B27" s="174">
        <v>6</v>
      </c>
      <c r="C27" s="174">
        <v>6.5461999999999998</v>
      </c>
      <c r="D27" s="174">
        <v>5.9324000000000003</v>
      </c>
      <c r="E27" s="174">
        <v>9.8259000000000007</v>
      </c>
    </row>
    <row r="28" spans="1:5" x14ac:dyDescent="0.25">
      <c r="A28" s="173">
        <v>43285</v>
      </c>
      <c r="B28" s="174">
        <v>6</v>
      </c>
      <c r="C28" s="174">
        <v>6.5286999999999997</v>
      </c>
      <c r="D28" s="174">
        <v>5.9053000000000004</v>
      </c>
      <c r="E28" s="174">
        <v>9.8465000000000007</v>
      </c>
    </row>
    <row r="29" spans="1:5" x14ac:dyDescent="0.25">
      <c r="A29" s="173">
        <v>43293</v>
      </c>
      <c r="B29" s="174">
        <v>6</v>
      </c>
      <c r="C29" s="174">
        <v>6.5667999999999997</v>
      </c>
      <c r="D29" s="174">
        <v>5.8963000000000001</v>
      </c>
      <c r="E29" s="174">
        <v>9.8452999999999999</v>
      </c>
    </row>
    <row r="30" spans="1:5" x14ac:dyDescent="0.25">
      <c r="A30" s="173">
        <v>43300</v>
      </c>
      <c r="B30" s="174">
        <v>6</v>
      </c>
      <c r="C30" s="174">
        <v>6.5552000000000001</v>
      </c>
      <c r="D30" s="174">
        <v>5.9272</v>
      </c>
      <c r="E30" s="174">
        <v>9.7139000000000006</v>
      </c>
    </row>
    <row r="31" spans="1:5" x14ac:dyDescent="0.25">
      <c r="A31" s="173">
        <v>43307</v>
      </c>
      <c r="B31" s="174">
        <v>6</v>
      </c>
      <c r="C31" s="174">
        <v>6.569</v>
      </c>
      <c r="D31" s="174">
        <v>5.9066999999999998</v>
      </c>
      <c r="E31" s="174">
        <v>9.5937000000000001</v>
      </c>
    </row>
    <row r="32" spans="1:5" x14ac:dyDescent="0.25">
      <c r="A32" s="173">
        <v>43314</v>
      </c>
      <c r="B32" s="174">
        <v>6</v>
      </c>
      <c r="C32" s="174">
        <v>6.5869</v>
      </c>
      <c r="D32" s="174">
        <v>5.9179000000000004</v>
      </c>
      <c r="E32" s="174">
        <v>9.5975999999999999</v>
      </c>
    </row>
    <row r="33" spans="1:5" x14ac:dyDescent="0.25">
      <c r="A33" s="173">
        <v>43312</v>
      </c>
      <c r="B33" s="174">
        <v>6</v>
      </c>
      <c r="C33" s="174">
        <v>6.5838999999999999</v>
      </c>
      <c r="D33" s="174">
        <v>5.8764000000000003</v>
      </c>
      <c r="E33" s="174">
        <v>9.5802999999999994</v>
      </c>
    </row>
    <row r="34" spans="1:5" x14ac:dyDescent="0.25">
      <c r="A34" s="173">
        <v>43321</v>
      </c>
      <c r="B34" s="174">
        <v>6</v>
      </c>
      <c r="C34" s="174">
        <v>6.5896999999999997</v>
      </c>
      <c r="D34" s="174">
        <v>5.8700999999999999</v>
      </c>
      <c r="E34" s="174">
        <v>9.5602</v>
      </c>
    </row>
    <row r="35" spans="1:5" x14ac:dyDescent="0.25">
      <c r="A35" s="173">
        <v>43328</v>
      </c>
      <c r="B35" s="174">
        <v>6</v>
      </c>
      <c r="C35" s="174">
        <v>6.5686999999999998</v>
      </c>
      <c r="D35" s="174">
        <v>5.9138999999999999</v>
      </c>
      <c r="E35" s="174">
        <v>9.5120000000000005</v>
      </c>
    </row>
    <row r="36" spans="1:5" x14ac:dyDescent="0.25">
      <c r="A36" s="173">
        <v>43335</v>
      </c>
      <c r="B36" s="174">
        <v>6</v>
      </c>
      <c r="C36" s="174">
        <v>6.6017999999999999</v>
      </c>
      <c r="D36" s="174">
        <v>5.8856000000000002</v>
      </c>
      <c r="E36" s="174">
        <v>9.4917999999999996</v>
      </c>
    </row>
    <row r="37" spans="1:5" x14ac:dyDescent="0.25">
      <c r="A37" s="173">
        <v>43342</v>
      </c>
      <c r="B37" s="174">
        <v>6</v>
      </c>
      <c r="C37" s="174">
        <v>6.6052</v>
      </c>
      <c r="D37" s="174">
        <v>5.8341000000000003</v>
      </c>
      <c r="E37" s="174">
        <v>9.5874000000000006</v>
      </c>
    </row>
    <row r="38" spans="1:5" x14ac:dyDescent="0.25">
      <c r="A38" s="173">
        <v>43349</v>
      </c>
      <c r="B38" s="174">
        <v>6</v>
      </c>
      <c r="C38" s="174">
        <v>6.6338999999999997</v>
      </c>
      <c r="D38" s="174">
        <v>5.8068999999999997</v>
      </c>
      <c r="E38" s="174">
        <v>9.6931999999999992</v>
      </c>
    </row>
    <row r="39" spans="1:5" x14ac:dyDescent="0.25">
      <c r="A39" s="173">
        <v>43356</v>
      </c>
      <c r="B39" s="174">
        <v>6</v>
      </c>
      <c r="C39" s="174">
        <v>6.7365000000000004</v>
      </c>
      <c r="D39" s="174">
        <v>5.7808999999999999</v>
      </c>
      <c r="E39" s="174">
        <v>9.7882999999999996</v>
      </c>
    </row>
    <row r="40" spans="1:5" x14ac:dyDescent="0.25">
      <c r="A40" s="173">
        <v>43370</v>
      </c>
      <c r="B40" s="174">
        <v>6</v>
      </c>
      <c r="C40" s="174">
        <v>6.7201000000000004</v>
      </c>
      <c r="D40" s="174">
        <v>5.7862</v>
      </c>
      <c r="E40" s="174">
        <v>9.7851999999999997</v>
      </c>
    </row>
    <row r="41" spans="1:5" x14ac:dyDescent="0.25">
      <c r="A41" s="173">
        <v>43371</v>
      </c>
      <c r="B41" s="174">
        <v>6</v>
      </c>
      <c r="C41" s="174">
        <v>6.6970000000000001</v>
      </c>
      <c r="D41" s="174">
        <v>5.8005000000000004</v>
      </c>
      <c r="E41" s="174">
        <v>9.7525999999999993</v>
      </c>
    </row>
    <row r="42" spans="1:5" x14ac:dyDescent="0.25">
      <c r="A42" s="173">
        <v>43377</v>
      </c>
      <c r="B42" s="174">
        <v>6</v>
      </c>
      <c r="C42" s="174">
        <v>6.7030000000000003</v>
      </c>
      <c r="D42" s="174">
        <v>5.8468999999999998</v>
      </c>
      <c r="E42" s="174">
        <v>9.7251999999999992</v>
      </c>
    </row>
    <row r="43" spans="1:5" x14ac:dyDescent="0.25">
      <c r="A43" s="173">
        <v>43391</v>
      </c>
      <c r="B43" s="174">
        <v>6</v>
      </c>
      <c r="C43" s="174">
        <v>6.6680000000000001</v>
      </c>
      <c r="D43" s="174">
        <v>5.8949999999999996</v>
      </c>
      <c r="E43" s="174">
        <v>9.6308000000000007</v>
      </c>
    </row>
    <row r="44" spans="1:5" x14ac:dyDescent="0.25">
      <c r="A44" s="173">
        <v>43398</v>
      </c>
      <c r="B44" s="174">
        <v>6</v>
      </c>
      <c r="C44" s="174">
        <v>6.6372</v>
      </c>
      <c r="D44" s="174">
        <v>5.9756</v>
      </c>
      <c r="E44" s="174">
        <v>9.5565999999999995</v>
      </c>
    </row>
    <row r="45" spans="1:5" x14ac:dyDescent="0.25">
      <c r="A45" s="173">
        <v>43405</v>
      </c>
      <c r="B45" s="174">
        <v>6</v>
      </c>
      <c r="C45" s="174">
        <v>6.633</v>
      </c>
      <c r="D45" s="174">
        <v>5.9776999999999996</v>
      </c>
      <c r="E45" s="174">
        <v>9.5821000000000005</v>
      </c>
    </row>
    <row r="46" spans="1:5" x14ac:dyDescent="0.25">
      <c r="A46" s="173">
        <v>43412</v>
      </c>
      <c r="B46" s="174">
        <v>6</v>
      </c>
      <c r="C46" s="174">
        <v>6.5991999999999997</v>
      </c>
      <c r="D46" s="174">
        <v>5.9248000000000003</v>
      </c>
      <c r="E46" s="174">
        <v>9.5775000000000006</v>
      </c>
    </row>
    <row r="47" spans="1:5" x14ac:dyDescent="0.25">
      <c r="A47" s="173">
        <v>43419</v>
      </c>
      <c r="B47" s="174">
        <v>6</v>
      </c>
      <c r="C47" s="174">
        <v>6.6326999999999998</v>
      </c>
      <c r="D47" s="174">
        <v>5.9306000000000001</v>
      </c>
      <c r="E47" s="174">
        <v>9.6088000000000005</v>
      </c>
    </row>
    <row r="48" spans="1:5" x14ac:dyDescent="0.25">
      <c r="A48" s="173">
        <v>43426</v>
      </c>
      <c r="B48" s="174">
        <v>6</v>
      </c>
      <c r="C48" s="174">
        <v>6.6580000000000004</v>
      </c>
      <c r="D48" s="174">
        <v>5.9363999999999999</v>
      </c>
      <c r="E48" s="174">
        <v>9.6470000000000002</v>
      </c>
    </row>
    <row r="49" spans="1:5" x14ac:dyDescent="0.25">
      <c r="A49" s="173">
        <v>43433</v>
      </c>
      <c r="B49" s="174">
        <v>6</v>
      </c>
      <c r="C49" s="174">
        <v>6.6501999999999999</v>
      </c>
      <c r="D49" s="174">
        <v>5.968</v>
      </c>
      <c r="E49" s="174">
        <v>9.6229999999999993</v>
      </c>
    </row>
    <row r="50" spans="1:5" x14ac:dyDescent="0.25">
      <c r="A50" s="173">
        <v>43440</v>
      </c>
      <c r="B50" s="174">
        <v>6</v>
      </c>
      <c r="C50" s="174">
        <v>6.6280000000000001</v>
      </c>
      <c r="D50" s="174">
        <v>5.8996000000000004</v>
      </c>
      <c r="E50" s="174">
        <v>9.6248000000000005</v>
      </c>
    </row>
    <row r="51" spans="1:5" x14ac:dyDescent="0.25">
      <c r="A51" s="173">
        <v>43447</v>
      </c>
      <c r="B51" s="174">
        <v>6</v>
      </c>
      <c r="C51" s="174">
        <v>6.6306000000000003</v>
      </c>
      <c r="D51" s="174">
        <v>5.8834</v>
      </c>
      <c r="E51" s="174">
        <v>9.6493000000000002</v>
      </c>
    </row>
    <row r="52" spans="1:5" x14ac:dyDescent="0.25">
      <c r="A52" s="173">
        <v>43454</v>
      </c>
      <c r="B52" s="174">
        <v>6</v>
      </c>
      <c r="C52" s="174">
        <v>6.6092000000000004</v>
      </c>
      <c r="D52" s="174">
        <v>5.8985000000000003</v>
      </c>
      <c r="E52" s="174">
        <v>9.5785999999999998</v>
      </c>
    </row>
    <row r="53" spans="1:5" x14ac:dyDescent="0.25">
      <c r="A53" s="173">
        <v>43461</v>
      </c>
      <c r="B53" s="174">
        <v>6</v>
      </c>
      <c r="C53" s="174">
        <v>6.6215000000000002</v>
      </c>
      <c r="D53" s="174">
        <v>5.9145000000000003</v>
      </c>
      <c r="E53" s="174">
        <v>9.6</v>
      </c>
    </row>
    <row r="54" spans="1:5" x14ac:dyDescent="0.25">
      <c r="A54" s="173">
        <v>43462</v>
      </c>
      <c r="B54" s="174">
        <v>6</v>
      </c>
      <c r="C54" s="174">
        <v>6.6265999999999998</v>
      </c>
      <c r="D54" s="174">
        <v>5.8975999999999997</v>
      </c>
      <c r="E54" s="174">
        <v>9.6089000000000002</v>
      </c>
    </row>
    <row r="55" spans="1:5" x14ac:dyDescent="0.25">
      <c r="A55" s="173">
        <v>43466</v>
      </c>
      <c r="B55" s="174">
        <v>6</v>
      </c>
      <c r="C55" s="174">
        <v>6.6265999999999998</v>
      </c>
      <c r="D55" s="174">
        <v>5.8975999999999997</v>
      </c>
      <c r="E55" s="174">
        <v>9.6089000000000002</v>
      </c>
    </row>
    <row r="56" spans="1:5" x14ac:dyDescent="0.25">
      <c r="A56" s="173">
        <v>43475</v>
      </c>
      <c r="B56" s="174">
        <v>6</v>
      </c>
      <c r="C56" s="174">
        <v>6.6177000000000001</v>
      </c>
      <c r="D56" s="174">
        <v>5.907</v>
      </c>
      <c r="E56" s="174">
        <v>9.5893999999999995</v>
      </c>
    </row>
    <row r="57" spans="1:5" x14ac:dyDescent="0.25">
      <c r="A57" s="173">
        <v>43482</v>
      </c>
      <c r="B57" s="174">
        <v>6</v>
      </c>
      <c r="C57" s="174">
        <v>6.6374000000000004</v>
      </c>
      <c r="D57" s="174">
        <v>5.8826999999999998</v>
      </c>
      <c r="E57" s="174">
        <v>9.8604000000000003</v>
      </c>
    </row>
    <row r="58" spans="1:5" x14ac:dyDescent="0.25">
      <c r="A58" s="173">
        <v>43489</v>
      </c>
      <c r="B58" s="174">
        <v>6</v>
      </c>
      <c r="C58" s="174">
        <v>6.6683000000000003</v>
      </c>
      <c r="D58" s="174">
        <v>5.8994999999999997</v>
      </c>
      <c r="E58" s="174">
        <v>10.0578</v>
      </c>
    </row>
    <row r="59" spans="1:5" x14ac:dyDescent="0.25">
      <c r="A59" s="173">
        <v>43496</v>
      </c>
      <c r="B59" s="174">
        <v>5.75</v>
      </c>
      <c r="C59" s="174">
        <v>6.6569000000000003</v>
      </c>
      <c r="D59" s="174">
        <v>5.8947000000000003</v>
      </c>
      <c r="E59" s="174">
        <v>9.9893000000000001</v>
      </c>
    </row>
    <row r="60" spans="1:5" x14ac:dyDescent="0.25">
      <c r="A60" s="173">
        <v>43503</v>
      </c>
      <c r="B60" s="174">
        <v>5.75</v>
      </c>
      <c r="C60" s="174">
        <v>6.5372000000000003</v>
      </c>
      <c r="D60" s="174">
        <v>5.9748000000000001</v>
      </c>
      <c r="E60" s="174">
        <v>10.0992</v>
      </c>
    </row>
    <row r="61" spans="1:5" x14ac:dyDescent="0.25">
      <c r="A61" s="173">
        <v>43510</v>
      </c>
      <c r="B61" s="174">
        <v>5.75</v>
      </c>
      <c r="C61" s="174">
        <v>6.4823000000000004</v>
      </c>
      <c r="D61" s="174">
        <v>6.0143000000000004</v>
      </c>
      <c r="E61" s="174">
        <v>10.1653</v>
      </c>
    </row>
    <row r="62" spans="1:5" x14ac:dyDescent="0.25">
      <c r="A62" s="173">
        <v>43517</v>
      </c>
      <c r="B62" s="174">
        <v>5.75</v>
      </c>
      <c r="C62" s="174">
        <v>6.5456000000000003</v>
      </c>
      <c r="D62" s="174">
        <v>5.6981000000000002</v>
      </c>
      <c r="E62" s="174">
        <v>9.9489000000000001</v>
      </c>
    </row>
    <row r="63" spans="1:5" x14ac:dyDescent="0.25">
      <c r="A63" s="173">
        <v>43524</v>
      </c>
      <c r="B63" s="174">
        <v>5.75</v>
      </c>
      <c r="C63" s="174">
        <v>6.5744999999999996</v>
      </c>
      <c r="D63" s="174">
        <v>5.7965999999999998</v>
      </c>
      <c r="E63" s="174">
        <v>9.8832000000000004</v>
      </c>
    </row>
    <row r="64" spans="1:5" x14ac:dyDescent="0.25">
      <c r="A64" s="173">
        <v>43531</v>
      </c>
      <c r="B64" s="174">
        <v>5.75</v>
      </c>
      <c r="C64" s="174">
        <v>6.5579000000000001</v>
      </c>
      <c r="D64" s="174">
        <v>5.65</v>
      </c>
      <c r="E64" s="174">
        <v>9.9031000000000002</v>
      </c>
    </row>
    <row r="65" spans="1:5" x14ac:dyDescent="0.25">
      <c r="A65" s="173">
        <v>43538</v>
      </c>
      <c r="B65" s="174">
        <v>5.75</v>
      </c>
      <c r="C65" s="174">
        <v>6.5605000000000002</v>
      </c>
      <c r="D65" s="174">
        <v>5.6726999999999999</v>
      </c>
      <c r="E65" s="174">
        <v>9.9273000000000007</v>
      </c>
    </row>
    <row r="66" spans="1:5" x14ac:dyDescent="0.25">
      <c r="A66" s="173">
        <v>43545</v>
      </c>
      <c r="B66" s="174">
        <v>5.75</v>
      </c>
      <c r="C66" s="174">
        <v>6.5174000000000003</v>
      </c>
      <c r="D66" s="174">
        <v>5.7290000000000001</v>
      </c>
      <c r="E66" s="174">
        <v>9.8569999999999993</v>
      </c>
    </row>
    <row r="67" spans="1:5" x14ac:dyDescent="0.25">
      <c r="A67" s="173">
        <v>43553</v>
      </c>
      <c r="B67" s="174">
        <v>5.75</v>
      </c>
      <c r="C67" s="174">
        <v>6.5629</v>
      </c>
      <c r="D67" s="174">
        <v>5.8082000000000003</v>
      </c>
      <c r="E67" s="174">
        <v>9.8978999999999999</v>
      </c>
    </row>
    <row r="68" spans="1:5" x14ac:dyDescent="0.25">
      <c r="A68" s="173">
        <v>43559</v>
      </c>
      <c r="B68" s="174">
        <v>5.75</v>
      </c>
      <c r="C68" s="174">
        <v>6.5742000000000003</v>
      </c>
      <c r="D68" s="174">
        <v>5.7286000000000001</v>
      </c>
      <c r="E68" s="174">
        <v>9.9413999999999998</v>
      </c>
    </row>
    <row r="69" spans="1:5" x14ac:dyDescent="0.25">
      <c r="A69" s="173">
        <v>43566</v>
      </c>
      <c r="B69" s="174">
        <v>5.75</v>
      </c>
      <c r="C69" s="174">
        <v>6.5147000000000004</v>
      </c>
      <c r="D69" s="174">
        <v>5.6589999999999998</v>
      </c>
      <c r="E69" s="174">
        <v>10.0997</v>
      </c>
    </row>
    <row r="70" spans="1:5" x14ac:dyDescent="0.25">
      <c r="A70" s="173">
        <v>43573</v>
      </c>
      <c r="B70" s="174">
        <v>5.75</v>
      </c>
      <c r="C70" s="174">
        <v>6.4101999999999997</v>
      </c>
      <c r="D70" s="174">
        <v>5.47</v>
      </c>
      <c r="E70" s="174">
        <v>9.9664999999999999</v>
      </c>
    </row>
    <row r="71" spans="1:5" x14ac:dyDescent="0.25">
      <c r="A71" s="173">
        <v>43580</v>
      </c>
      <c r="B71" s="174">
        <v>5.75</v>
      </c>
      <c r="C71" s="174">
        <v>6.5004</v>
      </c>
      <c r="D71" s="174">
        <v>5.7222999999999997</v>
      </c>
      <c r="E71" s="174">
        <v>9.9085999999999999</v>
      </c>
    </row>
    <row r="72" spans="1:5" x14ac:dyDescent="0.25">
      <c r="A72" s="173">
        <v>43587</v>
      </c>
      <c r="B72" s="174">
        <v>5.75</v>
      </c>
      <c r="C72" s="174">
        <v>6.5033000000000003</v>
      </c>
      <c r="D72" s="174">
        <v>5.7102000000000004</v>
      </c>
      <c r="E72" s="174">
        <v>9.8429000000000002</v>
      </c>
    </row>
    <row r="73" spans="1:5" x14ac:dyDescent="0.25">
      <c r="A73" s="173">
        <v>43593</v>
      </c>
      <c r="B73" s="174">
        <v>5.75</v>
      </c>
      <c r="C73" s="174">
        <v>6.3587999999999996</v>
      </c>
      <c r="D73" s="174">
        <v>5.5373999999999999</v>
      </c>
      <c r="E73" s="174">
        <v>9.7584</v>
      </c>
    </row>
    <row r="74" spans="1:5" x14ac:dyDescent="0.25">
      <c r="A74" s="173">
        <v>43601</v>
      </c>
      <c r="B74" s="174">
        <v>5.75</v>
      </c>
      <c r="C74" s="174">
        <v>6.3415999999999997</v>
      </c>
      <c r="D74" s="174">
        <v>5.5678999999999998</v>
      </c>
      <c r="E74" s="174">
        <v>9.7582000000000004</v>
      </c>
    </row>
    <row r="75" spans="1:5" x14ac:dyDescent="0.25">
      <c r="A75" s="173">
        <v>43608</v>
      </c>
      <c r="B75" s="174">
        <v>5.75</v>
      </c>
      <c r="C75" s="174">
        <v>6.2393000000000001</v>
      </c>
      <c r="D75" s="174">
        <v>5.6283000000000003</v>
      </c>
      <c r="E75" s="174">
        <v>9.7584</v>
      </c>
    </row>
    <row r="76" spans="1:5" x14ac:dyDescent="0.25">
      <c r="A76" s="173">
        <v>43615</v>
      </c>
      <c r="B76" s="174">
        <v>5.75</v>
      </c>
      <c r="C76" s="174">
        <v>6.2239000000000004</v>
      </c>
      <c r="D76" s="174">
        <v>5.6096000000000004</v>
      </c>
      <c r="E76" s="174">
        <v>9.5215999999999994</v>
      </c>
    </row>
    <row r="77" spans="1:5" x14ac:dyDescent="0.25">
      <c r="A77" s="173">
        <v>43622</v>
      </c>
      <c r="B77" s="174">
        <v>5.75</v>
      </c>
      <c r="C77" s="174">
        <v>6.2576000000000001</v>
      </c>
      <c r="D77" s="174">
        <v>5.7591999999999999</v>
      </c>
      <c r="E77" s="174">
        <v>9.7515000000000001</v>
      </c>
    </row>
    <row r="78" spans="1:5" x14ac:dyDescent="0.25">
      <c r="A78" s="173">
        <v>43629</v>
      </c>
      <c r="B78" s="174">
        <v>5.75</v>
      </c>
      <c r="C78" s="174">
        <v>6.2306999999999997</v>
      </c>
      <c r="D78" s="174">
        <v>5.8330000000000002</v>
      </c>
      <c r="E78" s="174">
        <v>9.4689999999999994</v>
      </c>
    </row>
    <row r="79" spans="1:5" x14ac:dyDescent="0.25">
      <c r="A79" s="173">
        <v>43636</v>
      </c>
      <c r="B79" s="174">
        <v>5.75</v>
      </c>
      <c r="C79" s="174">
        <v>6.2252999999999998</v>
      </c>
      <c r="D79" s="174">
        <v>5.7686000000000002</v>
      </c>
      <c r="E79" s="174">
        <v>9.7243999999999993</v>
      </c>
    </row>
    <row r="80" spans="1:5" x14ac:dyDescent="0.25">
      <c r="A80" s="173">
        <v>43643</v>
      </c>
      <c r="B80" s="174">
        <v>5.75</v>
      </c>
      <c r="C80" s="174">
        <v>6.2371999999999996</v>
      </c>
      <c r="D80" s="174">
        <v>5.7009999999999996</v>
      </c>
      <c r="E80" s="174">
        <v>9.7352000000000007</v>
      </c>
    </row>
    <row r="81" spans="1:5" x14ac:dyDescent="0.25">
      <c r="A81" s="173">
        <v>43644</v>
      </c>
      <c r="B81" s="174">
        <v>5.75</v>
      </c>
      <c r="C81" s="174">
        <v>6.2453000000000003</v>
      </c>
      <c r="D81" s="174">
        <v>5.6985999999999999</v>
      </c>
      <c r="E81" s="174">
        <v>9.7317999999999998</v>
      </c>
    </row>
    <row r="82" spans="1:5" x14ac:dyDescent="0.25">
      <c r="A82" s="173">
        <v>43657</v>
      </c>
      <c r="B82" s="174">
        <v>5.75</v>
      </c>
      <c r="C82" s="174">
        <v>6.2683</v>
      </c>
      <c r="D82" s="174">
        <v>5.7206999999999999</v>
      </c>
      <c r="E82" s="174">
        <v>9.7702000000000009</v>
      </c>
    </row>
    <row r="83" spans="1:5" x14ac:dyDescent="0.25">
      <c r="A83" s="173">
        <v>43664</v>
      </c>
      <c r="B83" s="174">
        <v>5.75</v>
      </c>
      <c r="C83" s="174">
        <v>6.2892000000000001</v>
      </c>
      <c r="D83" s="174">
        <v>5.6936</v>
      </c>
      <c r="E83" s="174">
        <v>9.5997000000000003</v>
      </c>
    </row>
    <row r="84" spans="1:5" x14ac:dyDescent="0.25">
      <c r="A84" s="173">
        <v>43671</v>
      </c>
      <c r="B84" s="174">
        <v>5.75</v>
      </c>
      <c r="C84" s="174">
        <v>6.2823000000000002</v>
      </c>
      <c r="D84" s="174">
        <v>5.7161999999999997</v>
      </c>
      <c r="E84" s="174">
        <v>9.5030000000000001</v>
      </c>
    </row>
    <row r="85" spans="1:5" x14ac:dyDescent="0.25">
      <c r="A85" s="173">
        <v>43677</v>
      </c>
      <c r="B85" s="174">
        <v>5.75</v>
      </c>
      <c r="C85" s="174">
        <v>6.2606000000000002</v>
      </c>
      <c r="D85" s="174">
        <v>5.7146999999999997</v>
      </c>
      <c r="E85" s="174">
        <v>9.6309000000000005</v>
      </c>
    </row>
    <row r="86" spans="1:5" x14ac:dyDescent="0.25">
      <c r="A86" s="173">
        <v>43678</v>
      </c>
      <c r="B86" s="174">
        <v>5.75</v>
      </c>
      <c r="C86" s="174">
        <v>6.2888999999999999</v>
      </c>
      <c r="D86" s="174">
        <v>5.6806000000000001</v>
      </c>
      <c r="E86" s="174">
        <v>9.5111000000000008</v>
      </c>
    </row>
    <row r="87" spans="1:5" x14ac:dyDescent="0.25">
      <c r="A87" s="173">
        <v>43685</v>
      </c>
      <c r="B87" s="174">
        <v>5.75</v>
      </c>
      <c r="C87" s="174">
        <v>6.2713000000000001</v>
      </c>
      <c r="D87" s="174">
        <v>5.6745000000000001</v>
      </c>
      <c r="E87" s="174">
        <v>9.5769000000000002</v>
      </c>
    </row>
    <row r="88" spans="1:5" x14ac:dyDescent="0.25">
      <c r="A88" s="173">
        <v>43692</v>
      </c>
      <c r="B88" s="174">
        <v>5.75</v>
      </c>
      <c r="C88" s="174">
        <v>6.2881</v>
      </c>
      <c r="D88" s="174">
        <v>5.6981999999999999</v>
      </c>
      <c r="E88" s="174">
        <v>9.3946000000000005</v>
      </c>
    </row>
    <row r="89" spans="1:5" x14ac:dyDescent="0.25">
      <c r="A89" s="173">
        <v>43699</v>
      </c>
      <c r="B89" s="174">
        <v>5.75</v>
      </c>
      <c r="C89" s="174">
        <v>6.2752999999999997</v>
      </c>
      <c r="D89" s="174">
        <v>5.6970000000000001</v>
      </c>
      <c r="E89" s="174">
        <v>9.5218000000000007</v>
      </c>
    </row>
    <row r="90" spans="1:5" x14ac:dyDescent="0.25">
      <c r="A90" s="173">
        <v>43706</v>
      </c>
      <c r="B90" s="174">
        <v>5.75</v>
      </c>
      <c r="C90" s="174">
        <v>6.2568000000000001</v>
      </c>
      <c r="D90" s="174">
        <v>5.7066999999999997</v>
      </c>
      <c r="E90" s="174">
        <v>9.3323</v>
      </c>
    </row>
    <row r="91" spans="1:5" x14ac:dyDescent="0.25">
      <c r="A91" s="173">
        <v>43713</v>
      </c>
      <c r="B91" s="174">
        <v>5.75</v>
      </c>
      <c r="C91" s="174">
        <v>6.2633000000000001</v>
      </c>
      <c r="D91" s="174">
        <v>5.6791999999999998</v>
      </c>
      <c r="E91" s="174">
        <v>9.4756999999999998</v>
      </c>
    </row>
    <row r="92" spans="1:5" x14ac:dyDescent="0.25">
      <c r="A92" s="173">
        <v>43720</v>
      </c>
      <c r="B92" s="174">
        <v>5.5</v>
      </c>
      <c r="C92" s="174">
        <v>6.2321999999999997</v>
      </c>
      <c r="D92" s="174">
        <v>5.6432000000000002</v>
      </c>
      <c r="E92" s="174">
        <v>9.4054000000000002</v>
      </c>
    </row>
    <row r="93" spans="1:5" x14ac:dyDescent="0.25">
      <c r="A93" s="173">
        <v>43727</v>
      </c>
      <c r="B93" s="174">
        <v>5.5</v>
      </c>
      <c r="C93" s="174">
        <v>6.2153</v>
      </c>
      <c r="D93" s="174">
        <v>5.6378000000000004</v>
      </c>
      <c r="E93" s="174">
        <v>9.2285000000000004</v>
      </c>
    </row>
    <row r="94" spans="1:5" x14ac:dyDescent="0.25">
      <c r="A94" s="173">
        <v>43734</v>
      </c>
      <c r="B94" s="174">
        <v>5.5</v>
      </c>
      <c r="C94" s="174">
        <v>6.1787000000000001</v>
      </c>
      <c r="D94" s="174">
        <v>5.6292</v>
      </c>
      <c r="E94" s="174">
        <v>9.2060999999999993</v>
      </c>
    </row>
    <row r="95" spans="1:5" x14ac:dyDescent="0.25">
      <c r="A95" s="173">
        <v>43741</v>
      </c>
      <c r="B95" s="174">
        <v>5.5</v>
      </c>
      <c r="C95" s="174">
        <v>6.1269999999999998</v>
      </c>
      <c r="D95" s="174">
        <v>5.6166</v>
      </c>
      <c r="E95" s="174">
        <v>9.1917000000000009</v>
      </c>
    </row>
    <row r="96" spans="1:5" x14ac:dyDescent="0.25">
      <c r="A96" s="173">
        <v>43748</v>
      </c>
      <c r="B96" s="174">
        <v>5.5</v>
      </c>
      <c r="C96" s="174">
        <v>5.9832999999999998</v>
      </c>
      <c r="D96" s="174">
        <v>5.4875999999999996</v>
      </c>
      <c r="E96" s="174">
        <v>9.0739999999999998</v>
      </c>
    </row>
    <row r="97" spans="1:5" x14ac:dyDescent="0.25">
      <c r="A97" s="173">
        <v>43755</v>
      </c>
      <c r="B97" s="174">
        <v>5.5</v>
      </c>
      <c r="C97" s="174">
        <v>6.0881999999999996</v>
      </c>
      <c r="D97" s="174">
        <v>5.6055999999999999</v>
      </c>
      <c r="E97" s="174">
        <v>8.9793000000000003</v>
      </c>
    </row>
    <row r="98" spans="1:5" x14ac:dyDescent="0.25">
      <c r="A98" s="173">
        <v>43762</v>
      </c>
      <c r="B98" s="174">
        <v>5.5</v>
      </c>
      <c r="C98" s="174">
        <v>6.0496999999999996</v>
      </c>
      <c r="D98" s="174">
        <v>5.6051000000000002</v>
      </c>
      <c r="E98" s="174">
        <v>8.9590999999999994</v>
      </c>
    </row>
    <row r="99" spans="1:5" x14ac:dyDescent="0.25">
      <c r="A99" s="173">
        <v>43769</v>
      </c>
      <c r="B99" s="174">
        <v>5.5</v>
      </c>
      <c r="C99" s="174">
        <v>6.0438999999999998</v>
      </c>
      <c r="D99" s="174">
        <v>5.6360000000000001</v>
      </c>
      <c r="E99" s="174">
        <v>8.7872000000000003</v>
      </c>
    </row>
    <row r="100" spans="1:5" x14ac:dyDescent="0.25">
      <c r="A100" s="173">
        <v>43776</v>
      </c>
      <c r="B100" s="174">
        <v>5.5</v>
      </c>
      <c r="C100" s="174">
        <v>5.9924999999999997</v>
      </c>
      <c r="D100" s="174">
        <v>5.4531000000000001</v>
      </c>
      <c r="E100" s="174">
        <v>8.9864999999999995</v>
      </c>
    </row>
    <row r="101" spans="1:5" x14ac:dyDescent="0.25">
      <c r="A101" s="173">
        <v>43783</v>
      </c>
      <c r="B101" s="174">
        <v>5.5</v>
      </c>
      <c r="C101" s="174">
        <v>5.9276</v>
      </c>
      <c r="D101" s="174">
        <v>5.4753999999999996</v>
      </c>
      <c r="E101" s="174">
        <v>8.7227999999999994</v>
      </c>
    </row>
    <row r="102" spans="1:5" x14ac:dyDescent="0.25">
      <c r="A102" s="173">
        <v>43790</v>
      </c>
      <c r="B102" s="174">
        <v>5.5</v>
      </c>
      <c r="C102" s="174">
        <v>5.9744000000000002</v>
      </c>
      <c r="D102" s="174">
        <v>5.5305</v>
      </c>
      <c r="E102" s="174">
        <v>8.7019000000000002</v>
      </c>
    </row>
    <row r="103" spans="1:5" x14ac:dyDescent="0.25">
      <c r="A103" s="173">
        <v>43797</v>
      </c>
      <c r="B103" s="174">
        <v>5.5</v>
      </c>
      <c r="C103" s="174">
        <v>5.9903000000000004</v>
      </c>
      <c r="D103" s="174">
        <v>5.5781000000000001</v>
      </c>
      <c r="E103" s="174">
        <v>8.5267999999999997</v>
      </c>
    </row>
    <row r="104" spans="1:5" x14ac:dyDescent="0.25">
      <c r="A104" s="173">
        <v>43804</v>
      </c>
      <c r="B104" s="174">
        <v>5.5</v>
      </c>
      <c r="C104" s="174">
        <v>5.9810999999999996</v>
      </c>
      <c r="D104" s="174">
        <v>5.5408999999999997</v>
      </c>
      <c r="E104" s="174">
        <v>8.4596</v>
      </c>
    </row>
    <row r="105" spans="1:5" x14ac:dyDescent="0.25">
      <c r="A105" s="173">
        <v>43811</v>
      </c>
      <c r="B105" s="174">
        <v>5.5</v>
      </c>
      <c r="C105" s="174">
        <v>5.8669000000000002</v>
      </c>
      <c r="D105" s="174">
        <v>5.4077999999999999</v>
      </c>
      <c r="E105" s="174">
        <v>8.4505999999999997</v>
      </c>
    </row>
    <row r="106" spans="1:5" x14ac:dyDescent="0.25">
      <c r="A106" s="173">
        <v>43818</v>
      </c>
      <c r="B106" s="174">
        <v>5.5</v>
      </c>
      <c r="C106" s="174">
        <v>5.9177999999999997</v>
      </c>
      <c r="D106" s="174">
        <v>5.5411999999999999</v>
      </c>
      <c r="E106" s="174">
        <v>8.4359000000000002</v>
      </c>
    </row>
    <row r="107" spans="1:5" x14ac:dyDescent="0.25">
      <c r="A107" s="173">
        <v>43825</v>
      </c>
      <c r="B107" s="174">
        <v>5.5</v>
      </c>
      <c r="C107" s="174">
        <v>5.9793000000000003</v>
      </c>
      <c r="D107" s="174">
        <v>5.5948000000000002</v>
      </c>
      <c r="E107" s="174">
        <v>8.4611999999999998</v>
      </c>
    </row>
    <row r="108" spans="1:5" x14ac:dyDescent="0.25">
      <c r="A108" s="173">
        <v>43829</v>
      </c>
      <c r="B108" s="174">
        <v>5.5</v>
      </c>
      <c r="C108" s="174">
        <v>5.9264000000000001</v>
      </c>
      <c r="D108" s="174">
        <v>5.5754000000000001</v>
      </c>
      <c r="E108" s="174">
        <v>8.3613999999999997</v>
      </c>
    </row>
    <row r="109" spans="1:5" x14ac:dyDescent="0.25">
      <c r="A109" s="173">
        <v>43839</v>
      </c>
      <c r="B109" s="174">
        <v>5.5</v>
      </c>
      <c r="C109" s="174">
        <v>5.9554</v>
      </c>
      <c r="D109" s="174">
        <v>5.5846</v>
      </c>
      <c r="E109" s="174">
        <v>8.2890999999999995</v>
      </c>
    </row>
    <row r="110" spans="1:5" x14ac:dyDescent="0.25">
      <c r="A110" s="173">
        <v>43846</v>
      </c>
      <c r="B110" s="174">
        <v>5.5</v>
      </c>
      <c r="C110" s="174">
        <v>5.9118000000000004</v>
      </c>
      <c r="D110" s="174">
        <v>5.5366</v>
      </c>
      <c r="E110" s="174">
        <v>8.2766999999999999</v>
      </c>
    </row>
    <row r="111" spans="1:5" x14ac:dyDescent="0.25">
      <c r="A111" s="173">
        <v>43853</v>
      </c>
      <c r="B111" s="174">
        <v>5.5</v>
      </c>
      <c r="C111" s="174">
        <v>5.8463000000000003</v>
      </c>
      <c r="D111" s="174">
        <v>5.4744999999999999</v>
      </c>
      <c r="E111" s="174">
        <v>8.2317999999999998</v>
      </c>
    </row>
    <row r="112" spans="1:5" x14ac:dyDescent="0.25">
      <c r="A112" s="173">
        <v>43860</v>
      </c>
      <c r="B112" s="174">
        <v>5.5</v>
      </c>
      <c r="C112" s="174">
        <v>5.8849999999999998</v>
      </c>
      <c r="D112" s="174">
        <v>5.5374999999999996</v>
      </c>
      <c r="E112" s="174">
        <v>8.1251999999999995</v>
      </c>
    </row>
    <row r="113" spans="1:5" x14ac:dyDescent="0.25">
      <c r="A113" s="173">
        <v>43867</v>
      </c>
      <c r="B113" s="174">
        <v>5.5</v>
      </c>
      <c r="C113" s="174">
        <v>5.8367000000000004</v>
      </c>
      <c r="D113" s="174">
        <v>5.4970999999999997</v>
      </c>
      <c r="E113" s="174">
        <v>8.0073000000000008</v>
      </c>
    </row>
    <row r="114" spans="1:5" x14ac:dyDescent="0.25">
      <c r="A114" s="173">
        <v>43874</v>
      </c>
      <c r="B114" s="174">
        <v>5.5</v>
      </c>
      <c r="C114" s="174">
        <v>5.7744999999999997</v>
      </c>
      <c r="D114" s="174">
        <v>5.5109000000000004</v>
      </c>
      <c r="E114" s="174">
        <v>7.7267000000000001</v>
      </c>
    </row>
    <row r="115" spans="1:5" x14ac:dyDescent="0.25">
      <c r="A115" s="173">
        <v>43881</v>
      </c>
      <c r="B115" s="174">
        <v>5.5</v>
      </c>
      <c r="C115" s="174">
        <v>5.7842000000000002</v>
      </c>
      <c r="D115" s="174">
        <v>5.5799000000000003</v>
      </c>
      <c r="E115" s="174">
        <v>7.6191000000000004</v>
      </c>
    </row>
    <row r="116" spans="1:5" x14ac:dyDescent="0.25">
      <c r="A116" s="173">
        <v>43888</v>
      </c>
      <c r="B116" s="174">
        <v>5.5</v>
      </c>
      <c r="C116" s="174">
        <v>5.7759</v>
      </c>
      <c r="D116" s="174">
        <v>5.5258000000000003</v>
      </c>
      <c r="E116" s="174">
        <v>7.7401999999999997</v>
      </c>
    </row>
    <row r="117" spans="1:5" x14ac:dyDescent="0.25">
      <c r="A117" s="173">
        <v>43895</v>
      </c>
      <c r="B117" s="174">
        <v>5.5</v>
      </c>
      <c r="C117" s="174">
        <v>5.7944000000000004</v>
      </c>
      <c r="D117" s="174">
        <v>5.4981</v>
      </c>
      <c r="E117" s="174">
        <v>7.7488999999999999</v>
      </c>
    </row>
    <row r="118" spans="1:5" x14ac:dyDescent="0.25">
      <c r="A118" s="173">
        <v>43902</v>
      </c>
      <c r="B118" s="174">
        <v>5.5</v>
      </c>
      <c r="C118" s="174">
        <v>5.8220000000000001</v>
      </c>
      <c r="D118" s="174">
        <v>5.6108000000000002</v>
      </c>
      <c r="E118" s="174">
        <v>7.9802999999999997</v>
      </c>
    </row>
    <row r="119" spans="1:5" x14ac:dyDescent="0.25">
      <c r="A119" s="173">
        <v>43907</v>
      </c>
      <c r="B119" s="174">
        <v>5.5</v>
      </c>
      <c r="C119" s="174">
        <v>5.7446999999999999</v>
      </c>
      <c r="D119" s="174">
        <v>5.5728999999999997</v>
      </c>
      <c r="E119" s="174">
        <v>9.0792999999999999</v>
      </c>
    </row>
    <row r="120" spans="1:5" x14ac:dyDescent="0.25">
      <c r="A120" s="173">
        <v>43909</v>
      </c>
      <c r="B120" s="174">
        <v>5.25</v>
      </c>
      <c r="C120" s="174">
        <v>5.7836999999999996</v>
      </c>
      <c r="D120" s="174">
        <v>5.5410000000000004</v>
      </c>
      <c r="E120" s="174">
        <v>8.5578000000000003</v>
      </c>
    </row>
    <row r="121" spans="1:5" x14ac:dyDescent="0.25">
      <c r="A121" s="173">
        <v>43916</v>
      </c>
      <c r="B121" s="174">
        <v>5.25</v>
      </c>
      <c r="C121" s="174">
        <v>5.7565</v>
      </c>
      <c r="D121" s="174">
        <v>5.4372999999999996</v>
      </c>
      <c r="E121" s="174">
        <v>8.34</v>
      </c>
    </row>
    <row r="122" spans="1:5" x14ac:dyDescent="0.25">
      <c r="A122" s="173">
        <v>43921</v>
      </c>
      <c r="B122" s="174">
        <v>5.25</v>
      </c>
      <c r="C122" s="174">
        <v>5.7742000000000004</v>
      </c>
      <c r="D122" s="174">
        <v>5.4279999999999999</v>
      </c>
      <c r="E122" s="174">
        <v>8.2558000000000007</v>
      </c>
    </row>
    <row r="123" spans="1:5" x14ac:dyDescent="0.25">
      <c r="A123" s="173">
        <v>43923</v>
      </c>
      <c r="B123" s="174">
        <v>5.25</v>
      </c>
      <c r="C123" s="174">
        <v>5.7340999999999998</v>
      </c>
      <c r="D123" s="174">
        <v>5.4448999999999996</v>
      </c>
      <c r="E123" s="174">
        <v>8.3195999999999994</v>
      </c>
    </row>
    <row r="124" spans="1:5" x14ac:dyDescent="0.25">
      <c r="A124" s="173">
        <v>43930</v>
      </c>
      <c r="B124" s="174">
        <v>5.25</v>
      </c>
      <c r="C124" s="174">
        <v>5.8398000000000003</v>
      </c>
      <c r="D124" s="174">
        <v>5.4179000000000004</v>
      </c>
      <c r="E124" s="174">
        <v>8.3703000000000003</v>
      </c>
    </row>
    <row r="125" spans="1:5" x14ac:dyDescent="0.25">
      <c r="A125" s="173">
        <v>43937</v>
      </c>
      <c r="B125" s="174">
        <v>5.25</v>
      </c>
      <c r="C125" s="174">
        <v>5.8212000000000002</v>
      </c>
      <c r="D125" s="174">
        <v>5.4489000000000001</v>
      </c>
      <c r="E125" s="174">
        <v>8.2492000000000001</v>
      </c>
    </row>
    <row r="126" spans="1:5" x14ac:dyDescent="0.25">
      <c r="A126" s="173">
        <v>43944</v>
      </c>
      <c r="B126" s="174">
        <v>5.25</v>
      </c>
      <c r="C126" s="174">
        <v>5.8022</v>
      </c>
      <c r="D126" s="174">
        <v>5.4550000000000001</v>
      </c>
      <c r="E126" s="174">
        <v>7.8769999999999998</v>
      </c>
    </row>
    <row r="127" spans="1:5" x14ac:dyDescent="0.25">
      <c r="A127" s="173">
        <v>43951</v>
      </c>
      <c r="B127" s="174">
        <v>5</v>
      </c>
      <c r="C127" s="174">
        <v>5.8630000000000004</v>
      </c>
      <c r="D127" s="174">
        <v>5.4090999999999996</v>
      </c>
      <c r="E127" s="174">
        <v>8.0143000000000004</v>
      </c>
    </row>
    <row r="128" spans="1:5" x14ac:dyDescent="0.25">
      <c r="A128" s="173">
        <v>43958</v>
      </c>
      <c r="B128" s="174">
        <v>5</v>
      </c>
      <c r="C128" s="174">
        <v>5.7973999999999997</v>
      </c>
      <c r="D128" s="174">
        <v>5.2816000000000001</v>
      </c>
      <c r="E128" s="174">
        <v>7.9089999999999998</v>
      </c>
    </row>
    <row r="129" spans="1:5" x14ac:dyDescent="0.25">
      <c r="A129" s="173">
        <v>43965</v>
      </c>
      <c r="B129" s="174">
        <v>5</v>
      </c>
      <c r="C129" s="174">
        <v>5.8102999999999998</v>
      </c>
      <c r="D129" s="174">
        <v>5.2911000000000001</v>
      </c>
      <c r="E129" s="174">
        <v>7.8829000000000002</v>
      </c>
    </row>
    <row r="130" spans="1:5" x14ac:dyDescent="0.25">
      <c r="A130" s="173">
        <v>43972</v>
      </c>
      <c r="B130" s="174">
        <v>5</v>
      </c>
      <c r="C130" s="174">
        <v>5.8215000000000003</v>
      </c>
      <c r="D130" s="174">
        <v>5.3441999999999998</v>
      </c>
      <c r="E130" s="174">
        <v>7.8197999999999999</v>
      </c>
    </row>
    <row r="131" spans="1:5" x14ac:dyDescent="0.25">
      <c r="A131" s="173">
        <v>43978</v>
      </c>
      <c r="B131" s="174">
        <v>5</v>
      </c>
      <c r="C131" s="174">
        <v>5.8615000000000004</v>
      </c>
      <c r="D131" s="174">
        <v>5.3769999999999998</v>
      </c>
      <c r="E131" s="174">
        <v>7.8764000000000003</v>
      </c>
    </row>
    <row r="132" spans="1:5" x14ac:dyDescent="0.25">
      <c r="A132" s="173">
        <v>43986</v>
      </c>
      <c r="B132" s="174">
        <v>5</v>
      </c>
      <c r="C132" s="174">
        <v>5.8491</v>
      </c>
      <c r="D132" s="174">
        <v>5.3882000000000003</v>
      </c>
      <c r="E132" s="174">
        <v>7.8874000000000004</v>
      </c>
    </row>
    <row r="133" spans="1:5" x14ac:dyDescent="0.25">
      <c r="A133" s="173">
        <v>43993</v>
      </c>
      <c r="B133" s="174">
        <v>5</v>
      </c>
      <c r="C133" s="174">
        <v>5.8808999999999996</v>
      </c>
      <c r="D133" s="174">
        <v>5.3829000000000002</v>
      </c>
      <c r="E133" s="174">
        <v>7.9214000000000002</v>
      </c>
    </row>
    <row r="134" spans="1:5" x14ac:dyDescent="0.25">
      <c r="A134" s="173">
        <v>44000</v>
      </c>
      <c r="B134" s="174">
        <v>4.5</v>
      </c>
      <c r="C134" s="174">
        <v>5.6919000000000004</v>
      </c>
      <c r="D134" s="174">
        <v>5.2670000000000003</v>
      </c>
      <c r="E134" s="174">
        <v>7.7131999999999996</v>
      </c>
    </row>
    <row r="135" spans="1:5" x14ac:dyDescent="0.25">
      <c r="A135" s="173">
        <v>44007</v>
      </c>
      <c r="B135" s="174">
        <v>4.5</v>
      </c>
      <c r="C135" s="174">
        <v>5.6696999999999997</v>
      </c>
      <c r="D135" s="174">
        <v>5.2516999999999996</v>
      </c>
      <c r="E135" s="174">
        <v>7.6734999999999998</v>
      </c>
    </row>
    <row r="136" spans="1:5" x14ac:dyDescent="0.25">
      <c r="A136" s="173">
        <v>44012</v>
      </c>
      <c r="B136" s="174">
        <v>4.5</v>
      </c>
      <c r="C136" s="174">
        <v>5.5404999999999998</v>
      </c>
      <c r="D136" s="174">
        <v>5.0072999999999999</v>
      </c>
      <c r="E136" s="174">
        <v>7.7636000000000003</v>
      </c>
    </row>
    <row r="137" spans="1:5" x14ac:dyDescent="0.25">
      <c r="A137" s="173">
        <v>44014</v>
      </c>
      <c r="B137" s="174">
        <v>4.5</v>
      </c>
      <c r="C137" s="174">
        <v>5.5434000000000001</v>
      </c>
      <c r="D137" s="174">
        <v>4.9935</v>
      </c>
      <c r="E137" s="174">
        <v>7.7633999999999999</v>
      </c>
    </row>
    <row r="138" spans="1:5" x14ac:dyDescent="0.25">
      <c r="A138" s="173">
        <v>44021</v>
      </c>
      <c r="B138" s="174">
        <v>4.5</v>
      </c>
      <c r="C138" s="174">
        <v>5.5332999999999997</v>
      </c>
      <c r="D138" s="174">
        <v>4.9142000000000001</v>
      </c>
      <c r="E138" s="174">
        <v>7.7572000000000001</v>
      </c>
    </row>
    <row r="139" spans="1:5" x14ac:dyDescent="0.25">
      <c r="A139" s="173">
        <v>44028</v>
      </c>
      <c r="B139" s="174">
        <v>4.5</v>
      </c>
      <c r="C139" s="174">
        <v>5.5110999999999999</v>
      </c>
      <c r="D139" s="174">
        <v>4.8079000000000001</v>
      </c>
      <c r="E139" s="174">
        <v>7.8194999999999997</v>
      </c>
    </row>
    <row r="140" spans="1:5" x14ac:dyDescent="0.25">
      <c r="A140" s="173">
        <v>44035</v>
      </c>
      <c r="B140" s="174">
        <v>4.5</v>
      </c>
      <c r="C140" s="174">
        <v>5.4935</v>
      </c>
      <c r="D140" s="174">
        <v>4.8490000000000002</v>
      </c>
      <c r="E140" s="174">
        <v>7.7824</v>
      </c>
    </row>
    <row r="141" spans="1:5" x14ac:dyDescent="0.25">
      <c r="A141" s="173">
        <v>44042</v>
      </c>
      <c r="B141" s="174">
        <v>4.5</v>
      </c>
      <c r="C141" s="174">
        <v>5.5426000000000002</v>
      </c>
      <c r="D141" s="174">
        <v>4.9481999999999999</v>
      </c>
      <c r="E141" s="174">
        <v>7.7599</v>
      </c>
    </row>
    <row r="142" spans="1:5" x14ac:dyDescent="0.25">
      <c r="A142" s="173">
        <v>44043</v>
      </c>
      <c r="B142" s="174">
        <v>4.5</v>
      </c>
      <c r="C142" s="174">
        <v>5.5384000000000002</v>
      </c>
      <c r="D142" s="174">
        <v>4.96</v>
      </c>
      <c r="E142" s="174">
        <v>7.7877999999999998</v>
      </c>
    </row>
    <row r="143" spans="1:5" x14ac:dyDescent="0.25">
      <c r="A143" s="173">
        <v>44049</v>
      </c>
      <c r="B143" s="174">
        <v>4.5</v>
      </c>
      <c r="C143" s="174">
        <v>5.5909000000000004</v>
      </c>
      <c r="D143" s="174">
        <v>4.9645000000000001</v>
      </c>
      <c r="E143" s="174">
        <v>7.7789999999999999</v>
      </c>
    </row>
    <row r="144" spans="1:5" x14ac:dyDescent="0.25">
      <c r="A144" s="173">
        <v>44056</v>
      </c>
      <c r="B144" s="174">
        <v>4.5</v>
      </c>
      <c r="C144" s="174">
        <v>5.6694000000000004</v>
      </c>
      <c r="D144" s="174">
        <v>5.0514000000000001</v>
      </c>
      <c r="E144" s="174">
        <v>7.7892000000000001</v>
      </c>
    </row>
    <row r="145" spans="1:5" x14ac:dyDescent="0.25">
      <c r="A145" s="173">
        <v>44063</v>
      </c>
      <c r="B145" s="174">
        <v>4.5</v>
      </c>
      <c r="C145" s="174">
        <v>5.6304999999999996</v>
      </c>
      <c r="D145" s="174">
        <v>5.0753000000000004</v>
      </c>
      <c r="E145" s="174">
        <v>7.7491000000000003</v>
      </c>
    </row>
    <row r="146" spans="1:5" x14ac:dyDescent="0.25">
      <c r="A146" s="173">
        <v>44070</v>
      </c>
      <c r="B146" s="174">
        <v>4.5</v>
      </c>
      <c r="C146" s="174">
        <v>5.6147999999999998</v>
      </c>
      <c r="D146" s="174">
        <v>5.1111000000000004</v>
      </c>
      <c r="E146" s="174">
        <v>7.7378</v>
      </c>
    </row>
    <row r="147" spans="1:5" x14ac:dyDescent="0.25">
      <c r="A147" s="173">
        <v>44077</v>
      </c>
      <c r="B147" s="174">
        <v>4.5</v>
      </c>
      <c r="C147" s="174">
        <v>5.6764999999999999</v>
      </c>
      <c r="D147" s="174">
        <v>5.1828000000000003</v>
      </c>
      <c r="E147" s="174">
        <v>7.7257999999999996</v>
      </c>
    </row>
    <row r="148" spans="1:5" x14ac:dyDescent="0.25">
      <c r="A148" s="173">
        <v>44084</v>
      </c>
      <c r="B148" s="174">
        <v>4.5</v>
      </c>
      <c r="C148" s="174">
        <v>5.6597</v>
      </c>
      <c r="D148" s="174">
        <v>5.1683000000000003</v>
      </c>
      <c r="E148" s="174">
        <v>7.7561</v>
      </c>
    </row>
    <row r="149" spans="1:5" x14ac:dyDescent="0.25">
      <c r="A149" s="173">
        <v>44091</v>
      </c>
      <c r="B149" s="174">
        <v>4.25</v>
      </c>
      <c r="C149" s="174">
        <v>5.6184000000000003</v>
      </c>
      <c r="D149" s="174">
        <v>5.1828000000000003</v>
      </c>
      <c r="E149" s="174">
        <v>7.6062000000000003</v>
      </c>
    </row>
    <row r="150" spans="1:5" x14ac:dyDescent="0.25">
      <c r="A150" s="173">
        <v>44098</v>
      </c>
      <c r="B150" s="174">
        <v>4.25</v>
      </c>
      <c r="C150" s="174">
        <v>5.5568999999999997</v>
      </c>
      <c r="D150" s="174">
        <v>5.0023</v>
      </c>
      <c r="E150" s="174">
        <v>7.6607000000000003</v>
      </c>
    </row>
    <row r="151" spans="1:5" x14ac:dyDescent="0.25">
      <c r="A151" s="173">
        <v>44104</v>
      </c>
      <c r="B151" s="174">
        <v>4.25</v>
      </c>
      <c r="C151" s="174">
        <v>5.5647000000000002</v>
      </c>
      <c r="D151" s="174">
        <v>5.1199000000000003</v>
      </c>
      <c r="E151" s="174">
        <v>7.6761999999999997</v>
      </c>
    </row>
    <row r="152" spans="1:5" x14ac:dyDescent="0.25">
      <c r="A152" s="173">
        <v>44105</v>
      </c>
      <c r="B152" s="174">
        <v>4.25</v>
      </c>
      <c r="C152" s="174">
        <v>5.5744999999999996</v>
      </c>
      <c r="D152" s="174">
        <v>5.0117000000000003</v>
      </c>
      <c r="E152" s="174">
        <v>7.7378</v>
      </c>
    </row>
    <row r="153" spans="1:5" x14ac:dyDescent="0.25">
      <c r="A153" s="173">
        <v>44112</v>
      </c>
      <c r="B153" s="174">
        <v>4.25</v>
      </c>
      <c r="C153" s="174">
        <v>5.5647000000000002</v>
      </c>
      <c r="D153" s="174">
        <v>4.9480000000000004</v>
      </c>
      <c r="E153" s="174">
        <v>7.8194999999999997</v>
      </c>
    </row>
    <row r="154" spans="1:5" x14ac:dyDescent="0.25">
      <c r="A154" s="173">
        <v>44119</v>
      </c>
      <c r="B154" s="174">
        <v>4.25</v>
      </c>
      <c r="C154" s="174">
        <v>5.6094999999999997</v>
      </c>
      <c r="D154" s="174">
        <v>5.1054000000000004</v>
      </c>
      <c r="E154" s="174">
        <v>7.9417999999999997</v>
      </c>
    </row>
    <row r="155" spans="1:5" x14ac:dyDescent="0.25">
      <c r="A155" s="173">
        <v>44126</v>
      </c>
      <c r="B155" s="174">
        <v>4.25</v>
      </c>
      <c r="C155" s="174">
        <v>5.6551</v>
      </c>
      <c r="D155" s="174">
        <v>5.1661000000000001</v>
      </c>
      <c r="E155" s="174">
        <v>7.9321999999999999</v>
      </c>
    </row>
    <row r="156" spans="1:5" x14ac:dyDescent="0.25">
      <c r="A156" s="173">
        <v>44134</v>
      </c>
      <c r="B156" s="174">
        <v>4.25</v>
      </c>
      <c r="C156" s="174">
        <v>5.7388000000000003</v>
      </c>
      <c r="D156" s="174">
        <v>5.109</v>
      </c>
      <c r="E156" s="174">
        <v>8.1753</v>
      </c>
    </row>
    <row r="157" spans="1:5" x14ac:dyDescent="0.25">
      <c r="A157" s="173">
        <v>44140</v>
      </c>
      <c r="B157" s="174">
        <v>4.25</v>
      </c>
      <c r="C157" s="174">
        <v>5.7908999999999997</v>
      </c>
      <c r="D157" s="174">
        <v>5.3044000000000002</v>
      </c>
      <c r="E157" s="174">
        <v>8.0688999999999993</v>
      </c>
    </row>
    <row r="158" spans="1:5" x14ac:dyDescent="0.25">
      <c r="A158" s="173">
        <v>44147</v>
      </c>
      <c r="B158" s="174">
        <v>4.25</v>
      </c>
      <c r="C158" s="174">
        <v>5.7988999999999997</v>
      </c>
      <c r="D158" s="174">
        <v>5.2920999999999996</v>
      </c>
      <c r="E158" s="174">
        <v>8.0983999999999998</v>
      </c>
    </row>
    <row r="159" spans="1:5" x14ac:dyDescent="0.25">
      <c r="A159" s="173">
        <v>44154</v>
      </c>
      <c r="B159" s="174">
        <v>4.25</v>
      </c>
      <c r="C159" s="174">
        <v>5.8685</v>
      </c>
      <c r="D159" s="174">
        <v>5.1917999999999997</v>
      </c>
      <c r="E159" s="174">
        <v>8.2013999999999996</v>
      </c>
    </row>
    <row r="160" spans="1:5" x14ac:dyDescent="0.25">
      <c r="A160" s="173">
        <v>44162</v>
      </c>
      <c r="B160" s="174">
        <v>4.25</v>
      </c>
      <c r="C160" s="174">
        <v>5.9996999999999998</v>
      </c>
      <c r="D160" s="174">
        <v>5.4450000000000003</v>
      </c>
      <c r="E160" s="174">
        <v>8.1646000000000001</v>
      </c>
    </row>
    <row r="161" spans="1:5" x14ac:dyDescent="0.25">
      <c r="A161" s="173">
        <v>44168</v>
      </c>
      <c r="B161" s="174">
        <v>4.25</v>
      </c>
      <c r="C161" s="174">
        <v>6.0812999999999997</v>
      </c>
      <c r="D161" s="174">
        <v>5.7736000000000001</v>
      </c>
      <c r="E161" s="174">
        <v>8.2843999999999998</v>
      </c>
    </row>
    <row r="162" spans="1:5" x14ac:dyDescent="0.25">
      <c r="A162" s="173">
        <v>44175</v>
      </c>
      <c r="B162" s="174">
        <v>4.25</v>
      </c>
      <c r="C162" s="174">
        <v>6.0956000000000001</v>
      </c>
      <c r="D162" s="174">
        <v>6.1101000000000001</v>
      </c>
      <c r="E162" s="174">
        <v>8.5548000000000002</v>
      </c>
    </row>
    <row r="163" spans="1:5" x14ac:dyDescent="0.25">
      <c r="A163" s="173">
        <v>44182</v>
      </c>
      <c r="B163" s="174">
        <v>5.25</v>
      </c>
      <c r="C163" s="174">
        <v>6.3285999999999998</v>
      </c>
      <c r="D163" s="174">
        <v>5.8936000000000002</v>
      </c>
      <c r="E163" s="174">
        <v>8.6318000000000001</v>
      </c>
    </row>
    <row r="164" spans="1:5" x14ac:dyDescent="0.25">
      <c r="A164" s="173">
        <v>44189</v>
      </c>
      <c r="B164" s="174">
        <v>5.25</v>
      </c>
      <c r="C164" s="174">
        <v>6.4923000000000002</v>
      </c>
      <c r="D164" s="174">
        <v>5.7523</v>
      </c>
      <c r="E164" s="174">
        <v>8.7146000000000008</v>
      </c>
    </row>
    <row r="165" spans="1:5" x14ac:dyDescent="0.25">
      <c r="A165" s="173">
        <v>44195</v>
      </c>
      <c r="B165" s="174">
        <v>5.25</v>
      </c>
      <c r="C165" s="174">
        <v>6.4890999999999996</v>
      </c>
      <c r="D165" s="174">
        <v>6.0334000000000003</v>
      </c>
      <c r="E165" s="174">
        <v>8.8371999999999993</v>
      </c>
    </row>
    <row r="166" spans="1:5" x14ac:dyDescent="0.25">
      <c r="A166" s="173">
        <v>44204</v>
      </c>
      <c r="B166" s="176">
        <v>5.25</v>
      </c>
      <c r="C166" s="176">
        <v>6.5411000000000001</v>
      </c>
      <c r="D166" s="176">
        <v>5.9648000000000003</v>
      </c>
      <c r="E166" s="176">
        <v>8.7918000000000003</v>
      </c>
    </row>
    <row r="167" spans="1:5" x14ac:dyDescent="0.25">
      <c r="A167" s="173">
        <v>44211</v>
      </c>
      <c r="B167" s="176">
        <v>5.25</v>
      </c>
      <c r="C167" s="176">
        <v>6.6665999999999999</v>
      </c>
      <c r="D167" s="176">
        <v>5.9393000000000002</v>
      </c>
      <c r="E167" s="176">
        <v>9.3557000000000006</v>
      </c>
    </row>
    <row r="168" spans="1:5" x14ac:dyDescent="0.25">
      <c r="A168" s="173">
        <v>44218</v>
      </c>
      <c r="B168" s="176">
        <v>5.25</v>
      </c>
      <c r="C168" s="176">
        <v>6.7603999999999997</v>
      </c>
      <c r="D168" s="176">
        <v>6.1108000000000002</v>
      </c>
      <c r="E168" s="176">
        <v>9.0970999999999993</v>
      </c>
    </row>
    <row r="169" spans="1:5" x14ac:dyDescent="0.25">
      <c r="A169" s="173">
        <v>44225</v>
      </c>
      <c r="B169" s="176">
        <v>5.25</v>
      </c>
      <c r="C169" s="176">
        <v>6.7755999999999998</v>
      </c>
      <c r="D169" s="176">
        <v>6.1844000000000001</v>
      </c>
      <c r="E169" s="176">
        <v>8.9946000000000002</v>
      </c>
    </row>
    <row r="170" spans="1:5" x14ac:dyDescent="0.25">
      <c r="A170" s="173">
        <v>44232</v>
      </c>
      <c r="B170" s="176">
        <v>5.5</v>
      </c>
      <c r="C170" s="176">
        <v>6.7704000000000004</v>
      </c>
      <c r="D170" s="176">
        <v>6.1618000000000004</v>
      </c>
      <c r="E170" s="176">
        <v>8.8072999999999997</v>
      </c>
    </row>
    <row r="171" spans="1:5" x14ac:dyDescent="0.25">
      <c r="A171" s="173">
        <v>44239</v>
      </c>
      <c r="B171" s="176">
        <v>5.5</v>
      </c>
      <c r="C171" s="176">
        <v>6.8227000000000002</v>
      </c>
      <c r="D171" s="176">
        <v>6.1307</v>
      </c>
      <c r="E171" s="176">
        <v>8.7437000000000005</v>
      </c>
    </row>
    <row r="172" spans="1:5" x14ac:dyDescent="0.25">
      <c r="A172" s="173">
        <v>44246</v>
      </c>
      <c r="B172" s="176">
        <v>5.5</v>
      </c>
      <c r="C172" s="176">
        <v>6.8617999999999997</v>
      </c>
      <c r="D172" s="176">
        <v>6.1738</v>
      </c>
      <c r="E172" s="176">
        <v>8.6723999999999997</v>
      </c>
    </row>
    <row r="173" spans="1:5" x14ac:dyDescent="0.25">
      <c r="A173" s="173">
        <v>44253</v>
      </c>
      <c r="B173" s="204">
        <v>5.5</v>
      </c>
      <c r="C173" s="209">
        <v>6.8063000000000002</v>
      </c>
      <c r="D173" s="208">
        <v>6.0495999999999999</v>
      </c>
      <c r="E173" s="196">
        <v>8.8364999999999991</v>
      </c>
    </row>
    <row r="174" spans="1:5" x14ac:dyDescent="0.25">
      <c r="A174" s="173">
        <v>44260</v>
      </c>
      <c r="B174" s="204">
        <v>5.5</v>
      </c>
      <c r="C174" s="209">
        <v>6.8342999999999998</v>
      </c>
      <c r="D174" s="208">
        <v>6.0061999999999998</v>
      </c>
      <c r="E174" s="196">
        <v>8.7941000000000003</v>
      </c>
    </row>
    <row r="175" spans="1:5" x14ac:dyDescent="0.25">
      <c r="A175" s="173">
        <v>44267</v>
      </c>
      <c r="B175" s="204">
        <v>5.5</v>
      </c>
      <c r="C175" s="209">
        <v>6.8727</v>
      </c>
      <c r="D175" s="208">
        <v>5.952</v>
      </c>
      <c r="E175" s="196">
        <v>8.7882999999999996</v>
      </c>
    </row>
    <row r="176" spans="1:5" x14ac:dyDescent="0.25">
      <c r="A176" s="173">
        <v>44274</v>
      </c>
      <c r="B176" s="204">
        <v>5.5</v>
      </c>
      <c r="C176" s="209">
        <v>6.8121999999999998</v>
      </c>
      <c r="D176" s="208">
        <v>5.9295</v>
      </c>
      <c r="E176" s="196">
        <v>8.8161000000000005</v>
      </c>
    </row>
    <row r="177" spans="1:5" ht="16.5" x14ac:dyDescent="0.3">
      <c r="A177" s="173">
        <v>44281</v>
      </c>
      <c r="B177" s="203">
        <v>5.5</v>
      </c>
      <c r="C177" s="207">
        <v>6.8411999999999997</v>
      </c>
      <c r="D177" s="206">
        <v>5.9684999999999997</v>
      </c>
      <c r="E177" s="205">
        <v>8.8321000000000005</v>
      </c>
    </row>
    <row r="178" spans="1:5" ht="16.5" x14ac:dyDescent="0.3">
      <c r="A178" s="173">
        <v>44288</v>
      </c>
      <c r="B178" s="203">
        <v>5.5</v>
      </c>
      <c r="C178" s="207">
        <v>6.7515000000000001</v>
      </c>
      <c r="D178" s="206">
        <v>6.0321999999999996</v>
      </c>
      <c r="E178" s="205">
        <v>8.8788999999999998</v>
      </c>
    </row>
    <row r="179" spans="1:5" ht="16.5" x14ac:dyDescent="0.3">
      <c r="A179" s="173">
        <v>44295</v>
      </c>
      <c r="B179" s="203">
        <v>5.5</v>
      </c>
      <c r="C179" s="207">
        <v>6.8334000000000001</v>
      </c>
      <c r="D179" s="206">
        <v>6.0678999999999998</v>
      </c>
      <c r="E179" s="205">
        <v>8.9315999999999995</v>
      </c>
    </row>
    <row r="180" spans="1:5" ht="16.5" x14ac:dyDescent="0.3">
      <c r="A180" s="173">
        <v>44302</v>
      </c>
      <c r="B180" s="203">
        <v>5.5</v>
      </c>
      <c r="C180" s="207">
        <v>6.7831000000000001</v>
      </c>
      <c r="D180" s="206">
        <v>6.0570000000000004</v>
      </c>
      <c r="E180" s="205">
        <v>8.7649000000000008</v>
      </c>
    </row>
    <row r="181" spans="1:5" ht="16.5" x14ac:dyDescent="0.3">
      <c r="A181" s="173">
        <v>44309</v>
      </c>
      <c r="B181" s="203">
        <v>5.5</v>
      </c>
      <c r="C181" s="207">
        <v>6.7675999999999998</v>
      </c>
      <c r="D181" s="206">
        <v>6.1186999999999996</v>
      </c>
      <c r="E181" s="205">
        <v>8.9154</v>
      </c>
    </row>
    <row r="182" spans="1:5" ht="16.5" x14ac:dyDescent="0.3">
      <c r="A182" s="173">
        <v>44316</v>
      </c>
      <c r="B182" s="203">
        <v>5.5</v>
      </c>
      <c r="C182" s="207">
        <v>6.8388</v>
      </c>
      <c r="D182" s="206">
        <v>6.2446999999999999</v>
      </c>
      <c r="E182" s="205">
        <v>9.0510000000000002</v>
      </c>
    </row>
    <row r="183" spans="1:5" ht="16.5" x14ac:dyDescent="0.3">
      <c r="A183" s="173">
        <v>44323</v>
      </c>
      <c r="B183" s="203">
        <v>6</v>
      </c>
      <c r="C183" s="207">
        <v>6.9820000000000002</v>
      </c>
      <c r="D183" s="206">
        <v>6.3198999999999996</v>
      </c>
      <c r="E183" s="205">
        <v>9.1008999999999993</v>
      </c>
    </row>
    <row r="184" spans="1:5" ht="16.5" x14ac:dyDescent="0.3">
      <c r="A184" s="173">
        <v>44330</v>
      </c>
      <c r="B184" s="203">
        <v>6</v>
      </c>
      <c r="C184" s="207">
        <v>6.9898999999999996</v>
      </c>
      <c r="D184" s="206">
        <v>6.4073000000000002</v>
      </c>
      <c r="E184" s="205">
        <v>8.9872999999999994</v>
      </c>
    </row>
    <row r="185" spans="1:5" ht="16.5" x14ac:dyDescent="0.3">
      <c r="A185" s="173">
        <v>44337</v>
      </c>
      <c r="B185" s="203">
        <v>6</v>
      </c>
      <c r="C185" s="207">
        <v>7.0895000000000001</v>
      </c>
      <c r="D185" s="206">
        <v>6.5235000000000003</v>
      </c>
      <c r="E185" s="205">
        <v>8.9602000000000004</v>
      </c>
    </row>
    <row r="186" spans="1:5" ht="16.5" x14ac:dyDescent="0.3">
      <c r="A186" s="173">
        <v>44347</v>
      </c>
      <c r="B186" s="203">
        <v>6</v>
      </c>
      <c r="C186" s="207">
        <v>7.1877000000000004</v>
      </c>
      <c r="D186" s="206">
        <v>6.7135999999999996</v>
      </c>
      <c r="E186" s="205">
        <v>8.8408999999999995</v>
      </c>
    </row>
    <row r="187" spans="1:5" ht="16.5" x14ac:dyDescent="0.3">
      <c r="A187" s="173">
        <v>44351</v>
      </c>
      <c r="B187" s="203">
        <v>6</v>
      </c>
      <c r="C187" s="207">
        <v>7.2606000000000002</v>
      </c>
      <c r="D187" s="206">
        <v>6.8826000000000001</v>
      </c>
      <c r="E187" s="205">
        <v>8.8179999999999996</v>
      </c>
    </row>
    <row r="188" spans="1:5" ht="16.5" x14ac:dyDescent="0.3">
      <c r="A188" s="173">
        <v>44358</v>
      </c>
      <c r="B188" s="203">
        <v>6.5</v>
      </c>
      <c r="C188" s="207">
        <v>7.3975</v>
      </c>
      <c r="D188" s="206">
        <v>6.82</v>
      </c>
      <c r="E188" s="205">
        <v>8.9161999999999999</v>
      </c>
    </row>
    <row r="189" spans="1:5" ht="16.5" x14ac:dyDescent="0.3">
      <c r="A189" s="173">
        <v>44365</v>
      </c>
      <c r="B189" s="203">
        <v>6.5</v>
      </c>
      <c r="C189" s="207">
        <v>7.4847000000000001</v>
      </c>
      <c r="D189" s="206">
        <v>6.7411000000000003</v>
      </c>
      <c r="E189" s="205">
        <v>9.1791999999999998</v>
      </c>
    </row>
    <row r="190" spans="1:5" ht="16.5" x14ac:dyDescent="0.3">
      <c r="A190" s="173">
        <v>44372</v>
      </c>
      <c r="B190" s="203">
        <v>6.5</v>
      </c>
      <c r="C190" s="207">
        <v>7.5045000000000002</v>
      </c>
      <c r="D190" s="206">
        <v>6.7371999999999996</v>
      </c>
      <c r="E190" s="205">
        <v>9.1548999999999996</v>
      </c>
    </row>
    <row r="191" spans="1:5" ht="16.5" x14ac:dyDescent="0.3">
      <c r="A191" s="173">
        <v>44379</v>
      </c>
      <c r="B191" s="203">
        <v>6.5</v>
      </c>
      <c r="C191" s="207">
        <v>7.5816999999999997</v>
      </c>
      <c r="D191" s="206">
        <v>6.8970000000000002</v>
      </c>
      <c r="E191" s="205">
        <v>9.1783999999999999</v>
      </c>
    </row>
    <row r="192" spans="1:5" ht="16.5" x14ac:dyDescent="0.3">
      <c r="A192" s="173">
        <v>44386</v>
      </c>
      <c r="B192" s="203">
        <v>6.5</v>
      </c>
      <c r="C192" s="207">
        <v>7.5060000000000002</v>
      </c>
      <c r="D192" s="206">
        <v>7.0481999999999996</v>
      </c>
      <c r="E192" s="205">
        <v>9.2027000000000001</v>
      </c>
    </row>
    <row r="193" spans="1:5" ht="16.5" x14ac:dyDescent="0.3">
      <c r="A193" s="173">
        <v>44393</v>
      </c>
      <c r="B193" s="203">
        <v>6.5</v>
      </c>
      <c r="C193" s="207">
        <v>7.6458000000000004</v>
      </c>
      <c r="D193" s="206">
        <v>7.0842000000000001</v>
      </c>
      <c r="E193" s="205">
        <v>9.3869000000000007</v>
      </c>
    </row>
    <row r="194" spans="1:5" ht="16.5" x14ac:dyDescent="0.3">
      <c r="A194" s="173">
        <v>44400</v>
      </c>
      <c r="B194" s="203">
        <v>6.5</v>
      </c>
      <c r="C194" s="207">
        <v>7.6040999999999999</v>
      </c>
      <c r="D194" s="206">
        <v>7.1295000000000002</v>
      </c>
      <c r="E194" s="205">
        <v>9.4076000000000004</v>
      </c>
    </row>
    <row r="195" spans="1:5" ht="16.5" x14ac:dyDescent="0.3">
      <c r="A195" s="173">
        <v>44407</v>
      </c>
      <c r="B195" s="203">
        <v>6.5</v>
      </c>
      <c r="C195" s="207">
        <v>7.8296000000000001</v>
      </c>
      <c r="D195" s="206">
        <v>7.2618999999999998</v>
      </c>
      <c r="E195" s="205">
        <v>9.2250999999999994</v>
      </c>
    </row>
    <row r="196" spans="1:5" ht="16.5" x14ac:dyDescent="0.3">
      <c r="A196" s="173">
        <v>44414</v>
      </c>
      <c r="B196" s="203">
        <v>7</v>
      </c>
      <c r="C196" s="207">
        <v>7.9137000000000004</v>
      </c>
      <c r="D196" s="206">
        <v>7.1448</v>
      </c>
      <c r="E196" s="205">
        <v>9.5295000000000005</v>
      </c>
    </row>
    <row r="197" spans="1:5" ht="16.5" x14ac:dyDescent="0.3">
      <c r="A197" s="173">
        <v>44421</v>
      </c>
      <c r="B197" s="203">
        <v>7</v>
      </c>
      <c r="C197" s="207">
        <v>8.1818000000000008</v>
      </c>
      <c r="D197" s="206">
        <v>7.3329000000000004</v>
      </c>
      <c r="E197" s="205">
        <v>9.5898000000000003</v>
      </c>
    </row>
    <row r="198" spans="1:5" ht="16.5" x14ac:dyDescent="0.3">
      <c r="A198" s="173">
        <v>44428</v>
      </c>
      <c r="B198" s="203">
        <v>7</v>
      </c>
      <c r="C198" s="207">
        <v>8.2096</v>
      </c>
      <c r="D198" s="206">
        <v>7.4019000000000004</v>
      </c>
      <c r="E198" s="205">
        <v>9.6489999999999991</v>
      </c>
    </row>
    <row r="199" spans="1:5" ht="16.5" x14ac:dyDescent="0.3">
      <c r="A199" s="173">
        <v>44434</v>
      </c>
      <c r="B199" s="203">
        <v>7</v>
      </c>
      <c r="C199" s="207">
        <v>8.2100000000000009</v>
      </c>
      <c r="D199" s="206">
        <v>7.4264999999999999</v>
      </c>
      <c r="E199" s="205">
        <v>9.8228000000000009</v>
      </c>
    </row>
    <row r="200" spans="1:5" ht="16.5" x14ac:dyDescent="0.3">
      <c r="A200" s="173">
        <v>44442</v>
      </c>
      <c r="B200" s="203">
        <v>7</v>
      </c>
      <c r="C200" s="207">
        <v>8.2935999999999996</v>
      </c>
      <c r="D200" s="206">
        <v>7.4462999999999999</v>
      </c>
      <c r="E200" s="205">
        <v>10.074999999999999</v>
      </c>
    </row>
    <row r="201" spans="1:5" ht="16.5" x14ac:dyDescent="0.3">
      <c r="A201" s="173">
        <v>44449</v>
      </c>
      <c r="B201" s="203">
        <v>7</v>
      </c>
      <c r="C201" s="207">
        <v>8.2874999999999996</v>
      </c>
      <c r="D201" s="206">
        <v>7.4545000000000003</v>
      </c>
      <c r="E201" s="205">
        <v>10.1448</v>
      </c>
    </row>
    <row r="202" spans="1:5" ht="16.5" x14ac:dyDescent="0.3">
      <c r="A202" s="173">
        <v>44456</v>
      </c>
      <c r="B202" s="203">
        <v>7.25</v>
      </c>
      <c r="C202" s="207">
        <v>8.4699000000000009</v>
      </c>
      <c r="D202" s="206">
        <v>7.3353000000000002</v>
      </c>
      <c r="E202" s="205">
        <v>9.9445999999999994</v>
      </c>
    </row>
    <row r="203" spans="1:5" ht="16.5" x14ac:dyDescent="0.3">
      <c r="A203" s="173">
        <v>44463</v>
      </c>
      <c r="B203" s="203">
        <v>7.25</v>
      </c>
      <c r="C203" s="207">
        <v>8.5203000000000007</v>
      </c>
      <c r="D203" s="206">
        <v>7.3799000000000001</v>
      </c>
      <c r="E203" s="205">
        <v>9.9337</v>
      </c>
    </row>
    <row r="204" spans="1:5" ht="16.5" x14ac:dyDescent="0.3">
      <c r="A204" s="173">
        <v>44470</v>
      </c>
      <c r="B204" s="203">
        <v>7.25</v>
      </c>
      <c r="C204" s="207">
        <v>8.5345999999999993</v>
      </c>
      <c r="D204" s="206">
        <v>7.6173999999999999</v>
      </c>
      <c r="E204" s="205">
        <v>9.9145000000000003</v>
      </c>
    </row>
  </sheetData>
  <phoneticPr fontId="146" type="noConversion"/>
  <hyperlinks>
    <hyperlink ref="A1" location="List!A1" display="List!A1" xr:uid="{00000000-0004-0000-2900-000000000000}"/>
  </hyperlinks>
  <pageMargins left="0.7" right="0.7" top="0.75" bottom="0.75" header="0.3" footer="0.3"/>
  <drawing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D50"/>
  <sheetViews>
    <sheetView zoomScale="160" zoomScaleNormal="160" workbookViewId="0"/>
  </sheetViews>
  <sheetFormatPr defaultColWidth="8.88671875" defaultRowHeight="14.25" x14ac:dyDescent="0.25"/>
  <cols>
    <col min="1" max="3" width="8.88671875" style="159"/>
    <col min="4" max="4" width="8.88671875" style="159" customWidth="1"/>
    <col min="5" max="16384" width="8.88671875" style="159"/>
  </cols>
  <sheetData>
    <row r="1" spans="1:4" ht="16.5" x14ac:dyDescent="0.3">
      <c r="A1" s="231" t="s">
        <v>379</v>
      </c>
      <c r="B1" s="194" t="s">
        <v>263</v>
      </c>
      <c r="C1" s="194" t="s">
        <v>264</v>
      </c>
      <c r="D1" s="181" t="s">
        <v>135</v>
      </c>
    </row>
    <row r="2" spans="1:4" x14ac:dyDescent="0.25">
      <c r="A2" s="182" t="s">
        <v>99</v>
      </c>
      <c r="B2" s="188">
        <v>8.6144223813416279</v>
      </c>
      <c r="C2" s="188">
        <v>8.255950936004723</v>
      </c>
      <c r="D2" s="193">
        <v>18.714585947651635</v>
      </c>
    </row>
    <row r="3" spans="1:4" x14ac:dyDescent="0.25">
      <c r="A3" s="182" t="s">
        <v>81</v>
      </c>
      <c r="B3" s="188">
        <v>9.612279340906154</v>
      </c>
      <c r="C3" s="188">
        <v>8.1555574138706977</v>
      </c>
      <c r="D3" s="193">
        <v>18.178030153777339</v>
      </c>
    </row>
    <row r="4" spans="1:4" x14ac:dyDescent="0.25">
      <c r="A4" s="182" t="s">
        <v>78</v>
      </c>
      <c r="B4" s="188">
        <v>9.7716688424780909</v>
      </c>
      <c r="C4" s="188">
        <v>7.9858093201764699</v>
      </c>
      <c r="D4" s="193">
        <v>17.879106426163808</v>
      </c>
    </row>
    <row r="5" spans="1:4" x14ac:dyDescent="0.25">
      <c r="A5" s="182" t="s">
        <v>79</v>
      </c>
      <c r="B5" s="188">
        <v>9.1144169863757476</v>
      </c>
      <c r="C5" s="188">
        <v>8.1607271469213511</v>
      </c>
      <c r="D5" s="193">
        <v>17.661148319671206</v>
      </c>
    </row>
    <row r="6" spans="1:4" x14ac:dyDescent="0.25">
      <c r="A6" s="182" t="s">
        <v>100</v>
      </c>
      <c r="B6" s="188">
        <v>10.081484691298275</v>
      </c>
      <c r="C6" s="188">
        <v>8.3054185778223246</v>
      </c>
      <c r="D6" s="193">
        <v>17.926397448037971</v>
      </c>
    </row>
    <row r="7" spans="1:4" x14ac:dyDescent="0.25">
      <c r="A7" s="182" t="s">
        <v>81</v>
      </c>
      <c r="B7" s="188">
        <v>7.8039558544198213</v>
      </c>
      <c r="C7" s="188">
        <v>8.466169669792853</v>
      </c>
      <c r="D7" s="193">
        <v>17.432985487126601</v>
      </c>
    </row>
    <row r="8" spans="1:4" x14ac:dyDescent="0.25">
      <c r="A8" s="182" t="s">
        <v>78</v>
      </c>
      <c r="B8" s="188">
        <v>6.3852337750775181</v>
      </c>
      <c r="C8" s="188">
        <v>8.129952269311314</v>
      </c>
      <c r="D8" s="193">
        <v>17.487890009000701</v>
      </c>
    </row>
    <row r="9" spans="1:4" x14ac:dyDescent="0.25">
      <c r="A9" s="182" t="s">
        <v>79</v>
      </c>
      <c r="B9" s="188">
        <v>8.9416097779056329</v>
      </c>
      <c r="C9" s="188">
        <v>8.1308795637164373</v>
      </c>
      <c r="D9" s="193">
        <v>17.57861782895899</v>
      </c>
    </row>
    <row r="10" spans="1:4" x14ac:dyDescent="0.25">
      <c r="A10" s="182" t="s">
        <v>101</v>
      </c>
      <c r="B10" s="188">
        <v>6.7504491533756834</v>
      </c>
      <c r="C10" s="188">
        <v>7.7054070089875992</v>
      </c>
      <c r="D10" s="193"/>
    </row>
    <row r="11" spans="1:4" x14ac:dyDescent="0.25">
      <c r="A11" s="182" t="s">
        <v>81</v>
      </c>
      <c r="B11" s="188">
        <v>7.6635212285898033</v>
      </c>
      <c r="C11" s="188">
        <v>8.0436473393987349</v>
      </c>
      <c r="D11" s="193"/>
    </row>
    <row r="12" spans="1:4" x14ac:dyDescent="0.25">
      <c r="A12" s="182" t="s">
        <v>78</v>
      </c>
      <c r="B12" s="188">
        <v>9.3165687741546606</v>
      </c>
      <c r="C12" s="188">
        <v>7.8396958159789198</v>
      </c>
      <c r="D12" s="193"/>
    </row>
    <row r="13" spans="1:4" x14ac:dyDescent="0.25">
      <c r="A13" s="182" t="s">
        <v>79</v>
      </c>
      <c r="B13" s="188">
        <v>6.7597934194903662</v>
      </c>
      <c r="C13" s="188">
        <v>7.8661967311611356</v>
      </c>
      <c r="D13" s="193"/>
    </row>
    <row r="14" spans="1:4" x14ac:dyDescent="0.25">
      <c r="A14" s="182" t="s">
        <v>102</v>
      </c>
      <c r="B14" s="188">
        <v>7.3986803293544696</v>
      </c>
      <c r="C14" s="188">
        <v>7.8980095795958656</v>
      </c>
      <c r="D14" s="193"/>
    </row>
    <row r="15" spans="1:4" x14ac:dyDescent="0.25">
      <c r="A15" s="182" t="s">
        <v>81</v>
      </c>
      <c r="B15" s="188">
        <v>7.1573445185972888</v>
      </c>
      <c r="C15" s="188">
        <v>8.2953715240725181</v>
      </c>
      <c r="D15" s="193"/>
    </row>
    <row r="16" spans="1:4" x14ac:dyDescent="0.25">
      <c r="A16" s="182" t="s">
        <v>78</v>
      </c>
      <c r="B16" s="188">
        <v>7.7932757683400995</v>
      </c>
      <c r="C16" s="188">
        <v>8.5468632429308453</v>
      </c>
      <c r="D16" s="193"/>
    </row>
    <row r="17" spans="1:3" ht="16.5" x14ac:dyDescent="0.3">
      <c r="A17" s="183"/>
      <c r="B17" s="172"/>
      <c r="C17" s="172"/>
    </row>
    <row r="18" spans="1:3" ht="16.5" x14ac:dyDescent="0.3">
      <c r="A18" s="183"/>
      <c r="B18" s="172"/>
      <c r="C18" s="172"/>
    </row>
    <row r="19" spans="1:3" ht="16.5" x14ac:dyDescent="0.3">
      <c r="A19" s="183"/>
      <c r="B19" s="172"/>
      <c r="C19" s="172"/>
    </row>
    <row r="20" spans="1:3" ht="16.5" x14ac:dyDescent="0.3">
      <c r="A20" s="183"/>
      <c r="B20" s="172"/>
      <c r="C20" s="172"/>
    </row>
    <row r="21" spans="1:3" ht="16.5" x14ac:dyDescent="0.3">
      <c r="A21" s="183"/>
      <c r="B21" s="172"/>
      <c r="C21" s="172"/>
    </row>
    <row r="22" spans="1:3" ht="16.5" x14ac:dyDescent="0.3">
      <c r="A22" s="183"/>
      <c r="B22" s="172"/>
      <c r="C22" s="172"/>
    </row>
    <row r="23" spans="1:3" ht="16.5" x14ac:dyDescent="0.3">
      <c r="A23" s="183"/>
      <c r="B23" s="172"/>
      <c r="C23" s="172"/>
    </row>
    <row r="24" spans="1:3" ht="16.5" x14ac:dyDescent="0.3">
      <c r="A24" s="183"/>
      <c r="B24" s="172"/>
      <c r="C24" s="172"/>
    </row>
    <row r="25" spans="1:3" ht="16.5" x14ac:dyDescent="0.3">
      <c r="A25" s="183"/>
      <c r="B25" s="172"/>
      <c r="C25" s="172"/>
    </row>
    <row r="26" spans="1:3" ht="16.5" x14ac:dyDescent="0.3">
      <c r="A26" s="183"/>
      <c r="B26" s="172"/>
      <c r="C26" s="172"/>
    </row>
    <row r="27" spans="1:3" ht="16.5" x14ac:dyDescent="0.3">
      <c r="A27" s="183"/>
      <c r="B27" s="172"/>
      <c r="C27" s="172"/>
    </row>
    <row r="28" spans="1:3" ht="16.5" x14ac:dyDescent="0.3">
      <c r="A28" s="183"/>
      <c r="B28" s="172"/>
      <c r="C28" s="172"/>
    </row>
    <row r="29" spans="1:3" ht="16.5" x14ac:dyDescent="0.3">
      <c r="A29" s="183"/>
      <c r="B29" s="172"/>
      <c r="C29" s="172"/>
    </row>
    <row r="30" spans="1:3" ht="16.5" x14ac:dyDescent="0.3">
      <c r="A30" s="183"/>
      <c r="B30" s="172"/>
      <c r="C30" s="172"/>
    </row>
    <row r="31" spans="1:3" ht="16.5" x14ac:dyDescent="0.3">
      <c r="A31" s="183"/>
      <c r="B31" s="172"/>
      <c r="C31" s="172"/>
    </row>
    <row r="32" spans="1:3" ht="16.5" x14ac:dyDescent="0.3">
      <c r="A32" s="183"/>
      <c r="B32" s="172"/>
      <c r="C32" s="172"/>
    </row>
    <row r="33" spans="1:3" ht="16.5" x14ac:dyDescent="0.3">
      <c r="A33" s="183"/>
      <c r="B33" s="172"/>
      <c r="C33" s="172"/>
    </row>
    <row r="34" spans="1:3" ht="16.5" x14ac:dyDescent="0.3">
      <c r="A34" s="183"/>
      <c r="B34" s="172"/>
      <c r="C34" s="172"/>
    </row>
    <row r="35" spans="1:3" ht="16.5" x14ac:dyDescent="0.3">
      <c r="A35" s="183"/>
      <c r="B35" s="172"/>
      <c r="C35" s="172"/>
    </row>
    <row r="36" spans="1:3" ht="16.5" x14ac:dyDescent="0.3">
      <c r="A36" s="183"/>
      <c r="B36" s="172"/>
      <c r="C36" s="172"/>
    </row>
    <row r="37" spans="1:3" ht="16.5" x14ac:dyDescent="0.3">
      <c r="A37" s="183"/>
      <c r="B37" s="172"/>
      <c r="C37" s="172"/>
    </row>
    <row r="38" spans="1:3" ht="16.5" x14ac:dyDescent="0.3">
      <c r="A38" s="183"/>
      <c r="B38" s="172"/>
      <c r="C38" s="172"/>
    </row>
    <row r="39" spans="1:3" ht="16.5" x14ac:dyDescent="0.3">
      <c r="A39" s="183"/>
      <c r="B39" s="172"/>
      <c r="C39" s="172"/>
    </row>
    <row r="40" spans="1:3" ht="16.5" x14ac:dyDescent="0.3">
      <c r="A40" s="183"/>
      <c r="B40" s="172"/>
      <c r="C40" s="172"/>
    </row>
    <row r="41" spans="1:3" ht="16.5" x14ac:dyDescent="0.3">
      <c r="A41" s="183"/>
      <c r="B41" s="172"/>
      <c r="C41" s="172"/>
    </row>
    <row r="42" spans="1:3" ht="16.5" x14ac:dyDescent="0.3">
      <c r="A42" s="183"/>
      <c r="B42" s="172"/>
      <c r="C42" s="172"/>
    </row>
    <row r="43" spans="1:3" ht="16.5" x14ac:dyDescent="0.3">
      <c r="A43" s="183"/>
      <c r="B43" s="172"/>
      <c r="C43" s="172"/>
    </row>
    <row r="44" spans="1:3" ht="16.5" x14ac:dyDescent="0.3">
      <c r="A44" s="183"/>
      <c r="B44" s="172"/>
      <c r="C44" s="172"/>
    </row>
    <row r="45" spans="1:3" ht="16.5" x14ac:dyDescent="0.3">
      <c r="A45" s="183"/>
      <c r="B45" s="172"/>
      <c r="C45" s="172"/>
    </row>
    <row r="46" spans="1:3" ht="16.5" x14ac:dyDescent="0.3">
      <c r="A46" s="183"/>
      <c r="B46" s="172"/>
      <c r="C46" s="172"/>
    </row>
    <row r="47" spans="1:3" ht="16.5" x14ac:dyDescent="0.3">
      <c r="A47" s="183"/>
      <c r="B47" s="172"/>
      <c r="C47" s="172"/>
    </row>
    <row r="48" spans="1:3" ht="16.5" x14ac:dyDescent="0.3">
      <c r="A48" s="183"/>
      <c r="B48" s="172"/>
      <c r="C48" s="172"/>
    </row>
    <row r="49" spans="1:3" ht="16.5" x14ac:dyDescent="0.3">
      <c r="A49" s="183"/>
      <c r="B49" s="172"/>
      <c r="C49" s="172"/>
    </row>
    <row r="50" spans="1:3" ht="16.5" x14ac:dyDescent="0.3">
      <c r="A50" s="183"/>
      <c r="B50" s="172"/>
      <c r="C50" s="172"/>
    </row>
  </sheetData>
  <hyperlinks>
    <hyperlink ref="A1" location="List!A1" display="List!A1" xr:uid="{00000000-0004-0000-2A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58"/>
  <sheetViews>
    <sheetView zoomScale="175" zoomScaleNormal="175" workbookViewId="0"/>
  </sheetViews>
  <sheetFormatPr defaultColWidth="8.88671875" defaultRowHeight="14.25" x14ac:dyDescent="0.25"/>
  <cols>
    <col min="1" max="7" width="8.88671875" style="19"/>
    <col min="8" max="8" width="8.88671875" style="19" hidden="1" customWidth="1"/>
    <col min="9" max="16384" width="8.88671875" style="19"/>
  </cols>
  <sheetData>
    <row r="1" spans="1:8" ht="15" x14ac:dyDescent="0.25">
      <c r="A1" s="230" t="s">
        <v>379</v>
      </c>
      <c r="B1" s="89" t="s">
        <v>270</v>
      </c>
      <c r="C1" s="89" t="s">
        <v>265</v>
      </c>
      <c r="D1" s="89" t="s">
        <v>266</v>
      </c>
      <c r="E1" s="89" t="s">
        <v>267</v>
      </c>
      <c r="F1" s="89" t="s">
        <v>268</v>
      </c>
      <c r="G1" s="89" t="s">
        <v>269</v>
      </c>
      <c r="H1" s="71" t="s">
        <v>135</v>
      </c>
    </row>
    <row r="2" spans="1:8" ht="15" x14ac:dyDescent="0.25">
      <c r="A2" s="88" t="s">
        <v>97</v>
      </c>
      <c r="B2" s="90">
        <v>20.010790939501074</v>
      </c>
      <c r="C2" s="90">
        <v>12.699150696785194</v>
      </c>
      <c r="D2" s="90">
        <v>21.139138069528791</v>
      </c>
      <c r="E2" s="90">
        <v>19.019178045034973</v>
      </c>
      <c r="F2" s="90">
        <v>14.983123387806041</v>
      </c>
      <c r="G2" s="90">
        <v>15.155874628646375</v>
      </c>
      <c r="H2" s="57">
        <v>17.299999999999997</v>
      </c>
    </row>
    <row r="3" spans="1:8" ht="15" x14ac:dyDescent="0.25">
      <c r="A3" s="88" t="s">
        <v>81</v>
      </c>
      <c r="B3" s="90">
        <v>19.70945345614798</v>
      </c>
      <c r="C3" s="90">
        <v>12.772044111879234</v>
      </c>
      <c r="D3" s="90">
        <v>20.989917692868548</v>
      </c>
      <c r="E3" s="90">
        <v>18.648871912507659</v>
      </c>
      <c r="F3" s="90">
        <v>13.245613425632087</v>
      </c>
      <c r="G3" s="90">
        <v>12.983295381112271</v>
      </c>
      <c r="H3" s="57">
        <v>17.445995574359138</v>
      </c>
    </row>
    <row r="4" spans="1:8" ht="15" x14ac:dyDescent="0.25">
      <c r="A4" s="88" t="s">
        <v>78</v>
      </c>
      <c r="B4" s="90">
        <v>19.448329234939099</v>
      </c>
      <c r="C4" s="90">
        <v>11.615358357344627</v>
      </c>
      <c r="D4" s="90">
        <v>21.225946811490971</v>
      </c>
      <c r="E4" s="90">
        <v>17.929963177206087</v>
      </c>
      <c r="F4" s="90">
        <v>14.232280181130683</v>
      </c>
      <c r="G4" s="90">
        <v>14.265612291010099</v>
      </c>
      <c r="H4" s="57">
        <v>18.386364381808484</v>
      </c>
    </row>
    <row r="5" spans="1:8" ht="15" x14ac:dyDescent="0.25">
      <c r="A5" s="88" t="s">
        <v>79</v>
      </c>
      <c r="B5" s="90">
        <v>18.103132292980547</v>
      </c>
      <c r="C5" s="90">
        <v>12.939117393753376</v>
      </c>
      <c r="D5" s="90">
        <v>19.430742726357138</v>
      </c>
      <c r="E5" s="90">
        <v>17.313154573451669</v>
      </c>
      <c r="F5" s="90">
        <v>12.298132962242089</v>
      </c>
      <c r="G5" s="90">
        <v>12.871243719805019</v>
      </c>
      <c r="H5" s="57">
        <v>19.954084437131677</v>
      </c>
    </row>
    <row r="6" spans="1:8" ht="15" x14ac:dyDescent="0.25">
      <c r="A6" s="88" t="s">
        <v>98</v>
      </c>
      <c r="B6" s="90">
        <v>18.207205193465256</v>
      </c>
      <c r="C6" s="90">
        <v>12.453423484050484</v>
      </c>
      <c r="D6" s="90">
        <v>19.152149575633423</v>
      </c>
      <c r="E6" s="90">
        <v>17.49069250252985</v>
      </c>
      <c r="F6" s="90">
        <v>14.221528408592174</v>
      </c>
      <c r="G6" s="90">
        <v>12.641246511583949</v>
      </c>
      <c r="H6" s="57">
        <v>20.02</v>
      </c>
    </row>
    <row r="7" spans="1:8" ht="15" x14ac:dyDescent="0.25">
      <c r="A7" s="88" t="s">
        <v>81</v>
      </c>
      <c r="B7" s="90">
        <v>17.076736916480993</v>
      </c>
      <c r="C7" s="90">
        <v>11.578139736924673</v>
      </c>
      <c r="D7" s="90">
        <v>18.023866245139661</v>
      </c>
      <c r="E7" s="90">
        <v>16.366255182848462</v>
      </c>
      <c r="F7" s="90">
        <v>10.960345365737254</v>
      </c>
      <c r="G7" s="90">
        <v>12.812550588982454</v>
      </c>
      <c r="H7" s="57">
        <v>19.478562992093988</v>
      </c>
    </row>
    <row r="8" spans="1:8" ht="15" x14ac:dyDescent="0.25">
      <c r="A8" s="88" t="s">
        <v>78</v>
      </c>
      <c r="B8" s="90">
        <v>16.367642717970693</v>
      </c>
      <c r="C8" s="90">
        <v>11.795329870782258</v>
      </c>
      <c r="D8" s="90">
        <v>17.065438906267833</v>
      </c>
      <c r="E8" s="90">
        <v>15.788015120178258</v>
      </c>
      <c r="F8" s="90">
        <v>9.8078318637371638</v>
      </c>
      <c r="G8" s="90">
        <v>12.472256486726865</v>
      </c>
      <c r="H8" s="57">
        <v>19.141659864274921</v>
      </c>
    </row>
    <row r="9" spans="1:8" ht="15" x14ac:dyDescent="0.25">
      <c r="A9" s="88" t="s">
        <v>79</v>
      </c>
      <c r="B9" s="90">
        <v>14.919594500554242</v>
      </c>
      <c r="C9" s="90">
        <v>11.212999673928655</v>
      </c>
      <c r="D9" s="90">
        <v>16.048939290094403</v>
      </c>
      <c r="E9" s="90">
        <v>14.151706844937282</v>
      </c>
      <c r="F9" s="90">
        <v>11.069447988923162</v>
      </c>
      <c r="G9" s="90">
        <v>10.171450196794011</v>
      </c>
      <c r="H9" s="57">
        <v>18.54782579564057</v>
      </c>
    </row>
    <row r="10" spans="1:8" ht="15" x14ac:dyDescent="0.25">
      <c r="A10" s="88" t="s">
        <v>99</v>
      </c>
      <c r="B10" s="90">
        <v>13.92651345548151</v>
      </c>
      <c r="C10" s="90">
        <v>11.142171123005989</v>
      </c>
      <c r="D10" s="90">
        <v>15.716025593304598</v>
      </c>
      <c r="E10" s="90">
        <v>13.273415964525919</v>
      </c>
      <c r="F10" s="90">
        <v>11.400969538989559</v>
      </c>
      <c r="G10" s="90">
        <v>11.44837013148326</v>
      </c>
      <c r="H10" s="57">
        <v>18.714585947651635</v>
      </c>
    </row>
    <row r="11" spans="1:8" ht="15" x14ac:dyDescent="0.25">
      <c r="A11" s="88" t="s">
        <v>81</v>
      </c>
      <c r="B11" s="90">
        <v>13.649409324102253</v>
      </c>
      <c r="C11" s="90">
        <v>11.322704922510853</v>
      </c>
      <c r="D11" s="90">
        <v>15.18908855805295</v>
      </c>
      <c r="E11" s="90">
        <v>13.170272780206348</v>
      </c>
      <c r="F11" s="90">
        <v>11.062201055660054</v>
      </c>
      <c r="G11" s="90">
        <v>10.993454032262679</v>
      </c>
      <c r="H11" s="57">
        <v>18.178030153777339</v>
      </c>
    </row>
    <row r="12" spans="1:8" ht="15" x14ac:dyDescent="0.25">
      <c r="A12" s="88" t="s">
        <v>78</v>
      </c>
      <c r="B12" s="90">
        <v>13.098387666233945</v>
      </c>
      <c r="C12" s="90">
        <v>10.989362916753818</v>
      </c>
      <c r="D12" s="90">
        <v>14.400940391015304</v>
      </c>
      <c r="E12" s="90">
        <v>12.681882041007052</v>
      </c>
      <c r="F12" s="90">
        <v>11.536808470795991</v>
      </c>
      <c r="G12" s="90">
        <v>11.384288550116086</v>
      </c>
      <c r="H12" s="57">
        <v>17.879106426163808</v>
      </c>
    </row>
    <row r="13" spans="1:8" ht="15" x14ac:dyDescent="0.25">
      <c r="A13" s="88" t="s">
        <v>79</v>
      </c>
      <c r="B13" s="90">
        <v>12.172744298537321</v>
      </c>
      <c r="C13" s="90">
        <v>10.54892998245619</v>
      </c>
      <c r="D13" s="90">
        <v>14.047728948281371</v>
      </c>
      <c r="E13" s="90">
        <v>11.736864397431738</v>
      </c>
      <c r="F13" s="90">
        <v>10.486933379193554</v>
      </c>
      <c r="G13" s="90">
        <v>11.232644292964101</v>
      </c>
      <c r="H13" s="57">
        <v>17.661148319671206</v>
      </c>
    </row>
    <row r="14" spans="1:8" ht="15" x14ac:dyDescent="0.25">
      <c r="A14" s="88" t="s">
        <v>100</v>
      </c>
      <c r="B14" s="90">
        <v>13.417447907644348</v>
      </c>
      <c r="C14" s="90">
        <v>10.986820843974625</v>
      </c>
      <c r="D14" s="90">
        <v>14.28490935105985</v>
      </c>
      <c r="E14" s="90">
        <v>13.058241203869166</v>
      </c>
      <c r="F14" s="90">
        <v>11.321533789078094</v>
      </c>
      <c r="G14" s="90">
        <v>11.098506891675136</v>
      </c>
      <c r="H14" s="57">
        <v>17.926397448037971</v>
      </c>
    </row>
    <row r="15" spans="1:8" ht="15" x14ac:dyDescent="0.25">
      <c r="A15" s="88" t="s">
        <v>81</v>
      </c>
      <c r="B15" s="90">
        <v>13.557791267422298</v>
      </c>
      <c r="C15" s="90">
        <v>10.854729344903163</v>
      </c>
      <c r="D15" s="90">
        <v>14.179614966207392</v>
      </c>
      <c r="E15" s="90">
        <v>13.187580885519194</v>
      </c>
      <c r="F15" s="90">
        <v>11.029167906310994</v>
      </c>
      <c r="G15" s="90">
        <v>10.872399898609975</v>
      </c>
      <c r="H15" s="57">
        <v>17.432985487126601</v>
      </c>
    </row>
    <row r="16" spans="1:8" ht="15" x14ac:dyDescent="0.25">
      <c r="A16" s="88" t="s">
        <v>78</v>
      </c>
      <c r="B16" s="90">
        <v>13.870095674794861</v>
      </c>
      <c r="C16" s="90">
        <v>10.797183163126004</v>
      </c>
      <c r="D16" s="90">
        <v>14.077676365075071</v>
      </c>
      <c r="E16" s="90">
        <v>13.521569174222931</v>
      </c>
      <c r="F16" s="90">
        <v>10.903694313108764</v>
      </c>
      <c r="G16" s="90">
        <v>12.107394907233161</v>
      </c>
      <c r="H16" s="57">
        <v>17.487890009000701</v>
      </c>
    </row>
    <row r="17" spans="1:8" ht="15" x14ac:dyDescent="0.25">
      <c r="A17" s="88" t="s">
        <v>79</v>
      </c>
      <c r="B17" s="90">
        <v>13.641169081161328</v>
      </c>
      <c r="C17" s="90">
        <v>10.772542647451155</v>
      </c>
      <c r="D17" s="90">
        <v>14.166216952867257</v>
      </c>
      <c r="E17" s="90">
        <v>13.283562388796085</v>
      </c>
      <c r="F17" s="90">
        <v>10.502227019705362</v>
      </c>
      <c r="G17" s="90">
        <v>10.471673777280284</v>
      </c>
      <c r="H17" s="57">
        <v>17.57861782895899</v>
      </c>
    </row>
    <row r="18" spans="1:8" ht="15" x14ac:dyDescent="0.25">
      <c r="A18" s="88" t="s">
        <v>101</v>
      </c>
      <c r="B18" s="90">
        <v>13.959483646596437</v>
      </c>
      <c r="C18" s="90">
        <v>10.642161662658447</v>
      </c>
      <c r="D18" s="90">
        <v>14.074775222058268</v>
      </c>
      <c r="E18" s="90">
        <v>13.544360135476678</v>
      </c>
      <c r="F18" s="90">
        <v>10.697230213082571</v>
      </c>
      <c r="G18" s="90">
        <v>11.711769301453263</v>
      </c>
      <c r="H18" s="57"/>
    </row>
    <row r="19" spans="1:8" ht="15" x14ac:dyDescent="0.25">
      <c r="A19" s="88" t="s">
        <v>81</v>
      </c>
      <c r="B19" s="90">
        <v>13.694736063598572</v>
      </c>
      <c r="C19" s="90">
        <v>10.897560978117115</v>
      </c>
      <c r="D19" s="90">
        <v>14.013552675558012</v>
      </c>
      <c r="E19" s="90">
        <v>13.282698112037529</v>
      </c>
      <c r="F19" s="90">
        <v>10.484133954867682</v>
      </c>
      <c r="G19" s="90">
        <v>10.623184580756813</v>
      </c>
      <c r="H19" s="57"/>
    </row>
    <row r="20" spans="1:8" ht="15" x14ac:dyDescent="0.25">
      <c r="A20" s="88" t="s">
        <v>78</v>
      </c>
      <c r="B20" s="90">
        <v>13.835559623221881</v>
      </c>
      <c r="C20" s="90">
        <v>10.762728912977643</v>
      </c>
      <c r="D20" s="90">
        <v>14.199279356061483</v>
      </c>
      <c r="E20" s="90">
        <v>13.262240477805827</v>
      </c>
      <c r="F20" s="90">
        <v>10.643993845896812</v>
      </c>
      <c r="G20" s="90">
        <v>11.827745162923888</v>
      </c>
      <c r="H20" s="57"/>
    </row>
    <row r="21" spans="1:8" ht="15" x14ac:dyDescent="0.25">
      <c r="A21" s="88" t="s">
        <v>79</v>
      </c>
      <c r="B21" s="90">
        <v>13.612636014004826</v>
      </c>
      <c r="C21" s="90">
        <v>10.404996693999061</v>
      </c>
      <c r="D21" s="90">
        <v>14.114884128513626</v>
      </c>
      <c r="E21" s="90">
        <v>12.890183969001653</v>
      </c>
      <c r="F21" s="90">
        <v>10.261034990541852</v>
      </c>
      <c r="G21" s="90">
        <v>10.513505648105001</v>
      </c>
      <c r="H21" s="57"/>
    </row>
    <row r="22" spans="1:8" ht="15" x14ac:dyDescent="0.25">
      <c r="A22" s="88" t="s">
        <v>102</v>
      </c>
      <c r="B22" s="90">
        <v>13.99717312710442</v>
      </c>
      <c r="C22" s="90">
        <v>10.652170212677158</v>
      </c>
      <c r="D22" s="90">
        <v>14.02743654385189</v>
      </c>
      <c r="E22" s="90">
        <v>13.389858539181496</v>
      </c>
      <c r="F22" s="90">
        <v>10.687680331896377</v>
      </c>
      <c r="G22" s="90">
        <v>11.195709710587739</v>
      </c>
      <c r="H22" s="57"/>
    </row>
    <row r="23" spans="1:8" ht="15" x14ac:dyDescent="0.25">
      <c r="A23" s="88" t="s">
        <v>81</v>
      </c>
      <c r="B23" s="90">
        <v>14.159533124356482</v>
      </c>
      <c r="C23" s="90">
        <v>10.69380471099316</v>
      </c>
      <c r="D23" s="90">
        <v>14.16168182506938</v>
      </c>
      <c r="E23" s="90">
        <v>13.507721619585775</v>
      </c>
      <c r="F23" s="90">
        <v>8.8828018939071001</v>
      </c>
      <c r="G23" s="90">
        <v>10.631112875119765</v>
      </c>
      <c r="H23" s="57"/>
    </row>
    <row r="24" spans="1:8" ht="15" x14ac:dyDescent="0.25">
      <c r="A24" s="88" t="s">
        <v>78</v>
      </c>
      <c r="B24" s="90">
        <v>14.416561774419321</v>
      </c>
      <c r="C24" s="90">
        <v>10.731023828360119</v>
      </c>
      <c r="D24" s="90">
        <v>14.323160797750944</v>
      </c>
      <c r="E24" s="90">
        <v>13.671377183667509</v>
      </c>
      <c r="F24" s="90">
        <v>11.012675765111588</v>
      </c>
      <c r="G24" s="90">
        <v>10.818773522434961</v>
      </c>
      <c r="H24" s="57"/>
    </row>
    <row r="25" spans="1:8" ht="16.5" x14ac:dyDescent="0.3">
      <c r="A25" s="51"/>
      <c r="B25"/>
      <c r="C25"/>
    </row>
    <row r="26" spans="1:8" ht="16.5" x14ac:dyDescent="0.3">
      <c r="A26" s="51"/>
      <c r="B26"/>
      <c r="C26"/>
    </row>
    <row r="27" spans="1:8" ht="16.5" x14ac:dyDescent="0.3">
      <c r="A27" s="51"/>
      <c r="B27"/>
      <c r="C27"/>
    </row>
    <row r="28" spans="1:8" ht="16.5" x14ac:dyDescent="0.3">
      <c r="A28" s="51"/>
      <c r="B28"/>
      <c r="C28"/>
    </row>
    <row r="29" spans="1:8" ht="16.5" x14ac:dyDescent="0.3">
      <c r="A29" s="51"/>
      <c r="B29"/>
      <c r="C29"/>
    </row>
    <row r="30" spans="1:8" ht="16.5" x14ac:dyDescent="0.3">
      <c r="A30" s="51"/>
      <c r="B30"/>
      <c r="C30"/>
    </row>
    <row r="31" spans="1:8" ht="16.5" x14ac:dyDescent="0.3">
      <c r="A31" s="51"/>
      <c r="B31"/>
      <c r="C31"/>
    </row>
    <row r="32" spans="1:8" ht="16.5" x14ac:dyDescent="0.3">
      <c r="A32" s="51"/>
      <c r="B32"/>
      <c r="C32"/>
    </row>
    <row r="33" spans="1:3" ht="16.5" x14ac:dyDescent="0.3">
      <c r="A33" s="51"/>
      <c r="B33"/>
      <c r="C33"/>
    </row>
    <row r="34" spans="1:3" ht="16.5" x14ac:dyDescent="0.3">
      <c r="A34" s="51"/>
      <c r="B34"/>
      <c r="C34"/>
    </row>
    <row r="35" spans="1:3" ht="16.5" x14ac:dyDescent="0.3">
      <c r="A35" s="51"/>
      <c r="B35"/>
      <c r="C35"/>
    </row>
    <row r="36" spans="1:3" ht="16.5" x14ac:dyDescent="0.3">
      <c r="A36" s="51"/>
      <c r="B36"/>
      <c r="C36"/>
    </row>
    <row r="37" spans="1:3" ht="16.5" x14ac:dyDescent="0.3">
      <c r="A37" s="51"/>
      <c r="B37"/>
      <c r="C37"/>
    </row>
    <row r="38" spans="1:3" ht="16.5" x14ac:dyDescent="0.3">
      <c r="A38" s="51"/>
      <c r="B38"/>
      <c r="C38"/>
    </row>
    <row r="39" spans="1:3" ht="16.5" x14ac:dyDescent="0.3">
      <c r="A39" s="51"/>
      <c r="B39"/>
      <c r="C39"/>
    </row>
    <row r="40" spans="1:3" ht="16.5" x14ac:dyDescent="0.3">
      <c r="A40" s="51"/>
      <c r="B40"/>
      <c r="C40"/>
    </row>
    <row r="41" spans="1:3" ht="16.5" x14ac:dyDescent="0.3">
      <c r="A41" s="51"/>
      <c r="B41"/>
      <c r="C41"/>
    </row>
    <row r="42" spans="1:3" ht="16.5" x14ac:dyDescent="0.3">
      <c r="A42" s="51"/>
      <c r="B42"/>
      <c r="C42"/>
    </row>
    <row r="43" spans="1:3" ht="16.5" x14ac:dyDescent="0.3">
      <c r="A43" s="51"/>
      <c r="B43"/>
      <c r="C43"/>
    </row>
    <row r="44" spans="1:3" ht="16.5" x14ac:dyDescent="0.3">
      <c r="A44" s="51"/>
      <c r="B44"/>
      <c r="C44"/>
    </row>
    <row r="45" spans="1:3" ht="16.5" x14ac:dyDescent="0.3">
      <c r="A45" s="51"/>
      <c r="B45"/>
      <c r="C45"/>
    </row>
    <row r="46" spans="1:3" ht="16.5" x14ac:dyDescent="0.3">
      <c r="A46" s="51"/>
      <c r="B46"/>
      <c r="C46"/>
    </row>
    <row r="47" spans="1:3" ht="16.5" x14ac:dyDescent="0.3">
      <c r="A47" s="51"/>
      <c r="B47"/>
      <c r="C47"/>
    </row>
    <row r="48" spans="1:3" ht="16.5" x14ac:dyDescent="0.3">
      <c r="A48" s="51"/>
      <c r="B48"/>
      <c r="C48"/>
    </row>
    <row r="49" spans="1:3" ht="16.5" x14ac:dyDescent="0.3">
      <c r="A49" s="51"/>
      <c r="B49"/>
      <c r="C49"/>
    </row>
    <row r="50" spans="1:3" ht="16.5" x14ac:dyDescent="0.3">
      <c r="A50" s="51"/>
      <c r="B50"/>
      <c r="C50"/>
    </row>
    <row r="51" spans="1:3" ht="16.5" x14ac:dyDescent="0.3">
      <c r="A51" s="51"/>
      <c r="B51"/>
      <c r="C51"/>
    </row>
    <row r="52" spans="1:3" ht="16.5" x14ac:dyDescent="0.3">
      <c r="A52" s="51"/>
      <c r="B52"/>
      <c r="C52"/>
    </row>
    <row r="53" spans="1:3" ht="16.5" x14ac:dyDescent="0.3">
      <c r="A53" s="51"/>
      <c r="B53"/>
      <c r="C53"/>
    </row>
    <row r="54" spans="1:3" ht="16.5" x14ac:dyDescent="0.3">
      <c r="A54" s="51"/>
      <c r="B54"/>
      <c r="C54"/>
    </row>
    <row r="55" spans="1:3" ht="16.5" x14ac:dyDescent="0.3">
      <c r="A55" s="51"/>
      <c r="B55"/>
      <c r="C55"/>
    </row>
    <row r="56" spans="1:3" ht="16.5" x14ac:dyDescent="0.3">
      <c r="A56" s="51"/>
      <c r="B56"/>
      <c r="C56"/>
    </row>
    <row r="57" spans="1:3" ht="16.5" x14ac:dyDescent="0.3">
      <c r="A57" s="51"/>
      <c r="B57"/>
      <c r="C57"/>
    </row>
    <row r="58" spans="1:3" ht="16.5" x14ac:dyDescent="0.3">
      <c r="A58" s="51"/>
      <c r="B58"/>
      <c r="C58"/>
    </row>
  </sheetData>
  <hyperlinks>
    <hyperlink ref="A1" location="List!A1" display="List!A1" xr:uid="{00000000-0004-0000-2B00-00000000000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37"/>
  <sheetViews>
    <sheetView zoomScale="145" zoomScaleNormal="145" workbookViewId="0"/>
  </sheetViews>
  <sheetFormatPr defaultColWidth="8.88671875" defaultRowHeight="16.5" x14ac:dyDescent="0.3"/>
  <sheetData>
    <row r="1" spans="1:6" x14ac:dyDescent="0.3">
      <c r="A1" s="218" t="s">
        <v>379</v>
      </c>
      <c r="B1" s="19" t="s">
        <v>271</v>
      </c>
      <c r="C1" s="19" t="s">
        <v>272</v>
      </c>
      <c r="D1" s="19" t="s">
        <v>273</v>
      </c>
    </row>
    <row r="2" spans="1:6" x14ac:dyDescent="0.3">
      <c r="A2" s="86" t="s">
        <v>393</v>
      </c>
      <c r="B2" s="87">
        <v>0.17631109401217926</v>
      </c>
      <c r="C2" s="87">
        <v>0.25638063164424096</v>
      </c>
      <c r="D2" s="87">
        <v>0.12297336852889829</v>
      </c>
    </row>
    <row r="3" spans="1:6" x14ac:dyDescent="0.3">
      <c r="A3" s="86" t="s">
        <v>274</v>
      </c>
      <c r="B3" s="87">
        <v>0.18551582763697355</v>
      </c>
      <c r="C3" s="87">
        <v>0.26873757263275233</v>
      </c>
      <c r="D3" s="87">
        <v>0.13055734200502567</v>
      </c>
      <c r="F3" s="19"/>
    </row>
    <row r="4" spans="1:6" x14ac:dyDescent="0.3">
      <c r="A4" s="86" t="s">
        <v>275</v>
      </c>
      <c r="B4" s="87">
        <v>0.15216211512489181</v>
      </c>
      <c r="C4" s="87">
        <v>0.26894390993438844</v>
      </c>
      <c r="D4" s="87">
        <v>7.6339410729550528E-2</v>
      </c>
    </row>
    <row r="5" spans="1:6" ht="21.75" customHeight="1" x14ac:dyDescent="0.3">
      <c r="A5" s="86" t="s">
        <v>276</v>
      </c>
      <c r="B5" s="87">
        <v>0.14763264185720332</v>
      </c>
      <c r="C5" s="87">
        <v>0.29045841784402437</v>
      </c>
      <c r="D5" s="87">
        <v>5.5155596746417679E-2</v>
      </c>
    </row>
    <row r="6" spans="1:6" x14ac:dyDescent="0.3">
      <c r="A6" s="86" t="s">
        <v>275</v>
      </c>
      <c r="B6" s="87">
        <v>0.13626750447010891</v>
      </c>
      <c r="C6" s="87">
        <v>0.28207571911614515</v>
      </c>
      <c r="D6" s="87">
        <v>4.2170919328460954E-2</v>
      </c>
    </row>
    <row r="7" spans="1:6" x14ac:dyDescent="0.3">
      <c r="A7" s="86" t="s">
        <v>389</v>
      </c>
      <c r="B7" s="87">
        <v>0.12992243281391794</v>
      </c>
      <c r="C7" s="87">
        <v>0.29084312372459897</v>
      </c>
      <c r="D7" s="87">
        <v>2.562982381529233E-2</v>
      </c>
    </row>
    <row r="8" spans="1:6" x14ac:dyDescent="0.3">
      <c r="A8" s="86" t="s">
        <v>389</v>
      </c>
      <c r="B8" s="87">
        <v>0.12047712782124137</v>
      </c>
      <c r="C8" s="87">
        <v>0.26431420126429184</v>
      </c>
      <c r="D8" s="87">
        <v>2.3042411070256508E-2</v>
      </c>
    </row>
    <row r="9" spans="1:6" x14ac:dyDescent="0.3">
      <c r="A9" s="86" t="s">
        <v>276</v>
      </c>
      <c r="B9" s="87">
        <v>0.13384529891527477</v>
      </c>
      <c r="C9" s="87">
        <v>0.27969192426912737</v>
      </c>
      <c r="D9" s="87">
        <v>3.497278146260463E-2</v>
      </c>
    </row>
    <row r="10" spans="1:6" x14ac:dyDescent="0.3">
      <c r="A10" s="86" t="s">
        <v>277</v>
      </c>
      <c r="B10" s="87">
        <v>0.14643905018796416</v>
      </c>
      <c r="C10" s="87">
        <v>0.29378525911602127</v>
      </c>
      <c r="D10" s="87">
        <v>4.5760369409439283E-2</v>
      </c>
    </row>
    <row r="11" spans="1:6" x14ac:dyDescent="0.3">
      <c r="A11" s="86" t="s">
        <v>278</v>
      </c>
      <c r="B11" s="87">
        <v>0.14924512508112911</v>
      </c>
      <c r="C11" s="87">
        <v>0.29882138311057149</v>
      </c>
      <c r="D11" s="87">
        <v>4.5089366619339266E-2</v>
      </c>
    </row>
    <row r="12" spans="1:6" x14ac:dyDescent="0.3">
      <c r="A12" s="86" t="s">
        <v>279</v>
      </c>
      <c r="B12" s="87">
        <v>0.14421940195011332</v>
      </c>
      <c r="C12" s="87">
        <v>0.27573532922152966</v>
      </c>
      <c r="D12" s="87">
        <v>5.0510887931999093E-2</v>
      </c>
    </row>
    <row r="13" spans="1:6" x14ac:dyDescent="0.3">
      <c r="A13" s="86" t="s">
        <v>280</v>
      </c>
      <c r="B13" s="87">
        <v>0.16725402730479927</v>
      </c>
      <c r="C13" s="87">
        <v>0.27728777223220669</v>
      </c>
      <c r="D13" s="87">
        <v>8.5335998413488712E-2</v>
      </c>
    </row>
    <row r="14" spans="1:6" x14ac:dyDescent="0.3">
      <c r="A14" s="86" t="s">
        <v>390</v>
      </c>
      <c r="B14" s="192">
        <v>0.15920548571956231</v>
      </c>
      <c r="C14" s="192">
        <v>0.28487051768373695</v>
      </c>
      <c r="D14" s="192">
        <v>6.5549962834713149E-2</v>
      </c>
    </row>
    <row r="15" spans="1:6" x14ac:dyDescent="0.3">
      <c r="A15" s="86" t="s">
        <v>274</v>
      </c>
      <c r="B15" s="192">
        <v>0.15668868279310885</v>
      </c>
      <c r="C15" s="192">
        <v>0.27932238158944322</v>
      </c>
      <c r="D15" s="192">
        <v>6.5804778961594312E-2</v>
      </c>
    </row>
    <row r="16" spans="1:6" x14ac:dyDescent="0.3">
      <c r="A16" s="86" t="s">
        <v>275</v>
      </c>
      <c r="B16" s="192">
        <v>0.20143997391377283</v>
      </c>
      <c r="C16" s="192">
        <v>0.29621671098635916</v>
      </c>
      <c r="D16" s="192">
        <v>0.12889304020776371</v>
      </c>
    </row>
    <row r="17" spans="1:4" x14ac:dyDescent="0.3">
      <c r="A17" s="86" t="s">
        <v>276</v>
      </c>
      <c r="B17" s="192">
        <v>0.1642895774477256</v>
      </c>
      <c r="C17" s="192">
        <v>0.24780084772962074</v>
      </c>
      <c r="D17" s="192">
        <v>9.8159360122692441E-2</v>
      </c>
    </row>
    <row r="18" spans="1:4" x14ac:dyDescent="0.3">
      <c r="A18" s="86" t="s">
        <v>275</v>
      </c>
      <c r="B18" s="192">
        <v>0.16870212493745057</v>
      </c>
      <c r="C18" s="192">
        <v>0.24282040176265762</v>
      </c>
      <c r="D18" s="192">
        <v>0.10985951747677314</v>
      </c>
    </row>
    <row r="19" spans="1:4" x14ac:dyDescent="0.3">
      <c r="A19" s="86" t="s">
        <v>389</v>
      </c>
      <c r="B19" s="192">
        <v>0.17750269265622023</v>
      </c>
      <c r="C19" s="192">
        <v>0.22817109471053953</v>
      </c>
      <c r="D19" s="192">
        <v>0.13617304754841286</v>
      </c>
    </row>
    <row r="20" spans="1:4" x14ac:dyDescent="0.3">
      <c r="A20" s="86" t="s">
        <v>389</v>
      </c>
      <c r="B20" s="192">
        <v>0.19661263593476222</v>
      </c>
      <c r="C20" s="192">
        <v>0.21606012670666619</v>
      </c>
      <c r="D20" s="192">
        <v>0.18033213210172327</v>
      </c>
    </row>
    <row r="21" spans="1:4" x14ac:dyDescent="0.3">
      <c r="A21" s="86" t="s">
        <v>276</v>
      </c>
      <c r="B21" s="192">
        <v>0.18946255672270801</v>
      </c>
      <c r="C21" s="192">
        <v>0.20487076648682212</v>
      </c>
      <c r="D21" s="192">
        <v>0.1765471558543259</v>
      </c>
    </row>
    <row r="22" spans="1:4" x14ac:dyDescent="0.3">
      <c r="A22" s="86" t="s">
        <v>277</v>
      </c>
      <c r="B22" s="192">
        <v>0.18333466071861701</v>
      </c>
      <c r="C22" s="192">
        <v>0.18417434927360765</v>
      </c>
      <c r="D22" s="192">
        <v>0.18262484305460158</v>
      </c>
    </row>
    <row r="23" spans="1:4" x14ac:dyDescent="0.3">
      <c r="A23" s="86" t="s">
        <v>278</v>
      </c>
      <c r="B23" s="192">
        <v>0.17704572530604501</v>
      </c>
      <c r="C23" s="192">
        <v>0.14200497027474279</v>
      </c>
      <c r="D23" s="192">
        <v>0.20736997597926687</v>
      </c>
    </row>
    <row r="24" spans="1:4" x14ac:dyDescent="0.3">
      <c r="A24" s="86" t="s">
        <v>279</v>
      </c>
      <c r="B24" s="192">
        <v>0.16441573303977</v>
      </c>
      <c r="C24" s="192">
        <v>0.10566147062027453</v>
      </c>
      <c r="D24" s="192">
        <v>0.21525509636629425</v>
      </c>
    </row>
    <row r="25" spans="1:4" x14ac:dyDescent="0.3">
      <c r="A25" s="86" t="s">
        <v>280</v>
      </c>
      <c r="B25" s="192">
        <v>0.14988665296729001</v>
      </c>
      <c r="C25" s="192">
        <v>8.353396555148751E-2</v>
      </c>
      <c r="D25" s="192">
        <v>0.20802151734675989</v>
      </c>
    </row>
    <row r="26" spans="1:4" x14ac:dyDescent="0.3">
      <c r="A26" s="86" t="s">
        <v>392</v>
      </c>
      <c r="B26" s="192">
        <v>0.12712917030841681</v>
      </c>
      <c r="C26" s="192">
        <v>4.0855875687571874E-2</v>
      </c>
      <c r="D26" s="192">
        <v>0.20466115045535838</v>
      </c>
    </row>
    <row r="27" spans="1:4" x14ac:dyDescent="0.3">
      <c r="A27" s="86" t="s">
        <v>274</v>
      </c>
      <c r="B27" s="192">
        <v>0.11024518895792951</v>
      </c>
      <c r="C27" s="192">
        <v>2.7499172081748124E-2</v>
      </c>
      <c r="D27" s="192">
        <v>0.18385345344304449</v>
      </c>
    </row>
    <row r="28" spans="1:4" x14ac:dyDescent="0.3">
      <c r="A28" s="86" t="s">
        <v>275</v>
      </c>
      <c r="B28" s="192">
        <v>8.1580350429958773E-2</v>
      </c>
      <c r="C28" s="192">
        <v>4.5988254779840698E-3</v>
      </c>
      <c r="D28" s="192">
        <v>0.14923982778157652</v>
      </c>
    </row>
    <row r="29" spans="1:4" x14ac:dyDescent="0.3">
      <c r="A29" s="86" t="s">
        <v>276</v>
      </c>
      <c r="B29" s="192">
        <v>0.10069265316889869</v>
      </c>
      <c r="C29" s="192">
        <v>7.5671881665866358E-3</v>
      </c>
      <c r="D29" s="192">
        <v>0.18448478179680006</v>
      </c>
    </row>
    <row r="30" spans="1:4" x14ac:dyDescent="0.3">
      <c r="A30" s="86" t="s">
        <v>275</v>
      </c>
      <c r="B30" s="192">
        <v>6.4436206671168603E-2</v>
      </c>
      <c r="C30" s="192">
        <v>-1.3223695764764343E-2</v>
      </c>
      <c r="D30" s="192">
        <v>0.13347668619627973</v>
      </c>
    </row>
    <row r="31" spans="1:4" x14ac:dyDescent="0.3">
      <c r="A31" s="86" t="s">
        <v>389</v>
      </c>
      <c r="B31" s="192">
        <v>2.1278531236733299E-2</v>
      </c>
      <c r="C31" s="192">
        <v>-3.5032789040166823E-2</v>
      </c>
      <c r="D31" s="192">
        <v>7.093028206477614E-2</v>
      </c>
    </row>
    <row r="32" spans="1:4" x14ac:dyDescent="0.3">
      <c r="A32" s="86" t="s">
        <v>389</v>
      </c>
      <c r="B32" s="192">
        <v>-1.37231516235569E-2</v>
      </c>
      <c r="C32" s="192">
        <v>-5.3495896820790478E-2</v>
      </c>
      <c r="D32" s="192">
        <v>2.0580523710523657E-2</v>
      </c>
    </row>
    <row r="33" spans="1:4" x14ac:dyDescent="0.3">
      <c r="A33" s="86" t="s">
        <v>276</v>
      </c>
      <c r="B33" s="192">
        <v>-1.7647580919890399E-2</v>
      </c>
      <c r="C33" s="192">
        <v>-5.805116978686764E-2</v>
      </c>
      <c r="D33" s="192">
        <v>1.7034630422381847E-2</v>
      </c>
    </row>
    <row r="34" spans="1:4" x14ac:dyDescent="0.3">
      <c r="A34" s="86" t="s">
        <v>277</v>
      </c>
      <c r="B34" s="192">
        <v>-3.2509562679674003E-2</v>
      </c>
      <c r="C34" s="192">
        <v>-5.7641770688276694E-2</v>
      </c>
      <c r="D34" s="192">
        <v>-1.1236605491697471E-2</v>
      </c>
    </row>
    <row r="35" spans="1:4" x14ac:dyDescent="0.3">
      <c r="A35" s="86"/>
    </row>
    <row r="36" spans="1:4" x14ac:dyDescent="0.3">
      <c r="A36" s="86"/>
    </row>
    <row r="37" spans="1:4" x14ac:dyDescent="0.3">
      <c r="A37" s="86"/>
    </row>
  </sheetData>
  <phoneticPr fontId="146" type="noConversion"/>
  <hyperlinks>
    <hyperlink ref="A1" location="List!A1" display="List!A1" xr:uid="{00000000-0004-0000-2C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18"/>
  <sheetViews>
    <sheetView zoomScale="160" zoomScaleNormal="160" workbookViewId="0">
      <selection activeCell="H6" sqref="H6"/>
    </sheetView>
  </sheetViews>
  <sheetFormatPr defaultColWidth="8.88671875" defaultRowHeight="13.5" x14ac:dyDescent="0.25"/>
  <cols>
    <col min="1" max="16384" width="8.88671875" style="1"/>
  </cols>
  <sheetData>
    <row r="1" spans="1:7" ht="15" x14ac:dyDescent="0.25">
      <c r="A1" s="230" t="s">
        <v>379</v>
      </c>
    </row>
    <row r="2" spans="1:7" ht="14.25" x14ac:dyDescent="0.25">
      <c r="A2" s="92"/>
    </row>
    <row r="3" spans="1:7" ht="14.25" x14ac:dyDescent="0.25">
      <c r="A3" s="92"/>
      <c r="B3" s="41" t="s">
        <v>370</v>
      </c>
    </row>
    <row r="5" spans="1:7" ht="20.100000000000001" customHeight="1" x14ac:dyDescent="0.25">
      <c r="B5" s="236" t="s">
        <v>136</v>
      </c>
      <c r="C5" s="238" t="s">
        <v>401</v>
      </c>
      <c r="D5" s="239"/>
      <c r="E5" s="239"/>
      <c r="F5" s="239"/>
      <c r="G5" s="240"/>
    </row>
    <row r="6" spans="1:7" ht="20.100000000000001" customHeight="1" x14ac:dyDescent="0.25">
      <c r="B6" s="237"/>
      <c r="C6" s="144" t="s">
        <v>137</v>
      </c>
      <c r="D6" s="144" t="s">
        <v>138</v>
      </c>
      <c r="E6" s="144" t="s">
        <v>139</v>
      </c>
      <c r="F6" s="144" t="s">
        <v>140</v>
      </c>
      <c r="G6" s="144" t="s">
        <v>141</v>
      </c>
    </row>
    <row r="7" spans="1:7" ht="20.100000000000001" customHeight="1" x14ac:dyDescent="0.25">
      <c r="B7" s="104" t="s">
        <v>394</v>
      </c>
      <c r="C7" s="146">
        <v>0</v>
      </c>
      <c r="D7" s="146">
        <v>0</v>
      </c>
      <c r="E7" s="146">
        <v>0</v>
      </c>
      <c r="F7" s="146">
        <v>5.0000000000000001E-3</v>
      </c>
      <c r="G7" s="146">
        <v>0.995</v>
      </c>
    </row>
    <row r="8" spans="1:7" ht="20.100000000000001" customHeight="1" x14ac:dyDescent="0.25">
      <c r="B8" s="104" t="s">
        <v>395</v>
      </c>
      <c r="C8" s="146">
        <v>0</v>
      </c>
      <c r="D8" s="146">
        <v>0</v>
      </c>
      <c r="E8" s="146">
        <v>0.04</v>
      </c>
      <c r="F8" s="146">
        <v>0.20300000000000001</v>
      </c>
      <c r="G8" s="146">
        <v>0.75800000000000001</v>
      </c>
    </row>
    <row r="9" spans="1:7" ht="20.100000000000001" customHeight="1" x14ac:dyDescent="0.25">
      <c r="B9" s="104" t="s">
        <v>396</v>
      </c>
      <c r="C9" s="146">
        <v>0</v>
      </c>
      <c r="D9" s="146">
        <v>2E-3</v>
      </c>
      <c r="E9" s="146">
        <v>0.154</v>
      </c>
      <c r="F9" s="146">
        <v>0.313</v>
      </c>
      <c r="G9" s="146">
        <v>0.53100000000000003</v>
      </c>
    </row>
    <row r="10" spans="1:7" ht="20.100000000000001" customHeight="1" x14ac:dyDescent="0.25">
      <c r="B10" s="104" t="s">
        <v>397</v>
      </c>
      <c r="C10" s="146">
        <v>3.0000000000000001E-3</v>
      </c>
      <c r="D10" s="146">
        <v>2.8000000000000001E-2</v>
      </c>
      <c r="E10" s="146">
        <v>0.39600000000000002</v>
      </c>
      <c r="F10" s="146">
        <v>0.314</v>
      </c>
      <c r="G10" s="146">
        <v>0.25900000000000001</v>
      </c>
    </row>
    <row r="11" spans="1:7" ht="20.100000000000001" customHeight="1" x14ac:dyDescent="0.25">
      <c r="B11" s="104" t="s">
        <v>398</v>
      </c>
      <c r="C11" s="146">
        <v>8.0000000000000002E-3</v>
      </c>
      <c r="D11" s="146">
        <v>4.5999999999999999E-2</v>
      </c>
      <c r="E11" s="146">
        <v>0.438</v>
      </c>
      <c r="F11" s="146">
        <v>0.28199999999999997</v>
      </c>
      <c r="G11" s="146">
        <v>0.22500000000000001</v>
      </c>
    </row>
    <row r="12" spans="1:7" ht="20.100000000000001" customHeight="1" x14ac:dyDescent="0.25">
      <c r="B12" s="104" t="s">
        <v>399</v>
      </c>
      <c r="C12" s="146">
        <v>2.4E-2</v>
      </c>
      <c r="D12" s="146">
        <v>8.2000000000000003E-2</v>
      </c>
      <c r="E12" s="146">
        <v>0.46899999999999997</v>
      </c>
      <c r="F12" s="146">
        <v>0.23499999999999999</v>
      </c>
      <c r="G12" s="146">
        <v>0.19</v>
      </c>
    </row>
    <row r="13" spans="1:7" ht="20.100000000000001" customHeight="1" x14ac:dyDescent="0.25">
      <c r="B13" s="104" t="s">
        <v>396</v>
      </c>
      <c r="C13" s="146">
        <v>3.2000000000000001E-2</v>
      </c>
      <c r="D13" s="146">
        <v>9.8000000000000004E-2</v>
      </c>
      <c r="E13" s="146">
        <v>0.48</v>
      </c>
      <c r="F13" s="146">
        <v>0.22</v>
      </c>
      <c r="G13" s="146">
        <v>0.17</v>
      </c>
    </row>
    <row r="14" spans="1:7" ht="20.100000000000001" customHeight="1" x14ac:dyDescent="0.25">
      <c r="B14" s="104" t="s">
        <v>397</v>
      </c>
      <c r="C14" s="146">
        <v>3.5000000000000003E-2</v>
      </c>
      <c r="D14" s="146">
        <v>0.1</v>
      </c>
      <c r="E14" s="146">
        <v>0.47399999999999998</v>
      </c>
      <c r="F14" s="146">
        <v>0.217</v>
      </c>
      <c r="G14" s="146">
        <v>0.17499999999999999</v>
      </c>
    </row>
    <row r="15" spans="1:7" ht="20.100000000000001" customHeight="1" x14ac:dyDescent="0.25">
      <c r="B15" s="104" t="s">
        <v>398</v>
      </c>
      <c r="C15" s="146">
        <v>4.3999999999999997E-2</v>
      </c>
      <c r="D15" s="146">
        <v>0.106</v>
      </c>
      <c r="E15" s="146">
        <v>0.45600000000000002</v>
      </c>
      <c r="F15" s="146">
        <v>0.20899999999999999</v>
      </c>
      <c r="G15" s="146">
        <v>0.185</v>
      </c>
    </row>
    <row r="16" spans="1:7" ht="20.100000000000001" customHeight="1" x14ac:dyDescent="0.25">
      <c r="B16" s="104" t="s">
        <v>400</v>
      </c>
      <c r="C16" s="146">
        <v>6.9000000000000006E-2</v>
      </c>
      <c r="D16" s="146">
        <v>0.124</v>
      </c>
      <c r="E16" s="146">
        <v>0.437</v>
      </c>
      <c r="F16" s="146">
        <v>0.189</v>
      </c>
      <c r="G16" s="146">
        <v>0.182</v>
      </c>
    </row>
    <row r="17" spans="2:7" ht="20.100000000000001" customHeight="1" x14ac:dyDescent="0.25">
      <c r="B17" s="104" t="s">
        <v>396</v>
      </c>
      <c r="C17" s="146">
        <v>0.09</v>
      </c>
      <c r="D17" s="146">
        <v>0.14099999999999999</v>
      </c>
      <c r="E17" s="146">
        <v>0.438</v>
      </c>
      <c r="F17" s="146">
        <v>0.17299999999999999</v>
      </c>
      <c r="G17" s="146">
        <v>0.157</v>
      </c>
    </row>
    <row r="18" spans="2:7" ht="20.100000000000001" customHeight="1" x14ac:dyDescent="0.25">
      <c r="B18" s="104" t="s">
        <v>397</v>
      </c>
      <c r="C18" s="146">
        <v>0.108</v>
      </c>
      <c r="D18" s="146">
        <v>0.152</v>
      </c>
      <c r="E18" s="146">
        <v>0.435</v>
      </c>
      <c r="F18" s="146">
        <v>0.16300000000000001</v>
      </c>
      <c r="G18" s="146">
        <v>0.14299999999999999</v>
      </c>
    </row>
  </sheetData>
  <mergeCells count="2">
    <mergeCell ref="B5:B6"/>
    <mergeCell ref="C5:G5"/>
  </mergeCells>
  <hyperlinks>
    <hyperlink ref="A1" location="List!A1" display="List!A1" xr:uid="{00000000-0004-0000-2D00-000000000000}"/>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9"/>
  <sheetViews>
    <sheetView workbookViewId="0">
      <selection activeCell="D22" sqref="D22"/>
    </sheetView>
  </sheetViews>
  <sheetFormatPr defaultColWidth="8.88671875" defaultRowHeight="13.5" x14ac:dyDescent="0.25"/>
  <cols>
    <col min="1" max="1" width="8.88671875" style="1"/>
    <col min="2" max="2" width="18" style="1" customWidth="1"/>
    <col min="3" max="3" width="27.44140625" style="1" customWidth="1"/>
    <col min="4" max="4" width="25.88671875" style="1" customWidth="1"/>
    <col min="5" max="5" width="28" style="1" customWidth="1"/>
    <col min="6" max="16384" width="8.88671875" style="1"/>
  </cols>
  <sheetData>
    <row r="1" spans="1:4" ht="15" x14ac:dyDescent="0.25">
      <c r="A1" s="230" t="s">
        <v>379</v>
      </c>
    </row>
    <row r="2" spans="1:4" ht="14.25" x14ac:dyDescent="0.25">
      <c r="B2" s="41" t="s">
        <v>371</v>
      </c>
    </row>
    <row r="4" spans="1:4" ht="20.100000000000001" customHeight="1" x14ac:dyDescent="0.25">
      <c r="B4" s="241" t="s">
        <v>402</v>
      </c>
      <c r="C4" s="241"/>
      <c r="D4" s="241"/>
    </row>
    <row r="5" spans="1:4" ht="20.100000000000001" customHeight="1" x14ac:dyDescent="0.25">
      <c r="B5" s="220" t="s">
        <v>403</v>
      </c>
      <c r="C5" s="220" t="s">
        <v>404</v>
      </c>
      <c r="D5" s="220" t="s">
        <v>405</v>
      </c>
    </row>
    <row r="6" spans="1:4" ht="30" customHeight="1" x14ac:dyDescent="0.25">
      <c r="B6" s="104" t="s">
        <v>406</v>
      </c>
      <c r="C6" s="91" t="s">
        <v>142</v>
      </c>
      <c r="D6" s="91" t="s">
        <v>143</v>
      </c>
    </row>
    <row r="7" spans="1:4" ht="30" customHeight="1" x14ac:dyDescent="0.25">
      <c r="B7" s="219" t="s">
        <v>407</v>
      </c>
      <c r="C7" s="91" t="s">
        <v>144</v>
      </c>
      <c r="D7" s="91" t="s">
        <v>145</v>
      </c>
    </row>
    <row r="8" spans="1:4" ht="30" customHeight="1" x14ac:dyDescent="0.25">
      <c r="B8" s="219" t="s">
        <v>408</v>
      </c>
      <c r="C8" s="91" t="s">
        <v>146</v>
      </c>
      <c r="D8" s="91" t="s">
        <v>147</v>
      </c>
    </row>
    <row r="9" spans="1:4" ht="30.6" customHeight="1" x14ac:dyDescent="0.25">
      <c r="B9" s="219" t="s">
        <v>409</v>
      </c>
      <c r="C9" s="91" t="s">
        <v>148</v>
      </c>
      <c r="D9" s="91" t="s">
        <v>149</v>
      </c>
    </row>
  </sheetData>
  <mergeCells count="1">
    <mergeCell ref="B4:D4"/>
  </mergeCells>
  <hyperlinks>
    <hyperlink ref="A1" location="List!A1" display="List!A1" xr:uid="{00000000-0004-0000-2E00-000000000000}"/>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D21"/>
  <sheetViews>
    <sheetView topLeftCell="A13" zoomScale="130" zoomScaleNormal="130" workbookViewId="0">
      <selection activeCell="C28" sqref="C28"/>
    </sheetView>
  </sheetViews>
  <sheetFormatPr defaultColWidth="8.88671875" defaultRowHeight="13.5" x14ac:dyDescent="0.25"/>
  <cols>
    <col min="1" max="1" width="8.88671875" style="1"/>
    <col min="2" max="2" width="7.44140625" style="1" customWidth="1"/>
    <col min="3" max="3" width="44.6640625" style="1" customWidth="1"/>
    <col min="4" max="4" width="57.88671875" style="1" customWidth="1"/>
    <col min="5" max="5" width="71.88671875" style="1" customWidth="1"/>
    <col min="6" max="16384" width="8.88671875" style="1"/>
  </cols>
  <sheetData>
    <row r="1" spans="1:4" ht="15" x14ac:dyDescent="0.25">
      <c r="A1" s="230" t="s">
        <v>379</v>
      </c>
    </row>
    <row r="2" spans="1:4" ht="30" customHeight="1" x14ac:dyDescent="0.25">
      <c r="A2" s="92"/>
      <c r="C2" s="41" t="s">
        <v>0</v>
      </c>
    </row>
    <row r="4" spans="1:4" x14ac:dyDescent="0.25">
      <c r="C4" s="157" t="s">
        <v>410</v>
      </c>
      <c r="D4" s="226" t="s">
        <v>411</v>
      </c>
    </row>
    <row r="5" spans="1:4" ht="47.25" customHeight="1" x14ac:dyDescent="0.25">
      <c r="C5" s="224" t="s">
        <v>412</v>
      </c>
      <c r="D5" s="154" t="s">
        <v>416</v>
      </c>
    </row>
    <row r="6" spans="1:4" ht="29.25" customHeight="1" x14ac:dyDescent="0.25">
      <c r="C6" s="224" t="s">
        <v>413</v>
      </c>
      <c r="D6" s="154" t="s">
        <v>417</v>
      </c>
    </row>
    <row r="7" spans="1:4" ht="31.5" customHeight="1" x14ac:dyDescent="0.25">
      <c r="C7" s="224" t="s">
        <v>414</v>
      </c>
      <c r="D7" s="154" t="s">
        <v>418</v>
      </c>
    </row>
    <row r="8" spans="1:4" ht="29.25" customHeight="1" x14ac:dyDescent="0.25">
      <c r="C8" s="234" t="s">
        <v>415</v>
      </c>
      <c r="D8" s="155" t="s">
        <v>419</v>
      </c>
    </row>
    <row r="9" spans="1:4" ht="42" customHeight="1" x14ac:dyDescent="0.25">
      <c r="C9" s="225" t="s">
        <v>420</v>
      </c>
      <c r="D9" s="156" t="s">
        <v>421</v>
      </c>
    </row>
    <row r="10" spans="1:4" ht="56.25" customHeight="1" x14ac:dyDescent="0.25">
      <c r="C10" s="225" t="s">
        <v>422</v>
      </c>
      <c r="D10" s="156" t="s">
        <v>423</v>
      </c>
    </row>
    <row r="11" spans="1:4" ht="66.75" customHeight="1" x14ac:dyDescent="0.25">
      <c r="C11" s="242" t="s">
        <v>424</v>
      </c>
      <c r="D11" s="153" t="s">
        <v>425</v>
      </c>
    </row>
    <row r="12" spans="1:4" ht="33" customHeight="1" x14ac:dyDescent="0.25">
      <c r="C12" s="243"/>
      <c r="D12" s="155" t="s">
        <v>426</v>
      </c>
    </row>
    <row r="13" spans="1:4" ht="25.5" x14ac:dyDescent="0.25">
      <c r="C13" s="244" t="s">
        <v>427</v>
      </c>
      <c r="D13" s="153" t="s">
        <v>428</v>
      </c>
    </row>
    <row r="14" spans="1:4" ht="76.5" x14ac:dyDescent="0.25">
      <c r="C14" s="245"/>
      <c r="D14" s="155" t="s">
        <v>429</v>
      </c>
    </row>
    <row r="15" spans="1:4" ht="33" customHeight="1" x14ac:dyDescent="0.25">
      <c r="C15" s="244" t="s">
        <v>430</v>
      </c>
      <c r="D15" s="153" t="s">
        <v>431</v>
      </c>
    </row>
    <row r="16" spans="1:4" ht="40.5" customHeight="1" x14ac:dyDescent="0.25">
      <c r="C16" s="246"/>
      <c r="D16" s="154" t="s">
        <v>432</v>
      </c>
    </row>
    <row r="17" spans="3:4" ht="17.25" customHeight="1" x14ac:dyDescent="0.25">
      <c r="C17" s="245"/>
      <c r="D17" s="155" t="s">
        <v>433</v>
      </c>
    </row>
    <row r="18" spans="3:4" ht="28.5" customHeight="1" x14ac:dyDescent="0.25">
      <c r="C18" s="225" t="s">
        <v>434</v>
      </c>
      <c r="D18" s="156" t="s">
        <v>441</v>
      </c>
    </row>
    <row r="19" spans="3:4" ht="47.25" customHeight="1" x14ac:dyDescent="0.25">
      <c r="C19" s="225" t="s">
        <v>435</v>
      </c>
      <c r="D19" s="156" t="s">
        <v>436</v>
      </c>
    </row>
    <row r="20" spans="3:4" ht="43.5" customHeight="1" x14ac:dyDescent="0.25">
      <c r="C20" s="225" t="s">
        <v>437</v>
      </c>
      <c r="D20" s="156" t="s">
        <v>438</v>
      </c>
    </row>
    <row r="21" spans="3:4" ht="27.75" customHeight="1" x14ac:dyDescent="0.25">
      <c r="C21" s="234" t="s">
        <v>439</v>
      </c>
      <c r="D21" s="155" t="s">
        <v>440</v>
      </c>
    </row>
  </sheetData>
  <mergeCells count="3">
    <mergeCell ref="C11:C12"/>
    <mergeCell ref="C13:C14"/>
    <mergeCell ref="C15:C17"/>
  </mergeCells>
  <hyperlinks>
    <hyperlink ref="A1" location="List!A1" display="List!A1" xr:uid="{00000000-0004-0000-2F00-000000000000}"/>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26"/>
  <sheetViews>
    <sheetView zoomScaleNormal="100" workbookViewId="0">
      <selection activeCell="B18" sqref="B18"/>
    </sheetView>
  </sheetViews>
  <sheetFormatPr defaultColWidth="8.88671875" defaultRowHeight="13.5" x14ac:dyDescent="0.25"/>
  <cols>
    <col min="1" max="1" width="8.88671875" style="1"/>
    <col min="2" max="2" width="41.33203125" style="1" customWidth="1"/>
    <col min="3" max="3" width="8.44140625" style="1" customWidth="1"/>
    <col min="4" max="4" width="14.88671875" style="1" customWidth="1"/>
    <col min="5" max="5" width="11.109375" style="1" customWidth="1"/>
    <col min="6" max="6" width="8.88671875" style="1"/>
    <col min="7" max="7" width="10.109375" style="1" customWidth="1"/>
    <col min="8" max="16384" width="8.88671875" style="1"/>
  </cols>
  <sheetData>
    <row r="1" spans="1:5" ht="15" x14ac:dyDescent="0.25">
      <c r="A1" s="230" t="s">
        <v>379</v>
      </c>
    </row>
    <row r="2" spans="1:5" ht="14.25" x14ac:dyDescent="0.25">
      <c r="B2" s="41" t="s">
        <v>373</v>
      </c>
    </row>
    <row r="4" spans="1:5" s="211" customFormat="1" ht="14.25" x14ac:dyDescent="0.25">
      <c r="B4" s="247" t="s">
        <v>442</v>
      </c>
      <c r="C4" s="247"/>
      <c r="D4" s="247"/>
      <c r="E4" s="247"/>
    </row>
    <row r="5" spans="1:5" ht="30" customHeight="1" x14ac:dyDescent="0.25">
      <c r="B5" s="221" t="s">
        <v>443</v>
      </c>
      <c r="C5" s="149" t="s">
        <v>444</v>
      </c>
      <c r="D5" s="149" t="s">
        <v>445</v>
      </c>
      <c r="E5" s="149" t="s">
        <v>446</v>
      </c>
    </row>
    <row r="6" spans="1:5" ht="20.100000000000001" customHeight="1" x14ac:dyDescent="0.25">
      <c r="B6" s="221" t="s">
        <v>447</v>
      </c>
      <c r="C6" s="150">
        <v>74.39</v>
      </c>
      <c r="D6" s="150">
        <v>7.9880734583744397</v>
      </c>
      <c r="E6" s="150">
        <f>D6*C6/100</f>
        <v>5.9423278456847459</v>
      </c>
    </row>
    <row r="7" spans="1:5" ht="20.100000000000001" customHeight="1" x14ac:dyDescent="0.25">
      <c r="B7" s="222" t="s">
        <v>448</v>
      </c>
      <c r="C7" s="147">
        <v>7.68</v>
      </c>
      <c r="D7" s="147">
        <v>9.4976636609134175</v>
      </c>
      <c r="E7" s="147">
        <f t="shared" ref="E7:E24" si="0">D7*C7/100</f>
        <v>0.72942056915815046</v>
      </c>
    </row>
    <row r="8" spans="1:5" ht="20.100000000000001" customHeight="1" x14ac:dyDescent="0.25">
      <c r="B8" s="222" t="s">
        <v>449</v>
      </c>
      <c r="C8" s="147">
        <v>9.66</v>
      </c>
      <c r="D8" s="147">
        <v>8.9674810487260288</v>
      </c>
      <c r="E8" s="147">
        <f t="shared" si="0"/>
        <v>0.86625866930693429</v>
      </c>
    </row>
    <row r="9" spans="1:5" ht="20.100000000000001" customHeight="1" x14ac:dyDescent="0.25">
      <c r="B9" s="222" t="s">
        <v>450</v>
      </c>
      <c r="C9" s="147">
        <v>2.25</v>
      </c>
      <c r="D9" s="147">
        <v>27.08764917317194</v>
      </c>
      <c r="E9" s="147">
        <f t="shared" si="0"/>
        <v>0.60947210639636862</v>
      </c>
    </row>
    <row r="10" spans="1:5" ht="20.100000000000001" customHeight="1" x14ac:dyDescent="0.25">
      <c r="B10" s="222" t="s">
        <v>451</v>
      </c>
      <c r="C10" s="147">
        <v>0.44</v>
      </c>
      <c r="D10" s="147">
        <v>31.092432030159159</v>
      </c>
      <c r="E10" s="147">
        <f t="shared" si="0"/>
        <v>0.13680670093270031</v>
      </c>
    </row>
    <row r="11" spans="1:5" ht="20.100000000000001" customHeight="1" x14ac:dyDescent="0.25">
      <c r="B11" s="222" t="s">
        <v>452</v>
      </c>
      <c r="C11" s="147">
        <v>2.87</v>
      </c>
      <c r="D11" s="147">
        <v>8.6450351624506538</v>
      </c>
      <c r="E11" s="147">
        <f t="shared" si="0"/>
        <v>0.24811250916233377</v>
      </c>
    </row>
    <row r="12" spans="1:5" ht="20.100000000000001" customHeight="1" x14ac:dyDescent="0.25">
      <c r="B12" s="222" t="s">
        <v>453</v>
      </c>
      <c r="C12" s="147">
        <v>1.59</v>
      </c>
      <c r="D12" s="147">
        <v>10.398160066043857</v>
      </c>
      <c r="E12" s="147">
        <f t="shared" si="0"/>
        <v>0.16533074505009732</v>
      </c>
    </row>
    <row r="13" spans="1:5" ht="20.100000000000001" customHeight="1" x14ac:dyDescent="0.25">
      <c r="B13" s="222" t="s">
        <v>454</v>
      </c>
      <c r="C13" s="147">
        <v>2.4500000000000002</v>
      </c>
      <c r="D13" s="147">
        <v>12.905710584002122</v>
      </c>
      <c r="E13" s="147">
        <f t="shared" si="0"/>
        <v>0.31618990930805202</v>
      </c>
    </row>
    <row r="14" spans="1:5" ht="20.100000000000001" customHeight="1" x14ac:dyDescent="0.25">
      <c r="B14" s="222" t="s">
        <v>455</v>
      </c>
      <c r="C14" s="147">
        <v>1.56</v>
      </c>
      <c r="D14" s="147">
        <v>11.691005410088422</v>
      </c>
      <c r="E14" s="147">
        <f t="shared" si="0"/>
        <v>0.18237968439737939</v>
      </c>
    </row>
    <row r="15" spans="1:5" ht="20.100000000000001" customHeight="1" x14ac:dyDescent="0.25">
      <c r="B15" s="222" t="s">
        <v>456</v>
      </c>
      <c r="C15" s="147">
        <v>0.52</v>
      </c>
      <c r="D15" s="147">
        <v>12.384086670165445</v>
      </c>
      <c r="E15" s="147">
        <f t="shared" si="0"/>
        <v>6.439725068486031E-2</v>
      </c>
    </row>
    <row r="16" spans="1:5" ht="20.100000000000001" customHeight="1" x14ac:dyDescent="0.25">
      <c r="B16" s="222" t="s">
        <v>457</v>
      </c>
      <c r="C16" s="147">
        <v>3.97</v>
      </c>
      <c r="D16" s="147">
        <v>9.542595629341676</v>
      </c>
      <c r="E16" s="147">
        <f t="shared" si="0"/>
        <v>0.37884104648486455</v>
      </c>
    </row>
    <row r="17" spans="2:5" ht="20.100000000000001" customHeight="1" x14ac:dyDescent="0.25">
      <c r="B17" s="222" t="s">
        <v>458</v>
      </c>
      <c r="C17" s="147">
        <v>6.01</v>
      </c>
      <c r="D17" s="147">
        <v>10.286888221340789</v>
      </c>
      <c r="E17" s="147">
        <f t="shared" si="0"/>
        <v>0.61824198210258141</v>
      </c>
    </row>
    <row r="18" spans="2:5" ht="20.100000000000001" customHeight="1" x14ac:dyDescent="0.25">
      <c r="B18" s="222" t="s">
        <v>459</v>
      </c>
      <c r="C18" s="147">
        <v>0.56000000000000005</v>
      </c>
      <c r="D18" s="147">
        <v>22.177623262078129</v>
      </c>
      <c r="E18" s="147">
        <f t="shared" si="0"/>
        <v>0.12419469026763753</v>
      </c>
    </row>
    <row r="19" spans="2:5" ht="20.100000000000001" customHeight="1" x14ac:dyDescent="0.25">
      <c r="B19" s="222" t="s">
        <v>460</v>
      </c>
      <c r="C19" s="148">
        <v>2.94</v>
      </c>
      <c r="D19" s="147">
        <v>2.2620984894568039</v>
      </c>
      <c r="E19" s="147">
        <f t="shared" si="0"/>
        <v>6.6505695590030042E-2</v>
      </c>
    </row>
    <row r="20" spans="2:5" ht="20.100000000000001" customHeight="1" x14ac:dyDescent="0.25">
      <c r="B20" s="226" t="s">
        <v>461</v>
      </c>
      <c r="C20" s="150">
        <v>9.59</v>
      </c>
      <c r="D20" s="150">
        <v>28.273568696886429</v>
      </c>
      <c r="E20" s="150">
        <f t="shared" si="0"/>
        <v>2.7114352380314086</v>
      </c>
    </row>
    <row r="21" spans="2:5" ht="20.100000000000001" customHeight="1" x14ac:dyDescent="0.25">
      <c r="B21" s="222" t="s">
        <v>462</v>
      </c>
      <c r="C21" s="147">
        <v>1.28</v>
      </c>
      <c r="D21" s="147">
        <v>27.408721763257589</v>
      </c>
      <c r="E21" s="147">
        <f t="shared" si="0"/>
        <v>0.35083163856969712</v>
      </c>
    </row>
    <row r="22" spans="2:5" ht="20.100000000000001" customHeight="1" x14ac:dyDescent="0.25">
      <c r="B22" s="222" t="s">
        <v>463</v>
      </c>
      <c r="C22" s="147">
        <v>3.65</v>
      </c>
      <c r="D22" s="147">
        <v>-3.012635667052038</v>
      </c>
      <c r="E22" s="147">
        <f t="shared" si="0"/>
        <v>-0.10996120184739938</v>
      </c>
    </row>
    <row r="23" spans="2:5" ht="20.100000000000001" customHeight="1" x14ac:dyDescent="0.25">
      <c r="B23" s="222" t="s">
        <v>464</v>
      </c>
      <c r="C23" s="147">
        <v>4.67</v>
      </c>
      <c r="D23" s="147">
        <v>64.46085361390675</v>
      </c>
      <c r="E23" s="147">
        <f t="shared" si="0"/>
        <v>3.0103218637694455</v>
      </c>
    </row>
    <row r="24" spans="2:5" ht="20.100000000000001" customHeight="1" x14ac:dyDescent="0.25">
      <c r="B24" s="226" t="s">
        <v>465</v>
      </c>
      <c r="C24" s="150">
        <v>15.98</v>
      </c>
      <c r="D24" s="150">
        <v>0.60515305334327252</v>
      </c>
      <c r="E24" s="150">
        <f t="shared" si="0"/>
        <v>9.6703457924254957E-2</v>
      </c>
    </row>
    <row r="25" spans="2:5" ht="20.100000000000001" customHeight="1" x14ac:dyDescent="0.25"/>
    <row r="26" spans="2:5" ht="20.100000000000001" customHeight="1" x14ac:dyDescent="0.25"/>
  </sheetData>
  <mergeCells count="1">
    <mergeCell ref="B4:E4"/>
  </mergeCells>
  <hyperlinks>
    <hyperlink ref="A1" location="List!A1" display="List!A1" xr:uid="{00000000-0004-0000-30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
  <sheetViews>
    <sheetView zoomScale="145" zoomScaleNormal="145" workbookViewId="0">
      <selection activeCell="J24" sqref="J24"/>
    </sheetView>
  </sheetViews>
  <sheetFormatPr defaultColWidth="8.88671875" defaultRowHeight="14.25" x14ac:dyDescent="0.25"/>
  <cols>
    <col min="1" max="1" width="8.88671875" style="5"/>
    <col min="2" max="16384" width="8.88671875" style="3"/>
  </cols>
  <sheetData>
    <row r="1" spans="1:5" s="19" customFormat="1" ht="15" x14ac:dyDescent="0.25">
      <c r="A1" s="218" t="s">
        <v>379</v>
      </c>
      <c r="B1" s="18" t="s">
        <v>163</v>
      </c>
      <c r="C1" s="18" t="s">
        <v>164</v>
      </c>
      <c r="D1" s="18" t="s">
        <v>165</v>
      </c>
    </row>
    <row r="2" spans="1:5" hidden="1" x14ac:dyDescent="0.25">
      <c r="A2" s="18" t="s">
        <v>95</v>
      </c>
      <c r="B2" s="42">
        <v>1.40786206</v>
      </c>
      <c r="C2" s="42">
        <v>0.70405208399999997</v>
      </c>
      <c r="D2" s="42">
        <v>6.15934574</v>
      </c>
    </row>
    <row r="3" spans="1:5" hidden="1" x14ac:dyDescent="0.25">
      <c r="A3" s="18" t="s">
        <v>81</v>
      </c>
      <c r="B3" s="42">
        <v>2.0321517999999998</v>
      </c>
      <c r="C3" s="42">
        <v>0.55813011599999995</v>
      </c>
      <c r="D3" s="42">
        <v>7.2684198899999997</v>
      </c>
    </row>
    <row r="4" spans="1:5" hidden="1" x14ac:dyDescent="0.25">
      <c r="A4" s="18" t="s">
        <v>78</v>
      </c>
      <c r="B4" s="42">
        <v>1.7749233499999999</v>
      </c>
      <c r="C4" s="42">
        <v>0.324894197</v>
      </c>
      <c r="D4" s="42">
        <v>7.4752827000000002</v>
      </c>
    </row>
    <row r="5" spans="1:5" hidden="1" x14ac:dyDescent="0.25">
      <c r="A5" s="18" t="s">
        <v>79</v>
      </c>
      <c r="B5" s="42">
        <v>1.21799682</v>
      </c>
      <c r="C5" s="42">
        <v>0.15135146199999999</v>
      </c>
      <c r="D5" s="42">
        <v>9.1583397200000007</v>
      </c>
    </row>
    <row r="6" spans="1:5" ht="16.5" hidden="1" x14ac:dyDescent="0.3">
      <c r="A6" s="18" t="s">
        <v>96</v>
      </c>
      <c r="B6" s="1">
        <v>-6.2239707900000003E-2</v>
      </c>
      <c r="C6" s="1">
        <v>-0.27780681899999998</v>
      </c>
      <c r="D6" s="1">
        <v>14.9557477</v>
      </c>
      <c r="E6"/>
    </row>
    <row r="7" spans="1:5" ht="16.5" hidden="1" x14ac:dyDescent="0.3">
      <c r="A7" s="18" t="s">
        <v>81</v>
      </c>
      <c r="B7" s="1">
        <v>-3.4703785299999998E-2</v>
      </c>
      <c r="C7" s="1">
        <v>0.18498911900000001</v>
      </c>
      <c r="D7" s="1">
        <v>14.712325099999999</v>
      </c>
      <c r="E7"/>
    </row>
    <row r="8" spans="1:5" ht="16.5" hidden="1" x14ac:dyDescent="0.3">
      <c r="A8" s="18" t="s">
        <v>78</v>
      </c>
      <c r="B8" s="1">
        <v>0.132339916</v>
      </c>
      <c r="C8" s="1">
        <v>6.0770359199999999E-2</v>
      </c>
      <c r="D8" s="1">
        <v>14.6129765</v>
      </c>
      <c r="E8"/>
    </row>
    <row r="9" spans="1:5" ht="16.5" hidden="1" x14ac:dyDescent="0.3">
      <c r="A9" s="18" t="s">
        <v>79</v>
      </c>
      <c r="B9" s="1">
        <v>0.443621353</v>
      </c>
      <c r="C9" s="1">
        <v>0.165939261</v>
      </c>
      <c r="D9" s="1">
        <v>13.462684299999999</v>
      </c>
      <c r="E9"/>
    </row>
    <row r="10" spans="1:5" ht="16.5" hidden="1" x14ac:dyDescent="0.3">
      <c r="A10" s="18" t="s">
        <v>97</v>
      </c>
      <c r="B10" s="1">
        <v>1.0628595700000001</v>
      </c>
      <c r="C10" s="1">
        <v>8.0045981599999996E-2</v>
      </c>
      <c r="D10" s="1">
        <v>8.0618037600000001</v>
      </c>
      <c r="E10"/>
    </row>
    <row r="11" spans="1:5" ht="16.5" hidden="1" x14ac:dyDescent="0.3">
      <c r="A11" s="18" t="s">
        <v>81</v>
      </c>
      <c r="B11" s="1">
        <v>1.04861268</v>
      </c>
      <c r="C11" s="1">
        <v>-9.8200804000000003E-2</v>
      </c>
      <c r="D11" s="1">
        <v>7.1331755699999997</v>
      </c>
      <c r="E11"/>
    </row>
    <row r="12" spans="1:5" ht="16.5" hidden="1" x14ac:dyDescent="0.3">
      <c r="A12" s="18" t="s">
        <v>78</v>
      </c>
      <c r="B12" s="1">
        <v>1.1427054800000001</v>
      </c>
      <c r="C12" s="1">
        <v>0.25038907100000002</v>
      </c>
      <c r="D12" s="1">
        <v>6.5535122100000001</v>
      </c>
      <c r="E12"/>
    </row>
    <row r="13" spans="1:5" ht="16.5" hidden="1" x14ac:dyDescent="0.3">
      <c r="A13" s="18" t="s">
        <v>79</v>
      </c>
      <c r="B13" s="1">
        <v>1.76391144</v>
      </c>
      <c r="C13" s="1">
        <v>0.73518747500000003</v>
      </c>
      <c r="D13" s="1">
        <v>5.5102311500000001</v>
      </c>
      <c r="E13"/>
    </row>
    <row r="14" spans="1:5" ht="16.5" x14ac:dyDescent="0.3">
      <c r="A14" s="18" t="s">
        <v>98</v>
      </c>
      <c r="B14" s="42">
        <v>2.48309778</v>
      </c>
      <c r="C14" s="42">
        <v>1.77781513</v>
      </c>
      <c r="D14" s="42">
        <v>4.5910353800000001</v>
      </c>
      <c r="E14"/>
    </row>
    <row r="15" spans="1:5" ht="16.5" x14ac:dyDescent="0.3">
      <c r="A15" s="18" t="s">
        <v>81</v>
      </c>
      <c r="B15" s="42">
        <v>1.89239987</v>
      </c>
      <c r="C15" s="42">
        <v>1.4960974</v>
      </c>
      <c r="D15" s="42">
        <v>4.1639892400000003</v>
      </c>
      <c r="E15"/>
    </row>
    <row r="16" spans="1:5" ht="16.5" x14ac:dyDescent="0.3">
      <c r="A16" s="18" t="s">
        <v>78</v>
      </c>
      <c r="B16" s="42">
        <v>1.9863426799999999</v>
      </c>
      <c r="C16" s="42">
        <v>1.4203329</v>
      </c>
      <c r="D16" s="42">
        <v>3.2367740999999999</v>
      </c>
      <c r="E16"/>
    </row>
    <row r="17" spans="1:5" ht="16.5" x14ac:dyDescent="0.3">
      <c r="A17" s="18" t="s">
        <v>79</v>
      </c>
      <c r="B17" s="42">
        <v>2.0770784</v>
      </c>
      <c r="C17" s="42">
        <v>1.41551132</v>
      </c>
      <c r="D17" s="42">
        <v>2.4984850600000001</v>
      </c>
      <c r="E17"/>
    </row>
    <row r="18" spans="1:5" ht="16.5" x14ac:dyDescent="0.3">
      <c r="A18" s="18" t="s">
        <v>99</v>
      </c>
      <c r="B18" s="79">
        <v>2.151789</v>
      </c>
      <c r="C18" s="79">
        <v>1.1099589999999999</v>
      </c>
      <c r="D18" s="79">
        <v>2.3358560000000002</v>
      </c>
      <c r="E18"/>
    </row>
    <row r="19" spans="1:5" ht="16.5" x14ac:dyDescent="0.3">
      <c r="A19" s="18" t="s">
        <v>81</v>
      </c>
      <c r="B19" s="79">
        <v>2.6999249999999999</v>
      </c>
      <c r="C19" s="79">
        <v>1.7673730000000001</v>
      </c>
      <c r="D19" s="79">
        <v>2.3507359999999999</v>
      </c>
      <c r="E19"/>
    </row>
    <row r="20" spans="1:5" ht="16.5" x14ac:dyDescent="0.3">
      <c r="A20" s="18" t="s">
        <v>78</v>
      </c>
      <c r="B20" s="79">
        <v>2.6321340000000002</v>
      </c>
      <c r="C20" s="79">
        <v>2.2375820000000002</v>
      </c>
      <c r="D20" s="79">
        <v>2.882441</v>
      </c>
      <c r="E20"/>
    </row>
    <row r="21" spans="1:5" ht="16.5" x14ac:dyDescent="0.3">
      <c r="A21" s="18" t="s">
        <v>79</v>
      </c>
      <c r="B21" s="79">
        <v>2.165124</v>
      </c>
      <c r="C21" s="79">
        <v>1.815042</v>
      </c>
      <c r="D21" s="79">
        <v>3.8190919999999999</v>
      </c>
      <c r="E21"/>
    </row>
    <row r="22" spans="1:5" ht="16.5" x14ac:dyDescent="0.3">
      <c r="A22" s="18" t="s">
        <v>100</v>
      </c>
      <c r="B22" s="79">
        <v>1.602125</v>
      </c>
      <c r="C22" s="79">
        <v>1.4284840000000001</v>
      </c>
      <c r="D22" s="79">
        <v>5.0869549999999997</v>
      </c>
      <c r="E22"/>
    </row>
    <row r="23" spans="1:5" ht="16.5" x14ac:dyDescent="0.3">
      <c r="A23" s="18" t="s">
        <v>81</v>
      </c>
      <c r="B23" s="79">
        <v>1.817151</v>
      </c>
      <c r="C23" s="79">
        <v>1.3942490000000001</v>
      </c>
      <c r="D23" s="79">
        <v>4.8559210000000004</v>
      </c>
      <c r="E23"/>
    </row>
    <row r="24" spans="1:5" ht="16.5" x14ac:dyDescent="0.3">
      <c r="A24" s="18" t="s">
        <v>78</v>
      </c>
      <c r="B24" s="79">
        <v>1.7507740000000001</v>
      </c>
      <c r="C24" s="79">
        <v>0.929728</v>
      </c>
      <c r="D24" s="79">
        <v>4.1809250000000002</v>
      </c>
      <c r="E24"/>
    </row>
    <row r="25" spans="1:5" ht="16.5" x14ac:dyDescent="0.3">
      <c r="A25" s="18" t="s">
        <v>79</v>
      </c>
      <c r="B25" s="79">
        <v>2.0054080000000001</v>
      </c>
      <c r="C25" s="79">
        <v>1.0057430000000001</v>
      </c>
      <c r="D25" s="79">
        <v>3.407022</v>
      </c>
      <c r="E25"/>
    </row>
    <row r="26" spans="1:5" ht="16.5" x14ac:dyDescent="0.3">
      <c r="A26" s="18" t="s">
        <v>101</v>
      </c>
      <c r="B26" s="80">
        <v>2.084076</v>
      </c>
      <c r="C26" s="80">
        <v>1.11351</v>
      </c>
      <c r="D26" s="80">
        <v>2.419699</v>
      </c>
      <c r="E26"/>
    </row>
    <row r="27" spans="1:5" ht="16.5" x14ac:dyDescent="0.3">
      <c r="A27" s="18" t="s">
        <v>81</v>
      </c>
      <c r="B27" s="80">
        <v>0.38445000000000001</v>
      </c>
      <c r="C27" s="80">
        <v>0.21831700000000001</v>
      </c>
      <c r="D27" s="80">
        <v>3.0486309999999999</v>
      </c>
      <c r="E27"/>
    </row>
    <row r="28" spans="1:5" ht="16.5" x14ac:dyDescent="0.3">
      <c r="A28" s="18" t="s">
        <v>78</v>
      </c>
      <c r="B28" s="80">
        <v>1.216958</v>
      </c>
      <c r="C28" s="80">
        <v>-3.9079999999999997E-2</v>
      </c>
      <c r="D28" s="80">
        <v>3.4725320000000002</v>
      </c>
      <c r="E28"/>
    </row>
    <row r="29" spans="1:5" ht="16.5" x14ac:dyDescent="0.3">
      <c r="A29" s="18" t="s">
        <v>79</v>
      </c>
      <c r="B29" s="80">
        <v>1.219565</v>
      </c>
      <c r="C29" s="80">
        <v>-0.27143</v>
      </c>
      <c r="D29" s="80">
        <v>4.350943</v>
      </c>
      <c r="E29"/>
    </row>
    <row r="30" spans="1:5" x14ac:dyDescent="0.25">
      <c r="A30" s="18" t="s">
        <v>102</v>
      </c>
      <c r="B30" s="79">
        <v>1.879262</v>
      </c>
      <c r="C30" s="79">
        <v>1.055064</v>
      </c>
      <c r="D30" s="79">
        <v>5.4310409999999996</v>
      </c>
      <c r="E30" s="80"/>
    </row>
    <row r="31" spans="1:5" ht="16.5" x14ac:dyDescent="0.3">
      <c r="A31" s="18" t="s">
        <v>81</v>
      </c>
      <c r="B31" s="79">
        <v>4.7465570000000001</v>
      </c>
      <c r="C31" s="79">
        <v>1.811677</v>
      </c>
      <c r="D31" s="79">
        <v>5.8145920000000002</v>
      </c>
      <c r="E31"/>
    </row>
    <row r="32" spans="1:5" ht="16.5" x14ac:dyDescent="0.3">
      <c r="A32" s="18" t="s">
        <v>78</v>
      </c>
      <c r="B32" s="79">
        <v>5.1884769999999998</v>
      </c>
      <c r="C32" s="79">
        <v>2.786521</v>
      </c>
      <c r="D32" s="79">
        <v>6.6297040000000003</v>
      </c>
      <c r="E32"/>
    </row>
    <row r="33" spans="1:7" ht="16.5" x14ac:dyDescent="0.3">
      <c r="A33" s="18" t="s">
        <v>79</v>
      </c>
      <c r="B33" s="79">
        <v>5.6595519999999997</v>
      </c>
      <c r="C33" s="79">
        <v>3.9572500000000002</v>
      </c>
      <c r="D33" s="79">
        <v>7.7691379999999999</v>
      </c>
      <c r="E33"/>
    </row>
    <row r="34" spans="1:7" ht="16.5" x14ac:dyDescent="0.3">
      <c r="A34" s="18" t="s">
        <v>103</v>
      </c>
      <c r="B34" s="79">
        <v>5.325933</v>
      </c>
      <c r="C34" s="79">
        <v>3.012124</v>
      </c>
      <c r="D34" s="79">
        <v>7.2002980000000001</v>
      </c>
      <c r="E34"/>
    </row>
    <row r="35" spans="1:7" ht="16.5" x14ac:dyDescent="0.3">
      <c r="A35" s="18" t="s">
        <v>81</v>
      </c>
      <c r="B35" s="79">
        <v>3.9787400000000002</v>
      </c>
      <c r="C35" s="79">
        <v>2.873583</v>
      </c>
      <c r="D35" s="79">
        <v>6.703093</v>
      </c>
      <c r="E35"/>
    </row>
    <row r="36" spans="1:7" ht="16.5" x14ac:dyDescent="0.3">
      <c r="A36" s="18" t="s">
        <v>78</v>
      </c>
      <c r="B36" s="79">
        <v>3.0096319999999999</v>
      </c>
      <c r="C36" s="79">
        <v>2.3285019999999998</v>
      </c>
      <c r="D36" s="79">
        <v>5.9544589999999999</v>
      </c>
      <c r="E36"/>
      <c r="G36" s="26"/>
    </row>
    <row r="37" spans="1:7" x14ac:dyDescent="0.25">
      <c r="A37" s="18" t="s">
        <v>79</v>
      </c>
      <c r="B37" s="79">
        <v>2.533242</v>
      </c>
      <c r="C37" s="79">
        <v>1.7146650000000001</v>
      </c>
      <c r="D37" s="79">
        <v>4.4767039999999998</v>
      </c>
    </row>
    <row r="38" spans="1:7" x14ac:dyDescent="0.25">
      <c r="A38" s="18" t="s">
        <v>104</v>
      </c>
      <c r="B38" s="79">
        <v>2.319639</v>
      </c>
      <c r="C38" s="79">
        <v>1.7174100000000001</v>
      </c>
      <c r="D38" s="79">
        <v>4.398809</v>
      </c>
    </row>
    <row r="39" spans="1:7" x14ac:dyDescent="0.25">
      <c r="A39" s="18" t="s">
        <v>81</v>
      </c>
      <c r="B39" s="79">
        <v>2.2174209999999999</v>
      </c>
      <c r="C39" s="79">
        <v>1.8116209999999999</v>
      </c>
      <c r="D39" s="79">
        <v>4.1762589999999999</v>
      </c>
    </row>
    <row r="40" spans="1:7" x14ac:dyDescent="0.25">
      <c r="A40" s="18" t="s">
        <v>78</v>
      </c>
      <c r="B40" s="79">
        <v>2.204399</v>
      </c>
      <c r="C40" s="79">
        <v>1.7545040000000001</v>
      </c>
      <c r="D40" s="79">
        <v>4.0792580000000003</v>
      </c>
    </row>
    <row r="41" spans="1:7" x14ac:dyDescent="0.25">
      <c r="A41" s="18" t="s">
        <v>79</v>
      </c>
      <c r="B41" s="79">
        <v>2.2371509999999999</v>
      </c>
      <c r="C41" s="79">
        <v>1.6524430000000001</v>
      </c>
      <c r="D41" s="79">
        <v>4.0138490000000004</v>
      </c>
    </row>
    <row r="42" spans="1:7" x14ac:dyDescent="0.25">
      <c r="A42" s="18" t="s">
        <v>105</v>
      </c>
      <c r="B42" s="79">
        <v>2.3016990000000002</v>
      </c>
      <c r="C42" s="79">
        <v>1.6657599999999999</v>
      </c>
      <c r="D42" s="79">
        <v>4.006621</v>
      </c>
    </row>
    <row r="43" spans="1:7" x14ac:dyDescent="0.25">
      <c r="A43" s="18" t="s">
        <v>81</v>
      </c>
      <c r="B43" s="79">
        <v>2.3451710000000001</v>
      </c>
      <c r="C43" s="79">
        <v>1.7390220000000001</v>
      </c>
      <c r="D43" s="79">
        <v>4.036664</v>
      </c>
    </row>
    <row r="44" spans="1:7" x14ac:dyDescent="0.25">
      <c r="A44" s="18" t="s">
        <v>78</v>
      </c>
      <c r="B44" s="79">
        <v>2.4292400000000001</v>
      </c>
      <c r="C44" s="79">
        <v>1.8811089999999999</v>
      </c>
      <c r="D44" s="79">
        <v>4.0689080000000004</v>
      </c>
    </row>
  </sheetData>
  <hyperlinks>
    <hyperlink ref="A1" location="List!A1" display="List!A1" xr:uid="{00000000-0004-0000-0400-000000000000}"/>
  </hyperlink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12"/>
  <sheetViews>
    <sheetView workbookViewId="0">
      <selection activeCell="C17" sqref="C17"/>
    </sheetView>
  </sheetViews>
  <sheetFormatPr defaultColWidth="8.88671875" defaultRowHeight="13.5" x14ac:dyDescent="0.25"/>
  <cols>
    <col min="1" max="2" width="8.88671875" style="1"/>
    <col min="3" max="3" width="51.33203125" style="1" customWidth="1"/>
    <col min="4" max="4" width="0.21875" style="1" hidden="1" customWidth="1"/>
    <col min="5" max="13" width="6.109375" style="1" customWidth="1"/>
    <col min="14" max="16384" width="8.88671875" style="1"/>
  </cols>
  <sheetData>
    <row r="1" spans="1:14" ht="15" x14ac:dyDescent="0.25">
      <c r="A1" s="230" t="s">
        <v>379</v>
      </c>
    </row>
    <row r="2" spans="1:14" ht="14.25" x14ac:dyDescent="0.25">
      <c r="C2" s="23" t="s">
        <v>374</v>
      </c>
    </row>
    <row r="3" spans="1:14" ht="15" x14ac:dyDescent="0.25">
      <c r="N3" s="56"/>
    </row>
    <row r="4" spans="1:14" ht="20.100000000000001" customHeight="1" x14ac:dyDescent="0.25">
      <c r="C4" s="248" t="s">
        <v>466</v>
      </c>
      <c r="D4" s="248"/>
      <c r="E4" s="248"/>
      <c r="F4" s="248"/>
      <c r="G4" s="248"/>
      <c r="H4" s="248"/>
      <c r="I4" s="248"/>
      <c r="J4" s="248"/>
      <c r="K4" s="248"/>
      <c r="L4" s="248"/>
      <c r="M4" s="248"/>
    </row>
    <row r="5" spans="1:14" ht="94.5" customHeight="1" x14ac:dyDescent="0.25">
      <c r="C5" s="226" t="s">
        <v>467</v>
      </c>
      <c r="D5" s="105" t="s">
        <v>150</v>
      </c>
      <c r="E5" s="105" t="s">
        <v>151</v>
      </c>
      <c r="F5" s="105" t="s">
        <v>152</v>
      </c>
      <c r="G5" s="105" t="s">
        <v>153</v>
      </c>
      <c r="H5" s="105" t="s">
        <v>154</v>
      </c>
      <c r="I5" s="105" t="s">
        <v>155</v>
      </c>
      <c r="J5" s="105" t="s">
        <v>156</v>
      </c>
      <c r="K5" s="105" t="s">
        <v>157</v>
      </c>
      <c r="L5" s="105" t="s">
        <v>158</v>
      </c>
      <c r="M5" s="105" t="s">
        <v>159</v>
      </c>
    </row>
    <row r="6" spans="1:14" ht="20.100000000000001" customHeight="1" x14ac:dyDescent="0.25">
      <c r="C6" s="219" t="s">
        <v>468</v>
      </c>
      <c r="D6" s="220">
        <v>5.5</v>
      </c>
      <c r="E6" s="117">
        <v>4.5</v>
      </c>
      <c r="F6" s="117">
        <v>4.5</v>
      </c>
      <c r="G6" s="117">
        <v>4.25</v>
      </c>
      <c r="H6" s="117">
        <v>4.25</v>
      </c>
      <c r="I6" s="117">
        <v>5.25</v>
      </c>
      <c r="J6" s="117">
        <v>5.5</v>
      </c>
      <c r="K6" s="117">
        <v>5.5</v>
      </c>
      <c r="L6" s="117">
        <v>6</v>
      </c>
      <c r="M6" s="117">
        <v>6.5</v>
      </c>
    </row>
    <row r="7" spans="1:14" ht="20.100000000000001" customHeight="1" x14ac:dyDescent="0.25">
      <c r="C7" s="219" t="s">
        <v>469</v>
      </c>
      <c r="D7" s="220">
        <v>5.63</v>
      </c>
      <c r="E7" s="117">
        <v>4.6399999999999997</v>
      </c>
      <c r="F7" s="117">
        <v>4.5999999999999996</v>
      </c>
      <c r="G7" s="117">
        <v>4.33</v>
      </c>
      <c r="H7" s="117">
        <v>4.3099999999999996</v>
      </c>
      <c r="I7" s="117">
        <v>5.47</v>
      </c>
      <c r="J7" s="117">
        <v>5.61</v>
      </c>
      <c r="K7" s="117">
        <v>5.67</v>
      </c>
      <c r="L7" s="117">
        <v>6.7</v>
      </c>
      <c r="M7" s="117">
        <v>6.97</v>
      </c>
    </row>
    <row r="8" spans="1:14" ht="20.100000000000001" customHeight="1" x14ac:dyDescent="0.25">
      <c r="C8" s="219" t="s">
        <v>470</v>
      </c>
      <c r="D8" s="220">
        <v>5.51</v>
      </c>
      <c r="E8" s="117">
        <v>4.58</v>
      </c>
      <c r="F8" s="117">
        <v>4.5</v>
      </c>
      <c r="G8" s="117">
        <v>4.25</v>
      </c>
      <c r="H8" s="117">
        <v>4.29</v>
      </c>
      <c r="I8" s="117">
        <v>5.49</v>
      </c>
      <c r="J8" s="117">
        <v>5.54</v>
      </c>
      <c r="K8" s="117">
        <v>5.62</v>
      </c>
      <c r="L8" s="117">
        <v>6.59</v>
      </c>
      <c r="M8" s="117">
        <v>6.9</v>
      </c>
    </row>
    <row r="9" spans="1:14" ht="20.100000000000001" customHeight="1" x14ac:dyDescent="0.25">
      <c r="C9" s="249" t="s">
        <v>471</v>
      </c>
      <c r="D9" s="249"/>
      <c r="E9" s="249"/>
      <c r="F9" s="249"/>
      <c r="G9" s="249"/>
      <c r="H9" s="249"/>
      <c r="I9" s="249"/>
      <c r="J9" s="249"/>
      <c r="K9" s="249"/>
      <c r="L9" s="249"/>
      <c r="M9" s="249"/>
    </row>
    <row r="10" spans="1:14" ht="20.100000000000001" customHeight="1" x14ac:dyDescent="0.25">
      <c r="C10" s="219" t="s">
        <v>474</v>
      </c>
      <c r="D10" s="220">
        <v>5.81</v>
      </c>
      <c r="E10" s="117">
        <v>5.57</v>
      </c>
      <c r="F10" s="117">
        <v>5.63</v>
      </c>
      <c r="G10" s="117">
        <v>5.59</v>
      </c>
      <c r="H10" s="117">
        <v>5.94</v>
      </c>
      <c r="I10" s="117">
        <v>6.6</v>
      </c>
      <c r="J10" s="117">
        <v>6.83</v>
      </c>
      <c r="K10" s="117">
        <v>6.81</v>
      </c>
      <c r="L10" s="117">
        <v>7.15</v>
      </c>
      <c r="M10" s="117">
        <v>7.59</v>
      </c>
    </row>
    <row r="11" spans="1:14" ht="20.100000000000001" customHeight="1" x14ac:dyDescent="0.25">
      <c r="C11" s="219" t="s">
        <v>472</v>
      </c>
      <c r="D11" s="220">
        <v>6.81</v>
      </c>
      <c r="E11" s="117">
        <v>6.94</v>
      </c>
      <c r="F11" s="117">
        <v>6.96</v>
      </c>
      <c r="G11" s="117">
        <v>6.92</v>
      </c>
      <c r="H11" s="117">
        <v>7.36</v>
      </c>
      <c r="I11" s="117">
        <v>8.18</v>
      </c>
      <c r="J11" s="117">
        <v>8.19</v>
      </c>
      <c r="K11" s="117">
        <v>8.24</v>
      </c>
      <c r="L11" s="117">
        <v>8.3699999999999992</v>
      </c>
      <c r="M11" s="117">
        <v>8.75</v>
      </c>
    </row>
    <row r="12" spans="1:14" ht="20.100000000000001" customHeight="1" x14ac:dyDescent="0.25">
      <c r="C12" s="219" t="s">
        <v>473</v>
      </c>
      <c r="D12" s="220">
        <v>9.76</v>
      </c>
      <c r="E12" s="117">
        <v>8.5299999999999994</v>
      </c>
      <c r="F12" s="117">
        <v>8.5399999999999991</v>
      </c>
      <c r="G12" s="117">
        <v>8.7100000000000009</v>
      </c>
      <c r="H12" s="117">
        <v>8.98</v>
      </c>
      <c r="I12" s="117">
        <v>9.32</v>
      </c>
      <c r="J12" s="117">
        <v>9.17</v>
      </c>
      <c r="K12" s="117">
        <v>9.25</v>
      </c>
      <c r="L12" s="117">
        <v>9.4499999999999993</v>
      </c>
      <c r="M12" s="117">
        <v>9.5500000000000007</v>
      </c>
    </row>
  </sheetData>
  <mergeCells count="2">
    <mergeCell ref="C4:M4"/>
    <mergeCell ref="C9:M9"/>
  </mergeCells>
  <hyperlinks>
    <hyperlink ref="A1" location="List!A1" display="List!A1" xr:uid="{00000000-0004-0000-3100-000000000000}"/>
  </hyperlink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M65"/>
  <sheetViews>
    <sheetView zoomScale="145" zoomScaleNormal="145" workbookViewId="0">
      <pane xSplit="3" ySplit="1" topLeftCell="D2" activePane="bottomRight" state="frozen"/>
      <selection pane="topRight" activeCell="AA62" sqref="AA62"/>
      <selection pane="bottomLeft" activeCell="AA62" sqref="AA62"/>
      <selection pane="bottomRight"/>
    </sheetView>
  </sheetViews>
  <sheetFormatPr defaultColWidth="8.88671875" defaultRowHeight="13.5" x14ac:dyDescent="0.25"/>
  <cols>
    <col min="1" max="1" width="12.44140625" style="1" customWidth="1"/>
    <col min="2" max="2" width="53" style="1" customWidth="1"/>
    <col min="3" max="13" width="4.77734375" style="1" customWidth="1"/>
    <col min="14" max="16384" width="8.88671875" style="1"/>
  </cols>
  <sheetData>
    <row r="1" spans="1:13" ht="15" x14ac:dyDescent="0.25">
      <c r="A1" s="230" t="s">
        <v>379</v>
      </c>
    </row>
    <row r="2" spans="1:13" x14ac:dyDescent="0.25">
      <c r="B2" s="211" t="s">
        <v>375</v>
      </c>
    </row>
    <row r="4" spans="1:13" x14ac:dyDescent="0.25">
      <c r="B4" s="253" t="s">
        <v>467</v>
      </c>
      <c r="C4" s="256">
        <v>2014</v>
      </c>
      <c r="D4" s="256">
        <v>2015</v>
      </c>
      <c r="E4" s="256">
        <v>2016</v>
      </c>
      <c r="F4" s="256">
        <v>2017</v>
      </c>
      <c r="G4" s="256">
        <v>2018</v>
      </c>
      <c r="H4" s="256">
        <v>2019</v>
      </c>
      <c r="I4" s="256">
        <v>2020</v>
      </c>
      <c r="J4" s="257">
        <v>2021</v>
      </c>
      <c r="K4" s="257">
        <v>2022</v>
      </c>
      <c r="L4" s="255">
        <v>2023</v>
      </c>
      <c r="M4" s="255">
        <v>2024</v>
      </c>
    </row>
    <row r="5" spans="1:13" x14ac:dyDescent="0.25">
      <c r="B5" s="253"/>
      <c r="C5" s="256"/>
      <c r="D5" s="256"/>
      <c r="E5" s="256"/>
      <c r="F5" s="256"/>
      <c r="G5" s="256"/>
      <c r="H5" s="256"/>
      <c r="I5" s="256"/>
      <c r="J5" s="257"/>
      <c r="K5" s="257"/>
      <c r="L5" s="255"/>
      <c r="M5" s="255"/>
    </row>
    <row r="6" spans="1:13" ht="37.5" customHeight="1" x14ac:dyDescent="0.25">
      <c r="B6" s="253"/>
      <c r="C6" s="199" t="s">
        <v>475</v>
      </c>
      <c r="D6" s="199" t="s">
        <v>475</v>
      </c>
      <c r="E6" s="199" t="s">
        <v>475</v>
      </c>
      <c r="F6" s="199" t="s">
        <v>475</v>
      </c>
      <c r="G6" s="199" t="s">
        <v>475</v>
      </c>
      <c r="H6" s="199" t="s">
        <v>475</v>
      </c>
      <c r="I6" s="200" t="s">
        <v>475</v>
      </c>
      <c r="J6" s="202" t="s">
        <v>476</v>
      </c>
      <c r="K6" s="202" t="s">
        <v>476</v>
      </c>
      <c r="L6" s="202" t="s">
        <v>476</v>
      </c>
      <c r="M6" s="202" t="s">
        <v>476</v>
      </c>
    </row>
    <row r="7" spans="1:13" ht="15.95" customHeight="1" x14ac:dyDescent="0.25">
      <c r="B7" s="253" t="s">
        <v>477</v>
      </c>
      <c r="C7" s="253"/>
      <c r="D7" s="253"/>
      <c r="E7" s="253"/>
      <c r="F7" s="253"/>
      <c r="G7" s="253"/>
      <c r="H7" s="253"/>
      <c r="I7" s="253"/>
      <c r="J7" s="253"/>
      <c r="K7" s="253"/>
      <c r="L7" s="253"/>
      <c r="M7" s="253"/>
    </row>
    <row r="8" spans="1:13" ht="15.95" customHeight="1" x14ac:dyDescent="0.25">
      <c r="B8" s="223" t="s">
        <v>478</v>
      </c>
      <c r="C8" s="201">
        <v>2.2999999999999998</v>
      </c>
      <c r="D8" s="201">
        <v>2.7</v>
      </c>
      <c r="E8" s="201">
        <v>1.7</v>
      </c>
      <c r="F8" s="201">
        <v>2.2999999999999998</v>
      </c>
      <c r="G8" s="201">
        <v>2.9</v>
      </c>
      <c r="H8" s="201">
        <v>2.2999999999999998</v>
      </c>
      <c r="I8" s="201">
        <v>-3.4</v>
      </c>
      <c r="J8" s="198">
        <v>5.4</v>
      </c>
      <c r="K8" s="198">
        <v>3</v>
      </c>
      <c r="L8" s="197">
        <v>2</v>
      </c>
      <c r="M8" s="197">
        <v>2</v>
      </c>
    </row>
    <row r="9" spans="1:13" ht="15.95" customHeight="1" x14ac:dyDescent="0.25">
      <c r="B9" s="223" t="s">
        <v>479</v>
      </c>
      <c r="C9" s="201">
        <v>1.4</v>
      </c>
      <c r="D9" s="201">
        <v>1.9</v>
      </c>
      <c r="E9" s="201">
        <v>1.8</v>
      </c>
      <c r="F9" s="201">
        <v>2.7</v>
      </c>
      <c r="G9" s="201">
        <v>1.9</v>
      </c>
      <c r="H9" s="201">
        <v>1.3</v>
      </c>
      <c r="I9" s="201">
        <v>-6.5</v>
      </c>
      <c r="J9" s="198">
        <v>5.2</v>
      </c>
      <c r="K9" s="198">
        <v>4.4000000000000004</v>
      </c>
      <c r="L9" s="197">
        <v>2.2999999999999998</v>
      </c>
      <c r="M9" s="197">
        <v>0.9</v>
      </c>
    </row>
    <row r="10" spans="1:13" ht="15.95" customHeight="1" x14ac:dyDescent="0.25">
      <c r="B10" s="223" t="s">
        <v>480</v>
      </c>
      <c r="C10" s="201">
        <v>0.7</v>
      </c>
      <c r="D10" s="201">
        <v>-1.9</v>
      </c>
      <c r="E10" s="201">
        <v>0.2</v>
      </c>
      <c r="F10" s="201">
        <v>1.8</v>
      </c>
      <c r="G10" s="201">
        <v>2.8</v>
      </c>
      <c r="H10" s="201">
        <v>2</v>
      </c>
      <c r="I10" s="201">
        <v>-2.9</v>
      </c>
      <c r="J10" s="198">
        <v>4.4000000000000004</v>
      </c>
      <c r="K10" s="198">
        <v>1.9</v>
      </c>
      <c r="L10" s="197">
        <v>1.5</v>
      </c>
      <c r="M10" s="197">
        <v>2.2999999999999998</v>
      </c>
    </row>
    <row r="11" spans="1:13" ht="15.95" customHeight="1" x14ac:dyDescent="0.25">
      <c r="B11" s="223" t="s">
        <v>481</v>
      </c>
      <c r="C11" s="201">
        <v>1.6</v>
      </c>
      <c r="D11" s="201">
        <v>0.1</v>
      </c>
      <c r="E11" s="201">
        <v>1.3</v>
      </c>
      <c r="F11" s="201">
        <v>2.1</v>
      </c>
      <c r="G11" s="201">
        <v>2.4</v>
      </c>
      <c r="H11" s="201">
        <v>1.8</v>
      </c>
      <c r="I11" s="201">
        <v>1.2</v>
      </c>
      <c r="J11" s="198">
        <v>4.4000000000000004</v>
      </c>
      <c r="K11" s="198">
        <v>3.7</v>
      </c>
      <c r="L11" s="197">
        <v>2.2000000000000002</v>
      </c>
      <c r="M11" s="197">
        <v>2.4</v>
      </c>
    </row>
    <row r="12" spans="1:13" ht="15.95" customHeight="1" x14ac:dyDescent="0.25">
      <c r="B12" s="223" t="s">
        <v>482</v>
      </c>
      <c r="C12" s="201">
        <v>0.4</v>
      </c>
      <c r="D12" s="201">
        <v>0</v>
      </c>
      <c r="E12" s="201">
        <v>0.2</v>
      </c>
      <c r="F12" s="201">
        <v>1.5</v>
      </c>
      <c r="G12" s="201">
        <v>1.7</v>
      </c>
      <c r="H12" s="201">
        <v>1.2</v>
      </c>
      <c r="I12" s="201">
        <v>0.3</v>
      </c>
      <c r="J12" s="198">
        <v>2.4</v>
      </c>
      <c r="K12" s="198">
        <v>2.5</v>
      </c>
      <c r="L12" s="197">
        <v>1.7</v>
      </c>
      <c r="M12" s="197">
        <v>1.8</v>
      </c>
    </row>
    <row r="13" spans="1:13" ht="15.95" customHeight="1" x14ac:dyDescent="0.25">
      <c r="B13" s="223" t="s">
        <v>483</v>
      </c>
      <c r="C13" s="201">
        <v>7.5</v>
      </c>
      <c r="D13" s="201">
        <v>14.4</v>
      </c>
      <c r="E13" s="201">
        <v>6.8</v>
      </c>
      <c r="F13" s="201">
        <v>3.6</v>
      </c>
      <c r="G13" s="201">
        <v>2.8</v>
      </c>
      <c r="H13" s="201">
        <v>4.4000000000000004</v>
      </c>
      <c r="I13" s="201">
        <v>3.3</v>
      </c>
      <c r="J13" s="198">
        <v>6.4</v>
      </c>
      <c r="K13" s="198">
        <v>6.1</v>
      </c>
      <c r="L13" s="197">
        <v>4.2</v>
      </c>
      <c r="M13" s="197">
        <v>4</v>
      </c>
    </row>
    <row r="14" spans="1:13" ht="15.95" customHeight="1" x14ac:dyDescent="0.25">
      <c r="B14" s="223" t="s">
        <v>484</v>
      </c>
      <c r="C14" s="201">
        <v>115</v>
      </c>
      <c r="D14" s="201">
        <v>53.5</v>
      </c>
      <c r="E14" s="201">
        <v>45</v>
      </c>
      <c r="F14" s="201">
        <v>54.6</v>
      </c>
      <c r="G14" s="201">
        <v>71.400000000000006</v>
      </c>
      <c r="H14" s="201">
        <v>64.099999999999994</v>
      </c>
      <c r="I14" s="201">
        <v>42.5</v>
      </c>
      <c r="J14" s="198">
        <v>71</v>
      </c>
      <c r="K14" s="198">
        <v>80.099999999999994</v>
      </c>
      <c r="L14" s="197">
        <v>83.2</v>
      </c>
      <c r="M14" s="197">
        <v>85.7</v>
      </c>
    </row>
    <row r="15" spans="1:13" ht="15.95" customHeight="1" x14ac:dyDescent="0.25">
      <c r="B15" s="223" t="s">
        <v>485</v>
      </c>
      <c r="C15" s="201">
        <v>6825.9</v>
      </c>
      <c r="D15" s="201">
        <v>5497.4</v>
      </c>
      <c r="E15" s="201">
        <v>4867.6000000000004</v>
      </c>
      <c r="F15" s="201">
        <v>6201.5</v>
      </c>
      <c r="G15" s="201">
        <v>6544.7</v>
      </c>
      <c r="H15" s="201">
        <v>6024.1</v>
      </c>
      <c r="I15" s="201">
        <v>6191.2</v>
      </c>
      <c r="J15" s="198">
        <v>9314.7000000000007</v>
      </c>
      <c r="K15" s="198">
        <v>10293.799999999999</v>
      </c>
      <c r="L15" s="197">
        <v>10871.4</v>
      </c>
      <c r="M15" s="197">
        <v>11457.5</v>
      </c>
    </row>
    <row r="16" spans="1:13" ht="15.95" customHeight="1" x14ac:dyDescent="0.25">
      <c r="B16" s="223" t="s">
        <v>486</v>
      </c>
      <c r="C16" s="201">
        <v>99.3</v>
      </c>
      <c r="D16" s="201">
        <v>93</v>
      </c>
      <c r="E16" s="201">
        <v>91.9</v>
      </c>
      <c r="F16" s="201">
        <v>98</v>
      </c>
      <c r="G16" s="201">
        <v>95.9</v>
      </c>
      <c r="H16" s="201">
        <v>95</v>
      </c>
      <c r="I16" s="201">
        <v>98</v>
      </c>
      <c r="J16" s="198">
        <v>125.7</v>
      </c>
      <c r="K16" s="198">
        <v>136.4</v>
      </c>
      <c r="L16" s="197">
        <v>138.5</v>
      </c>
      <c r="M16" s="197">
        <v>141.4</v>
      </c>
    </row>
    <row r="17" spans="2:13" ht="15.95" customHeight="1" x14ac:dyDescent="0.25">
      <c r="B17" s="253" t="s">
        <v>487</v>
      </c>
      <c r="C17" s="253"/>
      <c r="D17" s="253"/>
      <c r="E17" s="253"/>
      <c r="F17" s="253"/>
      <c r="G17" s="253"/>
      <c r="H17" s="253"/>
      <c r="I17" s="253"/>
      <c r="J17" s="253"/>
      <c r="K17" s="253"/>
      <c r="L17" s="253"/>
      <c r="M17" s="253"/>
    </row>
    <row r="18" spans="2:13" ht="15.95" customHeight="1" x14ac:dyDescent="0.25">
      <c r="B18" s="253" t="s">
        <v>488</v>
      </c>
      <c r="C18" s="253"/>
      <c r="D18" s="253"/>
      <c r="E18" s="253"/>
      <c r="F18" s="253"/>
      <c r="G18" s="253"/>
      <c r="H18" s="253"/>
      <c r="I18" s="253"/>
      <c r="J18" s="253"/>
      <c r="K18" s="253"/>
      <c r="L18" s="253"/>
      <c r="M18" s="253"/>
    </row>
    <row r="19" spans="2:13" ht="15.95" customHeight="1" x14ac:dyDescent="0.25">
      <c r="B19" s="223" t="s">
        <v>489</v>
      </c>
      <c r="C19" s="201">
        <v>4.5999999999999996</v>
      </c>
      <c r="D19" s="201">
        <v>-0.1</v>
      </c>
      <c r="E19" s="201">
        <v>-1.1000000000000001</v>
      </c>
      <c r="F19" s="201">
        <v>2.6</v>
      </c>
      <c r="G19" s="201">
        <v>1.8</v>
      </c>
      <c r="H19" s="201">
        <v>0.7</v>
      </c>
      <c r="I19" s="201">
        <v>3.7</v>
      </c>
      <c r="J19" s="198">
        <v>8.4</v>
      </c>
      <c r="K19" s="198">
        <v>5.5</v>
      </c>
      <c r="L19" s="197">
        <v>4.7</v>
      </c>
      <c r="M19" s="197">
        <v>4</v>
      </c>
    </row>
    <row r="20" spans="2:13" ht="15.95" customHeight="1" x14ac:dyDescent="0.25">
      <c r="B20" s="223" t="s">
        <v>490</v>
      </c>
      <c r="C20" s="201">
        <v>3</v>
      </c>
      <c r="D20" s="201">
        <v>3.7</v>
      </c>
      <c r="E20" s="201">
        <v>-1.4</v>
      </c>
      <c r="F20" s="201">
        <v>1</v>
      </c>
      <c r="G20" s="201">
        <v>2.5</v>
      </c>
      <c r="H20" s="201">
        <v>1.5</v>
      </c>
      <c r="I20" s="201">
        <v>1.2</v>
      </c>
      <c r="J20" s="198">
        <v>7.2</v>
      </c>
      <c r="K20" s="198">
        <v>6.7</v>
      </c>
      <c r="L20" s="197">
        <v>4.8</v>
      </c>
      <c r="M20" s="197">
        <v>4.4000000000000004</v>
      </c>
    </row>
    <row r="21" spans="2:13" ht="15.95" customHeight="1" x14ac:dyDescent="0.25">
      <c r="B21" s="223" t="s">
        <v>491</v>
      </c>
      <c r="C21" s="201">
        <v>1.9</v>
      </c>
      <c r="D21" s="201">
        <v>5.0999999999999996</v>
      </c>
      <c r="E21" s="201">
        <v>-2</v>
      </c>
      <c r="F21" s="201">
        <v>0.8</v>
      </c>
      <c r="G21" s="201">
        <v>4</v>
      </c>
      <c r="H21" s="201">
        <v>1.2</v>
      </c>
      <c r="I21" s="201">
        <v>1.3</v>
      </c>
      <c r="J21" s="198">
        <v>7.2</v>
      </c>
      <c r="K21" s="198">
        <v>6.1</v>
      </c>
      <c r="L21" s="197">
        <v>5.3</v>
      </c>
      <c r="M21" s="197">
        <v>4.3</v>
      </c>
    </row>
    <row r="22" spans="2:13" ht="15.95" customHeight="1" x14ac:dyDescent="0.25">
      <c r="B22" s="253" t="s">
        <v>492</v>
      </c>
      <c r="C22" s="253"/>
      <c r="D22" s="253"/>
      <c r="E22" s="253"/>
      <c r="F22" s="253"/>
      <c r="G22" s="253"/>
      <c r="H22" s="253"/>
      <c r="I22" s="253"/>
      <c r="J22" s="253"/>
      <c r="K22" s="253"/>
      <c r="L22" s="253"/>
      <c r="M22" s="253"/>
    </row>
    <row r="23" spans="2:13" ht="15.95" customHeight="1" x14ac:dyDescent="0.25">
      <c r="B23" s="223" t="s">
        <v>493</v>
      </c>
      <c r="C23" s="201">
        <v>4828.6000000000004</v>
      </c>
      <c r="D23" s="201">
        <v>5043.6000000000004</v>
      </c>
      <c r="E23" s="201">
        <v>5067.3</v>
      </c>
      <c r="F23" s="201">
        <v>5568.9</v>
      </c>
      <c r="G23" s="201">
        <v>6017</v>
      </c>
      <c r="H23" s="201">
        <v>6543.3</v>
      </c>
      <c r="I23" s="201">
        <v>6181.7</v>
      </c>
      <c r="J23" s="198">
        <v>6885.4</v>
      </c>
      <c r="K23" s="198">
        <v>7562.1</v>
      </c>
      <c r="L23" s="197">
        <v>8210.6</v>
      </c>
      <c r="M23" s="197">
        <v>8846.5</v>
      </c>
    </row>
    <row r="24" spans="2:13" ht="15.95" customHeight="1" x14ac:dyDescent="0.25">
      <c r="B24" s="223" t="s">
        <v>494</v>
      </c>
      <c r="C24" s="201">
        <v>3.6</v>
      </c>
      <c r="D24" s="201">
        <v>3.2</v>
      </c>
      <c r="E24" s="201">
        <v>0.2</v>
      </c>
      <c r="F24" s="201">
        <v>7.5</v>
      </c>
      <c r="G24" s="201">
        <v>5.2</v>
      </c>
      <c r="H24" s="201">
        <v>7.6</v>
      </c>
      <c r="I24" s="201">
        <v>-7.4</v>
      </c>
      <c r="J24" s="198">
        <v>4.2</v>
      </c>
      <c r="K24" s="198">
        <v>5.3</v>
      </c>
      <c r="L24" s="197">
        <v>4.4000000000000004</v>
      </c>
      <c r="M24" s="197">
        <v>3.6</v>
      </c>
    </row>
    <row r="25" spans="2:13" ht="15.95" customHeight="1" x14ac:dyDescent="0.25">
      <c r="B25" s="253" t="s">
        <v>495</v>
      </c>
      <c r="C25" s="253"/>
      <c r="D25" s="253"/>
      <c r="E25" s="253"/>
      <c r="F25" s="253"/>
      <c r="G25" s="253"/>
      <c r="H25" s="253"/>
      <c r="I25" s="253"/>
      <c r="J25" s="253"/>
      <c r="K25" s="253"/>
      <c r="L25" s="253"/>
      <c r="M25" s="253"/>
    </row>
    <row r="26" spans="2:13" ht="15.95" customHeight="1" x14ac:dyDescent="0.25">
      <c r="B26" s="223" t="s">
        <v>496</v>
      </c>
      <c r="C26" s="201">
        <v>-0.9</v>
      </c>
      <c r="D26" s="201">
        <v>6.2</v>
      </c>
      <c r="E26" s="201">
        <v>7.7</v>
      </c>
      <c r="F26" s="201">
        <v>11.7</v>
      </c>
      <c r="G26" s="201">
        <v>4.9000000000000004</v>
      </c>
      <c r="H26" s="201">
        <v>12</v>
      </c>
      <c r="I26" s="201">
        <v>-1.7</v>
      </c>
      <c r="J26" s="198">
        <v>0.3</v>
      </c>
      <c r="K26" s="198">
        <v>1.6</v>
      </c>
      <c r="L26" s="197">
        <v>3.9</v>
      </c>
      <c r="M26" s="197">
        <v>3.5</v>
      </c>
    </row>
    <row r="27" spans="2:13" ht="15.95" customHeight="1" x14ac:dyDescent="0.25">
      <c r="B27" s="223" t="s">
        <v>497</v>
      </c>
      <c r="C27" s="201">
        <v>6.1</v>
      </c>
      <c r="D27" s="201">
        <v>13.2</v>
      </c>
      <c r="E27" s="201">
        <v>-5</v>
      </c>
      <c r="F27" s="201">
        <v>-5.0999999999999996</v>
      </c>
      <c r="G27" s="201">
        <v>-6.9</v>
      </c>
      <c r="H27" s="201">
        <v>-5.8</v>
      </c>
      <c r="I27" s="201">
        <v>-4.0999999999999996</v>
      </c>
      <c r="J27" s="198">
        <v>-2.2000000000000002</v>
      </c>
      <c r="K27" s="198">
        <v>3.3</v>
      </c>
      <c r="L27" s="197">
        <v>3.1</v>
      </c>
      <c r="M27" s="197">
        <v>3</v>
      </c>
    </row>
    <row r="28" spans="2:13" ht="15.95" customHeight="1" x14ac:dyDescent="0.25">
      <c r="B28" s="223" t="s">
        <v>498</v>
      </c>
      <c r="C28" s="201">
        <v>-4.5</v>
      </c>
      <c r="D28" s="201">
        <v>-3.1</v>
      </c>
      <c r="E28" s="201">
        <v>-14.1</v>
      </c>
      <c r="F28" s="201">
        <v>2.8</v>
      </c>
      <c r="G28" s="201">
        <v>0.6</v>
      </c>
      <c r="H28" s="201">
        <v>6.5</v>
      </c>
      <c r="I28" s="201">
        <v>-6.7</v>
      </c>
      <c r="J28" s="198">
        <v>-3.2</v>
      </c>
      <c r="K28" s="198">
        <v>16.8</v>
      </c>
      <c r="L28" s="197">
        <v>4.9000000000000004</v>
      </c>
      <c r="M28" s="197">
        <v>3.4</v>
      </c>
    </row>
    <row r="29" spans="2:13" ht="15.95" customHeight="1" x14ac:dyDescent="0.25">
      <c r="B29" s="223" t="s">
        <v>499</v>
      </c>
      <c r="C29" s="201">
        <v>6.7</v>
      </c>
      <c r="D29" s="201">
        <v>1.6</v>
      </c>
      <c r="E29" s="201">
        <v>3.2</v>
      </c>
      <c r="F29" s="201">
        <v>10.6</v>
      </c>
      <c r="G29" s="201">
        <v>9.1</v>
      </c>
      <c r="H29" s="201">
        <v>10</v>
      </c>
      <c r="I29" s="201">
        <v>-9.6999999999999993</v>
      </c>
      <c r="J29" s="198">
        <v>7.8</v>
      </c>
      <c r="K29" s="198">
        <v>5.9</v>
      </c>
      <c r="L29" s="197">
        <v>4.8</v>
      </c>
      <c r="M29" s="197">
        <v>3.7</v>
      </c>
    </row>
    <row r="30" spans="2:13" ht="15.95" customHeight="1" x14ac:dyDescent="0.25">
      <c r="B30" s="223" t="s">
        <v>500</v>
      </c>
      <c r="C30" s="201">
        <v>1.8</v>
      </c>
      <c r="D30" s="201">
        <v>-5.0999999999999996</v>
      </c>
      <c r="E30" s="201">
        <v>-3.7</v>
      </c>
      <c r="F30" s="201">
        <v>9.6999999999999993</v>
      </c>
      <c r="G30" s="201">
        <v>8</v>
      </c>
      <c r="H30" s="201">
        <v>7.1</v>
      </c>
      <c r="I30" s="201">
        <v>-10</v>
      </c>
      <c r="J30" s="198">
        <v>5.9</v>
      </c>
      <c r="K30" s="198">
        <v>4.4000000000000004</v>
      </c>
      <c r="L30" s="197">
        <v>4</v>
      </c>
      <c r="M30" s="197">
        <v>3.9</v>
      </c>
    </row>
    <row r="31" spans="2:13" ht="15.95" customHeight="1" x14ac:dyDescent="0.25">
      <c r="B31" s="253" t="s">
        <v>501</v>
      </c>
      <c r="C31" s="253"/>
      <c r="D31" s="253"/>
      <c r="E31" s="253"/>
      <c r="F31" s="253"/>
      <c r="G31" s="253"/>
      <c r="H31" s="253"/>
      <c r="I31" s="253"/>
      <c r="J31" s="253"/>
      <c r="K31" s="253"/>
      <c r="L31" s="253"/>
      <c r="M31" s="253"/>
    </row>
    <row r="32" spans="2:13" ht="15.95" customHeight="1" x14ac:dyDescent="0.25">
      <c r="B32" s="227" t="s">
        <v>502</v>
      </c>
      <c r="C32" s="201">
        <v>1.2</v>
      </c>
      <c r="D32" s="201">
        <v>-6</v>
      </c>
      <c r="E32" s="201">
        <v>-2.1</v>
      </c>
      <c r="F32" s="201">
        <v>11.6</v>
      </c>
      <c r="G32" s="201">
        <v>3.8</v>
      </c>
      <c r="H32" s="201">
        <v>11.7</v>
      </c>
      <c r="I32" s="201">
        <v>-10.1</v>
      </c>
      <c r="J32" s="198">
        <v>4.5999999999999996</v>
      </c>
      <c r="K32" s="198">
        <v>3.9</v>
      </c>
      <c r="L32" s="197">
        <v>4</v>
      </c>
      <c r="M32" s="197">
        <v>3.8</v>
      </c>
    </row>
    <row r="33" spans="2:13" ht="15.95" customHeight="1" x14ac:dyDescent="0.25">
      <c r="B33" s="223" t="s">
        <v>503</v>
      </c>
      <c r="C33" s="201">
        <v>-1.2</v>
      </c>
      <c r="D33" s="201">
        <v>4.7</v>
      </c>
      <c r="E33" s="201">
        <v>-2.4</v>
      </c>
      <c r="F33" s="201">
        <v>-2.1</v>
      </c>
      <c r="G33" s="201">
        <v>-3</v>
      </c>
      <c r="H33" s="201">
        <v>12.9</v>
      </c>
      <c r="I33" s="201">
        <v>15.2</v>
      </c>
      <c r="J33" s="198">
        <v>0.4</v>
      </c>
      <c r="K33" s="198">
        <v>-4.8</v>
      </c>
      <c r="L33" s="197">
        <v>2.4</v>
      </c>
      <c r="M33" s="197">
        <v>5.6</v>
      </c>
    </row>
    <row r="34" spans="2:13" ht="15.95" customHeight="1" x14ac:dyDescent="0.25">
      <c r="B34" s="223" t="s">
        <v>504</v>
      </c>
      <c r="C34" s="201">
        <v>1.6</v>
      </c>
      <c r="D34" s="201">
        <v>-7.5</v>
      </c>
      <c r="E34" s="201">
        <v>-2.1</v>
      </c>
      <c r="F34" s="201">
        <v>14</v>
      </c>
      <c r="G34" s="201">
        <v>4.8</v>
      </c>
      <c r="H34" s="201">
        <v>11.5</v>
      </c>
      <c r="I34" s="201">
        <v>-13.9</v>
      </c>
      <c r="J34" s="198">
        <v>5.5</v>
      </c>
      <c r="K34" s="198">
        <v>5.7</v>
      </c>
      <c r="L34" s="197">
        <v>4.4000000000000004</v>
      </c>
      <c r="M34" s="197">
        <v>3.4</v>
      </c>
    </row>
    <row r="35" spans="2:13" ht="15.95" customHeight="1" x14ac:dyDescent="0.25">
      <c r="B35" s="227" t="s">
        <v>505</v>
      </c>
      <c r="C35" s="201">
        <v>-2.2000000000000002</v>
      </c>
      <c r="D35" s="201">
        <v>2.5</v>
      </c>
      <c r="E35" s="201">
        <v>-11.4</v>
      </c>
      <c r="F35" s="201">
        <v>9.6999999999999993</v>
      </c>
      <c r="G35" s="201">
        <v>4.8</v>
      </c>
      <c r="H35" s="201">
        <v>4.4000000000000004</v>
      </c>
      <c r="I35" s="201">
        <v>-8.6</v>
      </c>
      <c r="J35" s="198">
        <v>-2.1</v>
      </c>
      <c r="K35" s="198">
        <v>15.7</v>
      </c>
      <c r="L35" s="197">
        <v>5.4</v>
      </c>
      <c r="M35" s="197">
        <v>4.3</v>
      </c>
    </row>
    <row r="36" spans="2:13" ht="15.95" customHeight="1" x14ac:dyDescent="0.25">
      <c r="B36" s="223" t="s">
        <v>506</v>
      </c>
      <c r="C36" s="201">
        <v>10</v>
      </c>
      <c r="D36" s="201">
        <v>13.6</v>
      </c>
      <c r="E36" s="201">
        <v>5</v>
      </c>
      <c r="F36" s="201">
        <v>31.7</v>
      </c>
      <c r="G36" s="201">
        <v>-37.4</v>
      </c>
      <c r="H36" s="201">
        <v>31.1</v>
      </c>
      <c r="I36" s="201">
        <v>15.6</v>
      </c>
      <c r="J36" s="198">
        <v>-21.9</v>
      </c>
      <c r="K36" s="198">
        <v>58</v>
      </c>
      <c r="L36" s="197">
        <v>7.5</v>
      </c>
      <c r="M36" s="197">
        <v>6.7</v>
      </c>
    </row>
    <row r="37" spans="2:13" ht="15.95" customHeight="1" x14ac:dyDescent="0.25">
      <c r="B37" s="223" t="s">
        <v>507</v>
      </c>
      <c r="C37" s="201">
        <v>-3.4</v>
      </c>
      <c r="D37" s="201">
        <v>1.2</v>
      </c>
      <c r="E37" s="201">
        <v>-13.9</v>
      </c>
      <c r="F37" s="201">
        <v>6.2</v>
      </c>
      <c r="G37" s="201">
        <v>19.600000000000001</v>
      </c>
      <c r="H37" s="201">
        <v>-0.5</v>
      </c>
      <c r="I37" s="201">
        <v>-14.5</v>
      </c>
      <c r="J37" s="198">
        <v>4.4000000000000004</v>
      </c>
      <c r="K37" s="198">
        <v>5.3</v>
      </c>
      <c r="L37" s="197">
        <v>4.9000000000000004</v>
      </c>
      <c r="M37" s="197">
        <v>3.8</v>
      </c>
    </row>
    <row r="38" spans="2:13" ht="15.95" customHeight="1" x14ac:dyDescent="0.25">
      <c r="B38" s="227" t="s">
        <v>508</v>
      </c>
      <c r="C38" s="201">
        <v>6.4</v>
      </c>
      <c r="D38" s="201">
        <v>4.9000000000000004</v>
      </c>
      <c r="E38" s="201">
        <v>21.3</v>
      </c>
      <c r="F38" s="201">
        <v>19.3</v>
      </c>
      <c r="G38" s="201">
        <v>5</v>
      </c>
      <c r="H38" s="201">
        <v>16</v>
      </c>
      <c r="I38" s="201">
        <v>-33.4</v>
      </c>
      <c r="J38" s="198">
        <v>12.4</v>
      </c>
      <c r="K38" s="198">
        <v>5.6</v>
      </c>
      <c r="L38" s="197">
        <v>12</v>
      </c>
      <c r="M38" s="197">
        <v>5.5</v>
      </c>
    </row>
    <row r="39" spans="2:13" ht="15.95" customHeight="1" x14ac:dyDescent="0.25">
      <c r="B39" s="227" t="s">
        <v>509</v>
      </c>
      <c r="C39" s="201">
        <v>-2.7</v>
      </c>
      <c r="D39" s="201">
        <v>-15.3</v>
      </c>
      <c r="E39" s="201">
        <v>6.3</v>
      </c>
      <c r="F39" s="201">
        <v>24.6</v>
      </c>
      <c r="G39" s="201">
        <v>13.3</v>
      </c>
      <c r="H39" s="201">
        <v>11.6</v>
      </c>
      <c r="I39" s="201">
        <v>-31.4</v>
      </c>
      <c r="J39" s="198">
        <v>9</v>
      </c>
      <c r="K39" s="198">
        <v>10.3</v>
      </c>
      <c r="L39" s="197">
        <v>10.7</v>
      </c>
      <c r="M39" s="197">
        <v>5.0999999999999996</v>
      </c>
    </row>
    <row r="40" spans="2:13" ht="15.95" customHeight="1" x14ac:dyDescent="0.25">
      <c r="B40" s="253" t="s">
        <v>510</v>
      </c>
      <c r="C40" s="253"/>
      <c r="D40" s="253"/>
      <c r="E40" s="253"/>
      <c r="F40" s="253"/>
      <c r="G40" s="253"/>
      <c r="H40" s="253"/>
      <c r="I40" s="253"/>
      <c r="J40" s="253"/>
      <c r="K40" s="253"/>
      <c r="L40" s="253"/>
      <c r="M40" s="253"/>
    </row>
    <row r="41" spans="2:13" ht="15.95" customHeight="1" x14ac:dyDescent="0.25">
      <c r="B41" s="223" t="s">
        <v>511</v>
      </c>
      <c r="C41" s="201">
        <v>-2055.4</v>
      </c>
      <c r="D41" s="201">
        <v>-1186.4000000000001</v>
      </c>
      <c r="E41" s="201">
        <v>-976.9</v>
      </c>
      <c r="F41" s="201">
        <v>-1400.9</v>
      </c>
      <c r="G41" s="201">
        <v>-1724.4</v>
      </c>
      <c r="H41" s="201">
        <v>-1727.9</v>
      </c>
      <c r="I41" s="201">
        <v>-1356.2</v>
      </c>
      <c r="J41" s="198">
        <v>-1468.1</v>
      </c>
      <c r="K41" s="198">
        <v>-1550.6</v>
      </c>
      <c r="L41" s="197">
        <v>-1652.5</v>
      </c>
      <c r="M41" s="197">
        <v>-1724.3</v>
      </c>
    </row>
    <row r="42" spans="2:13" ht="15.95" customHeight="1" x14ac:dyDescent="0.25">
      <c r="B42" s="223" t="s">
        <v>512</v>
      </c>
      <c r="C42" s="201">
        <v>-113</v>
      </c>
      <c r="D42" s="201">
        <v>-96.4</v>
      </c>
      <c r="E42" s="201">
        <v>70.400000000000006</v>
      </c>
      <c r="F42" s="201">
        <v>159.4</v>
      </c>
      <c r="G42" s="201">
        <v>24.7</v>
      </c>
      <c r="H42" s="201">
        <v>-66.900000000000006</v>
      </c>
      <c r="I42" s="201">
        <v>100.1</v>
      </c>
      <c r="J42" s="198">
        <v>371.4</v>
      </c>
      <c r="K42" s="198">
        <v>224.3</v>
      </c>
      <c r="L42" s="197">
        <v>199.6</v>
      </c>
      <c r="M42" s="197">
        <v>187.7</v>
      </c>
    </row>
    <row r="43" spans="2:13" ht="15.95" customHeight="1" x14ac:dyDescent="0.25">
      <c r="B43" s="223" t="s">
        <v>513</v>
      </c>
      <c r="C43" s="201">
        <v>1616.1</v>
      </c>
      <c r="D43" s="201">
        <v>1098.3</v>
      </c>
      <c r="E43" s="201">
        <v>1009.4</v>
      </c>
      <c r="F43" s="201">
        <v>1179.3</v>
      </c>
      <c r="G43" s="201">
        <v>1136.2</v>
      </c>
      <c r="H43" s="201">
        <v>1143.8</v>
      </c>
      <c r="I43" s="201">
        <v>1040.2</v>
      </c>
      <c r="J43" s="198">
        <v>1310.7</v>
      </c>
      <c r="K43" s="198">
        <v>1254.5</v>
      </c>
      <c r="L43" s="197">
        <v>1150.8</v>
      </c>
      <c r="M43" s="197">
        <v>1103.9000000000001</v>
      </c>
    </row>
    <row r="44" spans="2:13" ht="15.95" customHeight="1" x14ac:dyDescent="0.25">
      <c r="B44" s="223" t="s">
        <v>514</v>
      </c>
      <c r="C44" s="201">
        <v>-883.1</v>
      </c>
      <c r="D44" s="201">
        <v>-284.7</v>
      </c>
      <c r="E44" s="201">
        <v>-107.9</v>
      </c>
      <c r="F44" s="201">
        <v>-173.9</v>
      </c>
      <c r="G44" s="201">
        <v>-875.9</v>
      </c>
      <c r="H44" s="201">
        <v>-1002.3</v>
      </c>
      <c r="I44" s="201">
        <v>-478.7</v>
      </c>
      <c r="J44" s="198">
        <v>-243.8</v>
      </c>
      <c r="K44" s="198">
        <v>-519.6</v>
      </c>
      <c r="L44" s="197">
        <v>-749.9</v>
      </c>
      <c r="M44" s="197">
        <v>-880.4</v>
      </c>
    </row>
    <row r="45" spans="2:13" ht="15.95" customHeight="1" x14ac:dyDescent="0.25">
      <c r="B45" s="223" t="s">
        <v>515</v>
      </c>
      <c r="C45" s="201">
        <v>-17.8</v>
      </c>
      <c r="D45" s="201">
        <v>-12.2</v>
      </c>
      <c r="E45" s="201">
        <v>-8.6</v>
      </c>
      <c r="F45" s="201">
        <v>-10.8</v>
      </c>
      <c r="G45" s="201">
        <v>-13.7</v>
      </c>
      <c r="H45" s="201">
        <v>-13.1</v>
      </c>
      <c r="I45" s="201">
        <v>-9.9</v>
      </c>
      <c r="J45" s="198">
        <v>-8.1999999999999993</v>
      </c>
      <c r="K45" s="198">
        <v>-8.6999999999999993</v>
      </c>
      <c r="L45" s="197">
        <v>-9</v>
      </c>
      <c r="M45" s="197">
        <v>-9</v>
      </c>
    </row>
    <row r="46" spans="2:13" ht="15.95" customHeight="1" x14ac:dyDescent="0.25">
      <c r="B46" s="223" t="s">
        <v>516</v>
      </c>
      <c r="C46" s="201">
        <v>-1</v>
      </c>
      <c r="D46" s="201">
        <v>-0.9</v>
      </c>
      <c r="E46" s="201">
        <v>0.7</v>
      </c>
      <c r="F46" s="201">
        <v>1.4</v>
      </c>
      <c r="G46" s="201">
        <v>0.2</v>
      </c>
      <c r="H46" s="201">
        <v>-0.5</v>
      </c>
      <c r="I46" s="201">
        <v>0.8</v>
      </c>
      <c r="J46" s="198">
        <v>2.8</v>
      </c>
      <c r="K46" s="198">
        <v>1.5</v>
      </c>
      <c r="L46" s="197">
        <v>1.2</v>
      </c>
      <c r="M46" s="197">
        <v>1.1000000000000001</v>
      </c>
    </row>
    <row r="47" spans="2:13" ht="15.95" customHeight="1" x14ac:dyDescent="0.25">
      <c r="B47" s="223" t="s">
        <v>517</v>
      </c>
      <c r="C47" s="201">
        <v>14</v>
      </c>
      <c r="D47" s="201">
        <v>10.4</v>
      </c>
      <c r="E47" s="201">
        <v>9.5</v>
      </c>
      <c r="F47" s="201">
        <v>10.199999999999999</v>
      </c>
      <c r="G47" s="201">
        <v>9.1</v>
      </c>
      <c r="H47" s="201">
        <v>8.4</v>
      </c>
      <c r="I47" s="201">
        <v>8.1999999999999993</v>
      </c>
      <c r="J47" s="198">
        <v>9.9</v>
      </c>
      <c r="K47" s="198">
        <v>8.1999999999999993</v>
      </c>
      <c r="L47" s="197">
        <v>7.1</v>
      </c>
      <c r="M47" s="197">
        <v>6.5</v>
      </c>
    </row>
    <row r="48" spans="2:13" ht="15.95" customHeight="1" x14ac:dyDescent="0.25">
      <c r="B48" s="223" t="s">
        <v>518</v>
      </c>
      <c r="C48" s="201">
        <v>-7.6</v>
      </c>
      <c r="D48" s="201">
        <v>-2.7</v>
      </c>
      <c r="E48" s="201">
        <v>-1</v>
      </c>
      <c r="F48" s="201">
        <v>-1.5</v>
      </c>
      <c r="G48" s="201">
        <v>-7</v>
      </c>
      <c r="H48" s="201">
        <v>-7.3</v>
      </c>
      <c r="I48" s="201">
        <v>-3.8</v>
      </c>
      <c r="J48" s="198">
        <v>-1.8</v>
      </c>
      <c r="K48" s="198">
        <v>-3.4</v>
      </c>
      <c r="L48" s="197">
        <v>-4.7</v>
      </c>
      <c r="M48" s="197">
        <v>-5.2</v>
      </c>
    </row>
    <row r="49" spans="2:13" ht="15.95" customHeight="1" x14ac:dyDescent="0.25">
      <c r="B49" s="253" t="s">
        <v>519</v>
      </c>
      <c r="C49" s="253"/>
      <c r="D49" s="253"/>
      <c r="E49" s="253"/>
      <c r="F49" s="253"/>
      <c r="G49" s="253"/>
      <c r="H49" s="253"/>
      <c r="I49" s="253"/>
      <c r="J49" s="253"/>
      <c r="K49" s="253"/>
      <c r="L49" s="253"/>
      <c r="M49" s="253"/>
    </row>
    <row r="50" spans="2:13" ht="15.95" customHeight="1" x14ac:dyDescent="0.25">
      <c r="B50" s="223" t="s">
        <v>520</v>
      </c>
      <c r="C50" s="201">
        <v>1144.8</v>
      </c>
      <c r="D50" s="201">
        <v>1167.7</v>
      </c>
      <c r="E50" s="201">
        <v>1171.0999999999999</v>
      </c>
      <c r="F50" s="201">
        <v>1237.8</v>
      </c>
      <c r="G50" s="201">
        <v>1341.7</v>
      </c>
      <c r="H50" s="201">
        <v>1559.1</v>
      </c>
      <c r="I50" s="201">
        <v>1560.4</v>
      </c>
      <c r="J50" s="198">
        <v>1677</v>
      </c>
      <c r="K50" s="198">
        <v>1947.7</v>
      </c>
      <c r="L50" s="197">
        <v>1966.7</v>
      </c>
      <c r="M50" s="197">
        <v>2148.3000000000002</v>
      </c>
    </row>
    <row r="51" spans="2:13" ht="15.95" customHeight="1" x14ac:dyDescent="0.25">
      <c r="B51" s="223" t="s">
        <v>521</v>
      </c>
      <c r="C51" s="201">
        <v>1064.0999999999999</v>
      </c>
      <c r="D51" s="201">
        <v>1067.9000000000001</v>
      </c>
      <c r="E51" s="201">
        <v>1079.7</v>
      </c>
      <c r="F51" s="201">
        <v>1158</v>
      </c>
      <c r="G51" s="201">
        <v>1258.0999999999999</v>
      </c>
      <c r="H51" s="201">
        <v>1464.3</v>
      </c>
      <c r="I51" s="201">
        <v>1385.2</v>
      </c>
      <c r="J51" s="198">
        <v>1582</v>
      </c>
      <c r="K51" s="198">
        <v>1843.2</v>
      </c>
      <c r="L51" s="197">
        <v>1889.9</v>
      </c>
      <c r="M51" s="197">
        <v>2084</v>
      </c>
    </row>
    <row r="52" spans="2:13" ht="15.95" customHeight="1" x14ac:dyDescent="0.25">
      <c r="B52" s="223" t="s">
        <v>522</v>
      </c>
      <c r="C52" s="201">
        <v>1235.0999999999999</v>
      </c>
      <c r="D52" s="201">
        <v>1409</v>
      </c>
      <c r="E52" s="201">
        <v>1449.1</v>
      </c>
      <c r="F52" s="201">
        <v>1504.8</v>
      </c>
      <c r="G52" s="201">
        <v>1447.1</v>
      </c>
      <c r="H52" s="201">
        <v>1623</v>
      </c>
      <c r="I52" s="201">
        <v>1894.3</v>
      </c>
      <c r="J52" s="198">
        <v>1957.6</v>
      </c>
      <c r="K52" s="198">
        <v>2184</v>
      </c>
      <c r="L52" s="197">
        <v>2135.5</v>
      </c>
      <c r="M52" s="197">
        <v>2312</v>
      </c>
    </row>
    <row r="53" spans="2:13" ht="15.95" customHeight="1" x14ac:dyDescent="0.25">
      <c r="B53" s="223" t="s">
        <v>523</v>
      </c>
      <c r="C53" s="201">
        <v>-90.3</v>
      </c>
      <c r="D53" s="201">
        <v>-241.3</v>
      </c>
      <c r="E53" s="201">
        <v>-278</v>
      </c>
      <c r="F53" s="201">
        <v>-267</v>
      </c>
      <c r="G53" s="201">
        <v>-105.4</v>
      </c>
      <c r="H53" s="201">
        <v>-63.9</v>
      </c>
      <c r="I53" s="201">
        <v>-333.9</v>
      </c>
      <c r="J53" s="198">
        <v>-280.60000000000002</v>
      </c>
      <c r="K53" s="198">
        <v>-236.3</v>
      </c>
      <c r="L53" s="197">
        <v>-168.8</v>
      </c>
      <c r="M53" s="197">
        <v>-163.69999999999999</v>
      </c>
    </row>
    <row r="54" spans="2:13" ht="15.95" customHeight="1" x14ac:dyDescent="0.25">
      <c r="B54" s="223" t="s">
        <v>524</v>
      </c>
      <c r="C54" s="201">
        <v>23.7</v>
      </c>
      <c r="D54" s="201">
        <v>23.2</v>
      </c>
      <c r="E54" s="201">
        <v>23.1</v>
      </c>
      <c r="F54" s="201">
        <v>22.2</v>
      </c>
      <c r="G54" s="201">
        <v>22.3</v>
      </c>
      <c r="H54" s="201">
        <v>23.8</v>
      </c>
      <c r="I54" s="201">
        <v>25.2</v>
      </c>
      <c r="J54" s="198">
        <v>24.4</v>
      </c>
      <c r="K54" s="198">
        <v>25.8</v>
      </c>
      <c r="L54" s="197">
        <v>24</v>
      </c>
      <c r="M54" s="197">
        <v>24.3</v>
      </c>
    </row>
    <row r="55" spans="2:13" ht="15.95" customHeight="1" x14ac:dyDescent="0.25">
      <c r="B55" s="223" t="s">
        <v>525</v>
      </c>
      <c r="C55" s="201">
        <v>22</v>
      </c>
      <c r="D55" s="201">
        <v>21.2</v>
      </c>
      <c r="E55" s="201">
        <v>21.3</v>
      </c>
      <c r="F55" s="201">
        <v>20.8</v>
      </c>
      <c r="G55" s="201">
        <v>20.9</v>
      </c>
      <c r="H55" s="201">
        <v>22.4</v>
      </c>
      <c r="I55" s="201">
        <v>22.4</v>
      </c>
      <c r="J55" s="198">
        <v>23</v>
      </c>
      <c r="K55" s="198">
        <v>24.4</v>
      </c>
      <c r="L55" s="197">
        <v>23</v>
      </c>
      <c r="M55" s="197">
        <v>23.6</v>
      </c>
    </row>
    <row r="56" spans="2:13" ht="15.95" customHeight="1" x14ac:dyDescent="0.25">
      <c r="B56" s="223" t="s">
        <v>526</v>
      </c>
      <c r="C56" s="201">
        <v>25.6</v>
      </c>
      <c r="D56" s="201">
        <v>28</v>
      </c>
      <c r="E56" s="201">
        <v>28.6</v>
      </c>
      <c r="F56" s="201">
        <v>27</v>
      </c>
      <c r="G56" s="201">
        <v>24.1</v>
      </c>
      <c r="H56" s="201">
        <v>24.8</v>
      </c>
      <c r="I56" s="201">
        <v>30.6</v>
      </c>
      <c r="J56" s="198">
        <v>28.4</v>
      </c>
      <c r="K56" s="198">
        <v>28.9</v>
      </c>
      <c r="L56" s="197">
        <v>26</v>
      </c>
      <c r="M56" s="197">
        <v>26.1</v>
      </c>
    </row>
    <row r="57" spans="2:13" ht="15.95" customHeight="1" x14ac:dyDescent="0.25">
      <c r="B57" s="223" t="s">
        <v>527</v>
      </c>
      <c r="C57" s="201">
        <v>-1.9</v>
      </c>
      <c r="D57" s="201">
        <v>-4.8</v>
      </c>
      <c r="E57" s="201">
        <v>-5.5</v>
      </c>
      <c r="F57" s="201">
        <v>-4.8</v>
      </c>
      <c r="G57" s="201">
        <v>-1.8</v>
      </c>
      <c r="H57" s="201">
        <v>-1</v>
      </c>
      <c r="I57" s="201">
        <v>-5.4</v>
      </c>
      <c r="J57" s="198">
        <v>-4.0999999999999996</v>
      </c>
      <c r="K57" s="198">
        <v>-3.1</v>
      </c>
      <c r="L57" s="197">
        <v>-2.1</v>
      </c>
      <c r="M57" s="197">
        <v>-1.9</v>
      </c>
    </row>
    <row r="58" spans="2:13" ht="15.95" customHeight="1" x14ac:dyDescent="0.25">
      <c r="B58" s="253" t="s">
        <v>528</v>
      </c>
      <c r="C58" s="253"/>
      <c r="D58" s="253"/>
      <c r="E58" s="253"/>
      <c r="F58" s="253"/>
      <c r="G58" s="253"/>
      <c r="H58" s="253"/>
      <c r="I58" s="253"/>
      <c r="J58" s="253"/>
      <c r="K58" s="253"/>
      <c r="L58" s="253"/>
      <c r="M58" s="253"/>
    </row>
    <row r="59" spans="2:13" ht="15.95" customHeight="1" x14ac:dyDescent="0.25">
      <c r="B59" s="223" t="s">
        <v>529</v>
      </c>
      <c r="C59" s="201">
        <v>8.3000000000000007</v>
      </c>
      <c r="D59" s="201">
        <v>10.8</v>
      </c>
      <c r="E59" s="201">
        <v>17.5</v>
      </c>
      <c r="F59" s="201">
        <v>18.5</v>
      </c>
      <c r="G59" s="201">
        <v>7.5</v>
      </c>
      <c r="H59" s="201">
        <v>11.2</v>
      </c>
      <c r="I59" s="201">
        <v>9</v>
      </c>
      <c r="J59" s="151" t="s">
        <v>160</v>
      </c>
      <c r="K59" s="151" t="s">
        <v>160</v>
      </c>
      <c r="L59" s="152" t="s">
        <v>160</v>
      </c>
      <c r="M59" s="152" t="s">
        <v>160</v>
      </c>
    </row>
    <row r="60" spans="2:13" ht="15.95" customHeight="1" x14ac:dyDescent="0.25">
      <c r="B60" s="223" t="s">
        <v>530</v>
      </c>
      <c r="C60" s="201">
        <v>-3.5</v>
      </c>
      <c r="D60" s="201">
        <v>5.2</v>
      </c>
      <c r="E60" s="201">
        <v>24.8</v>
      </c>
      <c r="F60" s="201">
        <v>28.9</v>
      </c>
      <c r="G60" s="201">
        <v>13.2</v>
      </c>
      <c r="H60" s="201">
        <v>21.5</v>
      </c>
      <c r="I60" s="201">
        <v>14.8</v>
      </c>
      <c r="J60" s="151" t="s">
        <v>160</v>
      </c>
      <c r="K60" s="151" t="s">
        <v>160</v>
      </c>
      <c r="L60" s="152" t="s">
        <v>160</v>
      </c>
      <c r="M60" s="152" t="s">
        <v>160</v>
      </c>
    </row>
    <row r="61" spans="2:13" ht="15.95" customHeight="1" x14ac:dyDescent="0.25">
      <c r="B61" s="223" t="s">
        <v>531</v>
      </c>
      <c r="C61" s="201">
        <v>20.8</v>
      </c>
      <c r="D61" s="201">
        <v>-3.3</v>
      </c>
      <c r="E61" s="201">
        <v>6</v>
      </c>
      <c r="F61" s="201">
        <v>16.5</v>
      </c>
      <c r="G61" s="201">
        <v>17.2</v>
      </c>
      <c r="H61" s="201">
        <v>18.5</v>
      </c>
      <c r="I61" s="201">
        <v>14.3</v>
      </c>
      <c r="J61" s="151" t="s">
        <v>160</v>
      </c>
      <c r="K61" s="151" t="s">
        <v>160</v>
      </c>
      <c r="L61" s="152" t="s">
        <v>160</v>
      </c>
      <c r="M61" s="152" t="s">
        <v>160</v>
      </c>
    </row>
    <row r="62" spans="2:13" ht="15.95" customHeight="1" x14ac:dyDescent="0.25">
      <c r="B62" s="223" t="s">
        <v>532</v>
      </c>
      <c r="C62" s="201">
        <v>415.9</v>
      </c>
      <c r="D62" s="201">
        <v>477.9</v>
      </c>
      <c r="E62" s="201">
        <v>480.5</v>
      </c>
      <c r="F62" s="201">
        <v>482.7</v>
      </c>
      <c r="G62" s="201">
        <v>483</v>
      </c>
      <c r="H62" s="201">
        <v>480.4</v>
      </c>
      <c r="I62" s="201">
        <v>489</v>
      </c>
      <c r="J62" s="151" t="s">
        <v>160</v>
      </c>
      <c r="K62" s="151" t="s">
        <v>160</v>
      </c>
      <c r="L62" s="152" t="s">
        <v>160</v>
      </c>
      <c r="M62" s="152" t="s">
        <v>160</v>
      </c>
    </row>
    <row r="63" spans="2:13" ht="22.5" customHeight="1" x14ac:dyDescent="0.25">
      <c r="B63" s="250" t="s">
        <v>533</v>
      </c>
      <c r="C63" s="251"/>
      <c r="D63" s="251"/>
      <c r="E63" s="251"/>
      <c r="F63" s="251"/>
      <c r="G63" s="251"/>
      <c r="H63" s="251"/>
      <c r="I63" s="251"/>
      <c r="J63" s="251"/>
      <c r="K63" s="251"/>
      <c r="L63" s="251"/>
      <c r="M63" s="252"/>
    </row>
    <row r="64" spans="2:13" x14ac:dyDescent="0.25">
      <c r="B64" s="254" t="s">
        <v>534</v>
      </c>
      <c r="C64" s="254"/>
      <c r="D64" s="254"/>
      <c r="E64" s="254"/>
      <c r="F64" s="254"/>
      <c r="G64" s="254"/>
      <c r="H64" s="254"/>
      <c r="I64" s="254"/>
      <c r="J64" s="254"/>
      <c r="K64" s="254"/>
      <c r="L64" s="254"/>
      <c r="M64" s="254"/>
    </row>
    <row r="65" spans="2:13" x14ac:dyDescent="0.25">
      <c r="B65" s="254" t="s">
        <v>535</v>
      </c>
      <c r="C65" s="254"/>
      <c r="D65" s="254"/>
      <c r="E65" s="254"/>
      <c r="F65" s="254"/>
      <c r="G65" s="254"/>
      <c r="H65" s="254"/>
      <c r="I65" s="254"/>
      <c r="J65" s="254"/>
      <c r="K65" s="254"/>
      <c r="L65" s="254"/>
      <c r="M65" s="254"/>
    </row>
  </sheetData>
  <mergeCells count="24">
    <mergeCell ref="B64:M64"/>
    <mergeCell ref="B65:M65"/>
    <mergeCell ref="M4:M5"/>
    <mergeCell ref="B4:B6"/>
    <mergeCell ref="C4:C5"/>
    <mergeCell ref="D4:D5"/>
    <mergeCell ref="E4:E5"/>
    <mergeCell ref="F4:F5"/>
    <mergeCell ref="G4:G5"/>
    <mergeCell ref="H4:H5"/>
    <mergeCell ref="I4:I5"/>
    <mergeCell ref="J4:J5"/>
    <mergeCell ref="K4:K5"/>
    <mergeCell ref="L4:L5"/>
    <mergeCell ref="B40:M40"/>
    <mergeCell ref="B17:M17"/>
    <mergeCell ref="B63:M63"/>
    <mergeCell ref="B49:M49"/>
    <mergeCell ref="B58:M58"/>
    <mergeCell ref="B7:M7"/>
    <mergeCell ref="B18:M18"/>
    <mergeCell ref="B22:M22"/>
    <mergeCell ref="B25:M25"/>
    <mergeCell ref="B31:M31"/>
  </mergeCells>
  <hyperlinks>
    <hyperlink ref="A1" location="List!A1" display="List!A1" xr:uid="{00000000-0004-0000-3200-000000000000}"/>
  </hyperlinks>
  <pageMargins left="0.7" right="0.7" top="0" bottom="0"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4"/>
  <sheetViews>
    <sheetView zoomScale="150" zoomScaleNormal="150" workbookViewId="0">
      <selection activeCell="K29" sqref="K29"/>
    </sheetView>
  </sheetViews>
  <sheetFormatPr defaultColWidth="8.88671875" defaultRowHeight="14.25" x14ac:dyDescent="0.25"/>
  <cols>
    <col min="1" max="1" width="8.88671875" style="5"/>
    <col min="2" max="2" width="9" style="3" bestFit="1" customWidth="1"/>
    <col min="3" max="3" width="9.109375" style="3" bestFit="1" customWidth="1"/>
    <col min="4" max="5" width="9" style="3" bestFit="1" customWidth="1"/>
    <col min="6" max="16384" width="8.88671875" style="3"/>
  </cols>
  <sheetData>
    <row r="1" spans="1:5" s="19" customFormat="1" ht="15" x14ac:dyDescent="0.25">
      <c r="A1" s="218" t="s">
        <v>379</v>
      </c>
      <c r="B1" s="18" t="s">
        <v>166</v>
      </c>
      <c r="C1" s="18" t="s">
        <v>167</v>
      </c>
      <c r="D1" s="18" t="s">
        <v>168</v>
      </c>
      <c r="E1" s="18"/>
    </row>
    <row r="2" spans="1:5" hidden="1" x14ac:dyDescent="0.25">
      <c r="A2" s="18" t="s">
        <v>95</v>
      </c>
      <c r="B2" s="42">
        <v>107.927513</v>
      </c>
      <c r="C2" s="42">
        <v>7024.7758100000001</v>
      </c>
      <c r="D2" s="42">
        <v>208.48834400000001</v>
      </c>
      <c r="E2" s="42"/>
    </row>
    <row r="3" spans="1:5" hidden="1" x14ac:dyDescent="0.25">
      <c r="A3" s="18" t="s">
        <v>81</v>
      </c>
      <c r="B3" s="42">
        <v>109.794208</v>
      </c>
      <c r="C3" s="42">
        <v>6794.6693100000002</v>
      </c>
      <c r="D3" s="42">
        <v>210.27056899999999</v>
      </c>
      <c r="E3" s="42"/>
    </row>
    <row r="4" spans="1:5" hidden="1" x14ac:dyDescent="0.25">
      <c r="A4" s="18" t="s">
        <v>78</v>
      </c>
      <c r="B4" s="42">
        <v>102.00436000000001</v>
      </c>
      <c r="C4" s="42">
        <v>6995.1185999999998</v>
      </c>
      <c r="D4" s="42">
        <v>198.346419</v>
      </c>
      <c r="E4" s="42"/>
    </row>
    <row r="5" spans="1:5" hidden="1" x14ac:dyDescent="0.25">
      <c r="A5" s="18" t="s">
        <v>79</v>
      </c>
      <c r="B5" s="42">
        <v>75.215581499999999</v>
      </c>
      <c r="C5" s="42">
        <v>6630.93876</v>
      </c>
      <c r="D5" s="42">
        <v>189.921223</v>
      </c>
      <c r="E5" s="42"/>
    </row>
    <row r="6" spans="1:5" hidden="1" x14ac:dyDescent="0.25">
      <c r="A6" s="18" t="s">
        <v>96</v>
      </c>
      <c r="B6" s="1">
        <v>53.887869799999997</v>
      </c>
      <c r="C6" s="65">
        <v>5832.5280000000002</v>
      </c>
      <c r="D6" s="65">
        <v>98.244410000000002</v>
      </c>
      <c r="E6" s="65"/>
    </row>
    <row r="7" spans="1:5" hidden="1" x14ac:dyDescent="0.25">
      <c r="A7" s="18" t="s">
        <v>81</v>
      </c>
      <c r="B7" s="1">
        <v>62.062708200000003</v>
      </c>
      <c r="C7" s="65">
        <v>6053.69</v>
      </c>
      <c r="D7" s="65">
        <v>94.733109999999996</v>
      </c>
      <c r="E7" s="65"/>
    </row>
    <row r="8" spans="1:5" hidden="1" x14ac:dyDescent="0.25">
      <c r="A8" s="18" t="s">
        <v>78</v>
      </c>
      <c r="B8" s="1">
        <v>49.865783299999997</v>
      </c>
      <c r="C8" s="65">
        <v>5265.28</v>
      </c>
      <c r="D8" s="65">
        <v>90.775149999999996</v>
      </c>
      <c r="E8" s="65"/>
    </row>
    <row r="9" spans="1:5" hidden="1" x14ac:dyDescent="0.25">
      <c r="A9" s="18" t="s">
        <v>79</v>
      </c>
      <c r="B9" s="1">
        <v>43.200816199999998</v>
      </c>
      <c r="C9" s="65">
        <v>4878.9750000000004</v>
      </c>
      <c r="D9" s="65">
        <v>88.388419999999996</v>
      </c>
      <c r="E9" s="65"/>
    </row>
    <row r="10" spans="1:5" hidden="1" x14ac:dyDescent="0.25">
      <c r="A10" s="18" t="s">
        <v>97</v>
      </c>
      <c r="B10" s="1">
        <v>34.185668</v>
      </c>
      <c r="C10" s="65">
        <v>4670.3469999999998</v>
      </c>
      <c r="D10" s="65">
        <v>86.09393</v>
      </c>
      <c r="E10" s="65"/>
    </row>
    <row r="11" spans="1:5" hidden="1" x14ac:dyDescent="0.25">
      <c r="A11" s="18" t="s">
        <v>81</v>
      </c>
      <c r="B11" s="1">
        <v>45.873539899999997</v>
      </c>
      <c r="C11" s="65">
        <v>4735.3950000000004</v>
      </c>
      <c r="D11" s="65">
        <v>91.1798</v>
      </c>
      <c r="E11" s="65"/>
    </row>
    <row r="12" spans="1:5" hidden="1" x14ac:dyDescent="0.25">
      <c r="A12" s="18" t="s">
        <v>78</v>
      </c>
      <c r="B12" s="1">
        <v>45.797071000000003</v>
      </c>
      <c r="C12" s="65">
        <v>4779.1959999999999</v>
      </c>
      <c r="D12" s="65">
        <v>94.790850000000006</v>
      </c>
      <c r="E12" s="65"/>
    </row>
    <row r="13" spans="1:5" hidden="1" x14ac:dyDescent="0.25">
      <c r="A13" s="18" t="s">
        <v>79</v>
      </c>
      <c r="B13" s="1">
        <v>49.983003199999999</v>
      </c>
      <c r="C13" s="65">
        <v>5265.3860000000004</v>
      </c>
      <c r="D13" s="65">
        <v>95.599339999999998</v>
      </c>
      <c r="E13" s="65"/>
    </row>
    <row r="14" spans="1:5" x14ac:dyDescent="0.25">
      <c r="A14" s="18" t="s">
        <v>98</v>
      </c>
      <c r="B14" s="42">
        <v>54.0945556</v>
      </c>
      <c r="C14" s="79">
        <v>5839.5290000000005</v>
      </c>
      <c r="D14" s="79">
        <v>97.329890000000006</v>
      </c>
      <c r="E14" s="79"/>
    </row>
    <row r="15" spans="1:5" x14ac:dyDescent="0.25">
      <c r="A15" s="18" t="s">
        <v>81</v>
      </c>
      <c r="B15" s="42">
        <v>50.211200900000001</v>
      </c>
      <c r="C15" s="79">
        <v>5667.5150000000003</v>
      </c>
      <c r="D15" s="79">
        <v>96.825230000000005</v>
      </c>
      <c r="E15" s="79"/>
    </row>
    <row r="16" spans="1:5" x14ac:dyDescent="0.25">
      <c r="A16" s="18" t="s">
        <v>78</v>
      </c>
      <c r="B16" s="42">
        <v>51.675845899999999</v>
      </c>
      <c r="C16" s="79">
        <v>6343.8760000000002</v>
      </c>
      <c r="D16" s="79">
        <v>99.799300000000002</v>
      </c>
      <c r="E16" s="79"/>
    </row>
    <row r="17" spans="1:5" x14ac:dyDescent="0.25">
      <c r="A17" s="18" t="s">
        <v>79</v>
      </c>
      <c r="B17" s="42">
        <v>61.4017421</v>
      </c>
      <c r="C17" s="79">
        <v>6822.6710000000003</v>
      </c>
      <c r="D17" s="79">
        <v>98.059539999999998</v>
      </c>
      <c r="E17" s="79"/>
    </row>
    <row r="18" spans="1:5" x14ac:dyDescent="0.25">
      <c r="A18" s="18" t="s">
        <v>99</v>
      </c>
      <c r="B18" s="79">
        <v>66.936639999999997</v>
      </c>
      <c r="C18" s="79">
        <v>6956.2380000000003</v>
      </c>
      <c r="D18" s="79">
        <v>97.828829999999996</v>
      </c>
      <c r="E18" s="79"/>
    </row>
    <row r="19" spans="1:5" x14ac:dyDescent="0.25">
      <c r="A19" s="18" t="s">
        <v>81</v>
      </c>
      <c r="B19" s="79">
        <v>74.459890000000001</v>
      </c>
      <c r="C19" s="79">
        <v>6880.61</v>
      </c>
      <c r="D19" s="79">
        <v>97.996889999999993</v>
      </c>
      <c r="E19" s="79"/>
    </row>
    <row r="20" spans="1:5" x14ac:dyDescent="0.25">
      <c r="A20" s="18" t="s">
        <v>78</v>
      </c>
      <c r="B20" s="79">
        <v>75.43732</v>
      </c>
      <c r="C20" s="79">
        <v>6116.8</v>
      </c>
      <c r="D20" s="79">
        <v>95.030799999999999</v>
      </c>
      <c r="E20" s="79"/>
    </row>
    <row r="21" spans="1:5" x14ac:dyDescent="0.25">
      <c r="A21" s="18" t="s">
        <v>79</v>
      </c>
      <c r="B21" s="79">
        <v>66.651129999999995</v>
      </c>
      <c r="C21" s="79">
        <v>6163.2849999999999</v>
      </c>
      <c r="D21" s="79">
        <v>92.565219999999997</v>
      </c>
      <c r="E21" s="79"/>
    </row>
    <row r="22" spans="1:5" x14ac:dyDescent="0.25">
      <c r="A22" s="18" t="s">
        <v>100</v>
      </c>
      <c r="B22" s="79">
        <v>63.198950000000004</v>
      </c>
      <c r="C22" s="79">
        <v>6222.7370000000001</v>
      </c>
      <c r="D22" s="79">
        <v>93.432469999999995</v>
      </c>
      <c r="E22" s="79"/>
    </row>
    <row r="23" spans="1:5" x14ac:dyDescent="0.25">
      <c r="A23" s="18" t="s">
        <v>81</v>
      </c>
      <c r="B23" s="79">
        <v>68.24736</v>
      </c>
      <c r="C23" s="79">
        <v>6108.3050000000003</v>
      </c>
      <c r="D23" s="79">
        <v>94.364050000000006</v>
      </c>
      <c r="E23" s="79"/>
    </row>
    <row r="24" spans="1:5" x14ac:dyDescent="0.25">
      <c r="A24" s="18" t="s">
        <v>78</v>
      </c>
      <c r="B24" s="79">
        <v>61.828470000000003</v>
      </c>
      <c r="C24" s="79">
        <v>5802.4470000000001</v>
      </c>
      <c r="D24" s="79">
        <v>94.130420000000001</v>
      </c>
      <c r="E24" s="79"/>
    </row>
    <row r="25" spans="1:5" x14ac:dyDescent="0.25">
      <c r="A25" s="18" t="s">
        <v>79</v>
      </c>
      <c r="B25" s="79">
        <v>62.597329999999999</v>
      </c>
      <c r="C25" s="79">
        <v>5896.6059999999998</v>
      </c>
      <c r="D25" s="79">
        <v>98.237750000000005</v>
      </c>
      <c r="E25" s="79"/>
    </row>
    <row r="26" spans="1:5" x14ac:dyDescent="0.25">
      <c r="A26" s="18" t="s">
        <v>101</v>
      </c>
      <c r="B26" s="80">
        <v>49.206789999999998</v>
      </c>
      <c r="C26" s="80">
        <v>5667.7569999999996</v>
      </c>
      <c r="D26" s="80">
        <v>98.953289999999996</v>
      </c>
      <c r="E26" s="79"/>
    </row>
    <row r="27" spans="1:5" x14ac:dyDescent="0.25">
      <c r="A27" s="18" t="s">
        <v>81</v>
      </c>
      <c r="B27" s="80">
        <v>32.770989999999998</v>
      </c>
      <c r="C27" s="80">
        <v>5371.9369999999999</v>
      </c>
      <c r="D27" s="80">
        <v>92.162520000000001</v>
      </c>
      <c r="E27" s="79"/>
    </row>
    <row r="28" spans="1:5" x14ac:dyDescent="0.25">
      <c r="A28" s="18" t="s">
        <v>78</v>
      </c>
      <c r="B28" s="80">
        <v>42.92689</v>
      </c>
      <c r="C28" s="80">
        <v>6515.64</v>
      </c>
      <c r="D28" s="80">
        <v>95.886769999999999</v>
      </c>
      <c r="E28" s="79"/>
    </row>
    <row r="29" spans="1:5" x14ac:dyDescent="0.25">
      <c r="A29" s="18" t="s">
        <v>79</v>
      </c>
      <c r="B29" s="80">
        <v>44.940719999999999</v>
      </c>
      <c r="C29" s="80">
        <v>7209.4880000000003</v>
      </c>
      <c r="D29" s="80">
        <v>105.0228</v>
      </c>
      <c r="E29" s="79"/>
    </row>
    <row r="30" spans="1:5" x14ac:dyDescent="0.25">
      <c r="A30" s="18" t="s">
        <v>102</v>
      </c>
      <c r="B30" s="79">
        <v>60.934910000000002</v>
      </c>
      <c r="C30" s="79">
        <v>8462.51</v>
      </c>
      <c r="D30" s="79">
        <v>116.17740000000001</v>
      </c>
      <c r="E30" s="79"/>
    </row>
    <row r="31" spans="1:5" x14ac:dyDescent="0.25">
      <c r="A31" s="18" t="s">
        <v>81</v>
      </c>
      <c r="B31" s="79">
        <v>68.92</v>
      </c>
      <c r="C31" s="79">
        <v>9868.9709999999995</v>
      </c>
      <c r="D31" s="79">
        <v>121.351</v>
      </c>
      <c r="E31" s="79"/>
    </row>
    <row r="32" spans="1:5" x14ac:dyDescent="0.25">
      <c r="A32" s="18" t="s">
        <v>78</v>
      </c>
      <c r="B32" s="79">
        <v>73.161529999999999</v>
      </c>
      <c r="C32" s="79">
        <v>9394.848</v>
      </c>
      <c r="D32" s="79">
        <v>127.2517</v>
      </c>
      <c r="E32" s="79"/>
    </row>
    <row r="33" spans="1:5" x14ac:dyDescent="0.25">
      <c r="A33" s="18" t="s">
        <v>79</v>
      </c>
      <c r="B33" s="79">
        <v>81.064319999999995</v>
      </c>
      <c r="C33" s="79">
        <v>9691.1939999999995</v>
      </c>
      <c r="D33" s="79">
        <v>133.85759999999999</v>
      </c>
      <c r="E33" s="79"/>
    </row>
    <row r="34" spans="1:5" x14ac:dyDescent="0.25">
      <c r="A34" s="18" t="s">
        <v>103</v>
      </c>
      <c r="B34" s="79">
        <v>79.086320000000001</v>
      </c>
      <c r="C34" s="79">
        <v>9939.57</v>
      </c>
      <c r="D34" s="79">
        <v>135.6224</v>
      </c>
      <c r="E34" s="79"/>
    </row>
    <row r="35" spans="1:5" x14ac:dyDescent="0.25">
      <c r="A35" s="18" t="s">
        <v>81</v>
      </c>
      <c r="B35" s="79">
        <v>79.775139999999993</v>
      </c>
      <c r="C35" s="79">
        <v>10306.07</v>
      </c>
      <c r="D35" s="79">
        <v>136.25559999999999</v>
      </c>
      <c r="E35" s="79"/>
    </row>
    <row r="36" spans="1:5" x14ac:dyDescent="0.25">
      <c r="A36" s="18" t="s">
        <v>78</v>
      </c>
      <c r="B36" s="79">
        <v>80.313069999999996</v>
      </c>
      <c r="C36" s="79">
        <v>10408.92</v>
      </c>
      <c r="D36" s="79">
        <v>136.64850000000001</v>
      </c>
      <c r="E36" s="79"/>
    </row>
    <row r="37" spans="1:5" x14ac:dyDescent="0.25">
      <c r="A37" s="18" t="s">
        <v>79</v>
      </c>
      <c r="B37" s="79">
        <v>81.122780000000006</v>
      </c>
      <c r="C37" s="79">
        <v>10520.54</v>
      </c>
      <c r="D37" s="79">
        <v>137.02680000000001</v>
      </c>
      <c r="E37" s="79"/>
    </row>
    <row r="38" spans="1:5" x14ac:dyDescent="0.25">
      <c r="A38" s="18" t="s">
        <v>104</v>
      </c>
      <c r="B38" s="79">
        <v>81.996949999999998</v>
      </c>
      <c r="C38" s="79">
        <v>10654.77</v>
      </c>
      <c r="D38" s="79">
        <v>137.48580000000001</v>
      </c>
      <c r="E38" s="42"/>
    </row>
    <row r="39" spans="1:5" x14ac:dyDescent="0.25">
      <c r="A39" s="18" t="s">
        <v>81</v>
      </c>
      <c r="B39" s="79">
        <v>82.85436</v>
      </c>
      <c r="C39" s="79">
        <v>10799.32</v>
      </c>
      <c r="D39" s="79">
        <v>138.12129999999999</v>
      </c>
      <c r="E39" s="42"/>
    </row>
    <row r="40" spans="1:5" x14ac:dyDescent="0.25">
      <c r="A40" s="18" t="s">
        <v>78</v>
      </c>
      <c r="B40" s="79">
        <v>83.599249999999998</v>
      </c>
      <c r="C40" s="79">
        <v>10943.76</v>
      </c>
      <c r="D40" s="79">
        <v>138.80449999999999</v>
      </c>
    </row>
    <row r="41" spans="1:5" x14ac:dyDescent="0.25">
      <c r="A41" s="18" t="s">
        <v>79</v>
      </c>
      <c r="B41" s="79">
        <v>84.25197</v>
      </c>
      <c r="C41" s="79">
        <v>11087.78</v>
      </c>
      <c r="D41" s="79">
        <v>139.50700000000001</v>
      </c>
    </row>
    <row r="42" spans="1:5" x14ac:dyDescent="0.25">
      <c r="A42" s="18" t="s">
        <v>105</v>
      </c>
      <c r="B42" s="79">
        <v>84.845839999999995</v>
      </c>
      <c r="C42" s="79">
        <v>11232.52</v>
      </c>
      <c r="D42" s="79">
        <v>140.2236</v>
      </c>
    </row>
    <row r="43" spans="1:5" x14ac:dyDescent="0.25">
      <c r="A43" s="18" t="s">
        <v>81</v>
      </c>
      <c r="B43" s="79">
        <v>85.397880000000001</v>
      </c>
      <c r="C43" s="79">
        <v>11376.98</v>
      </c>
      <c r="D43" s="79">
        <v>140.93029999999999</v>
      </c>
    </row>
    <row r="44" spans="1:5" x14ac:dyDescent="0.25">
      <c r="A44" s="18" t="s">
        <v>78</v>
      </c>
      <c r="B44" s="79">
        <v>85.990290000000002</v>
      </c>
      <c r="C44" s="79">
        <v>11530.18</v>
      </c>
      <c r="D44" s="79">
        <v>141.7362</v>
      </c>
    </row>
  </sheetData>
  <hyperlinks>
    <hyperlink ref="A1" location="List!A1" display="List!A1"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5"/>
  <sheetViews>
    <sheetView topLeftCell="A4" zoomScale="160" zoomScaleNormal="160" workbookViewId="0">
      <selection activeCell="I14" sqref="I14"/>
    </sheetView>
  </sheetViews>
  <sheetFormatPr defaultRowHeight="16.5" x14ac:dyDescent="0.3"/>
  <sheetData>
    <row r="1" spans="1:2" x14ac:dyDescent="0.3">
      <c r="A1" s="218" t="s">
        <v>379</v>
      </c>
      <c r="B1" s="214" t="s">
        <v>381</v>
      </c>
    </row>
    <row r="2" spans="1:2" x14ac:dyDescent="0.3">
      <c r="A2" s="19" t="s">
        <v>97</v>
      </c>
      <c r="B2" s="4">
        <v>-2.9</v>
      </c>
    </row>
    <row r="3" spans="1:2" x14ac:dyDescent="0.3">
      <c r="A3" s="19" t="s">
        <v>81</v>
      </c>
      <c r="B3" s="4">
        <v>-1.95</v>
      </c>
    </row>
    <row r="4" spans="1:2" x14ac:dyDescent="0.3">
      <c r="A4" s="19" t="s">
        <v>78</v>
      </c>
      <c r="B4" s="4">
        <v>-3.45</v>
      </c>
    </row>
    <row r="5" spans="1:2" x14ac:dyDescent="0.3">
      <c r="A5" s="19" t="s">
        <v>79</v>
      </c>
      <c r="B5" s="4">
        <v>1.04</v>
      </c>
    </row>
    <row r="6" spans="1:2" x14ac:dyDescent="0.3">
      <c r="A6" s="19" t="s">
        <v>98</v>
      </c>
      <c r="B6" s="4">
        <v>0.74</v>
      </c>
    </row>
    <row r="7" spans="1:2" x14ac:dyDescent="0.3">
      <c r="A7" s="19" t="s">
        <v>81</v>
      </c>
      <c r="B7" s="4">
        <v>3.15</v>
      </c>
    </row>
    <row r="8" spans="1:2" x14ac:dyDescent="0.3">
      <c r="A8" s="19" t="s">
        <v>78</v>
      </c>
      <c r="B8" s="4">
        <v>3.46</v>
      </c>
    </row>
    <row r="9" spans="1:2" x14ac:dyDescent="0.3">
      <c r="A9" s="19" t="s">
        <v>79</v>
      </c>
      <c r="B9" s="4">
        <v>7.08</v>
      </c>
    </row>
    <row r="10" spans="1:2" x14ac:dyDescent="0.3">
      <c r="A10" s="19" t="s">
        <v>99</v>
      </c>
      <c r="B10" s="4">
        <v>6.13</v>
      </c>
    </row>
    <row r="11" spans="1:2" x14ac:dyDescent="0.3">
      <c r="A11" s="19" t="s">
        <v>81</v>
      </c>
      <c r="B11" s="4">
        <v>0.08</v>
      </c>
    </row>
    <row r="12" spans="1:2" x14ac:dyDescent="0.3">
      <c r="A12" s="19" t="s">
        <v>78</v>
      </c>
      <c r="B12" s="4">
        <v>1.59</v>
      </c>
    </row>
    <row r="13" spans="1:2" x14ac:dyDescent="0.3">
      <c r="A13" s="19" t="s">
        <v>79</v>
      </c>
      <c r="B13" s="4">
        <v>2.87</v>
      </c>
    </row>
    <row r="14" spans="1:2" x14ac:dyDescent="0.3">
      <c r="A14" s="19" t="s">
        <v>100</v>
      </c>
      <c r="B14" s="4">
        <v>0.49</v>
      </c>
    </row>
    <row r="15" spans="1:2" x14ac:dyDescent="0.3">
      <c r="A15" s="19" t="s">
        <v>81</v>
      </c>
      <c r="B15" s="4">
        <v>0.86</v>
      </c>
    </row>
    <row r="16" spans="1:2" x14ac:dyDescent="0.3">
      <c r="A16" s="19" t="s">
        <v>78</v>
      </c>
      <c r="B16" s="4">
        <v>0.14000000000000001</v>
      </c>
    </row>
    <row r="17" spans="1:2" x14ac:dyDescent="0.3">
      <c r="A17" s="19" t="s">
        <v>79</v>
      </c>
      <c r="B17" s="4">
        <v>1.1200000000000001</v>
      </c>
    </row>
    <row r="18" spans="1:2" x14ac:dyDescent="0.3">
      <c r="A18" s="19" t="s">
        <v>101</v>
      </c>
      <c r="B18" s="4">
        <v>0.04</v>
      </c>
    </row>
    <row r="19" spans="1:2" x14ac:dyDescent="0.3">
      <c r="A19" s="19" t="s">
        <v>81</v>
      </c>
      <c r="B19" s="4">
        <v>1.79</v>
      </c>
    </row>
    <row r="20" spans="1:2" x14ac:dyDescent="0.3">
      <c r="A20" s="19" t="s">
        <v>78</v>
      </c>
      <c r="B20" s="4">
        <v>2.39</v>
      </c>
    </row>
    <row r="21" spans="1:2" x14ac:dyDescent="0.3">
      <c r="A21" s="19" t="s">
        <v>79</v>
      </c>
      <c r="B21" s="4">
        <v>10.14</v>
      </c>
    </row>
    <row r="22" spans="1:2" x14ac:dyDescent="0.3">
      <c r="A22" s="19" t="s">
        <v>102</v>
      </c>
      <c r="B22" s="4">
        <v>11.6</v>
      </c>
    </row>
    <row r="23" spans="1:2" x14ac:dyDescent="0.3">
      <c r="A23" s="19" t="s">
        <v>81</v>
      </c>
      <c r="B23" s="4">
        <v>6.32</v>
      </c>
    </row>
    <row r="24" spans="1:2" x14ac:dyDescent="0.3">
      <c r="A24" s="19" t="s">
        <v>78</v>
      </c>
      <c r="B24" s="4">
        <v>3</v>
      </c>
    </row>
    <row r="25" spans="1:2" x14ac:dyDescent="0.3">
      <c r="A25" s="19" t="s">
        <v>79</v>
      </c>
      <c r="B25" s="4">
        <v>7.79</v>
      </c>
    </row>
  </sheetData>
  <hyperlinks>
    <hyperlink ref="A1" location="List!A1" display="List!A1"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EU54"/>
  <sheetViews>
    <sheetView topLeftCell="T1" zoomScale="120" zoomScaleNormal="120" workbookViewId="0"/>
  </sheetViews>
  <sheetFormatPr defaultColWidth="8.88671875" defaultRowHeight="14.25" x14ac:dyDescent="0.25"/>
  <cols>
    <col min="1" max="1" width="8.33203125" style="19" customWidth="1"/>
    <col min="2" max="4" width="7.88671875" style="1" customWidth="1"/>
    <col min="5" max="19" width="8.88671875" style="1"/>
    <col min="20" max="22" width="8.88671875" style="1" customWidth="1"/>
    <col min="23" max="23" width="14.88671875" style="1" customWidth="1"/>
    <col min="24" max="16384" width="8.88671875" style="1"/>
  </cols>
  <sheetData>
    <row r="1" spans="1:30" s="19" customFormat="1" ht="15" x14ac:dyDescent="0.25">
      <c r="A1" s="229" t="s">
        <v>379</v>
      </c>
      <c r="B1" s="135" t="s">
        <v>1</v>
      </c>
      <c r="C1" s="135" t="s">
        <v>2</v>
      </c>
      <c r="D1" s="135" t="s">
        <v>3</v>
      </c>
      <c r="E1" s="135" t="s">
        <v>4</v>
      </c>
      <c r="F1" s="135" t="s">
        <v>5</v>
      </c>
      <c r="G1" s="135" t="s">
        <v>6</v>
      </c>
      <c r="H1" s="135" t="s">
        <v>7</v>
      </c>
      <c r="I1" s="135" t="s">
        <v>8</v>
      </c>
      <c r="J1" s="135" t="s">
        <v>9</v>
      </c>
      <c r="K1" s="135" t="s">
        <v>10</v>
      </c>
      <c r="L1" s="135" t="s">
        <v>11</v>
      </c>
      <c r="M1" s="135" t="s">
        <v>12</v>
      </c>
      <c r="N1" s="135" t="s">
        <v>13</v>
      </c>
      <c r="O1" s="135" t="s">
        <v>14</v>
      </c>
      <c r="P1" s="135" t="s">
        <v>15</v>
      </c>
      <c r="Q1" s="135" t="s">
        <v>16</v>
      </c>
      <c r="R1" s="135" t="s">
        <v>17</v>
      </c>
      <c r="S1" s="135" t="s">
        <v>18</v>
      </c>
      <c r="T1" s="136" t="s">
        <v>19</v>
      </c>
      <c r="U1" s="136" t="s">
        <v>20</v>
      </c>
      <c r="V1" s="136" t="s">
        <v>21</v>
      </c>
      <c r="W1" s="136" t="s">
        <v>169</v>
      </c>
      <c r="X1" s="136" t="s">
        <v>170</v>
      </c>
      <c r="Y1" s="136" t="s">
        <v>171</v>
      </c>
      <c r="Z1" s="215" t="s">
        <v>376</v>
      </c>
      <c r="AA1" s="215" t="s">
        <v>377</v>
      </c>
      <c r="AB1" s="215" t="s">
        <v>378</v>
      </c>
      <c r="AC1" s="136" t="s">
        <v>22</v>
      </c>
      <c r="AD1" s="136" t="s">
        <v>23</v>
      </c>
    </row>
    <row r="2" spans="1:30" ht="13.5" hidden="1" x14ac:dyDescent="0.25">
      <c r="A2" s="137" t="s">
        <v>24</v>
      </c>
      <c r="B2" s="137">
        <v>3.7</v>
      </c>
      <c r="C2" s="137">
        <v>0</v>
      </c>
      <c r="D2" s="137">
        <v>0</v>
      </c>
      <c r="E2" s="137">
        <v>0</v>
      </c>
      <c r="F2" s="137">
        <v>0</v>
      </c>
      <c r="G2" s="137">
        <v>0</v>
      </c>
      <c r="H2" s="137">
        <v>0</v>
      </c>
      <c r="I2" s="137">
        <v>0</v>
      </c>
      <c r="J2" s="137">
        <v>0</v>
      </c>
      <c r="K2" s="137">
        <v>0</v>
      </c>
      <c r="L2" s="137">
        <v>0</v>
      </c>
      <c r="M2" s="137">
        <v>0</v>
      </c>
      <c r="N2" s="137">
        <v>0</v>
      </c>
      <c r="O2" s="137">
        <v>0</v>
      </c>
      <c r="P2" s="137">
        <v>0</v>
      </c>
      <c r="Q2" s="137">
        <v>0</v>
      </c>
      <c r="R2" s="137">
        <v>0</v>
      </c>
      <c r="S2" s="137">
        <v>0</v>
      </c>
      <c r="T2" s="137">
        <v>4</v>
      </c>
      <c r="U2" s="137">
        <v>5.5</v>
      </c>
      <c r="V2" s="137">
        <v>2.5</v>
      </c>
      <c r="W2" s="137">
        <v>3.7</v>
      </c>
      <c r="X2" s="137">
        <v>3.7</v>
      </c>
      <c r="Y2" s="137">
        <v>3.7</v>
      </c>
      <c r="Z2" s="137"/>
      <c r="AA2" s="137"/>
      <c r="AB2" s="137"/>
      <c r="AC2" s="137">
        <f>8</f>
        <v>8</v>
      </c>
      <c r="AD2" s="137"/>
    </row>
    <row r="3" spans="1:30" ht="13.5" hidden="1" x14ac:dyDescent="0.25">
      <c r="A3" s="137" t="s">
        <v>25</v>
      </c>
      <c r="B3" s="137">
        <v>6.5</v>
      </c>
      <c r="C3" s="137">
        <v>0</v>
      </c>
      <c r="D3" s="137">
        <v>0</v>
      </c>
      <c r="E3" s="137">
        <v>0</v>
      </c>
      <c r="F3" s="137">
        <v>0</v>
      </c>
      <c r="G3" s="137">
        <v>0</v>
      </c>
      <c r="H3" s="137">
        <v>0</v>
      </c>
      <c r="I3" s="137">
        <v>0</v>
      </c>
      <c r="J3" s="137">
        <v>0</v>
      </c>
      <c r="K3" s="137">
        <v>0</v>
      </c>
      <c r="L3" s="137">
        <v>0</v>
      </c>
      <c r="M3" s="137">
        <v>0</v>
      </c>
      <c r="N3" s="137">
        <v>0</v>
      </c>
      <c r="O3" s="137">
        <v>0</v>
      </c>
      <c r="P3" s="137">
        <v>0</v>
      </c>
      <c r="Q3" s="137">
        <v>0</v>
      </c>
      <c r="R3" s="137">
        <v>0</v>
      </c>
      <c r="S3" s="137">
        <v>0</v>
      </c>
      <c r="T3" s="137">
        <v>4</v>
      </c>
      <c r="U3" s="137">
        <v>5.5</v>
      </c>
      <c r="V3" s="137">
        <v>2.5</v>
      </c>
      <c r="W3" s="137">
        <v>6.5</v>
      </c>
      <c r="X3" s="137">
        <v>6.5</v>
      </c>
      <c r="Y3" s="137">
        <v>6.5</v>
      </c>
      <c r="Z3" s="137"/>
      <c r="AA3" s="137"/>
      <c r="AB3" s="137"/>
      <c r="AC3" s="137">
        <f>8</f>
        <v>8</v>
      </c>
      <c r="AD3" s="137"/>
    </row>
    <row r="4" spans="1:30" ht="13.5" hidden="1" x14ac:dyDescent="0.25">
      <c r="A4" s="137" t="s">
        <v>26</v>
      </c>
      <c r="B4" s="137">
        <v>8.8000000000000007</v>
      </c>
      <c r="C4" s="137">
        <v>0</v>
      </c>
      <c r="D4" s="137">
        <v>0</v>
      </c>
      <c r="E4" s="137">
        <v>0</v>
      </c>
      <c r="F4" s="137">
        <v>0</v>
      </c>
      <c r="G4" s="137">
        <v>0</v>
      </c>
      <c r="H4" s="137">
        <v>0</v>
      </c>
      <c r="I4" s="137">
        <v>0</v>
      </c>
      <c r="J4" s="137">
        <v>0</v>
      </c>
      <c r="K4" s="137">
        <v>0</v>
      </c>
      <c r="L4" s="137">
        <v>0</v>
      </c>
      <c r="M4" s="137">
        <v>0</v>
      </c>
      <c r="N4" s="137">
        <v>0</v>
      </c>
      <c r="O4" s="137">
        <v>0</v>
      </c>
      <c r="P4" s="137">
        <v>0</v>
      </c>
      <c r="Q4" s="137">
        <v>0</v>
      </c>
      <c r="R4" s="137">
        <v>0</v>
      </c>
      <c r="S4" s="137">
        <v>0</v>
      </c>
      <c r="T4" s="137">
        <v>4</v>
      </c>
      <c r="U4" s="137">
        <v>5.5</v>
      </c>
      <c r="V4" s="137">
        <v>2.5</v>
      </c>
      <c r="W4" s="137">
        <v>8.8000000000000007</v>
      </c>
      <c r="X4" s="137">
        <v>8.8000000000000007</v>
      </c>
      <c r="Y4" s="137">
        <v>8.8000000000000007</v>
      </c>
      <c r="Z4" s="137"/>
      <c r="AA4" s="137"/>
      <c r="AB4" s="137"/>
      <c r="AC4" s="137">
        <f>8</f>
        <v>8</v>
      </c>
      <c r="AD4" s="137"/>
    </row>
    <row r="5" spans="1:30" ht="13.5" hidden="1" x14ac:dyDescent="0.25">
      <c r="A5" s="137" t="s">
        <v>27</v>
      </c>
      <c r="B5" s="137">
        <v>5.8</v>
      </c>
      <c r="C5" s="137">
        <v>0</v>
      </c>
      <c r="D5" s="137">
        <v>0</v>
      </c>
      <c r="E5" s="137">
        <v>0</v>
      </c>
      <c r="F5" s="137">
        <v>0</v>
      </c>
      <c r="G5" s="137">
        <v>0</v>
      </c>
      <c r="H5" s="137">
        <v>0</v>
      </c>
      <c r="I5" s="137">
        <v>0</v>
      </c>
      <c r="J5" s="137">
        <v>0</v>
      </c>
      <c r="K5" s="137">
        <v>0</v>
      </c>
      <c r="L5" s="137">
        <v>0</v>
      </c>
      <c r="M5" s="137">
        <v>0</v>
      </c>
      <c r="N5" s="137">
        <v>0</v>
      </c>
      <c r="O5" s="137">
        <v>0</v>
      </c>
      <c r="P5" s="137">
        <v>0</v>
      </c>
      <c r="Q5" s="137">
        <v>0</v>
      </c>
      <c r="R5" s="137">
        <v>0</v>
      </c>
      <c r="S5" s="137">
        <v>0</v>
      </c>
      <c r="T5" s="137">
        <v>4</v>
      </c>
      <c r="U5" s="137">
        <v>5.5</v>
      </c>
      <c r="V5" s="137">
        <v>2.5</v>
      </c>
      <c r="W5" s="137">
        <v>5.8</v>
      </c>
      <c r="X5" s="137">
        <v>5.8</v>
      </c>
      <c r="Y5" s="137">
        <v>5.8</v>
      </c>
      <c r="Z5" s="137"/>
      <c r="AA5" s="137"/>
      <c r="AB5" s="137"/>
      <c r="AC5" s="137">
        <f>8</f>
        <v>8</v>
      </c>
      <c r="AD5" s="137"/>
    </row>
    <row r="6" spans="1:30" ht="13.5" hidden="1" x14ac:dyDescent="0.25">
      <c r="A6" s="137" t="s">
        <v>28</v>
      </c>
      <c r="B6" s="137">
        <v>8.6</v>
      </c>
      <c r="C6" s="137">
        <v>0</v>
      </c>
      <c r="D6" s="137">
        <v>0</v>
      </c>
      <c r="E6" s="137">
        <v>0</v>
      </c>
      <c r="F6" s="137">
        <v>0</v>
      </c>
      <c r="G6" s="137">
        <v>0</v>
      </c>
      <c r="H6" s="137">
        <v>0</v>
      </c>
      <c r="I6" s="137">
        <v>0</v>
      </c>
      <c r="J6" s="137">
        <v>0</v>
      </c>
      <c r="K6" s="137">
        <v>0</v>
      </c>
      <c r="L6" s="137">
        <v>0</v>
      </c>
      <c r="M6" s="137">
        <v>0</v>
      </c>
      <c r="N6" s="137">
        <v>0</v>
      </c>
      <c r="O6" s="137">
        <v>0</v>
      </c>
      <c r="P6" s="137">
        <v>0</v>
      </c>
      <c r="Q6" s="137">
        <v>0</v>
      </c>
      <c r="R6" s="137">
        <v>0</v>
      </c>
      <c r="S6" s="137">
        <v>0</v>
      </c>
      <c r="T6" s="137">
        <v>4</v>
      </c>
      <c r="U6" s="137">
        <v>5.5</v>
      </c>
      <c r="V6" s="137">
        <v>2.5</v>
      </c>
      <c r="W6" s="137">
        <v>8.6</v>
      </c>
      <c r="X6" s="137">
        <v>8.6</v>
      </c>
      <c r="Y6" s="137">
        <v>8.6</v>
      </c>
      <c r="Z6" s="137"/>
      <c r="AA6" s="137"/>
      <c r="AB6" s="137"/>
      <c r="AC6" s="137">
        <f>8</f>
        <v>8</v>
      </c>
      <c r="AD6" s="137"/>
    </row>
    <row r="7" spans="1:30" ht="13.5" hidden="1" x14ac:dyDescent="0.25">
      <c r="A7" s="137" t="s">
        <v>29</v>
      </c>
      <c r="B7" s="137">
        <v>9.4</v>
      </c>
      <c r="C7" s="137">
        <v>0</v>
      </c>
      <c r="D7" s="137">
        <v>0</v>
      </c>
      <c r="E7" s="137">
        <v>0</v>
      </c>
      <c r="F7" s="137">
        <v>0</v>
      </c>
      <c r="G7" s="137">
        <v>0</v>
      </c>
      <c r="H7" s="137">
        <v>0</v>
      </c>
      <c r="I7" s="137">
        <v>0</v>
      </c>
      <c r="J7" s="137">
        <v>0</v>
      </c>
      <c r="K7" s="137">
        <v>0</v>
      </c>
      <c r="L7" s="137">
        <v>0</v>
      </c>
      <c r="M7" s="137">
        <v>0</v>
      </c>
      <c r="N7" s="137">
        <v>0</v>
      </c>
      <c r="O7" s="137">
        <v>0</v>
      </c>
      <c r="P7" s="137">
        <v>0</v>
      </c>
      <c r="Q7" s="137">
        <v>0</v>
      </c>
      <c r="R7" s="137">
        <v>0</v>
      </c>
      <c r="S7" s="137">
        <v>0</v>
      </c>
      <c r="T7" s="137">
        <v>4</v>
      </c>
      <c r="U7" s="137">
        <v>5.5</v>
      </c>
      <c r="V7" s="137">
        <v>2.5</v>
      </c>
      <c r="W7" s="137">
        <v>9.4</v>
      </c>
      <c r="X7" s="137">
        <v>9.4</v>
      </c>
      <c r="Y7" s="137">
        <v>9.4</v>
      </c>
      <c r="Z7" s="137"/>
      <c r="AA7" s="137"/>
      <c r="AB7" s="137"/>
      <c r="AC7" s="137">
        <f>8</f>
        <v>8</v>
      </c>
      <c r="AD7" s="137"/>
    </row>
    <row r="8" spans="1:30" ht="13.5" hidden="1" x14ac:dyDescent="0.25">
      <c r="A8" s="137" t="s">
        <v>30</v>
      </c>
      <c r="B8" s="137">
        <v>11.55</v>
      </c>
      <c r="C8" s="137">
        <v>0</v>
      </c>
      <c r="D8" s="137">
        <v>0</v>
      </c>
      <c r="E8" s="137">
        <v>0</v>
      </c>
      <c r="F8" s="137">
        <v>0</v>
      </c>
      <c r="G8" s="137">
        <v>0</v>
      </c>
      <c r="H8" s="137">
        <v>0</v>
      </c>
      <c r="I8" s="137">
        <v>0</v>
      </c>
      <c r="J8" s="137">
        <v>0</v>
      </c>
      <c r="K8" s="137">
        <v>0</v>
      </c>
      <c r="L8" s="137">
        <v>0</v>
      </c>
      <c r="M8" s="137">
        <v>0</v>
      </c>
      <c r="N8" s="137">
        <v>0</v>
      </c>
      <c r="O8" s="137">
        <v>0</v>
      </c>
      <c r="P8" s="137">
        <v>0</v>
      </c>
      <c r="Q8" s="137">
        <v>0</v>
      </c>
      <c r="R8" s="137">
        <v>0</v>
      </c>
      <c r="S8" s="137">
        <v>0</v>
      </c>
      <c r="T8" s="137">
        <v>4</v>
      </c>
      <c r="U8" s="137">
        <v>5.5</v>
      </c>
      <c r="V8" s="137">
        <v>2.5</v>
      </c>
      <c r="W8" s="137">
        <v>11.55</v>
      </c>
      <c r="X8" s="137">
        <v>11.55</v>
      </c>
      <c r="Y8" s="137">
        <v>11.55</v>
      </c>
      <c r="Z8" s="137"/>
      <c r="AA8" s="137"/>
      <c r="AB8" s="137"/>
      <c r="AC8" s="137">
        <f>8</f>
        <v>8</v>
      </c>
      <c r="AD8" s="137"/>
    </row>
    <row r="9" spans="1:30" ht="13.5" hidden="1" x14ac:dyDescent="0.25">
      <c r="A9" s="137" t="s">
        <v>31</v>
      </c>
      <c r="B9" s="137">
        <v>8.5</v>
      </c>
      <c r="C9" s="137">
        <v>0</v>
      </c>
      <c r="D9" s="137">
        <v>0</v>
      </c>
      <c r="E9" s="137">
        <v>0</v>
      </c>
      <c r="F9" s="137">
        <v>0</v>
      </c>
      <c r="G9" s="137">
        <v>0</v>
      </c>
      <c r="H9" s="137">
        <v>0</v>
      </c>
      <c r="I9" s="137">
        <v>0</v>
      </c>
      <c r="J9" s="137">
        <v>0</v>
      </c>
      <c r="K9" s="137">
        <v>0</v>
      </c>
      <c r="L9" s="137">
        <v>0</v>
      </c>
      <c r="M9" s="137">
        <v>0</v>
      </c>
      <c r="N9" s="137">
        <v>0</v>
      </c>
      <c r="O9" s="137">
        <v>0</v>
      </c>
      <c r="P9" s="137">
        <v>0</v>
      </c>
      <c r="Q9" s="137">
        <v>0</v>
      </c>
      <c r="R9" s="137">
        <v>0</v>
      </c>
      <c r="S9" s="137">
        <v>0</v>
      </c>
      <c r="T9" s="137">
        <v>4</v>
      </c>
      <c r="U9" s="137">
        <v>5.5</v>
      </c>
      <c r="V9" s="137">
        <v>2.5</v>
      </c>
      <c r="W9" s="137">
        <v>8.5</v>
      </c>
      <c r="X9" s="137">
        <v>8.5</v>
      </c>
      <c r="Y9" s="137">
        <v>8.5</v>
      </c>
      <c r="Z9" s="137"/>
      <c r="AA9" s="137"/>
      <c r="AB9" s="137"/>
      <c r="AC9" s="137">
        <f>8</f>
        <v>8</v>
      </c>
      <c r="AD9" s="137"/>
    </row>
    <row r="10" spans="1:30" ht="13.5" hidden="1" x14ac:dyDescent="0.25">
      <c r="A10" s="137" t="s">
        <v>32</v>
      </c>
      <c r="B10" s="137">
        <v>6.2</v>
      </c>
      <c r="C10" s="137">
        <v>0</v>
      </c>
      <c r="D10" s="137">
        <v>0</v>
      </c>
      <c r="E10" s="137">
        <v>0</v>
      </c>
      <c r="F10" s="137">
        <v>0</v>
      </c>
      <c r="G10" s="137">
        <v>0</v>
      </c>
      <c r="H10" s="137">
        <v>0</v>
      </c>
      <c r="I10" s="137">
        <v>0</v>
      </c>
      <c r="J10" s="137">
        <v>0</v>
      </c>
      <c r="K10" s="137">
        <v>0</v>
      </c>
      <c r="L10" s="137">
        <v>0</v>
      </c>
      <c r="M10" s="137">
        <v>0</v>
      </c>
      <c r="N10" s="137">
        <v>0</v>
      </c>
      <c r="O10" s="137">
        <v>0</v>
      </c>
      <c r="P10" s="137">
        <v>0</v>
      </c>
      <c r="Q10" s="137">
        <v>0</v>
      </c>
      <c r="R10" s="137">
        <v>0</v>
      </c>
      <c r="S10" s="137">
        <v>0</v>
      </c>
      <c r="T10" s="137">
        <v>4</v>
      </c>
      <c r="U10" s="137">
        <v>5.5</v>
      </c>
      <c r="V10" s="137">
        <v>2.5</v>
      </c>
      <c r="W10" s="137">
        <v>6.2</v>
      </c>
      <c r="X10" s="137">
        <v>6.2</v>
      </c>
      <c r="Y10" s="137">
        <v>6.2</v>
      </c>
      <c r="Z10" s="137"/>
      <c r="AA10" s="137"/>
      <c r="AB10" s="137"/>
      <c r="AC10" s="137">
        <f>8</f>
        <v>8</v>
      </c>
      <c r="AD10" s="137"/>
    </row>
    <row r="11" spans="1:30" ht="13.5" hidden="1" x14ac:dyDescent="0.25">
      <c r="A11" s="137" t="s">
        <v>33</v>
      </c>
      <c r="B11" s="137">
        <v>4.7</v>
      </c>
      <c r="C11" s="137">
        <v>0</v>
      </c>
      <c r="D11" s="137">
        <v>0</v>
      </c>
      <c r="E11" s="137">
        <v>0</v>
      </c>
      <c r="F11" s="137">
        <v>0</v>
      </c>
      <c r="G11" s="137">
        <v>0</v>
      </c>
      <c r="H11" s="137">
        <v>0</v>
      </c>
      <c r="I11" s="137">
        <v>0</v>
      </c>
      <c r="J11" s="137">
        <v>0</v>
      </c>
      <c r="K11" s="137">
        <v>0</v>
      </c>
      <c r="L11" s="137">
        <v>0</v>
      </c>
      <c r="M11" s="137">
        <v>0</v>
      </c>
      <c r="N11" s="137">
        <v>0</v>
      </c>
      <c r="O11" s="137">
        <v>0</v>
      </c>
      <c r="P11" s="137">
        <v>0</v>
      </c>
      <c r="Q11" s="137">
        <v>0</v>
      </c>
      <c r="R11" s="137">
        <v>0</v>
      </c>
      <c r="S11" s="137">
        <v>0</v>
      </c>
      <c r="T11" s="137">
        <v>4</v>
      </c>
      <c r="U11" s="137">
        <v>5.5</v>
      </c>
      <c r="V11" s="137">
        <v>2.5</v>
      </c>
      <c r="W11" s="137">
        <v>4.7</v>
      </c>
      <c r="X11" s="137">
        <v>4.7</v>
      </c>
      <c r="Y11" s="137">
        <v>4.7</v>
      </c>
      <c r="Z11" s="137"/>
      <c r="AA11" s="137"/>
      <c r="AB11" s="137"/>
      <c r="AC11" s="137">
        <f>8</f>
        <v>8</v>
      </c>
      <c r="AD11" s="137"/>
    </row>
    <row r="12" spans="1:30" ht="13.5" hidden="1" x14ac:dyDescent="0.25">
      <c r="A12" s="137" t="s">
        <v>34</v>
      </c>
      <c r="B12" s="137">
        <v>2.2000000000000002</v>
      </c>
      <c r="C12" s="137">
        <v>0</v>
      </c>
      <c r="D12" s="137">
        <v>0</v>
      </c>
      <c r="E12" s="137">
        <v>0</v>
      </c>
      <c r="F12" s="137">
        <v>0</v>
      </c>
      <c r="G12" s="137">
        <v>0</v>
      </c>
      <c r="H12" s="137">
        <v>0</v>
      </c>
      <c r="I12" s="137">
        <v>0</v>
      </c>
      <c r="J12" s="137">
        <v>0</v>
      </c>
      <c r="K12" s="137">
        <v>0</v>
      </c>
      <c r="L12" s="137">
        <v>0</v>
      </c>
      <c r="M12" s="137">
        <v>0</v>
      </c>
      <c r="N12" s="137">
        <v>0</v>
      </c>
      <c r="O12" s="137">
        <v>0</v>
      </c>
      <c r="P12" s="137">
        <v>0</v>
      </c>
      <c r="Q12" s="137">
        <v>0</v>
      </c>
      <c r="R12" s="137">
        <v>0</v>
      </c>
      <c r="S12" s="137">
        <v>0</v>
      </c>
      <c r="T12" s="137">
        <v>4</v>
      </c>
      <c r="U12" s="137">
        <v>5.5</v>
      </c>
      <c r="V12" s="137">
        <v>2.5</v>
      </c>
      <c r="W12" s="137">
        <v>2.2000000000000002</v>
      </c>
      <c r="X12" s="137">
        <v>2.2000000000000002</v>
      </c>
      <c r="Y12" s="137">
        <v>2.2000000000000002</v>
      </c>
      <c r="Z12" s="137"/>
      <c r="AA12" s="137"/>
      <c r="AB12" s="137"/>
      <c r="AC12" s="137">
        <f>8</f>
        <v>8</v>
      </c>
      <c r="AD12" s="137"/>
    </row>
    <row r="13" spans="1:30" ht="13.5" hidden="1" x14ac:dyDescent="0.25">
      <c r="A13" s="137" t="s">
        <v>35</v>
      </c>
      <c r="B13" s="137">
        <v>0.7</v>
      </c>
      <c r="C13" s="137">
        <v>0</v>
      </c>
      <c r="D13" s="137">
        <v>0</v>
      </c>
      <c r="E13" s="137">
        <v>0</v>
      </c>
      <c r="F13" s="137">
        <v>0</v>
      </c>
      <c r="G13" s="137">
        <v>0</v>
      </c>
      <c r="H13" s="137">
        <v>0</v>
      </c>
      <c r="I13" s="137">
        <v>0</v>
      </c>
      <c r="J13" s="137">
        <v>0</v>
      </c>
      <c r="K13" s="137">
        <v>0</v>
      </c>
      <c r="L13" s="137">
        <v>0</v>
      </c>
      <c r="M13" s="137">
        <v>0</v>
      </c>
      <c r="N13" s="137">
        <v>0</v>
      </c>
      <c r="O13" s="137">
        <v>0</v>
      </c>
      <c r="P13" s="137">
        <v>0</v>
      </c>
      <c r="Q13" s="137">
        <v>0</v>
      </c>
      <c r="R13" s="137">
        <v>0</v>
      </c>
      <c r="S13" s="137">
        <v>0</v>
      </c>
      <c r="T13" s="137">
        <v>4</v>
      </c>
      <c r="U13" s="137">
        <v>5.5</v>
      </c>
      <c r="V13" s="137">
        <v>2.5</v>
      </c>
      <c r="W13" s="137">
        <v>0.7</v>
      </c>
      <c r="X13" s="137">
        <v>0.7</v>
      </c>
      <c r="Y13" s="137">
        <v>0.7</v>
      </c>
      <c r="Z13" s="137"/>
      <c r="AA13" s="137"/>
      <c r="AB13" s="137"/>
      <c r="AC13" s="137">
        <f>8</f>
        <v>8</v>
      </c>
      <c r="AD13" s="137"/>
    </row>
    <row r="14" spans="1:30" ht="13.5" hidden="1" x14ac:dyDescent="0.25">
      <c r="A14" s="137" t="s">
        <v>36</v>
      </c>
      <c r="B14" s="138">
        <v>2.5</v>
      </c>
      <c r="C14" s="137">
        <v>0</v>
      </c>
      <c r="D14" s="137">
        <v>0</v>
      </c>
      <c r="E14" s="137">
        <v>0</v>
      </c>
      <c r="F14" s="137">
        <v>0</v>
      </c>
      <c r="G14" s="137">
        <v>0</v>
      </c>
      <c r="H14" s="137">
        <v>0</v>
      </c>
      <c r="I14" s="137">
        <v>0</v>
      </c>
      <c r="J14" s="137">
        <v>0</v>
      </c>
      <c r="K14" s="137">
        <v>0</v>
      </c>
      <c r="L14" s="137">
        <v>0</v>
      </c>
      <c r="M14" s="137">
        <v>0</v>
      </c>
      <c r="N14" s="137">
        <v>0</v>
      </c>
      <c r="O14" s="137">
        <v>0</v>
      </c>
      <c r="P14" s="137">
        <v>0</v>
      </c>
      <c r="Q14" s="137">
        <v>0</v>
      </c>
      <c r="R14" s="137">
        <v>0</v>
      </c>
      <c r="S14" s="137">
        <v>0</v>
      </c>
      <c r="T14" s="137">
        <v>4</v>
      </c>
      <c r="U14" s="137">
        <v>5.5</v>
      </c>
      <c r="V14" s="137">
        <v>2.5</v>
      </c>
      <c r="W14" s="137">
        <v>2.5</v>
      </c>
      <c r="X14" s="137">
        <v>2.5</v>
      </c>
      <c r="Y14" s="137">
        <v>2.5</v>
      </c>
      <c r="Z14" s="137"/>
      <c r="AA14" s="137"/>
      <c r="AB14" s="137"/>
      <c r="AC14" s="137">
        <f>8</f>
        <v>8</v>
      </c>
      <c r="AD14" s="137"/>
    </row>
    <row r="15" spans="1:30" ht="13.5" hidden="1" x14ac:dyDescent="0.25">
      <c r="A15" s="137" t="s">
        <v>37</v>
      </c>
      <c r="B15" s="138">
        <v>3.2</v>
      </c>
      <c r="C15" s="137">
        <v>0</v>
      </c>
      <c r="D15" s="137">
        <v>0</v>
      </c>
      <c r="E15" s="137">
        <v>0</v>
      </c>
      <c r="F15" s="137">
        <v>0</v>
      </c>
      <c r="G15" s="137">
        <v>0</v>
      </c>
      <c r="H15" s="137">
        <v>0</v>
      </c>
      <c r="I15" s="137">
        <v>0</v>
      </c>
      <c r="J15" s="137">
        <v>0</v>
      </c>
      <c r="K15" s="137">
        <v>0</v>
      </c>
      <c r="L15" s="137">
        <v>0</v>
      </c>
      <c r="M15" s="137">
        <v>0</v>
      </c>
      <c r="N15" s="137">
        <v>0</v>
      </c>
      <c r="O15" s="137">
        <v>0</v>
      </c>
      <c r="P15" s="137">
        <v>0</v>
      </c>
      <c r="Q15" s="137">
        <v>0</v>
      </c>
      <c r="R15" s="137">
        <v>0</v>
      </c>
      <c r="S15" s="137">
        <v>0</v>
      </c>
      <c r="T15" s="137">
        <v>4</v>
      </c>
      <c r="U15" s="137">
        <v>5.5</v>
      </c>
      <c r="V15" s="137">
        <v>2.5</v>
      </c>
      <c r="W15" s="137">
        <v>3.2</v>
      </c>
      <c r="X15" s="137">
        <v>3.2</v>
      </c>
      <c r="Y15" s="137">
        <v>3.2</v>
      </c>
      <c r="Z15" s="137"/>
      <c r="AA15" s="137"/>
      <c r="AB15" s="137"/>
      <c r="AC15" s="137">
        <f>8</f>
        <v>8</v>
      </c>
      <c r="AD15" s="137"/>
    </row>
    <row r="16" spans="1:30" ht="13.5" hidden="1" x14ac:dyDescent="0.25">
      <c r="A16" s="137" t="s">
        <v>38</v>
      </c>
      <c r="B16" s="138">
        <v>3.4</v>
      </c>
      <c r="C16" s="137">
        <v>0</v>
      </c>
      <c r="D16" s="137">
        <v>0</v>
      </c>
      <c r="E16" s="137">
        <v>0</v>
      </c>
      <c r="F16" s="137">
        <v>0</v>
      </c>
      <c r="G16" s="137">
        <v>0</v>
      </c>
      <c r="H16" s="137">
        <v>0</v>
      </c>
      <c r="I16" s="137">
        <v>0</v>
      </c>
      <c r="J16" s="137">
        <v>0</v>
      </c>
      <c r="K16" s="137">
        <v>0</v>
      </c>
      <c r="L16" s="137">
        <v>0</v>
      </c>
      <c r="M16" s="137">
        <v>0</v>
      </c>
      <c r="N16" s="137">
        <v>0</v>
      </c>
      <c r="O16" s="137">
        <v>0</v>
      </c>
      <c r="P16" s="137">
        <v>0</v>
      </c>
      <c r="Q16" s="137">
        <v>0</v>
      </c>
      <c r="R16" s="137">
        <v>0</v>
      </c>
      <c r="S16" s="137">
        <v>0</v>
      </c>
      <c r="T16" s="137">
        <v>4</v>
      </c>
      <c r="U16" s="137">
        <v>5.5</v>
      </c>
      <c r="V16" s="137">
        <v>2.5</v>
      </c>
      <c r="W16" s="137">
        <v>3.4</v>
      </c>
      <c r="X16" s="137">
        <v>3.4</v>
      </c>
      <c r="Y16" s="137">
        <v>3.4</v>
      </c>
      <c r="Z16" s="137"/>
      <c r="AA16" s="137"/>
      <c r="AB16" s="137"/>
      <c r="AC16" s="137">
        <f>8</f>
        <v>8</v>
      </c>
      <c r="AD16" s="137"/>
    </row>
    <row r="17" spans="1:1000 1025:2025 2050:3050 3075:4075 4100:5100 5125:6125 6150:7150 7175:8175 8200:9200 9225:10225 10250:11250 11275:12275 12300:13300 13325:14325 14350:15350 15375:16375" ht="13.5" hidden="1" x14ac:dyDescent="0.25">
      <c r="A17" s="137" t="s">
        <v>39</v>
      </c>
      <c r="B17" s="138">
        <v>6.5</v>
      </c>
      <c r="C17" s="137">
        <v>0</v>
      </c>
      <c r="D17" s="137">
        <v>0</v>
      </c>
      <c r="E17" s="137">
        <v>0</v>
      </c>
      <c r="F17" s="137">
        <v>0</v>
      </c>
      <c r="G17" s="137">
        <v>0</v>
      </c>
      <c r="H17" s="137">
        <v>0</v>
      </c>
      <c r="I17" s="137">
        <v>0</v>
      </c>
      <c r="J17" s="137">
        <v>0</v>
      </c>
      <c r="K17" s="137">
        <v>0</v>
      </c>
      <c r="L17" s="137">
        <v>0</v>
      </c>
      <c r="M17" s="137">
        <v>0</v>
      </c>
      <c r="N17" s="137">
        <v>0</v>
      </c>
      <c r="O17" s="137">
        <v>0</v>
      </c>
      <c r="P17" s="137">
        <v>0</v>
      </c>
      <c r="Q17" s="137">
        <v>0</v>
      </c>
      <c r="R17" s="137">
        <v>0</v>
      </c>
      <c r="S17" s="137">
        <v>0</v>
      </c>
      <c r="T17" s="137">
        <v>4</v>
      </c>
      <c r="U17" s="137">
        <v>5.5</v>
      </c>
      <c r="V17" s="137">
        <v>2.5</v>
      </c>
      <c r="W17" s="137">
        <v>6.5</v>
      </c>
      <c r="X17" s="137">
        <v>6.5</v>
      </c>
      <c r="Y17" s="137">
        <v>6.5</v>
      </c>
      <c r="Z17" s="137"/>
      <c r="AA17" s="137"/>
      <c r="AB17" s="137"/>
      <c r="AC17" s="137">
        <f>8</f>
        <v>8</v>
      </c>
      <c r="AD17" s="137"/>
      <c r="AX17" s="42"/>
      <c r="BW17" s="42"/>
      <c r="CV17" s="42"/>
      <c r="DU17" s="42"/>
      <c r="ET17" s="42"/>
      <c r="FS17" s="42"/>
      <c r="GR17" s="42"/>
      <c r="HQ17" s="42"/>
      <c r="IP17" s="42"/>
      <c r="JO17" s="42"/>
      <c r="KN17" s="42"/>
      <c r="LM17" s="42"/>
      <c r="ML17" s="42"/>
      <c r="NK17" s="42"/>
      <c r="OJ17" s="42"/>
      <c r="PI17" s="42"/>
      <c r="QH17" s="42"/>
      <c r="RG17" s="42"/>
      <c r="SF17" s="42"/>
      <c r="TE17" s="42"/>
      <c r="UD17" s="42"/>
      <c r="VC17" s="42"/>
      <c r="WB17" s="42"/>
      <c r="XA17" s="42"/>
      <c r="XZ17" s="42"/>
      <c r="YY17" s="42"/>
      <c r="ZX17" s="42"/>
      <c r="AAW17" s="42"/>
      <c r="ABV17" s="42"/>
      <c r="ACU17" s="42"/>
      <c r="ADT17" s="42"/>
      <c r="AES17" s="42"/>
      <c r="AFR17" s="42"/>
      <c r="AGQ17" s="42"/>
      <c r="AHP17" s="42"/>
      <c r="AIO17" s="42"/>
      <c r="AJN17" s="42"/>
      <c r="AKM17" s="42"/>
      <c r="ALL17" s="42"/>
      <c r="AMK17" s="42"/>
      <c r="ANJ17" s="42"/>
      <c r="AOI17" s="42"/>
      <c r="APH17" s="42"/>
      <c r="AQG17" s="42"/>
      <c r="ARF17" s="42"/>
      <c r="ASE17" s="42"/>
      <c r="ATD17" s="42"/>
      <c r="AUC17" s="42"/>
      <c r="AVB17" s="42"/>
      <c r="AWA17" s="42"/>
      <c r="AWZ17" s="42"/>
      <c r="AXY17" s="42"/>
      <c r="AYX17" s="42"/>
      <c r="AZW17" s="42"/>
      <c r="BAV17" s="42"/>
      <c r="BBU17" s="42"/>
      <c r="BCT17" s="42"/>
      <c r="BDS17" s="42"/>
      <c r="BER17" s="42"/>
      <c r="BFQ17" s="42"/>
      <c r="BGP17" s="42"/>
      <c r="BHO17" s="42"/>
      <c r="BIN17" s="42"/>
      <c r="BJM17" s="42"/>
      <c r="BKL17" s="42"/>
      <c r="BLK17" s="42"/>
      <c r="BMJ17" s="42"/>
      <c r="BNI17" s="42"/>
      <c r="BOH17" s="42"/>
      <c r="BPG17" s="42"/>
      <c r="BQF17" s="42"/>
      <c r="BRE17" s="42"/>
      <c r="BSD17" s="42"/>
      <c r="BTC17" s="42"/>
      <c r="BUB17" s="42"/>
      <c r="BVA17" s="42"/>
      <c r="BVZ17" s="42"/>
      <c r="BWY17" s="42"/>
      <c r="BXX17" s="42"/>
      <c r="BYW17" s="42"/>
      <c r="BZV17" s="42"/>
      <c r="CAU17" s="42"/>
      <c r="CBT17" s="42"/>
      <c r="CCS17" s="42"/>
      <c r="CDR17" s="42"/>
      <c r="CEQ17" s="42"/>
      <c r="CFP17" s="42"/>
      <c r="CGO17" s="42"/>
      <c r="CHN17" s="42"/>
      <c r="CIM17" s="42"/>
      <c r="CJL17" s="42"/>
      <c r="CKK17" s="42"/>
      <c r="CLJ17" s="42"/>
      <c r="CMI17" s="42"/>
      <c r="CNH17" s="42"/>
      <c r="COG17" s="42"/>
      <c r="CPF17" s="42"/>
      <c r="CQE17" s="42"/>
      <c r="CRD17" s="42"/>
      <c r="CSC17" s="42"/>
      <c r="CTB17" s="42"/>
      <c r="CUA17" s="42"/>
      <c r="CUZ17" s="42"/>
      <c r="CVY17" s="42"/>
      <c r="CWX17" s="42"/>
      <c r="CXW17" s="42"/>
      <c r="CYV17" s="42"/>
      <c r="CZU17" s="42"/>
      <c r="DAT17" s="42"/>
      <c r="DBS17" s="42"/>
      <c r="DCR17" s="42"/>
      <c r="DDQ17" s="42"/>
      <c r="DEP17" s="42"/>
      <c r="DFO17" s="42"/>
      <c r="DGN17" s="42"/>
      <c r="DHM17" s="42"/>
      <c r="DIL17" s="42"/>
      <c r="DJK17" s="42"/>
      <c r="DKJ17" s="42"/>
      <c r="DLI17" s="42"/>
      <c r="DMH17" s="42"/>
      <c r="DNG17" s="42"/>
      <c r="DOF17" s="42"/>
      <c r="DPE17" s="42"/>
      <c r="DQD17" s="42"/>
      <c r="DRC17" s="42"/>
      <c r="DSB17" s="42"/>
      <c r="DTA17" s="42"/>
      <c r="DTZ17" s="42"/>
      <c r="DUY17" s="42"/>
      <c r="DVX17" s="42"/>
      <c r="DWW17" s="42"/>
      <c r="DXV17" s="42"/>
      <c r="DYU17" s="42"/>
      <c r="DZT17" s="42"/>
      <c r="EAS17" s="42"/>
      <c r="EBR17" s="42"/>
      <c r="ECQ17" s="42"/>
      <c r="EDP17" s="42"/>
      <c r="EEO17" s="42"/>
      <c r="EFN17" s="42"/>
      <c r="EGM17" s="42"/>
      <c r="EHL17" s="42"/>
      <c r="EIK17" s="42"/>
      <c r="EJJ17" s="42"/>
      <c r="EKI17" s="42"/>
      <c r="ELH17" s="42"/>
      <c r="EMG17" s="42"/>
      <c r="ENF17" s="42"/>
      <c r="EOE17" s="42"/>
      <c r="EPD17" s="42"/>
      <c r="EQC17" s="42"/>
      <c r="ERB17" s="42"/>
      <c r="ESA17" s="42"/>
      <c r="ESZ17" s="42"/>
      <c r="ETY17" s="42"/>
      <c r="EUX17" s="42"/>
      <c r="EVW17" s="42"/>
      <c r="EWV17" s="42"/>
      <c r="EXU17" s="42"/>
      <c r="EYT17" s="42"/>
      <c r="EZS17" s="42"/>
      <c r="FAR17" s="42"/>
      <c r="FBQ17" s="42"/>
      <c r="FCP17" s="42"/>
      <c r="FDO17" s="42"/>
      <c r="FEN17" s="42"/>
      <c r="FFM17" s="42"/>
      <c r="FGL17" s="42"/>
      <c r="FHK17" s="42"/>
      <c r="FIJ17" s="42"/>
      <c r="FJI17" s="42"/>
      <c r="FKH17" s="42"/>
      <c r="FLG17" s="42"/>
      <c r="FMF17" s="42"/>
      <c r="FNE17" s="42"/>
      <c r="FOD17" s="42"/>
      <c r="FPC17" s="42"/>
      <c r="FQB17" s="42"/>
      <c r="FRA17" s="42"/>
      <c r="FRZ17" s="42"/>
      <c r="FSY17" s="42"/>
      <c r="FTX17" s="42"/>
      <c r="FUW17" s="42"/>
      <c r="FVV17" s="42"/>
      <c r="FWU17" s="42"/>
      <c r="FXT17" s="42"/>
      <c r="FYS17" s="42"/>
      <c r="FZR17" s="42"/>
      <c r="GAQ17" s="42"/>
      <c r="GBP17" s="42"/>
      <c r="GCO17" s="42"/>
      <c r="GDN17" s="42"/>
      <c r="GEM17" s="42"/>
      <c r="GFL17" s="42"/>
      <c r="GGK17" s="42"/>
      <c r="GHJ17" s="42"/>
      <c r="GII17" s="42"/>
      <c r="GJH17" s="42"/>
      <c r="GKG17" s="42"/>
      <c r="GLF17" s="42"/>
      <c r="GME17" s="42"/>
      <c r="GND17" s="42"/>
      <c r="GOC17" s="42"/>
      <c r="GPB17" s="42"/>
      <c r="GQA17" s="42"/>
      <c r="GQZ17" s="42"/>
      <c r="GRY17" s="42"/>
      <c r="GSX17" s="42"/>
      <c r="GTW17" s="42"/>
      <c r="GUV17" s="42"/>
      <c r="GVU17" s="42"/>
      <c r="GWT17" s="42"/>
      <c r="GXS17" s="42"/>
      <c r="GYR17" s="42"/>
      <c r="GZQ17" s="42"/>
      <c r="HAP17" s="42"/>
      <c r="HBO17" s="42"/>
      <c r="HCN17" s="42"/>
      <c r="HDM17" s="42"/>
      <c r="HEL17" s="42"/>
      <c r="HFK17" s="42"/>
      <c r="HGJ17" s="42"/>
      <c r="HHI17" s="42"/>
      <c r="HIH17" s="42"/>
      <c r="HJG17" s="42"/>
      <c r="HKF17" s="42"/>
      <c r="HLE17" s="42"/>
      <c r="HMD17" s="42"/>
      <c r="HNC17" s="42"/>
      <c r="HOB17" s="42"/>
      <c r="HPA17" s="42"/>
      <c r="HPZ17" s="42"/>
      <c r="HQY17" s="42"/>
      <c r="HRX17" s="42"/>
      <c r="HSW17" s="42"/>
      <c r="HTV17" s="42"/>
      <c r="HUU17" s="42"/>
      <c r="HVT17" s="42"/>
      <c r="HWS17" s="42"/>
      <c r="HXR17" s="42"/>
      <c r="HYQ17" s="42"/>
      <c r="HZP17" s="42"/>
      <c r="IAO17" s="42"/>
      <c r="IBN17" s="42"/>
      <c r="ICM17" s="42"/>
      <c r="IDL17" s="42"/>
      <c r="IEK17" s="42"/>
      <c r="IFJ17" s="42"/>
      <c r="IGI17" s="42"/>
      <c r="IHH17" s="42"/>
      <c r="IIG17" s="42"/>
      <c r="IJF17" s="42"/>
      <c r="IKE17" s="42"/>
      <c r="ILD17" s="42"/>
      <c r="IMC17" s="42"/>
      <c r="INB17" s="42"/>
      <c r="IOA17" s="42"/>
      <c r="IOZ17" s="42"/>
      <c r="IPY17" s="42"/>
      <c r="IQX17" s="42"/>
      <c r="IRW17" s="42"/>
      <c r="ISV17" s="42"/>
      <c r="ITU17" s="42"/>
      <c r="IUT17" s="42"/>
      <c r="IVS17" s="42"/>
      <c r="IWR17" s="42"/>
      <c r="IXQ17" s="42"/>
      <c r="IYP17" s="42"/>
      <c r="IZO17" s="42"/>
      <c r="JAN17" s="42"/>
      <c r="JBM17" s="42"/>
      <c r="JCL17" s="42"/>
      <c r="JDK17" s="42"/>
      <c r="JEJ17" s="42"/>
      <c r="JFI17" s="42"/>
      <c r="JGH17" s="42"/>
      <c r="JHG17" s="42"/>
      <c r="JIF17" s="42"/>
      <c r="JJE17" s="42"/>
      <c r="JKD17" s="42"/>
      <c r="JLC17" s="42"/>
      <c r="JMB17" s="42"/>
      <c r="JNA17" s="42"/>
      <c r="JNZ17" s="42"/>
      <c r="JOY17" s="42"/>
      <c r="JPX17" s="42"/>
      <c r="JQW17" s="42"/>
      <c r="JRV17" s="42"/>
      <c r="JSU17" s="42"/>
      <c r="JTT17" s="42"/>
      <c r="JUS17" s="42"/>
      <c r="JVR17" s="42"/>
      <c r="JWQ17" s="42"/>
      <c r="JXP17" s="42"/>
      <c r="JYO17" s="42"/>
      <c r="JZN17" s="42"/>
      <c r="KAM17" s="42"/>
      <c r="KBL17" s="42"/>
      <c r="KCK17" s="42"/>
      <c r="KDJ17" s="42"/>
      <c r="KEI17" s="42"/>
      <c r="KFH17" s="42"/>
      <c r="KGG17" s="42"/>
      <c r="KHF17" s="42"/>
      <c r="KIE17" s="42"/>
      <c r="KJD17" s="42"/>
      <c r="KKC17" s="42"/>
      <c r="KLB17" s="42"/>
      <c r="KMA17" s="42"/>
      <c r="KMZ17" s="42"/>
      <c r="KNY17" s="42"/>
      <c r="KOX17" s="42"/>
      <c r="KPW17" s="42"/>
      <c r="KQV17" s="42"/>
      <c r="KRU17" s="42"/>
      <c r="KST17" s="42"/>
      <c r="KTS17" s="42"/>
      <c r="KUR17" s="42"/>
      <c r="KVQ17" s="42"/>
      <c r="KWP17" s="42"/>
      <c r="KXO17" s="42"/>
      <c r="KYN17" s="42"/>
      <c r="KZM17" s="42"/>
      <c r="LAL17" s="42"/>
      <c r="LBK17" s="42"/>
      <c r="LCJ17" s="42"/>
      <c r="LDI17" s="42"/>
      <c r="LEH17" s="42"/>
      <c r="LFG17" s="42"/>
      <c r="LGF17" s="42"/>
      <c r="LHE17" s="42"/>
      <c r="LID17" s="42"/>
      <c r="LJC17" s="42"/>
      <c r="LKB17" s="42"/>
      <c r="LLA17" s="42"/>
      <c r="LLZ17" s="42"/>
      <c r="LMY17" s="42"/>
      <c r="LNX17" s="42"/>
      <c r="LOW17" s="42"/>
      <c r="LPV17" s="42"/>
      <c r="LQU17" s="42"/>
      <c r="LRT17" s="42"/>
      <c r="LSS17" s="42"/>
      <c r="LTR17" s="42"/>
      <c r="LUQ17" s="42"/>
      <c r="LVP17" s="42"/>
      <c r="LWO17" s="42"/>
      <c r="LXN17" s="42"/>
      <c r="LYM17" s="42"/>
      <c r="LZL17" s="42"/>
      <c r="MAK17" s="42"/>
      <c r="MBJ17" s="42"/>
      <c r="MCI17" s="42"/>
      <c r="MDH17" s="42"/>
      <c r="MEG17" s="42"/>
      <c r="MFF17" s="42"/>
      <c r="MGE17" s="42"/>
      <c r="MHD17" s="42"/>
      <c r="MIC17" s="42"/>
      <c r="MJB17" s="42"/>
      <c r="MKA17" s="42"/>
      <c r="MKZ17" s="42"/>
      <c r="MLY17" s="42"/>
      <c r="MMX17" s="42"/>
      <c r="MNW17" s="42"/>
      <c r="MOV17" s="42"/>
      <c r="MPU17" s="42"/>
      <c r="MQT17" s="42"/>
      <c r="MRS17" s="42"/>
      <c r="MSR17" s="42"/>
      <c r="MTQ17" s="42"/>
      <c r="MUP17" s="42"/>
      <c r="MVO17" s="42"/>
      <c r="MWN17" s="42"/>
      <c r="MXM17" s="42"/>
      <c r="MYL17" s="42"/>
      <c r="MZK17" s="42"/>
      <c r="NAJ17" s="42"/>
      <c r="NBI17" s="42"/>
      <c r="NCH17" s="42"/>
      <c r="NDG17" s="42"/>
      <c r="NEF17" s="42"/>
      <c r="NFE17" s="42"/>
      <c r="NGD17" s="42"/>
      <c r="NHC17" s="42"/>
      <c r="NIB17" s="42"/>
      <c r="NJA17" s="42"/>
      <c r="NJZ17" s="42"/>
      <c r="NKY17" s="42"/>
      <c r="NLX17" s="42"/>
      <c r="NMW17" s="42"/>
      <c r="NNV17" s="42"/>
      <c r="NOU17" s="42"/>
      <c r="NPT17" s="42"/>
      <c r="NQS17" s="42"/>
      <c r="NRR17" s="42"/>
      <c r="NSQ17" s="42"/>
      <c r="NTP17" s="42"/>
      <c r="NUO17" s="42"/>
      <c r="NVN17" s="42"/>
      <c r="NWM17" s="42"/>
      <c r="NXL17" s="42"/>
      <c r="NYK17" s="42"/>
      <c r="NZJ17" s="42"/>
      <c r="OAI17" s="42"/>
      <c r="OBH17" s="42"/>
      <c r="OCG17" s="42"/>
      <c r="ODF17" s="42"/>
      <c r="OEE17" s="42"/>
      <c r="OFD17" s="42"/>
      <c r="OGC17" s="42"/>
      <c r="OHB17" s="42"/>
      <c r="OIA17" s="42"/>
      <c r="OIZ17" s="42"/>
      <c r="OJY17" s="42"/>
      <c r="OKX17" s="42"/>
      <c r="OLW17" s="42"/>
      <c r="OMV17" s="42"/>
      <c r="ONU17" s="42"/>
      <c r="OOT17" s="42"/>
      <c r="OPS17" s="42"/>
      <c r="OQR17" s="42"/>
      <c r="ORQ17" s="42"/>
      <c r="OSP17" s="42"/>
      <c r="OTO17" s="42"/>
      <c r="OUN17" s="42"/>
      <c r="OVM17" s="42"/>
      <c r="OWL17" s="42"/>
      <c r="OXK17" s="42"/>
      <c r="OYJ17" s="42"/>
      <c r="OZI17" s="42"/>
      <c r="PAH17" s="42"/>
      <c r="PBG17" s="42"/>
      <c r="PCF17" s="42"/>
      <c r="PDE17" s="42"/>
      <c r="PED17" s="42"/>
      <c r="PFC17" s="42"/>
      <c r="PGB17" s="42"/>
      <c r="PHA17" s="42"/>
      <c r="PHZ17" s="42"/>
      <c r="PIY17" s="42"/>
      <c r="PJX17" s="42"/>
      <c r="PKW17" s="42"/>
      <c r="PLV17" s="42"/>
      <c r="PMU17" s="42"/>
      <c r="PNT17" s="42"/>
      <c r="POS17" s="42"/>
      <c r="PPR17" s="42"/>
      <c r="PQQ17" s="42"/>
      <c r="PRP17" s="42"/>
      <c r="PSO17" s="42"/>
      <c r="PTN17" s="42"/>
      <c r="PUM17" s="42"/>
      <c r="PVL17" s="42"/>
      <c r="PWK17" s="42"/>
      <c r="PXJ17" s="42"/>
      <c r="PYI17" s="42"/>
      <c r="PZH17" s="42"/>
      <c r="QAG17" s="42"/>
      <c r="QBF17" s="42"/>
      <c r="QCE17" s="42"/>
      <c r="QDD17" s="42"/>
      <c r="QEC17" s="42"/>
      <c r="QFB17" s="42"/>
      <c r="QGA17" s="42"/>
      <c r="QGZ17" s="42"/>
      <c r="QHY17" s="42"/>
      <c r="QIX17" s="42"/>
      <c r="QJW17" s="42"/>
      <c r="QKV17" s="42"/>
      <c r="QLU17" s="42"/>
      <c r="QMT17" s="42"/>
      <c r="QNS17" s="42"/>
      <c r="QOR17" s="42"/>
      <c r="QPQ17" s="42"/>
      <c r="QQP17" s="42"/>
      <c r="QRO17" s="42"/>
      <c r="QSN17" s="42"/>
      <c r="QTM17" s="42"/>
      <c r="QUL17" s="42"/>
      <c r="QVK17" s="42"/>
      <c r="QWJ17" s="42"/>
      <c r="QXI17" s="42"/>
      <c r="QYH17" s="42"/>
      <c r="QZG17" s="42"/>
      <c r="RAF17" s="42"/>
      <c r="RBE17" s="42"/>
      <c r="RCD17" s="42"/>
      <c r="RDC17" s="42"/>
      <c r="REB17" s="42"/>
      <c r="RFA17" s="42"/>
      <c r="RFZ17" s="42"/>
      <c r="RGY17" s="42"/>
      <c r="RHX17" s="42"/>
      <c r="RIW17" s="42"/>
      <c r="RJV17" s="42"/>
      <c r="RKU17" s="42"/>
      <c r="RLT17" s="42"/>
      <c r="RMS17" s="42"/>
      <c r="RNR17" s="42"/>
      <c r="ROQ17" s="42"/>
      <c r="RPP17" s="42"/>
      <c r="RQO17" s="42"/>
      <c r="RRN17" s="42"/>
      <c r="RSM17" s="42"/>
      <c r="RTL17" s="42"/>
      <c r="RUK17" s="42"/>
      <c r="RVJ17" s="42"/>
      <c r="RWI17" s="42"/>
      <c r="RXH17" s="42"/>
      <c r="RYG17" s="42"/>
      <c r="RZF17" s="42"/>
      <c r="SAE17" s="42"/>
      <c r="SBD17" s="42"/>
      <c r="SCC17" s="42"/>
      <c r="SDB17" s="42"/>
      <c r="SEA17" s="42"/>
      <c r="SEZ17" s="42"/>
      <c r="SFY17" s="42"/>
      <c r="SGX17" s="42"/>
      <c r="SHW17" s="42"/>
      <c r="SIV17" s="42"/>
      <c r="SJU17" s="42"/>
      <c r="SKT17" s="42"/>
      <c r="SLS17" s="42"/>
      <c r="SMR17" s="42"/>
      <c r="SNQ17" s="42"/>
      <c r="SOP17" s="42"/>
      <c r="SPO17" s="42"/>
      <c r="SQN17" s="42"/>
      <c r="SRM17" s="42"/>
      <c r="SSL17" s="42"/>
      <c r="STK17" s="42"/>
      <c r="SUJ17" s="42"/>
      <c r="SVI17" s="42"/>
      <c r="SWH17" s="42"/>
      <c r="SXG17" s="42"/>
      <c r="SYF17" s="42"/>
      <c r="SZE17" s="42"/>
      <c r="TAD17" s="42"/>
      <c r="TBC17" s="42"/>
      <c r="TCB17" s="42"/>
      <c r="TDA17" s="42"/>
      <c r="TDZ17" s="42"/>
      <c r="TEY17" s="42"/>
      <c r="TFX17" s="42"/>
      <c r="TGW17" s="42"/>
      <c r="THV17" s="42"/>
      <c r="TIU17" s="42"/>
      <c r="TJT17" s="42"/>
      <c r="TKS17" s="42"/>
      <c r="TLR17" s="42"/>
      <c r="TMQ17" s="42"/>
      <c r="TNP17" s="42"/>
      <c r="TOO17" s="42"/>
      <c r="TPN17" s="42"/>
      <c r="TQM17" s="42"/>
      <c r="TRL17" s="42"/>
      <c r="TSK17" s="42"/>
      <c r="TTJ17" s="42"/>
      <c r="TUI17" s="42"/>
      <c r="TVH17" s="42"/>
      <c r="TWG17" s="42"/>
      <c r="TXF17" s="42"/>
      <c r="TYE17" s="42"/>
      <c r="TZD17" s="42"/>
      <c r="UAC17" s="42"/>
      <c r="UBB17" s="42"/>
      <c r="UCA17" s="42"/>
      <c r="UCZ17" s="42"/>
      <c r="UDY17" s="42"/>
      <c r="UEX17" s="42"/>
      <c r="UFW17" s="42"/>
      <c r="UGV17" s="42"/>
      <c r="UHU17" s="42"/>
      <c r="UIT17" s="42"/>
      <c r="UJS17" s="42"/>
      <c r="UKR17" s="42"/>
      <c r="ULQ17" s="42"/>
      <c r="UMP17" s="42"/>
      <c r="UNO17" s="42"/>
      <c r="UON17" s="42"/>
      <c r="UPM17" s="42"/>
      <c r="UQL17" s="42"/>
      <c r="URK17" s="42"/>
      <c r="USJ17" s="42"/>
      <c r="UTI17" s="42"/>
      <c r="UUH17" s="42"/>
      <c r="UVG17" s="42"/>
      <c r="UWF17" s="42"/>
      <c r="UXE17" s="42"/>
      <c r="UYD17" s="42"/>
      <c r="UZC17" s="42"/>
      <c r="VAB17" s="42"/>
      <c r="VBA17" s="42"/>
      <c r="VBZ17" s="42"/>
      <c r="VCY17" s="42"/>
      <c r="VDX17" s="42"/>
      <c r="VEW17" s="42"/>
      <c r="VFV17" s="42"/>
      <c r="VGU17" s="42"/>
      <c r="VHT17" s="42"/>
      <c r="VIS17" s="42"/>
      <c r="VJR17" s="42"/>
      <c r="VKQ17" s="42"/>
      <c r="VLP17" s="42"/>
      <c r="VMO17" s="42"/>
      <c r="VNN17" s="42"/>
      <c r="VOM17" s="42"/>
      <c r="VPL17" s="42"/>
      <c r="VQK17" s="42"/>
      <c r="VRJ17" s="42"/>
      <c r="VSI17" s="42"/>
      <c r="VTH17" s="42"/>
      <c r="VUG17" s="42"/>
      <c r="VVF17" s="42"/>
      <c r="VWE17" s="42"/>
      <c r="VXD17" s="42"/>
      <c r="VYC17" s="42"/>
      <c r="VZB17" s="42"/>
      <c r="WAA17" s="42"/>
      <c r="WAZ17" s="42"/>
      <c r="WBY17" s="42"/>
      <c r="WCX17" s="42"/>
      <c r="WDW17" s="42"/>
      <c r="WEV17" s="42"/>
      <c r="WFU17" s="42"/>
      <c r="WGT17" s="42"/>
      <c r="WHS17" s="42"/>
      <c r="WIR17" s="42"/>
      <c r="WJQ17" s="42"/>
      <c r="WKP17" s="42"/>
      <c r="WLO17" s="42"/>
      <c r="WMN17" s="42"/>
      <c r="WNM17" s="42"/>
      <c r="WOL17" s="42"/>
      <c r="WPK17" s="42"/>
      <c r="WQJ17" s="42"/>
      <c r="WRI17" s="42"/>
      <c r="WSH17" s="42"/>
      <c r="WTG17" s="42"/>
      <c r="WUF17" s="42"/>
      <c r="WVE17" s="42"/>
      <c r="WWD17" s="42"/>
      <c r="WXC17" s="42"/>
      <c r="WYB17" s="42"/>
      <c r="WZA17" s="42"/>
      <c r="WZZ17" s="42"/>
      <c r="XAY17" s="42"/>
      <c r="XBX17" s="42"/>
      <c r="XCW17" s="42"/>
      <c r="XDV17" s="42"/>
      <c r="XEU17" s="42"/>
    </row>
    <row r="18" spans="1:1000 1025:2025 2050:3050 3075:4075 4100:5100 5125:6125 6150:7150 7175:8175 8200:9200 9225:10225 10250:11250 11275:12275 12300:13300 13325:14325 14350:15350 15375:16375" ht="13.5" hidden="1" x14ac:dyDescent="0.25">
      <c r="A18" s="137" t="s">
        <v>40</v>
      </c>
      <c r="B18" s="138">
        <v>8.1999999999999993</v>
      </c>
      <c r="C18" s="137">
        <v>0</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4</v>
      </c>
      <c r="U18" s="137">
        <v>5.5</v>
      </c>
      <c r="V18" s="137">
        <v>2.5</v>
      </c>
      <c r="W18" s="137">
        <v>8.1999999999999993</v>
      </c>
      <c r="X18" s="137">
        <v>8.1999999999999993</v>
      </c>
      <c r="Y18" s="137">
        <v>8.1999999999999993</v>
      </c>
      <c r="Z18" s="137"/>
      <c r="AA18" s="137"/>
      <c r="AB18" s="137"/>
      <c r="AC18" s="137">
        <f>8</f>
        <v>8</v>
      </c>
      <c r="AD18" s="137"/>
      <c r="AX18" s="42"/>
      <c r="BW18" s="42"/>
      <c r="CV18" s="42"/>
      <c r="DU18" s="42"/>
      <c r="ET18" s="42"/>
      <c r="FS18" s="42"/>
      <c r="GR18" s="42"/>
      <c r="HQ18" s="42"/>
      <c r="IP18" s="42"/>
      <c r="JO18" s="42"/>
      <c r="KN18" s="42"/>
      <c r="LM18" s="42"/>
      <c r="ML18" s="42"/>
      <c r="NK18" s="42"/>
      <c r="OJ18" s="42"/>
      <c r="PI18" s="42"/>
      <c r="QH18" s="42"/>
      <c r="RG18" s="42"/>
      <c r="SF18" s="42"/>
      <c r="TE18" s="42"/>
      <c r="UD18" s="42"/>
      <c r="VC18" s="42"/>
      <c r="WB18" s="42"/>
      <c r="XA18" s="42"/>
      <c r="XZ18" s="42"/>
      <c r="YY18" s="42"/>
      <c r="ZX18" s="42"/>
      <c r="AAW18" s="42"/>
      <c r="ABV18" s="42"/>
      <c r="ACU18" s="42"/>
      <c r="ADT18" s="42"/>
      <c r="AES18" s="42"/>
      <c r="AFR18" s="42"/>
      <c r="AGQ18" s="42"/>
      <c r="AHP18" s="42"/>
      <c r="AIO18" s="42"/>
      <c r="AJN18" s="42"/>
      <c r="AKM18" s="42"/>
      <c r="ALL18" s="42"/>
      <c r="AMK18" s="42"/>
      <c r="ANJ18" s="42"/>
      <c r="AOI18" s="42"/>
      <c r="APH18" s="42"/>
      <c r="AQG18" s="42"/>
      <c r="ARF18" s="42"/>
      <c r="ASE18" s="42"/>
      <c r="ATD18" s="42"/>
      <c r="AUC18" s="42"/>
      <c r="AVB18" s="42"/>
      <c r="AWA18" s="42"/>
      <c r="AWZ18" s="42"/>
      <c r="AXY18" s="42"/>
      <c r="AYX18" s="42"/>
      <c r="AZW18" s="42"/>
      <c r="BAV18" s="42"/>
      <c r="BBU18" s="42"/>
      <c r="BCT18" s="42"/>
      <c r="BDS18" s="42"/>
      <c r="BER18" s="42"/>
      <c r="BFQ18" s="42"/>
      <c r="BGP18" s="42"/>
      <c r="BHO18" s="42"/>
      <c r="BIN18" s="42"/>
      <c r="BJM18" s="42"/>
      <c r="BKL18" s="42"/>
      <c r="BLK18" s="42"/>
      <c r="BMJ18" s="42"/>
      <c r="BNI18" s="42"/>
      <c r="BOH18" s="42"/>
      <c r="BPG18" s="42"/>
      <c r="BQF18" s="42"/>
      <c r="BRE18" s="42"/>
      <c r="BSD18" s="42"/>
      <c r="BTC18" s="42"/>
      <c r="BUB18" s="42"/>
      <c r="BVA18" s="42"/>
      <c r="BVZ18" s="42"/>
      <c r="BWY18" s="42"/>
      <c r="BXX18" s="42"/>
      <c r="BYW18" s="42"/>
      <c r="BZV18" s="42"/>
      <c r="CAU18" s="42"/>
      <c r="CBT18" s="42"/>
      <c r="CCS18" s="42"/>
      <c r="CDR18" s="42"/>
      <c r="CEQ18" s="42"/>
      <c r="CFP18" s="42"/>
      <c r="CGO18" s="42"/>
      <c r="CHN18" s="42"/>
      <c r="CIM18" s="42"/>
      <c r="CJL18" s="42"/>
      <c r="CKK18" s="42"/>
      <c r="CLJ18" s="42"/>
      <c r="CMI18" s="42"/>
      <c r="CNH18" s="42"/>
      <c r="COG18" s="42"/>
      <c r="CPF18" s="42"/>
      <c r="CQE18" s="42"/>
      <c r="CRD18" s="42"/>
      <c r="CSC18" s="42"/>
      <c r="CTB18" s="42"/>
      <c r="CUA18" s="42"/>
      <c r="CUZ18" s="42"/>
      <c r="CVY18" s="42"/>
      <c r="CWX18" s="42"/>
      <c r="CXW18" s="42"/>
      <c r="CYV18" s="42"/>
      <c r="CZU18" s="42"/>
      <c r="DAT18" s="42"/>
      <c r="DBS18" s="42"/>
      <c r="DCR18" s="42"/>
      <c r="DDQ18" s="42"/>
      <c r="DEP18" s="42"/>
      <c r="DFO18" s="42"/>
      <c r="DGN18" s="42"/>
      <c r="DHM18" s="42"/>
      <c r="DIL18" s="42"/>
      <c r="DJK18" s="42"/>
      <c r="DKJ18" s="42"/>
      <c r="DLI18" s="42"/>
      <c r="DMH18" s="42"/>
      <c r="DNG18" s="42"/>
      <c r="DOF18" s="42"/>
      <c r="DPE18" s="42"/>
      <c r="DQD18" s="42"/>
      <c r="DRC18" s="42"/>
      <c r="DSB18" s="42"/>
      <c r="DTA18" s="42"/>
      <c r="DTZ18" s="42"/>
      <c r="DUY18" s="42"/>
      <c r="DVX18" s="42"/>
      <c r="DWW18" s="42"/>
      <c r="DXV18" s="42"/>
      <c r="DYU18" s="42"/>
      <c r="DZT18" s="42"/>
      <c r="EAS18" s="42"/>
      <c r="EBR18" s="42"/>
      <c r="ECQ18" s="42"/>
      <c r="EDP18" s="42"/>
      <c r="EEO18" s="42"/>
      <c r="EFN18" s="42"/>
      <c r="EGM18" s="42"/>
      <c r="EHL18" s="42"/>
      <c r="EIK18" s="42"/>
      <c r="EJJ18" s="42"/>
      <c r="EKI18" s="42"/>
      <c r="ELH18" s="42"/>
      <c r="EMG18" s="42"/>
      <c r="ENF18" s="42"/>
      <c r="EOE18" s="42"/>
      <c r="EPD18" s="42"/>
      <c r="EQC18" s="42"/>
      <c r="ERB18" s="42"/>
      <c r="ESA18" s="42"/>
      <c r="ESZ18" s="42"/>
      <c r="ETY18" s="42"/>
      <c r="EUX18" s="42"/>
      <c r="EVW18" s="42"/>
      <c r="EWV18" s="42"/>
      <c r="EXU18" s="42"/>
      <c r="EYT18" s="42"/>
      <c r="EZS18" s="42"/>
      <c r="FAR18" s="42"/>
      <c r="FBQ18" s="42"/>
      <c r="FCP18" s="42"/>
      <c r="FDO18" s="42"/>
      <c r="FEN18" s="42"/>
      <c r="FFM18" s="42"/>
      <c r="FGL18" s="42"/>
      <c r="FHK18" s="42"/>
      <c r="FIJ18" s="42"/>
      <c r="FJI18" s="42"/>
      <c r="FKH18" s="42"/>
      <c r="FLG18" s="42"/>
      <c r="FMF18" s="42"/>
      <c r="FNE18" s="42"/>
      <c r="FOD18" s="42"/>
      <c r="FPC18" s="42"/>
      <c r="FQB18" s="42"/>
      <c r="FRA18" s="42"/>
      <c r="FRZ18" s="42"/>
      <c r="FSY18" s="42"/>
      <c r="FTX18" s="42"/>
      <c r="FUW18" s="42"/>
      <c r="FVV18" s="42"/>
      <c r="FWU18" s="42"/>
      <c r="FXT18" s="42"/>
      <c r="FYS18" s="42"/>
      <c r="FZR18" s="42"/>
      <c r="GAQ18" s="42"/>
      <c r="GBP18" s="42"/>
      <c r="GCO18" s="42"/>
      <c r="GDN18" s="42"/>
      <c r="GEM18" s="42"/>
      <c r="GFL18" s="42"/>
      <c r="GGK18" s="42"/>
      <c r="GHJ18" s="42"/>
      <c r="GII18" s="42"/>
      <c r="GJH18" s="42"/>
      <c r="GKG18" s="42"/>
      <c r="GLF18" s="42"/>
      <c r="GME18" s="42"/>
      <c r="GND18" s="42"/>
      <c r="GOC18" s="42"/>
      <c r="GPB18" s="42"/>
      <c r="GQA18" s="42"/>
      <c r="GQZ18" s="42"/>
      <c r="GRY18" s="42"/>
      <c r="GSX18" s="42"/>
      <c r="GTW18" s="42"/>
      <c r="GUV18" s="42"/>
      <c r="GVU18" s="42"/>
      <c r="GWT18" s="42"/>
      <c r="GXS18" s="42"/>
      <c r="GYR18" s="42"/>
      <c r="GZQ18" s="42"/>
      <c r="HAP18" s="42"/>
      <c r="HBO18" s="42"/>
      <c r="HCN18" s="42"/>
      <c r="HDM18" s="42"/>
      <c r="HEL18" s="42"/>
      <c r="HFK18" s="42"/>
      <c r="HGJ18" s="42"/>
      <c r="HHI18" s="42"/>
      <c r="HIH18" s="42"/>
      <c r="HJG18" s="42"/>
      <c r="HKF18" s="42"/>
      <c r="HLE18" s="42"/>
      <c r="HMD18" s="42"/>
      <c r="HNC18" s="42"/>
      <c r="HOB18" s="42"/>
      <c r="HPA18" s="42"/>
      <c r="HPZ18" s="42"/>
      <c r="HQY18" s="42"/>
      <c r="HRX18" s="42"/>
      <c r="HSW18" s="42"/>
      <c r="HTV18" s="42"/>
      <c r="HUU18" s="42"/>
      <c r="HVT18" s="42"/>
      <c r="HWS18" s="42"/>
      <c r="HXR18" s="42"/>
      <c r="HYQ18" s="42"/>
      <c r="HZP18" s="42"/>
      <c r="IAO18" s="42"/>
      <c r="IBN18" s="42"/>
      <c r="ICM18" s="42"/>
      <c r="IDL18" s="42"/>
      <c r="IEK18" s="42"/>
      <c r="IFJ18" s="42"/>
      <c r="IGI18" s="42"/>
      <c r="IHH18" s="42"/>
      <c r="IIG18" s="42"/>
      <c r="IJF18" s="42"/>
      <c r="IKE18" s="42"/>
      <c r="ILD18" s="42"/>
      <c r="IMC18" s="42"/>
      <c r="INB18" s="42"/>
      <c r="IOA18" s="42"/>
      <c r="IOZ18" s="42"/>
      <c r="IPY18" s="42"/>
      <c r="IQX18" s="42"/>
      <c r="IRW18" s="42"/>
      <c r="ISV18" s="42"/>
      <c r="ITU18" s="42"/>
      <c r="IUT18" s="42"/>
      <c r="IVS18" s="42"/>
      <c r="IWR18" s="42"/>
      <c r="IXQ18" s="42"/>
      <c r="IYP18" s="42"/>
      <c r="IZO18" s="42"/>
      <c r="JAN18" s="42"/>
      <c r="JBM18" s="42"/>
      <c r="JCL18" s="42"/>
      <c r="JDK18" s="42"/>
      <c r="JEJ18" s="42"/>
      <c r="JFI18" s="42"/>
      <c r="JGH18" s="42"/>
      <c r="JHG18" s="42"/>
      <c r="JIF18" s="42"/>
      <c r="JJE18" s="42"/>
      <c r="JKD18" s="42"/>
      <c r="JLC18" s="42"/>
      <c r="JMB18" s="42"/>
      <c r="JNA18" s="42"/>
      <c r="JNZ18" s="42"/>
      <c r="JOY18" s="42"/>
      <c r="JPX18" s="42"/>
      <c r="JQW18" s="42"/>
      <c r="JRV18" s="42"/>
      <c r="JSU18" s="42"/>
      <c r="JTT18" s="42"/>
      <c r="JUS18" s="42"/>
      <c r="JVR18" s="42"/>
      <c r="JWQ18" s="42"/>
      <c r="JXP18" s="42"/>
      <c r="JYO18" s="42"/>
      <c r="JZN18" s="42"/>
      <c r="KAM18" s="42"/>
      <c r="KBL18" s="42"/>
      <c r="KCK18" s="42"/>
      <c r="KDJ18" s="42"/>
      <c r="KEI18" s="42"/>
      <c r="KFH18" s="42"/>
      <c r="KGG18" s="42"/>
      <c r="KHF18" s="42"/>
      <c r="KIE18" s="42"/>
      <c r="KJD18" s="42"/>
      <c r="KKC18" s="42"/>
      <c r="KLB18" s="42"/>
      <c r="KMA18" s="42"/>
      <c r="KMZ18" s="42"/>
      <c r="KNY18" s="42"/>
      <c r="KOX18" s="42"/>
      <c r="KPW18" s="42"/>
      <c r="KQV18" s="42"/>
      <c r="KRU18" s="42"/>
      <c r="KST18" s="42"/>
      <c r="KTS18" s="42"/>
      <c r="KUR18" s="42"/>
      <c r="KVQ18" s="42"/>
      <c r="KWP18" s="42"/>
      <c r="KXO18" s="42"/>
      <c r="KYN18" s="42"/>
      <c r="KZM18" s="42"/>
      <c r="LAL18" s="42"/>
      <c r="LBK18" s="42"/>
      <c r="LCJ18" s="42"/>
      <c r="LDI18" s="42"/>
      <c r="LEH18" s="42"/>
      <c r="LFG18" s="42"/>
      <c r="LGF18" s="42"/>
      <c r="LHE18" s="42"/>
      <c r="LID18" s="42"/>
      <c r="LJC18" s="42"/>
      <c r="LKB18" s="42"/>
      <c r="LLA18" s="42"/>
      <c r="LLZ18" s="42"/>
      <c r="LMY18" s="42"/>
      <c r="LNX18" s="42"/>
      <c r="LOW18" s="42"/>
      <c r="LPV18" s="42"/>
      <c r="LQU18" s="42"/>
      <c r="LRT18" s="42"/>
      <c r="LSS18" s="42"/>
      <c r="LTR18" s="42"/>
      <c r="LUQ18" s="42"/>
      <c r="LVP18" s="42"/>
      <c r="LWO18" s="42"/>
      <c r="LXN18" s="42"/>
      <c r="LYM18" s="42"/>
      <c r="LZL18" s="42"/>
      <c r="MAK18" s="42"/>
      <c r="MBJ18" s="42"/>
      <c r="MCI18" s="42"/>
      <c r="MDH18" s="42"/>
      <c r="MEG18" s="42"/>
      <c r="MFF18" s="42"/>
      <c r="MGE18" s="42"/>
      <c r="MHD18" s="42"/>
      <c r="MIC18" s="42"/>
      <c r="MJB18" s="42"/>
      <c r="MKA18" s="42"/>
      <c r="MKZ18" s="42"/>
      <c r="MLY18" s="42"/>
      <c r="MMX18" s="42"/>
      <c r="MNW18" s="42"/>
      <c r="MOV18" s="42"/>
      <c r="MPU18" s="42"/>
      <c r="MQT18" s="42"/>
      <c r="MRS18" s="42"/>
      <c r="MSR18" s="42"/>
      <c r="MTQ18" s="42"/>
      <c r="MUP18" s="42"/>
      <c r="MVO18" s="42"/>
      <c r="MWN18" s="42"/>
      <c r="MXM18" s="42"/>
      <c r="MYL18" s="42"/>
      <c r="MZK18" s="42"/>
      <c r="NAJ18" s="42"/>
      <c r="NBI18" s="42"/>
      <c r="NCH18" s="42"/>
      <c r="NDG18" s="42"/>
      <c r="NEF18" s="42"/>
      <c r="NFE18" s="42"/>
      <c r="NGD18" s="42"/>
      <c r="NHC18" s="42"/>
      <c r="NIB18" s="42"/>
      <c r="NJA18" s="42"/>
      <c r="NJZ18" s="42"/>
      <c r="NKY18" s="42"/>
      <c r="NLX18" s="42"/>
      <c r="NMW18" s="42"/>
      <c r="NNV18" s="42"/>
      <c r="NOU18" s="42"/>
      <c r="NPT18" s="42"/>
      <c r="NQS18" s="42"/>
      <c r="NRR18" s="42"/>
      <c r="NSQ18" s="42"/>
      <c r="NTP18" s="42"/>
      <c r="NUO18" s="42"/>
      <c r="NVN18" s="42"/>
      <c r="NWM18" s="42"/>
      <c r="NXL18" s="42"/>
      <c r="NYK18" s="42"/>
      <c r="NZJ18" s="42"/>
      <c r="OAI18" s="42"/>
      <c r="OBH18" s="42"/>
      <c r="OCG18" s="42"/>
      <c r="ODF18" s="42"/>
      <c r="OEE18" s="42"/>
      <c r="OFD18" s="42"/>
      <c r="OGC18" s="42"/>
      <c r="OHB18" s="42"/>
      <c r="OIA18" s="42"/>
      <c r="OIZ18" s="42"/>
      <c r="OJY18" s="42"/>
      <c r="OKX18" s="42"/>
      <c r="OLW18" s="42"/>
      <c r="OMV18" s="42"/>
      <c r="ONU18" s="42"/>
      <c r="OOT18" s="42"/>
      <c r="OPS18" s="42"/>
      <c r="OQR18" s="42"/>
      <c r="ORQ18" s="42"/>
      <c r="OSP18" s="42"/>
      <c r="OTO18" s="42"/>
      <c r="OUN18" s="42"/>
      <c r="OVM18" s="42"/>
      <c r="OWL18" s="42"/>
      <c r="OXK18" s="42"/>
      <c r="OYJ18" s="42"/>
      <c r="OZI18" s="42"/>
      <c r="PAH18" s="42"/>
      <c r="PBG18" s="42"/>
      <c r="PCF18" s="42"/>
      <c r="PDE18" s="42"/>
      <c r="PED18" s="42"/>
      <c r="PFC18" s="42"/>
      <c r="PGB18" s="42"/>
      <c r="PHA18" s="42"/>
      <c r="PHZ18" s="42"/>
      <c r="PIY18" s="42"/>
      <c r="PJX18" s="42"/>
      <c r="PKW18" s="42"/>
      <c r="PLV18" s="42"/>
      <c r="PMU18" s="42"/>
      <c r="PNT18" s="42"/>
      <c r="POS18" s="42"/>
      <c r="PPR18" s="42"/>
      <c r="PQQ18" s="42"/>
      <c r="PRP18" s="42"/>
      <c r="PSO18" s="42"/>
      <c r="PTN18" s="42"/>
      <c r="PUM18" s="42"/>
      <c r="PVL18" s="42"/>
      <c r="PWK18" s="42"/>
      <c r="PXJ18" s="42"/>
      <c r="PYI18" s="42"/>
      <c r="PZH18" s="42"/>
      <c r="QAG18" s="42"/>
      <c r="QBF18" s="42"/>
      <c r="QCE18" s="42"/>
      <c r="QDD18" s="42"/>
      <c r="QEC18" s="42"/>
      <c r="QFB18" s="42"/>
      <c r="QGA18" s="42"/>
      <c r="QGZ18" s="42"/>
      <c r="QHY18" s="42"/>
      <c r="QIX18" s="42"/>
      <c r="QJW18" s="42"/>
      <c r="QKV18" s="42"/>
      <c r="QLU18" s="42"/>
      <c r="QMT18" s="42"/>
      <c r="QNS18" s="42"/>
      <c r="QOR18" s="42"/>
      <c r="QPQ18" s="42"/>
      <c r="QQP18" s="42"/>
      <c r="QRO18" s="42"/>
      <c r="QSN18" s="42"/>
      <c r="QTM18" s="42"/>
      <c r="QUL18" s="42"/>
      <c r="QVK18" s="42"/>
      <c r="QWJ18" s="42"/>
      <c r="QXI18" s="42"/>
      <c r="QYH18" s="42"/>
      <c r="QZG18" s="42"/>
      <c r="RAF18" s="42"/>
      <c r="RBE18" s="42"/>
      <c r="RCD18" s="42"/>
      <c r="RDC18" s="42"/>
      <c r="REB18" s="42"/>
      <c r="RFA18" s="42"/>
      <c r="RFZ18" s="42"/>
      <c r="RGY18" s="42"/>
      <c r="RHX18" s="42"/>
      <c r="RIW18" s="42"/>
      <c r="RJV18" s="42"/>
      <c r="RKU18" s="42"/>
      <c r="RLT18" s="42"/>
      <c r="RMS18" s="42"/>
      <c r="RNR18" s="42"/>
      <c r="ROQ18" s="42"/>
      <c r="RPP18" s="42"/>
      <c r="RQO18" s="42"/>
      <c r="RRN18" s="42"/>
      <c r="RSM18" s="42"/>
      <c r="RTL18" s="42"/>
      <c r="RUK18" s="42"/>
      <c r="RVJ18" s="42"/>
      <c r="RWI18" s="42"/>
      <c r="RXH18" s="42"/>
      <c r="RYG18" s="42"/>
      <c r="RZF18" s="42"/>
      <c r="SAE18" s="42"/>
      <c r="SBD18" s="42"/>
      <c r="SCC18" s="42"/>
      <c r="SDB18" s="42"/>
      <c r="SEA18" s="42"/>
      <c r="SEZ18" s="42"/>
      <c r="SFY18" s="42"/>
      <c r="SGX18" s="42"/>
      <c r="SHW18" s="42"/>
      <c r="SIV18" s="42"/>
      <c r="SJU18" s="42"/>
      <c r="SKT18" s="42"/>
      <c r="SLS18" s="42"/>
      <c r="SMR18" s="42"/>
      <c r="SNQ18" s="42"/>
      <c r="SOP18" s="42"/>
      <c r="SPO18" s="42"/>
      <c r="SQN18" s="42"/>
      <c r="SRM18" s="42"/>
      <c r="SSL18" s="42"/>
      <c r="STK18" s="42"/>
      <c r="SUJ18" s="42"/>
      <c r="SVI18" s="42"/>
      <c r="SWH18" s="42"/>
      <c r="SXG18" s="42"/>
      <c r="SYF18" s="42"/>
      <c r="SZE18" s="42"/>
      <c r="TAD18" s="42"/>
      <c r="TBC18" s="42"/>
      <c r="TCB18" s="42"/>
      <c r="TDA18" s="42"/>
      <c r="TDZ18" s="42"/>
      <c r="TEY18" s="42"/>
      <c r="TFX18" s="42"/>
      <c r="TGW18" s="42"/>
      <c r="THV18" s="42"/>
      <c r="TIU18" s="42"/>
      <c r="TJT18" s="42"/>
      <c r="TKS18" s="42"/>
      <c r="TLR18" s="42"/>
      <c r="TMQ18" s="42"/>
      <c r="TNP18" s="42"/>
      <c r="TOO18" s="42"/>
      <c r="TPN18" s="42"/>
      <c r="TQM18" s="42"/>
      <c r="TRL18" s="42"/>
      <c r="TSK18" s="42"/>
      <c r="TTJ18" s="42"/>
      <c r="TUI18" s="42"/>
      <c r="TVH18" s="42"/>
      <c r="TWG18" s="42"/>
      <c r="TXF18" s="42"/>
      <c r="TYE18" s="42"/>
      <c r="TZD18" s="42"/>
      <c r="UAC18" s="42"/>
      <c r="UBB18" s="42"/>
      <c r="UCA18" s="42"/>
      <c r="UCZ18" s="42"/>
      <c r="UDY18" s="42"/>
      <c r="UEX18" s="42"/>
      <c r="UFW18" s="42"/>
      <c r="UGV18" s="42"/>
      <c r="UHU18" s="42"/>
      <c r="UIT18" s="42"/>
      <c r="UJS18" s="42"/>
      <c r="UKR18" s="42"/>
      <c r="ULQ18" s="42"/>
      <c r="UMP18" s="42"/>
      <c r="UNO18" s="42"/>
      <c r="UON18" s="42"/>
      <c r="UPM18" s="42"/>
      <c r="UQL18" s="42"/>
      <c r="URK18" s="42"/>
      <c r="USJ18" s="42"/>
      <c r="UTI18" s="42"/>
      <c r="UUH18" s="42"/>
      <c r="UVG18" s="42"/>
      <c r="UWF18" s="42"/>
      <c r="UXE18" s="42"/>
      <c r="UYD18" s="42"/>
      <c r="UZC18" s="42"/>
      <c r="VAB18" s="42"/>
      <c r="VBA18" s="42"/>
      <c r="VBZ18" s="42"/>
      <c r="VCY18" s="42"/>
      <c r="VDX18" s="42"/>
      <c r="VEW18" s="42"/>
      <c r="VFV18" s="42"/>
      <c r="VGU18" s="42"/>
      <c r="VHT18" s="42"/>
      <c r="VIS18" s="42"/>
      <c r="VJR18" s="42"/>
      <c r="VKQ18" s="42"/>
      <c r="VLP18" s="42"/>
      <c r="VMO18" s="42"/>
      <c r="VNN18" s="42"/>
      <c r="VOM18" s="42"/>
      <c r="VPL18" s="42"/>
      <c r="VQK18" s="42"/>
      <c r="VRJ18" s="42"/>
      <c r="VSI18" s="42"/>
      <c r="VTH18" s="42"/>
      <c r="VUG18" s="42"/>
      <c r="VVF18" s="42"/>
      <c r="VWE18" s="42"/>
      <c r="VXD18" s="42"/>
      <c r="VYC18" s="42"/>
      <c r="VZB18" s="42"/>
      <c r="WAA18" s="42"/>
      <c r="WAZ18" s="42"/>
      <c r="WBY18" s="42"/>
      <c r="WCX18" s="42"/>
      <c r="WDW18" s="42"/>
      <c r="WEV18" s="42"/>
      <c r="WFU18" s="42"/>
      <c r="WGT18" s="42"/>
      <c r="WHS18" s="42"/>
      <c r="WIR18" s="42"/>
      <c r="WJQ18" s="42"/>
      <c r="WKP18" s="42"/>
      <c r="WLO18" s="42"/>
      <c r="WMN18" s="42"/>
      <c r="WNM18" s="42"/>
      <c r="WOL18" s="42"/>
      <c r="WPK18" s="42"/>
      <c r="WQJ18" s="42"/>
      <c r="WRI18" s="42"/>
      <c r="WSH18" s="42"/>
      <c r="WTG18" s="42"/>
      <c r="WUF18" s="42"/>
      <c r="WVE18" s="42"/>
      <c r="WWD18" s="42"/>
      <c r="WXC18" s="42"/>
      <c r="WYB18" s="42"/>
      <c r="WZA18" s="42"/>
      <c r="WZZ18" s="42"/>
      <c r="XAY18" s="42"/>
      <c r="XBX18" s="42"/>
      <c r="XCW18" s="42"/>
      <c r="XDV18" s="42"/>
      <c r="XEU18" s="42"/>
    </row>
    <row r="19" spans="1:1000 1025:2025 2050:3050 3075:4075 4100:5100 5125:6125 6150:7150 7175:8175 8200:9200 9225:10225 10250:11250 11275:12275 12300:13300 13325:14325 14350:15350 15375:16375" ht="13.5" hidden="1" x14ac:dyDescent="0.25">
      <c r="A19" s="137" t="s">
        <v>41</v>
      </c>
      <c r="B19" s="138">
        <v>5.6</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4</v>
      </c>
      <c r="U19" s="137">
        <v>5.5</v>
      </c>
      <c r="V19" s="137">
        <v>2.5</v>
      </c>
      <c r="W19" s="137">
        <v>5.6</v>
      </c>
      <c r="X19" s="137">
        <v>5.6</v>
      </c>
      <c r="Y19" s="137">
        <v>5.6</v>
      </c>
      <c r="Z19" s="137"/>
      <c r="AA19" s="137"/>
      <c r="AB19" s="137"/>
      <c r="AC19" s="137">
        <f>8</f>
        <v>8</v>
      </c>
      <c r="AD19" s="137"/>
      <c r="AX19" s="42"/>
      <c r="BW19" s="42"/>
      <c r="CV19" s="42"/>
      <c r="DU19" s="42"/>
      <c r="ET19" s="42"/>
      <c r="FS19" s="42"/>
      <c r="GR19" s="42"/>
      <c r="HQ19" s="42"/>
      <c r="IP19" s="42"/>
      <c r="JO19" s="42"/>
      <c r="KN19" s="42"/>
      <c r="LM19" s="42"/>
      <c r="ML19" s="42"/>
      <c r="NK19" s="42"/>
      <c r="OJ19" s="42"/>
      <c r="PI19" s="42"/>
      <c r="QH19" s="42"/>
      <c r="RG19" s="42"/>
      <c r="SF19" s="42"/>
      <c r="TE19" s="42"/>
      <c r="UD19" s="42"/>
      <c r="VC19" s="42"/>
      <c r="WB19" s="42"/>
      <c r="XA19" s="42"/>
      <c r="XZ19" s="42"/>
      <c r="YY19" s="42"/>
      <c r="ZX19" s="42"/>
      <c r="AAW19" s="42"/>
      <c r="ABV19" s="42"/>
      <c r="ACU19" s="42"/>
      <c r="ADT19" s="42"/>
      <c r="AES19" s="42"/>
      <c r="AFR19" s="42"/>
      <c r="AGQ19" s="42"/>
      <c r="AHP19" s="42"/>
      <c r="AIO19" s="42"/>
      <c r="AJN19" s="42"/>
      <c r="AKM19" s="42"/>
      <c r="ALL19" s="42"/>
      <c r="AMK19" s="42"/>
      <c r="ANJ19" s="42"/>
      <c r="AOI19" s="42"/>
      <c r="APH19" s="42"/>
      <c r="AQG19" s="42"/>
      <c r="ARF19" s="42"/>
      <c r="ASE19" s="42"/>
      <c r="ATD19" s="42"/>
      <c r="AUC19" s="42"/>
      <c r="AVB19" s="42"/>
      <c r="AWA19" s="42"/>
      <c r="AWZ19" s="42"/>
      <c r="AXY19" s="42"/>
      <c r="AYX19" s="42"/>
      <c r="AZW19" s="42"/>
      <c r="BAV19" s="42"/>
      <c r="BBU19" s="42"/>
      <c r="BCT19" s="42"/>
      <c r="BDS19" s="42"/>
      <c r="BER19" s="42"/>
      <c r="BFQ19" s="42"/>
      <c r="BGP19" s="42"/>
      <c r="BHO19" s="42"/>
      <c r="BIN19" s="42"/>
      <c r="BJM19" s="42"/>
      <c r="BKL19" s="42"/>
      <c r="BLK19" s="42"/>
      <c r="BMJ19" s="42"/>
      <c r="BNI19" s="42"/>
      <c r="BOH19" s="42"/>
      <c r="BPG19" s="42"/>
      <c r="BQF19" s="42"/>
      <c r="BRE19" s="42"/>
      <c r="BSD19" s="42"/>
      <c r="BTC19" s="42"/>
      <c r="BUB19" s="42"/>
      <c r="BVA19" s="42"/>
      <c r="BVZ19" s="42"/>
      <c r="BWY19" s="42"/>
      <c r="BXX19" s="42"/>
      <c r="BYW19" s="42"/>
      <c r="BZV19" s="42"/>
      <c r="CAU19" s="42"/>
      <c r="CBT19" s="42"/>
      <c r="CCS19" s="42"/>
      <c r="CDR19" s="42"/>
      <c r="CEQ19" s="42"/>
      <c r="CFP19" s="42"/>
      <c r="CGO19" s="42"/>
      <c r="CHN19" s="42"/>
      <c r="CIM19" s="42"/>
      <c r="CJL19" s="42"/>
      <c r="CKK19" s="42"/>
      <c r="CLJ19" s="42"/>
      <c r="CMI19" s="42"/>
      <c r="CNH19" s="42"/>
      <c r="COG19" s="42"/>
      <c r="CPF19" s="42"/>
      <c r="CQE19" s="42"/>
      <c r="CRD19" s="42"/>
      <c r="CSC19" s="42"/>
      <c r="CTB19" s="42"/>
      <c r="CUA19" s="42"/>
      <c r="CUZ19" s="42"/>
      <c r="CVY19" s="42"/>
      <c r="CWX19" s="42"/>
      <c r="CXW19" s="42"/>
      <c r="CYV19" s="42"/>
      <c r="CZU19" s="42"/>
      <c r="DAT19" s="42"/>
      <c r="DBS19" s="42"/>
      <c r="DCR19" s="42"/>
      <c r="DDQ19" s="42"/>
      <c r="DEP19" s="42"/>
      <c r="DFO19" s="42"/>
      <c r="DGN19" s="42"/>
      <c r="DHM19" s="42"/>
      <c r="DIL19" s="42"/>
      <c r="DJK19" s="42"/>
      <c r="DKJ19" s="42"/>
      <c r="DLI19" s="42"/>
      <c r="DMH19" s="42"/>
      <c r="DNG19" s="42"/>
      <c r="DOF19" s="42"/>
      <c r="DPE19" s="42"/>
      <c r="DQD19" s="42"/>
      <c r="DRC19" s="42"/>
      <c r="DSB19" s="42"/>
      <c r="DTA19" s="42"/>
      <c r="DTZ19" s="42"/>
      <c r="DUY19" s="42"/>
      <c r="DVX19" s="42"/>
      <c r="DWW19" s="42"/>
      <c r="DXV19" s="42"/>
      <c r="DYU19" s="42"/>
      <c r="DZT19" s="42"/>
      <c r="EAS19" s="42"/>
      <c r="EBR19" s="42"/>
      <c r="ECQ19" s="42"/>
      <c r="EDP19" s="42"/>
      <c r="EEO19" s="42"/>
      <c r="EFN19" s="42"/>
      <c r="EGM19" s="42"/>
      <c r="EHL19" s="42"/>
      <c r="EIK19" s="42"/>
      <c r="EJJ19" s="42"/>
      <c r="EKI19" s="42"/>
      <c r="ELH19" s="42"/>
      <c r="EMG19" s="42"/>
      <c r="ENF19" s="42"/>
      <c r="EOE19" s="42"/>
      <c r="EPD19" s="42"/>
      <c r="EQC19" s="42"/>
      <c r="ERB19" s="42"/>
      <c r="ESA19" s="42"/>
      <c r="ESZ19" s="42"/>
      <c r="ETY19" s="42"/>
      <c r="EUX19" s="42"/>
      <c r="EVW19" s="42"/>
      <c r="EWV19" s="42"/>
      <c r="EXU19" s="42"/>
      <c r="EYT19" s="42"/>
      <c r="EZS19" s="42"/>
      <c r="FAR19" s="42"/>
      <c r="FBQ19" s="42"/>
      <c r="FCP19" s="42"/>
      <c r="FDO19" s="42"/>
      <c r="FEN19" s="42"/>
      <c r="FFM19" s="42"/>
      <c r="FGL19" s="42"/>
      <c r="FHK19" s="42"/>
      <c r="FIJ19" s="42"/>
      <c r="FJI19" s="42"/>
      <c r="FKH19" s="42"/>
      <c r="FLG19" s="42"/>
      <c r="FMF19" s="42"/>
      <c r="FNE19" s="42"/>
      <c r="FOD19" s="42"/>
      <c r="FPC19" s="42"/>
      <c r="FQB19" s="42"/>
      <c r="FRA19" s="42"/>
      <c r="FRZ19" s="42"/>
      <c r="FSY19" s="42"/>
      <c r="FTX19" s="42"/>
      <c r="FUW19" s="42"/>
      <c r="FVV19" s="42"/>
      <c r="FWU19" s="42"/>
      <c r="FXT19" s="42"/>
      <c r="FYS19" s="42"/>
      <c r="FZR19" s="42"/>
      <c r="GAQ19" s="42"/>
      <c r="GBP19" s="42"/>
      <c r="GCO19" s="42"/>
      <c r="GDN19" s="42"/>
      <c r="GEM19" s="42"/>
      <c r="GFL19" s="42"/>
      <c r="GGK19" s="42"/>
      <c r="GHJ19" s="42"/>
      <c r="GII19" s="42"/>
      <c r="GJH19" s="42"/>
      <c r="GKG19" s="42"/>
      <c r="GLF19" s="42"/>
      <c r="GME19" s="42"/>
      <c r="GND19" s="42"/>
      <c r="GOC19" s="42"/>
      <c r="GPB19" s="42"/>
      <c r="GQA19" s="42"/>
      <c r="GQZ19" s="42"/>
      <c r="GRY19" s="42"/>
      <c r="GSX19" s="42"/>
      <c r="GTW19" s="42"/>
      <c r="GUV19" s="42"/>
      <c r="GVU19" s="42"/>
      <c r="GWT19" s="42"/>
      <c r="GXS19" s="42"/>
      <c r="GYR19" s="42"/>
      <c r="GZQ19" s="42"/>
      <c r="HAP19" s="42"/>
      <c r="HBO19" s="42"/>
      <c r="HCN19" s="42"/>
      <c r="HDM19" s="42"/>
      <c r="HEL19" s="42"/>
      <c r="HFK19" s="42"/>
      <c r="HGJ19" s="42"/>
      <c r="HHI19" s="42"/>
      <c r="HIH19" s="42"/>
      <c r="HJG19" s="42"/>
      <c r="HKF19" s="42"/>
      <c r="HLE19" s="42"/>
      <c r="HMD19" s="42"/>
      <c r="HNC19" s="42"/>
      <c r="HOB19" s="42"/>
      <c r="HPA19" s="42"/>
      <c r="HPZ19" s="42"/>
      <c r="HQY19" s="42"/>
      <c r="HRX19" s="42"/>
      <c r="HSW19" s="42"/>
      <c r="HTV19" s="42"/>
      <c r="HUU19" s="42"/>
      <c r="HVT19" s="42"/>
      <c r="HWS19" s="42"/>
      <c r="HXR19" s="42"/>
      <c r="HYQ19" s="42"/>
      <c r="HZP19" s="42"/>
      <c r="IAO19" s="42"/>
      <c r="IBN19" s="42"/>
      <c r="ICM19" s="42"/>
      <c r="IDL19" s="42"/>
      <c r="IEK19" s="42"/>
      <c r="IFJ19" s="42"/>
      <c r="IGI19" s="42"/>
      <c r="IHH19" s="42"/>
      <c r="IIG19" s="42"/>
      <c r="IJF19" s="42"/>
      <c r="IKE19" s="42"/>
      <c r="ILD19" s="42"/>
      <c r="IMC19" s="42"/>
      <c r="INB19" s="42"/>
      <c r="IOA19" s="42"/>
      <c r="IOZ19" s="42"/>
      <c r="IPY19" s="42"/>
      <c r="IQX19" s="42"/>
      <c r="IRW19" s="42"/>
      <c r="ISV19" s="42"/>
      <c r="ITU19" s="42"/>
      <c r="IUT19" s="42"/>
      <c r="IVS19" s="42"/>
      <c r="IWR19" s="42"/>
      <c r="IXQ19" s="42"/>
      <c r="IYP19" s="42"/>
      <c r="IZO19" s="42"/>
      <c r="JAN19" s="42"/>
      <c r="JBM19" s="42"/>
      <c r="JCL19" s="42"/>
      <c r="JDK19" s="42"/>
      <c r="JEJ19" s="42"/>
      <c r="JFI19" s="42"/>
      <c r="JGH19" s="42"/>
      <c r="JHG19" s="42"/>
      <c r="JIF19" s="42"/>
      <c r="JJE19" s="42"/>
      <c r="JKD19" s="42"/>
      <c r="JLC19" s="42"/>
      <c r="JMB19" s="42"/>
      <c r="JNA19" s="42"/>
      <c r="JNZ19" s="42"/>
      <c r="JOY19" s="42"/>
      <c r="JPX19" s="42"/>
      <c r="JQW19" s="42"/>
      <c r="JRV19" s="42"/>
      <c r="JSU19" s="42"/>
      <c r="JTT19" s="42"/>
      <c r="JUS19" s="42"/>
      <c r="JVR19" s="42"/>
      <c r="JWQ19" s="42"/>
      <c r="JXP19" s="42"/>
      <c r="JYO19" s="42"/>
      <c r="JZN19" s="42"/>
      <c r="KAM19" s="42"/>
      <c r="KBL19" s="42"/>
      <c r="KCK19" s="42"/>
      <c r="KDJ19" s="42"/>
      <c r="KEI19" s="42"/>
      <c r="KFH19" s="42"/>
      <c r="KGG19" s="42"/>
      <c r="KHF19" s="42"/>
      <c r="KIE19" s="42"/>
      <c r="KJD19" s="42"/>
      <c r="KKC19" s="42"/>
      <c r="KLB19" s="42"/>
      <c r="KMA19" s="42"/>
      <c r="KMZ19" s="42"/>
      <c r="KNY19" s="42"/>
      <c r="KOX19" s="42"/>
      <c r="KPW19" s="42"/>
      <c r="KQV19" s="42"/>
      <c r="KRU19" s="42"/>
      <c r="KST19" s="42"/>
      <c r="KTS19" s="42"/>
      <c r="KUR19" s="42"/>
      <c r="KVQ19" s="42"/>
      <c r="KWP19" s="42"/>
      <c r="KXO19" s="42"/>
      <c r="KYN19" s="42"/>
      <c r="KZM19" s="42"/>
      <c r="LAL19" s="42"/>
      <c r="LBK19" s="42"/>
      <c r="LCJ19" s="42"/>
      <c r="LDI19" s="42"/>
      <c r="LEH19" s="42"/>
      <c r="LFG19" s="42"/>
      <c r="LGF19" s="42"/>
      <c r="LHE19" s="42"/>
      <c r="LID19" s="42"/>
      <c r="LJC19" s="42"/>
      <c r="LKB19" s="42"/>
      <c r="LLA19" s="42"/>
      <c r="LLZ19" s="42"/>
      <c r="LMY19" s="42"/>
      <c r="LNX19" s="42"/>
      <c r="LOW19" s="42"/>
      <c r="LPV19" s="42"/>
      <c r="LQU19" s="42"/>
      <c r="LRT19" s="42"/>
      <c r="LSS19" s="42"/>
      <c r="LTR19" s="42"/>
      <c r="LUQ19" s="42"/>
      <c r="LVP19" s="42"/>
      <c r="LWO19" s="42"/>
      <c r="LXN19" s="42"/>
      <c r="LYM19" s="42"/>
      <c r="LZL19" s="42"/>
      <c r="MAK19" s="42"/>
      <c r="MBJ19" s="42"/>
      <c r="MCI19" s="42"/>
      <c r="MDH19" s="42"/>
      <c r="MEG19" s="42"/>
      <c r="MFF19" s="42"/>
      <c r="MGE19" s="42"/>
      <c r="MHD19" s="42"/>
      <c r="MIC19" s="42"/>
      <c r="MJB19" s="42"/>
      <c r="MKA19" s="42"/>
      <c r="MKZ19" s="42"/>
      <c r="MLY19" s="42"/>
      <c r="MMX19" s="42"/>
      <c r="MNW19" s="42"/>
      <c r="MOV19" s="42"/>
      <c r="MPU19" s="42"/>
      <c r="MQT19" s="42"/>
      <c r="MRS19" s="42"/>
      <c r="MSR19" s="42"/>
      <c r="MTQ19" s="42"/>
      <c r="MUP19" s="42"/>
      <c r="MVO19" s="42"/>
      <c r="MWN19" s="42"/>
      <c r="MXM19" s="42"/>
      <c r="MYL19" s="42"/>
      <c r="MZK19" s="42"/>
      <c r="NAJ19" s="42"/>
      <c r="NBI19" s="42"/>
      <c r="NCH19" s="42"/>
      <c r="NDG19" s="42"/>
      <c r="NEF19" s="42"/>
      <c r="NFE19" s="42"/>
      <c r="NGD19" s="42"/>
      <c r="NHC19" s="42"/>
      <c r="NIB19" s="42"/>
      <c r="NJA19" s="42"/>
      <c r="NJZ19" s="42"/>
      <c r="NKY19" s="42"/>
      <c r="NLX19" s="42"/>
      <c r="NMW19" s="42"/>
      <c r="NNV19" s="42"/>
      <c r="NOU19" s="42"/>
      <c r="NPT19" s="42"/>
      <c r="NQS19" s="42"/>
      <c r="NRR19" s="42"/>
      <c r="NSQ19" s="42"/>
      <c r="NTP19" s="42"/>
      <c r="NUO19" s="42"/>
      <c r="NVN19" s="42"/>
      <c r="NWM19" s="42"/>
      <c r="NXL19" s="42"/>
      <c r="NYK19" s="42"/>
      <c r="NZJ19" s="42"/>
      <c r="OAI19" s="42"/>
      <c r="OBH19" s="42"/>
      <c r="OCG19" s="42"/>
      <c r="ODF19" s="42"/>
      <c r="OEE19" s="42"/>
      <c r="OFD19" s="42"/>
      <c r="OGC19" s="42"/>
      <c r="OHB19" s="42"/>
      <c r="OIA19" s="42"/>
      <c r="OIZ19" s="42"/>
      <c r="OJY19" s="42"/>
      <c r="OKX19" s="42"/>
      <c r="OLW19" s="42"/>
      <c r="OMV19" s="42"/>
      <c r="ONU19" s="42"/>
      <c r="OOT19" s="42"/>
      <c r="OPS19" s="42"/>
      <c r="OQR19" s="42"/>
      <c r="ORQ19" s="42"/>
      <c r="OSP19" s="42"/>
      <c r="OTO19" s="42"/>
      <c r="OUN19" s="42"/>
      <c r="OVM19" s="42"/>
      <c r="OWL19" s="42"/>
      <c r="OXK19" s="42"/>
      <c r="OYJ19" s="42"/>
      <c r="OZI19" s="42"/>
      <c r="PAH19" s="42"/>
      <c r="PBG19" s="42"/>
      <c r="PCF19" s="42"/>
      <c r="PDE19" s="42"/>
      <c r="PED19" s="42"/>
      <c r="PFC19" s="42"/>
      <c r="PGB19" s="42"/>
      <c r="PHA19" s="42"/>
      <c r="PHZ19" s="42"/>
      <c r="PIY19" s="42"/>
      <c r="PJX19" s="42"/>
      <c r="PKW19" s="42"/>
      <c r="PLV19" s="42"/>
      <c r="PMU19" s="42"/>
      <c r="PNT19" s="42"/>
      <c r="POS19" s="42"/>
      <c r="PPR19" s="42"/>
      <c r="PQQ19" s="42"/>
      <c r="PRP19" s="42"/>
      <c r="PSO19" s="42"/>
      <c r="PTN19" s="42"/>
      <c r="PUM19" s="42"/>
      <c r="PVL19" s="42"/>
      <c r="PWK19" s="42"/>
      <c r="PXJ19" s="42"/>
      <c r="PYI19" s="42"/>
      <c r="PZH19" s="42"/>
      <c r="QAG19" s="42"/>
      <c r="QBF19" s="42"/>
      <c r="QCE19" s="42"/>
      <c r="QDD19" s="42"/>
      <c r="QEC19" s="42"/>
      <c r="QFB19" s="42"/>
      <c r="QGA19" s="42"/>
      <c r="QGZ19" s="42"/>
      <c r="QHY19" s="42"/>
      <c r="QIX19" s="42"/>
      <c r="QJW19" s="42"/>
      <c r="QKV19" s="42"/>
      <c r="QLU19" s="42"/>
      <c r="QMT19" s="42"/>
      <c r="QNS19" s="42"/>
      <c r="QOR19" s="42"/>
      <c r="QPQ19" s="42"/>
      <c r="QQP19" s="42"/>
      <c r="QRO19" s="42"/>
      <c r="QSN19" s="42"/>
      <c r="QTM19" s="42"/>
      <c r="QUL19" s="42"/>
      <c r="QVK19" s="42"/>
      <c r="QWJ19" s="42"/>
      <c r="QXI19" s="42"/>
      <c r="QYH19" s="42"/>
      <c r="QZG19" s="42"/>
      <c r="RAF19" s="42"/>
      <c r="RBE19" s="42"/>
      <c r="RCD19" s="42"/>
      <c r="RDC19" s="42"/>
      <c r="REB19" s="42"/>
      <c r="RFA19" s="42"/>
      <c r="RFZ19" s="42"/>
      <c r="RGY19" s="42"/>
      <c r="RHX19" s="42"/>
      <c r="RIW19" s="42"/>
      <c r="RJV19" s="42"/>
      <c r="RKU19" s="42"/>
      <c r="RLT19" s="42"/>
      <c r="RMS19" s="42"/>
      <c r="RNR19" s="42"/>
      <c r="ROQ19" s="42"/>
      <c r="RPP19" s="42"/>
      <c r="RQO19" s="42"/>
      <c r="RRN19" s="42"/>
      <c r="RSM19" s="42"/>
      <c r="RTL19" s="42"/>
      <c r="RUK19" s="42"/>
      <c r="RVJ19" s="42"/>
      <c r="RWI19" s="42"/>
      <c r="RXH19" s="42"/>
      <c r="RYG19" s="42"/>
      <c r="RZF19" s="42"/>
      <c r="SAE19" s="42"/>
      <c r="SBD19" s="42"/>
      <c r="SCC19" s="42"/>
      <c r="SDB19" s="42"/>
      <c r="SEA19" s="42"/>
      <c r="SEZ19" s="42"/>
      <c r="SFY19" s="42"/>
      <c r="SGX19" s="42"/>
      <c r="SHW19" s="42"/>
      <c r="SIV19" s="42"/>
      <c r="SJU19" s="42"/>
      <c r="SKT19" s="42"/>
      <c r="SLS19" s="42"/>
      <c r="SMR19" s="42"/>
      <c r="SNQ19" s="42"/>
      <c r="SOP19" s="42"/>
      <c r="SPO19" s="42"/>
      <c r="SQN19" s="42"/>
      <c r="SRM19" s="42"/>
      <c r="SSL19" s="42"/>
      <c r="STK19" s="42"/>
      <c r="SUJ19" s="42"/>
      <c r="SVI19" s="42"/>
      <c r="SWH19" s="42"/>
      <c r="SXG19" s="42"/>
      <c r="SYF19" s="42"/>
      <c r="SZE19" s="42"/>
      <c r="TAD19" s="42"/>
      <c r="TBC19" s="42"/>
      <c r="TCB19" s="42"/>
      <c r="TDA19" s="42"/>
      <c r="TDZ19" s="42"/>
      <c r="TEY19" s="42"/>
      <c r="TFX19" s="42"/>
      <c r="TGW19" s="42"/>
      <c r="THV19" s="42"/>
      <c r="TIU19" s="42"/>
      <c r="TJT19" s="42"/>
      <c r="TKS19" s="42"/>
      <c r="TLR19" s="42"/>
      <c r="TMQ19" s="42"/>
      <c r="TNP19" s="42"/>
      <c r="TOO19" s="42"/>
      <c r="TPN19" s="42"/>
      <c r="TQM19" s="42"/>
      <c r="TRL19" s="42"/>
      <c r="TSK19" s="42"/>
      <c r="TTJ19" s="42"/>
      <c r="TUI19" s="42"/>
      <c r="TVH19" s="42"/>
      <c r="TWG19" s="42"/>
      <c r="TXF19" s="42"/>
      <c r="TYE19" s="42"/>
      <c r="TZD19" s="42"/>
      <c r="UAC19" s="42"/>
      <c r="UBB19" s="42"/>
      <c r="UCA19" s="42"/>
      <c r="UCZ19" s="42"/>
      <c r="UDY19" s="42"/>
      <c r="UEX19" s="42"/>
      <c r="UFW19" s="42"/>
      <c r="UGV19" s="42"/>
      <c r="UHU19" s="42"/>
      <c r="UIT19" s="42"/>
      <c r="UJS19" s="42"/>
      <c r="UKR19" s="42"/>
      <c r="ULQ19" s="42"/>
      <c r="UMP19" s="42"/>
      <c r="UNO19" s="42"/>
      <c r="UON19" s="42"/>
      <c r="UPM19" s="42"/>
      <c r="UQL19" s="42"/>
      <c r="URK19" s="42"/>
      <c r="USJ19" s="42"/>
      <c r="UTI19" s="42"/>
      <c r="UUH19" s="42"/>
      <c r="UVG19" s="42"/>
      <c r="UWF19" s="42"/>
      <c r="UXE19" s="42"/>
      <c r="UYD19" s="42"/>
      <c r="UZC19" s="42"/>
      <c r="VAB19" s="42"/>
      <c r="VBA19" s="42"/>
      <c r="VBZ19" s="42"/>
      <c r="VCY19" s="42"/>
      <c r="VDX19" s="42"/>
      <c r="VEW19" s="42"/>
      <c r="VFV19" s="42"/>
      <c r="VGU19" s="42"/>
      <c r="VHT19" s="42"/>
      <c r="VIS19" s="42"/>
      <c r="VJR19" s="42"/>
      <c r="VKQ19" s="42"/>
      <c r="VLP19" s="42"/>
      <c r="VMO19" s="42"/>
      <c r="VNN19" s="42"/>
      <c r="VOM19" s="42"/>
      <c r="VPL19" s="42"/>
      <c r="VQK19" s="42"/>
      <c r="VRJ19" s="42"/>
      <c r="VSI19" s="42"/>
      <c r="VTH19" s="42"/>
      <c r="VUG19" s="42"/>
      <c r="VVF19" s="42"/>
      <c r="VWE19" s="42"/>
      <c r="VXD19" s="42"/>
      <c r="VYC19" s="42"/>
      <c r="VZB19" s="42"/>
      <c r="WAA19" s="42"/>
      <c r="WAZ19" s="42"/>
      <c r="WBY19" s="42"/>
      <c r="WCX19" s="42"/>
      <c r="WDW19" s="42"/>
      <c r="WEV19" s="42"/>
      <c r="WFU19" s="42"/>
      <c r="WGT19" s="42"/>
      <c r="WHS19" s="42"/>
      <c r="WIR19" s="42"/>
      <c r="WJQ19" s="42"/>
      <c r="WKP19" s="42"/>
      <c r="WLO19" s="42"/>
      <c r="WMN19" s="42"/>
      <c r="WNM19" s="42"/>
      <c r="WOL19" s="42"/>
      <c r="WPK19" s="42"/>
      <c r="WQJ19" s="42"/>
      <c r="WRI19" s="42"/>
      <c r="WSH19" s="42"/>
      <c r="WTG19" s="42"/>
      <c r="WUF19" s="42"/>
      <c r="WVE19" s="42"/>
      <c r="WWD19" s="42"/>
      <c r="WXC19" s="42"/>
      <c r="WYB19" s="42"/>
      <c r="WZA19" s="42"/>
      <c r="WZZ19" s="42"/>
      <c r="XAY19" s="42"/>
      <c r="XBX19" s="42"/>
      <c r="XCW19" s="42"/>
      <c r="XDV19" s="42"/>
      <c r="XEU19" s="42"/>
    </row>
    <row r="20" spans="1:1000 1025:2025 2050:3050 3075:4075 4100:5100 5125:6125 6150:7150 7175:8175 8200:9200 9225:10225 10250:11250 11275:12275 12300:13300 13325:14325 14350:15350 15375:16375" ht="13.5" hidden="1" x14ac:dyDescent="0.25">
      <c r="A20" s="137" t="s">
        <v>42</v>
      </c>
      <c r="B20" s="138">
        <v>3.8</v>
      </c>
      <c r="C20" s="137">
        <v>0</v>
      </c>
      <c r="D20" s="137">
        <v>0</v>
      </c>
      <c r="E20" s="137">
        <v>0</v>
      </c>
      <c r="F20" s="137">
        <v>0</v>
      </c>
      <c r="G20" s="137">
        <v>0</v>
      </c>
      <c r="H20" s="137">
        <v>0</v>
      </c>
      <c r="I20" s="137">
        <v>0</v>
      </c>
      <c r="J20" s="137">
        <v>0</v>
      </c>
      <c r="K20" s="137">
        <v>0</v>
      </c>
      <c r="L20" s="137">
        <v>0</v>
      </c>
      <c r="M20" s="137">
        <v>0</v>
      </c>
      <c r="N20" s="137">
        <v>0</v>
      </c>
      <c r="O20" s="137">
        <v>0</v>
      </c>
      <c r="P20" s="137">
        <v>0</v>
      </c>
      <c r="Q20" s="137">
        <v>0</v>
      </c>
      <c r="R20" s="137">
        <v>0</v>
      </c>
      <c r="S20" s="137">
        <v>0</v>
      </c>
      <c r="T20" s="138">
        <v>4</v>
      </c>
      <c r="U20" s="138">
        <v>5.5</v>
      </c>
      <c r="V20" s="138">
        <v>2.5</v>
      </c>
      <c r="W20" s="138"/>
      <c r="X20" s="138">
        <v>3.8</v>
      </c>
      <c r="Y20" s="138"/>
      <c r="Z20" s="137">
        <v>2.5</v>
      </c>
      <c r="AA20" s="137">
        <v>4</v>
      </c>
      <c r="AB20" s="137">
        <v>5.5</v>
      </c>
      <c r="AC20" s="137"/>
      <c r="AD20" s="137"/>
      <c r="AX20" s="42"/>
      <c r="BW20" s="42"/>
      <c r="CV20" s="42"/>
      <c r="DU20" s="42"/>
      <c r="ET20" s="42"/>
      <c r="FS20" s="42"/>
      <c r="GR20" s="42"/>
      <c r="HQ20" s="42"/>
      <c r="IP20" s="42"/>
      <c r="JO20" s="42"/>
      <c r="KN20" s="42"/>
      <c r="LM20" s="42"/>
      <c r="ML20" s="42"/>
      <c r="NK20" s="42"/>
      <c r="OJ20" s="42"/>
      <c r="PI20" s="42"/>
      <c r="QH20" s="42"/>
      <c r="RG20" s="42"/>
      <c r="SF20" s="42"/>
      <c r="TE20" s="42"/>
      <c r="UD20" s="42"/>
      <c r="VC20" s="42"/>
      <c r="WB20" s="42"/>
      <c r="XA20" s="42"/>
      <c r="XZ20" s="42"/>
      <c r="YY20" s="42"/>
      <c r="ZX20" s="42"/>
      <c r="AAW20" s="42"/>
      <c r="ABV20" s="42"/>
      <c r="ACU20" s="42"/>
      <c r="ADT20" s="42"/>
      <c r="AES20" s="42"/>
      <c r="AFR20" s="42"/>
      <c r="AGQ20" s="42"/>
      <c r="AHP20" s="42"/>
      <c r="AIO20" s="42"/>
      <c r="AJN20" s="42"/>
      <c r="AKM20" s="42"/>
      <c r="ALL20" s="42"/>
      <c r="AMK20" s="42"/>
      <c r="ANJ20" s="42"/>
      <c r="AOI20" s="42"/>
      <c r="APH20" s="42"/>
      <c r="AQG20" s="42"/>
      <c r="ARF20" s="42"/>
      <c r="ASE20" s="42"/>
      <c r="ATD20" s="42"/>
      <c r="AUC20" s="42"/>
      <c r="AVB20" s="42"/>
      <c r="AWA20" s="42"/>
      <c r="AWZ20" s="42"/>
      <c r="AXY20" s="42"/>
      <c r="AYX20" s="42"/>
      <c r="AZW20" s="42"/>
      <c r="BAV20" s="42"/>
      <c r="BBU20" s="42"/>
      <c r="BCT20" s="42"/>
      <c r="BDS20" s="42"/>
      <c r="BER20" s="42"/>
      <c r="BFQ20" s="42"/>
      <c r="BGP20" s="42"/>
      <c r="BHO20" s="42"/>
      <c r="BIN20" s="42"/>
      <c r="BJM20" s="42"/>
      <c r="BKL20" s="42"/>
      <c r="BLK20" s="42"/>
      <c r="BMJ20" s="42"/>
      <c r="BNI20" s="42"/>
      <c r="BOH20" s="42"/>
      <c r="BPG20" s="42"/>
      <c r="BQF20" s="42"/>
      <c r="BRE20" s="42"/>
      <c r="BSD20" s="42"/>
      <c r="BTC20" s="42"/>
      <c r="BUB20" s="42"/>
      <c r="BVA20" s="42"/>
      <c r="BVZ20" s="42"/>
      <c r="BWY20" s="42"/>
      <c r="BXX20" s="42"/>
      <c r="BYW20" s="42"/>
      <c r="BZV20" s="42"/>
      <c r="CAU20" s="42"/>
      <c r="CBT20" s="42"/>
      <c r="CCS20" s="42"/>
      <c r="CDR20" s="42"/>
      <c r="CEQ20" s="42"/>
      <c r="CFP20" s="42"/>
      <c r="CGO20" s="42"/>
      <c r="CHN20" s="42"/>
      <c r="CIM20" s="42"/>
      <c r="CJL20" s="42"/>
      <c r="CKK20" s="42"/>
      <c r="CLJ20" s="42"/>
      <c r="CMI20" s="42"/>
      <c r="CNH20" s="42"/>
      <c r="COG20" s="42"/>
      <c r="CPF20" s="42"/>
      <c r="CQE20" s="42"/>
      <c r="CRD20" s="42"/>
      <c r="CSC20" s="42"/>
      <c r="CTB20" s="42"/>
      <c r="CUA20" s="42"/>
      <c r="CUZ20" s="42"/>
      <c r="CVY20" s="42"/>
      <c r="CWX20" s="42"/>
      <c r="CXW20" s="42"/>
      <c r="CYV20" s="42"/>
      <c r="CZU20" s="42"/>
      <c r="DAT20" s="42"/>
      <c r="DBS20" s="42"/>
      <c r="DCR20" s="42"/>
      <c r="DDQ20" s="42"/>
      <c r="DEP20" s="42"/>
      <c r="DFO20" s="42"/>
      <c r="DGN20" s="42"/>
      <c r="DHM20" s="42"/>
      <c r="DIL20" s="42"/>
      <c r="DJK20" s="42"/>
      <c r="DKJ20" s="42"/>
      <c r="DLI20" s="42"/>
      <c r="DMH20" s="42"/>
      <c r="DNG20" s="42"/>
      <c r="DOF20" s="42"/>
      <c r="DPE20" s="42"/>
      <c r="DQD20" s="42"/>
      <c r="DRC20" s="42"/>
      <c r="DSB20" s="42"/>
      <c r="DTA20" s="42"/>
      <c r="DTZ20" s="42"/>
      <c r="DUY20" s="42"/>
      <c r="DVX20" s="42"/>
      <c r="DWW20" s="42"/>
      <c r="DXV20" s="42"/>
      <c r="DYU20" s="42"/>
      <c r="DZT20" s="42"/>
      <c r="EAS20" s="42"/>
      <c r="EBR20" s="42"/>
      <c r="ECQ20" s="42"/>
      <c r="EDP20" s="42"/>
      <c r="EEO20" s="42"/>
      <c r="EFN20" s="42"/>
      <c r="EGM20" s="42"/>
      <c r="EHL20" s="42"/>
      <c r="EIK20" s="42"/>
      <c r="EJJ20" s="42"/>
      <c r="EKI20" s="42"/>
      <c r="ELH20" s="42"/>
      <c r="EMG20" s="42"/>
      <c r="ENF20" s="42"/>
      <c r="EOE20" s="42"/>
      <c r="EPD20" s="42"/>
      <c r="EQC20" s="42"/>
      <c r="ERB20" s="42"/>
      <c r="ESA20" s="42"/>
      <c r="ESZ20" s="42"/>
      <c r="ETY20" s="42"/>
      <c r="EUX20" s="42"/>
      <c r="EVW20" s="42"/>
      <c r="EWV20" s="42"/>
      <c r="EXU20" s="42"/>
      <c r="EYT20" s="42"/>
      <c r="EZS20" s="42"/>
      <c r="FAR20" s="42"/>
      <c r="FBQ20" s="42"/>
      <c r="FCP20" s="42"/>
      <c r="FDO20" s="42"/>
      <c r="FEN20" s="42"/>
      <c r="FFM20" s="42"/>
      <c r="FGL20" s="42"/>
      <c r="FHK20" s="42"/>
      <c r="FIJ20" s="42"/>
      <c r="FJI20" s="42"/>
      <c r="FKH20" s="42"/>
      <c r="FLG20" s="42"/>
      <c r="FMF20" s="42"/>
      <c r="FNE20" s="42"/>
      <c r="FOD20" s="42"/>
      <c r="FPC20" s="42"/>
      <c r="FQB20" s="42"/>
      <c r="FRA20" s="42"/>
      <c r="FRZ20" s="42"/>
      <c r="FSY20" s="42"/>
      <c r="FTX20" s="42"/>
      <c r="FUW20" s="42"/>
      <c r="FVV20" s="42"/>
      <c r="FWU20" s="42"/>
      <c r="FXT20" s="42"/>
      <c r="FYS20" s="42"/>
      <c r="FZR20" s="42"/>
      <c r="GAQ20" s="42"/>
      <c r="GBP20" s="42"/>
      <c r="GCO20" s="42"/>
      <c r="GDN20" s="42"/>
      <c r="GEM20" s="42"/>
      <c r="GFL20" s="42"/>
      <c r="GGK20" s="42"/>
      <c r="GHJ20" s="42"/>
      <c r="GII20" s="42"/>
      <c r="GJH20" s="42"/>
      <c r="GKG20" s="42"/>
      <c r="GLF20" s="42"/>
      <c r="GME20" s="42"/>
      <c r="GND20" s="42"/>
      <c r="GOC20" s="42"/>
      <c r="GPB20" s="42"/>
      <c r="GQA20" s="42"/>
      <c r="GQZ20" s="42"/>
      <c r="GRY20" s="42"/>
      <c r="GSX20" s="42"/>
      <c r="GTW20" s="42"/>
      <c r="GUV20" s="42"/>
      <c r="GVU20" s="42"/>
      <c r="GWT20" s="42"/>
      <c r="GXS20" s="42"/>
      <c r="GYR20" s="42"/>
      <c r="GZQ20" s="42"/>
      <c r="HAP20" s="42"/>
      <c r="HBO20" s="42"/>
      <c r="HCN20" s="42"/>
      <c r="HDM20" s="42"/>
      <c r="HEL20" s="42"/>
      <c r="HFK20" s="42"/>
      <c r="HGJ20" s="42"/>
      <c r="HHI20" s="42"/>
      <c r="HIH20" s="42"/>
      <c r="HJG20" s="42"/>
      <c r="HKF20" s="42"/>
      <c r="HLE20" s="42"/>
      <c r="HMD20" s="42"/>
      <c r="HNC20" s="42"/>
      <c r="HOB20" s="42"/>
      <c r="HPA20" s="42"/>
      <c r="HPZ20" s="42"/>
      <c r="HQY20" s="42"/>
      <c r="HRX20" s="42"/>
      <c r="HSW20" s="42"/>
      <c r="HTV20" s="42"/>
      <c r="HUU20" s="42"/>
      <c r="HVT20" s="42"/>
      <c r="HWS20" s="42"/>
      <c r="HXR20" s="42"/>
      <c r="HYQ20" s="42"/>
      <c r="HZP20" s="42"/>
      <c r="IAO20" s="42"/>
      <c r="IBN20" s="42"/>
      <c r="ICM20" s="42"/>
      <c r="IDL20" s="42"/>
      <c r="IEK20" s="42"/>
      <c r="IFJ20" s="42"/>
      <c r="IGI20" s="42"/>
      <c r="IHH20" s="42"/>
      <c r="IIG20" s="42"/>
      <c r="IJF20" s="42"/>
      <c r="IKE20" s="42"/>
      <c r="ILD20" s="42"/>
      <c r="IMC20" s="42"/>
      <c r="INB20" s="42"/>
      <c r="IOA20" s="42"/>
      <c r="IOZ20" s="42"/>
      <c r="IPY20" s="42"/>
      <c r="IQX20" s="42"/>
      <c r="IRW20" s="42"/>
      <c r="ISV20" s="42"/>
      <c r="ITU20" s="42"/>
      <c r="IUT20" s="42"/>
      <c r="IVS20" s="42"/>
      <c r="IWR20" s="42"/>
      <c r="IXQ20" s="42"/>
      <c r="IYP20" s="42"/>
      <c r="IZO20" s="42"/>
      <c r="JAN20" s="42"/>
      <c r="JBM20" s="42"/>
      <c r="JCL20" s="42"/>
      <c r="JDK20" s="42"/>
      <c r="JEJ20" s="42"/>
      <c r="JFI20" s="42"/>
      <c r="JGH20" s="42"/>
      <c r="JHG20" s="42"/>
      <c r="JIF20" s="42"/>
      <c r="JJE20" s="42"/>
      <c r="JKD20" s="42"/>
      <c r="JLC20" s="42"/>
      <c r="JMB20" s="42"/>
      <c r="JNA20" s="42"/>
      <c r="JNZ20" s="42"/>
      <c r="JOY20" s="42"/>
      <c r="JPX20" s="42"/>
      <c r="JQW20" s="42"/>
      <c r="JRV20" s="42"/>
      <c r="JSU20" s="42"/>
      <c r="JTT20" s="42"/>
      <c r="JUS20" s="42"/>
      <c r="JVR20" s="42"/>
      <c r="JWQ20" s="42"/>
      <c r="JXP20" s="42"/>
      <c r="JYO20" s="42"/>
      <c r="JZN20" s="42"/>
      <c r="KAM20" s="42"/>
      <c r="KBL20" s="42"/>
      <c r="KCK20" s="42"/>
      <c r="KDJ20" s="42"/>
      <c r="KEI20" s="42"/>
      <c r="KFH20" s="42"/>
      <c r="KGG20" s="42"/>
      <c r="KHF20" s="42"/>
      <c r="KIE20" s="42"/>
      <c r="KJD20" s="42"/>
      <c r="KKC20" s="42"/>
      <c r="KLB20" s="42"/>
      <c r="KMA20" s="42"/>
      <c r="KMZ20" s="42"/>
      <c r="KNY20" s="42"/>
      <c r="KOX20" s="42"/>
      <c r="KPW20" s="42"/>
      <c r="KQV20" s="42"/>
      <c r="KRU20" s="42"/>
      <c r="KST20" s="42"/>
      <c r="KTS20" s="42"/>
      <c r="KUR20" s="42"/>
      <c r="KVQ20" s="42"/>
      <c r="KWP20" s="42"/>
      <c r="KXO20" s="42"/>
      <c r="KYN20" s="42"/>
      <c r="KZM20" s="42"/>
      <c r="LAL20" s="42"/>
      <c r="LBK20" s="42"/>
      <c r="LCJ20" s="42"/>
      <c r="LDI20" s="42"/>
      <c r="LEH20" s="42"/>
      <c r="LFG20" s="42"/>
      <c r="LGF20" s="42"/>
      <c r="LHE20" s="42"/>
      <c r="LID20" s="42"/>
      <c r="LJC20" s="42"/>
      <c r="LKB20" s="42"/>
      <c r="LLA20" s="42"/>
      <c r="LLZ20" s="42"/>
      <c r="LMY20" s="42"/>
      <c r="LNX20" s="42"/>
      <c r="LOW20" s="42"/>
      <c r="LPV20" s="42"/>
      <c r="LQU20" s="42"/>
      <c r="LRT20" s="42"/>
      <c r="LSS20" s="42"/>
      <c r="LTR20" s="42"/>
      <c r="LUQ20" s="42"/>
      <c r="LVP20" s="42"/>
      <c r="LWO20" s="42"/>
      <c r="LXN20" s="42"/>
      <c r="LYM20" s="42"/>
      <c r="LZL20" s="42"/>
      <c r="MAK20" s="42"/>
      <c r="MBJ20" s="42"/>
      <c r="MCI20" s="42"/>
      <c r="MDH20" s="42"/>
      <c r="MEG20" s="42"/>
      <c r="MFF20" s="42"/>
      <c r="MGE20" s="42"/>
      <c r="MHD20" s="42"/>
      <c r="MIC20" s="42"/>
      <c r="MJB20" s="42"/>
      <c r="MKA20" s="42"/>
      <c r="MKZ20" s="42"/>
      <c r="MLY20" s="42"/>
      <c r="MMX20" s="42"/>
      <c r="MNW20" s="42"/>
      <c r="MOV20" s="42"/>
      <c r="MPU20" s="42"/>
      <c r="MQT20" s="42"/>
      <c r="MRS20" s="42"/>
      <c r="MSR20" s="42"/>
      <c r="MTQ20" s="42"/>
      <c r="MUP20" s="42"/>
      <c r="MVO20" s="42"/>
      <c r="MWN20" s="42"/>
      <c r="MXM20" s="42"/>
      <c r="MYL20" s="42"/>
      <c r="MZK20" s="42"/>
      <c r="NAJ20" s="42"/>
      <c r="NBI20" s="42"/>
      <c r="NCH20" s="42"/>
      <c r="NDG20" s="42"/>
      <c r="NEF20" s="42"/>
      <c r="NFE20" s="42"/>
      <c r="NGD20" s="42"/>
      <c r="NHC20" s="42"/>
      <c r="NIB20" s="42"/>
      <c r="NJA20" s="42"/>
      <c r="NJZ20" s="42"/>
      <c r="NKY20" s="42"/>
      <c r="NLX20" s="42"/>
      <c r="NMW20" s="42"/>
      <c r="NNV20" s="42"/>
      <c r="NOU20" s="42"/>
      <c r="NPT20" s="42"/>
      <c r="NQS20" s="42"/>
      <c r="NRR20" s="42"/>
      <c r="NSQ20" s="42"/>
      <c r="NTP20" s="42"/>
      <c r="NUO20" s="42"/>
      <c r="NVN20" s="42"/>
      <c r="NWM20" s="42"/>
      <c r="NXL20" s="42"/>
      <c r="NYK20" s="42"/>
      <c r="NZJ20" s="42"/>
      <c r="OAI20" s="42"/>
      <c r="OBH20" s="42"/>
      <c r="OCG20" s="42"/>
      <c r="ODF20" s="42"/>
      <c r="OEE20" s="42"/>
      <c r="OFD20" s="42"/>
      <c r="OGC20" s="42"/>
      <c r="OHB20" s="42"/>
      <c r="OIA20" s="42"/>
      <c r="OIZ20" s="42"/>
      <c r="OJY20" s="42"/>
      <c r="OKX20" s="42"/>
      <c r="OLW20" s="42"/>
      <c r="OMV20" s="42"/>
      <c r="ONU20" s="42"/>
      <c r="OOT20" s="42"/>
      <c r="OPS20" s="42"/>
      <c r="OQR20" s="42"/>
      <c r="ORQ20" s="42"/>
      <c r="OSP20" s="42"/>
      <c r="OTO20" s="42"/>
      <c r="OUN20" s="42"/>
      <c r="OVM20" s="42"/>
      <c r="OWL20" s="42"/>
      <c r="OXK20" s="42"/>
      <c r="OYJ20" s="42"/>
      <c r="OZI20" s="42"/>
      <c r="PAH20" s="42"/>
      <c r="PBG20" s="42"/>
      <c r="PCF20" s="42"/>
      <c r="PDE20" s="42"/>
      <c r="PED20" s="42"/>
      <c r="PFC20" s="42"/>
      <c r="PGB20" s="42"/>
      <c r="PHA20" s="42"/>
      <c r="PHZ20" s="42"/>
      <c r="PIY20" s="42"/>
      <c r="PJX20" s="42"/>
      <c r="PKW20" s="42"/>
      <c r="PLV20" s="42"/>
      <c r="PMU20" s="42"/>
      <c r="PNT20" s="42"/>
      <c r="POS20" s="42"/>
      <c r="PPR20" s="42"/>
      <c r="PQQ20" s="42"/>
      <c r="PRP20" s="42"/>
      <c r="PSO20" s="42"/>
      <c r="PTN20" s="42"/>
      <c r="PUM20" s="42"/>
      <c r="PVL20" s="42"/>
      <c r="PWK20" s="42"/>
      <c r="PXJ20" s="42"/>
      <c r="PYI20" s="42"/>
      <c r="PZH20" s="42"/>
      <c r="QAG20" s="42"/>
      <c r="QBF20" s="42"/>
      <c r="QCE20" s="42"/>
      <c r="QDD20" s="42"/>
      <c r="QEC20" s="42"/>
      <c r="QFB20" s="42"/>
      <c r="QGA20" s="42"/>
      <c r="QGZ20" s="42"/>
      <c r="QHY20" s="42"/>
      <c r="QIX20" s="42"/>
      <c r="QJW20" s="42"/>
      <c r="QKV20" s="42"/>
      <c r="QLU20" s="42"/>
      <c r="QMT20" s="42"/>
      <c r="QNS20" s="42"/>
      <c r="QOR20" s="42"/>
      <c r="QPQ20" s="42"/>
      <c r="QQP20" s="42"/>
      <c r="QRO20" s="42"/>
      <c r="QSN20" s="42"/>
      <c r="QTM20" s="42"/>
      <c r="QUL20" s="42"/>
      <c r="QVK20" s="42"/>
      <c r="QWJ20" s="42"/>
      <c r="QXI20" s="42"/>
      <c r="QYH20" s="42"/>
      <c r="QZG20" s="42"/>
      <c r="RAF20" s="42"/>
      <c r="RBE20" s="42"/>
      <c r="RCD20" s="42"/>
      <c r="RDC20" s="42"/>
      <c r="REB20" s="42"/>
      <c r="RFA20" s="42"/>
      <c r="RFZ20" s="42"/>
      <c r="RGY20" s="42"/>
      <c r="RHX20" s="42"/>
      <c r="RIW20" s="42"/>
      <c r="RJV20" s="42"/>
      <c r="RKU20" s="42"/>
      <c r="RLT20" s="42"/>
      <c r="RMS20" s="42"/>
      <c r="RNR20" s="42"/>
      <c r="ROQ20" s="42"/>
      <c r="RPP20" s="42"/>
      <c r="RQO20" s="42"/>
      <c r="RRN20" s="42"/>
      <c r="RSM20" s="42"/>
      <c r="RTL20" s="42"/>
      <c r="RUK20" s="42"/>
      <c r="RVJ20" s="42"/>
      <c r="RWI20" s="42"/>
      <c r="RXH20" s="42"/>
      <c r="RYG20" s="42"/>
      <c r="RZF20" s="42"/>
      <c r="SAE20" s="42"/>
      <c r="SBD20" s="42"/>
      <c r="SCC20" s="42"/>
      <c r="SDB20" s="42"/>
      <c r="SEA20" s="42"/>
      <c r="SEZ20" s="42"/>
      <c r="SFY20" s="42"/>
      <c r="SGX20" s="42"/>
      <c r="SHW20" s="42"/>
      <c r="SIV20" s="42"/>
      <c r="SJU20" s="42"/>
      <c r="SKT20" s="42"/>
      <c r="SLS20" s="42"/>
      <c r="SMR20" s="42"/>
      <c r="SNQ20" s="42"/>
      <c r="SOP20" s="42"/>
      <c r="SPO20" s="42"/>
      <c r="SQN20" s="42"/>
      <c r="SRM20" s="42"/>
      <c r="SSL20" s="42"/>
      <c r="STK20" s="42"/>
      <c r="SUJ20" s="42"/>
      <c r="SVI20" s="42"/>
      <c r="SWH20" s="42"/>
      <c r="SXG20" s="42"/>
      <c r="SYF20" s="42"/>
      <c r="SZE20" s="42"/>
      <c r="TAD20" s="42"/>
      <c r="TBC20" s="42"/>
      <c r="TCB20" s="42"/>
      <c r="TDA20" s="42"/>
      <c r="TDZ20" s="42"/>
      <c r="TEY20" s="42"/>
      <c r="TFX20" s="42"/>
      <c r="TGW20" s="42"/>
      <c r="THV20" s="42"/>
      <c r="TIU20" s="42"/>
      <c r="TJT20" s="42"/>
      <c r="TKS20" s="42"/>
      <c r="TLR20" s="42"/>
      <c r="TMQ20" s="42"/>
      <c r="TNP20" s="42"/>
      <c r="TOO20" s="42"/>
      <c r="TPN20" s="42"/>
      <c r="TQM20" s="42"/>
      <c r="TRL20" s="42"/>
      <c r="TSK20" s="42"/>
      <c r="TTJ20" s="42"/>
      <c r="TUI20" s="42"/>
      <c r="TVH20" s="42"/>
      <c r="TWG20" s="42"/>
      <c r="TXF20" s="42"/>
      <c r="TYE20" s="42"/>
      <c r="TZD20" s="42"/>
      <c r="UAC20" s="42"/>
      <c r="UBB20" s="42"/>
      <c r="UCA20" s="42"/>
      <c r="UCZ20" s="42"/>
      <c r="UDY20" s="42"/>
      <c r="UEX20" s="42"/>
      <c r="UFW20" s="42"/>
      <c r="UGV20" s="42"/>
      <c r="UHU20" s="42"/>
      <c r="UIT20" s="42"/>
      <c r="UJS20" s="42"/>
      <c r="UKR20" s="42"/>
      <c r="ULQ20" s="42"/>
      <c r="UMP20" s="42"/>
      <c r="UNO20" s="42"/>
      <c r="UON20" s="42"/>
      <c r="UPM20" s="42"/>
      <c r="UQL20" s="42"/>
      <c r="URK20" s="42"/>
      <c r="USJ20" s="42"/>
      <c r="UTI20" s="42"/>
      <c r="UUH20" s="42"/>
      <c r="UVG20" s="42"/>
      <c r="UWF20" s="42"/>
      <c r="UXE20" s="42"/>
      <c r="UYD20" s="42"/>
      <c r="UZC20" s="42"/>
      <c r="VAB20" s="42"/>
      <c r="VBA20" s="42"/>
      <c r="VBZ20" s="42"/>
      <c r="VCY20" s="42"/>
      <c r="VDX20" s="42"/>
      <c r="VEW20" s="42"/>
      <c r="VFV20" s="42"/>
      <c r="VGU20" s="42"/>
      <c r="VHT20" s="42"/>
      <c r="VIS20" s="42"/>
      <c r="VJR20" s="42"/>
      <c r="VKQ20" s="42"/>
      <c r="VLP20" s="42"/>
      <c r="VMO20" s="42"/>
      <c r="VNN20" s="42"/>
      <c r="VOM20" s="42"/>
      <c r="VPL20" s="42"/>
      <c r="VQK20" s="42"/>
      <c r="VRJ20" s="42"/>
      <c r="VSI20" s="42"/>
      <c r="VTH20" s="42"/>
      <c r="VUG20" s="42"/>
      <c r="VVF20" s="42"/>
      <c r="VWE20" s="42"/>
      <c r="VXD20" s="42"/>
      <c r="VYC20" s="42"/>
      <c r="VZB20" s="42"/>
      <c r="WAA20" s="42"/>
      <c r="WAZ20" s="42"/>
      <c r="WBY20" s="42"/>
      <c r="WCX20" s="42"/>
      <c r="WDW20" s="42"/>
      <c r="WEV20" s="42"/>
      <c r="WFU20" s="42"/>
      <c r="WGT20" s="42"/>
      <c r="WHS20" s="42"/>
      <c r="WIR20" s="42"/>
      <c r="WJQ20" s="42"/>
      <c r="WKP20" s="42"/>
      <c r="WLO20" s="42"/>
      <c r="WMN20" s="42"/>
      <c r="WNM20" s="42"/>
      <c r="WOL20" s="42"/>
      <c r="WPK20" s="42"/>
      <c r="WQJ20" s="42"/>
      <c r="WRI20" s="42"/>
      <c r="WSH20" s="42"/>
      <c r="WTG20" s="42"/>
      <c r="WUF20" s="42"/>
      <c r="WVE20" s="42"/>
      <c r="WWD20" s="42"/>
      <c r="WXC20" s="42"/>
      <c r="WYB20" s="42"/>
      <c r="WZA20" s="42"/>
      <c r="WZZ20" s="42"/>
      <c r="XAY20" s="42"/>
      <c r="XBX20" s="42"/>
      <c r="XCW20" s="42"/>
      <c r="XDV20" s="42"/>
      <c r="XEU20" s="42"/>
    </row>
    <row r="21" spans="1:1000 1025:2025 2050:3050 3075:4075 4100:5100 5125:6125 6150:7150 7175:8175 8200:9200 9225:10225 10250:11250 11275:12275 12300:13300 13325:14325 14350:15350 15375:16375" ht="13.5" hidden="1" x14ac:dyDescent="0.25">
      <c r="A21" s="137" t="s">
        <v>43</v>
      </c>
      <c r="B21" s="138">
        <v>1.8</v>
      </c>
      <c r="C21" s="137">
        <v>0</v>
      </c>
      <c r="D21" s="137">
        <v>0</v>
      </c>
      <c r="E21" s="137">
        <v>0</v>
      </c>
      <c r="F21" s="137">
        <v>0</v>
      </c>
      <c r="G21" s="137">
        <v>0</v>
      </c>
      <c r="H21" s="137">
        <v>0</v>
      </c>
      <c r="I21" s="137">
        <v>0</v>
      </c>
      <c r="J21" s="137">
        <v>0</v>
      </c>
      <c r="K21" s="137">
        <v>0</v>
      </c>
      <c r="L21" s="137">
        <v>0</v>
      </c>
      <c r="M21" s="137">
        <v>0</v>
      </c>
      <c r="N21" s="137">
        <v>0</v>
      </c>
      <c r="O21" s="137">
        <v>0</v>
      </c>
      <c r="P21" s="137">
        <v>0</v>
      </c>
      <c r="Q21" s="137">
        <v>0</v>
      </c>
      <c r="R21" s="137">
        <v>0</v>
      </c>
      <c r="S21" s="137">
        <v>0</v>
      </c>
      <c r="T21" s="138">
        <v>4</v>
      </c>
      <c r="U21" s="138">
        <v>5.5</v>
      </c>
      <c r="V21" s="138">
        <v>2.5</v>
      </c>
      <c r="W21" s="138"/>
      <c r="X21" s="138">
        <v>1.8</v>
      </c>
      <c r="Y21" s="138"/>
      <c r="Z21" s="137">
        <v>2.5</v>
      </c>
      <c r="AA21" s="137">
        <v>4</v>
      </c>
      <c r="AB21" s="137">
        <v>5.5</v>
      </c>
      <c r="AC21" s="137"/>
      <c r="AD21" s="137"/>
      <c r="AX21" s="42"/>
      <c r="BW21" s="42"/>
      <c r="CV21" s="42"/>
      <c r="DU21" s="42"/>
      <c r="ET21" s="42"/>
      <c r="FS21" s="42"/>
      <c r="GR21" s="42"/>
      <c r="HQ21" s="42"/>
      <c r="IP21" s="42"/>
      <c r="JO21" s="42"/>
      <c r="KN21" s="42"/>
      <c r="LM21" s="42"/>
      <c r="ML21" s="42"/>
      <c r="NK21" s="42"/>
      <c r="OJ21" s="42"/>
      <c r="PI21" s="42"/>
      <c r="QH21" s="42"/>
      <c r="RG21" s="42"/>
      <c r="SF21" s="42"/>
      <c r="TE21" s="42"/>
      <c r="UD21" s="42"/>
      <c r="VC21" s="42"/>
      <c r="WB21" s="42"/>
      <c r="XA21" s="42"/>
      <c r="XZ21" s="42"/>
      <c r="YY21" s="42"/>
      <c r="ZX21" s="42"/>
      <c r="AAW21" s="42"/>
      <c r="ABV21" s="42"/>
      <c r="ACU21" s="42"/>
      <c r="ADT21" s="42"/>
      <c r="AES21" s="42"/>
      <c r="AFR21" s="42"/>
      <c r="AGQ21" s="42"/>
      <c r="AHP21" s="42"/>
      <c r="AIO21" s="42"/>
      <c r="AJN21" s="42"/>
      <c r="AKM21" s="42"/>
      <c r="ALL21" s="42"/>
      <c r="AMK21" s="42"/>
      <c r="ANJ21" s="42"/>
      <c r="AOI21" s="42"/>
      <c r="APH21" s="42"/>
      <c r="AQG21" s="42"/>
      <c r="ARF21" s="42"/>
      <c r="ASE21" s="42"/>
      <c r="ATD21" s="42"/>
      <c r="AUC21" s="42"/>
      <c r="AVB21" s="42"/>
      <c r="AWA21" s="42"/>
      <c r="AWZ21" s="42"/>
      <c r="AXY21" s="42"/>
      <c r="AYX21" s="42"/>
      <c r="AZW21" s="42"/>
      <c r="BAV21" s="42"/>
      <c r="BBU21" s="42"/>
      <c r="BCT21" s="42"/>
      <c r="BDS21" s="42"/>
      <c r="BER21" s="42"/>
      <c r="BFQ21" s="42"/>
      <c r="BGP21" s="42"/>
      <c r="BHO21" s="42"/>
      <c r="BIN21" s="42"/>
      <c r="BJM21" s="42"/>
      <c r="BKL21" s="42"/>
      <c r="BLK21" s="42"/>
      <c r="BMJ21" s="42"/>
      <c r="BNI21" s="42"/>
      <c r="BOH21" s="42"/>
      <c r="BPG21" s="42"/>
      <c r="BQF21" s="42"/>
      <c r="BRE21" s="42"/>
      <c r="BSD21" s="42"/>
      <c r="BTC21" s="42"/>
      <c r="BUB21" s="42"/>
      <c r="BVA21" s="42"/>
      <c r="BVZ21" s="42"/>
      <c r="BWY21" s="42"/>
      <c r="BXX21" s="42"/>
      <c r="BYW21" s="42"/>
      <c r="BZV21" s="42"/>
      <c r="CAU21" s="42"/>
      <c r="CBT21" s="42"/>
      <c r="CCS21" s="42"/>
      <c r="CDR21" s="42"/>
      <c r="CEQ21" s="42"/>
      <c r="CFP21" s="42"/>
      <c r="CGO21" s="42"/>
      <c r="CHN21" s="42"/>
      <c r="CIM21" s="42"/>
      <c r="CJL21" s="42"/>
      <c r="CKK21" s="42"/>
      <c r="CLJ21" s="42"/>
      <c r="CMI21" s="42"/>
      <c r="CNH21" s="42"/>
      <c r="COG21" s="42"/>
      <c r="CPF21" s="42"/>
      <c r="CQE21" s="42"/>
      <c r="CRD21" s="42"/>
      <c r="CSC21" s="42"/>
      <c r="CTB21" s="42"/>
      <c r="CUA21" s="42"/>
      <c r="CUZ21" s="42"/>
      <c r="CVY21" s="42"/>
      <c r="CWX21" s="42"/>
      <c r="CXW21" s="42"/>
      <c r="CYV21" s="42"/>
      <c r="CZU21" s="42"/>
      <c r="DAT21" s="42"/>
      <c r="DBS21" s="42"/>
      <c r="DCR21" s="42"/>
      <c r="DDQ21" s="42"/>
      <c r="DEP21" s="42"/>
      <c r="DFO21" s="42"/>
      <c r="DGN21" s="42"/>
      <c r="DHM21" s="42"/>
      <c r="DIL21" s="42"/>
      <c r="DJK21" s="42"/>
      <c r="DKJ21" s="42"/>
      <c r="DLI21" s="42"/>
      <c r="DMH21" s="42"/>
      <c r="DNG21" s="42"/>
      <c r="DOF21" s="42"/>
      <c r="DPE21" s="42"/>
      <c r="DQD21" s="42"/>
      <c r="DRC21" s="42"/>
      <c r="DSB21" s="42"/>
      <c r="DTA21" s="42"/>
      <c r="DTZ21" s="42"/>
      <c r="DUY21" s="42"/>
      <c r="DVX21" s="42"/>
      <c r="DWW21" s="42"/>
      <c r="DXV21" s="42"/>
      <c r="DYU21" s="42"/>
      <c r="DZT21" s="42"/>
      <c r="EAS21" s="42"/>
      <c r="EBR21" s="42"/>
      <c r="ECQ21" s="42"/>
      <c r="EDP21" s="42"/>
      <c r="EEO21" s="42"/>
      <c r="EFN21" s="42"/>
      <c r="EGM21" s="42"/>
      <c r="EHL21" s="42"/>
      <c r="EIK21" s="42"/>
      <c r="EJJ21" s="42"/>
      <c r="EKI21" s="42"/>
      <c r="ELH21" s="42"/>
      <c r="EMG21" s="42"/>
      <c r="ENF21" s="42"/>
      <c r="EOE21" s="42"/>
      <c r="EPD21" s="42"/>
      <c r="EQC21" s="42"/>
      <c r="ERB21" s="42"/>
      <c r="ESA21" s="42"/>
      <c r="ESZ21" s="42"/>
      <c r="ETY21" s="42"/>
      <c r="EUX21" s="42"/>
      <c r="EVW21" s="42"/>
      <c r="EWV21" s="42"/>
      <c r="EXU21" s="42"/>
      <c r="EYT21" s="42"/>
      <c r="EZS21" s="42"/>
      <c r="FAR21" s="42"/>
      <c r="FBQ21" s="42"/>
      <c r="FCP21" s="42"/>
      <c r="FDO21" s="42"/>
      <c r="FEN21" s="42"/>
      <c r="FFM21" s="42"/>
      <c r="FGL21" s="42"/>
      <c r="FHK21" s="42"/>
      <c r="FIJ21" s="42"/>
      <c r="FJI21" s="42"/>
      <c r="FKH21" s="42"/>
      <c r="FLG21" s="42"/>
      <c r="FMF21" s="42"/>
      <c r="FNE21" s="42"/>
      <c r="FOD21" s="42"/>
      <c r="FPC21" s="42"/>
      <c r="FQB21" s="42"/>
      <c r="FRA21" s="42"/>
      <c r="FRZ21" s="42"/>
      <c r="FSY21" s="42"/>
      <c r="FTX21" s="42"/>
      <c r="FUW21" s="42"/>
      <c r="FVV21" s="42"/>
      <c r="FWU21" s="42"/>
      <c r="FXT21" s="42"/>
      <c r="FYS21" s="42"/>
      <c r="FZR21" s="42"/>
      <c r="GAQ21" s="42"/>
      <c r="GBP21" s="42"/>
      <c r="GCO21" s="42"/>
      <c r="GDN21" s="42"/>
      <c r="GEM21" s="42"/>
      <c r="GFL21" s="42"/>
      <c r="GGK21" s="42"/>
      <c r="GHJ21" s="42"/>
      <c r="GII21" s="42"/>
      <c r="GJH21" s="42"/>
      <c r="GKG21" s="42"/>
      <c r="GLF21" s="42"/>
      <c r="GME21" s="42"/>
      <c r="GND21" s="42"/>
      <c r="GOC21" s="42"/>
      <c r="GPB21" s="42"/>
      <c r="GQA21" s="42"/>
      <c r="GQZ21" s="42"/>
      <c r="GRY21" s="42"/>
      <c r="GSX21" s="42"/>
      <c r="GTW21" s="42"/>
      <c r="GUV21" s="42"/>
      <c r="GVU21" s="42"/>
      <c r="GWT21" s="42"/>
      <c r="GXS21" s="42"/>
      <c r="GYR21" s="42"/>
      <c r="GZQ21" s="42"/>
      <c r="HAP21" s="42"/>
      <c r="HBO21" s="42"/>
      <c r="HCN21" s="42"/>
      <c r="HDM21" s="42"/>
      <c r="HEL21" s="42"/>
      <c r="HFK21" s="42"/>
      <c r="HGJ21" s="42"/>
      <c r="HHI21" s="42"/>
      <c r="HIH21" s="42"/>
      <c r="HJG21" s="42"/>
      <c r="HKF21" s="42"/>
      <c r="HLE21" s="42"/>
      <c r="HMD21" s="42"/>
      <c r="HNC21" s="42"/>
      <c r="HOB21" s="42"/>
      <c r="HPA21" s="42"/>
      <c r="HPZ21" s="42"/>
      <c r="HQY21" s="42"/>
      <c r="HRX21" s="42"/>
      <c r="HSW21" s="42"/>
      <c r="HTV21" s="42"/>
      <c r="HUU21" s="42"/>
      <c r="HVT21" s="42"/>
      <c r="HWS21" s="42"/>
      <c r="HXR21" s="42"/>
      <c r="HYQ21" s="42"/>
      <c r="HZP21" s="42"/>
      <c r="IAO21" s="42"/>
      <c r="IBN21" s="42"/>
      <c r="ICM21" s="42"/>
      <c r="IDL21" s="42"/>
      <c r="IEK21" s="42"/>
      <c r="IFJ21" s="42"/>
      <c r="IGI21" s="42"/>
      <c r="IHH21" s="42"/>
      <c r="IIG21" s="42"/>
      <c r="IJF21" s="42"/>
      <c r="IKE21" s="42"/>
      <c r="ILD21" s="42"/>
      <c r="IMC21" s="42"/>
      <c r="INB21" s="42"/>
      <c r="IOA21" s="42"/>
      <c r="IOZ21" s="42"/>
      <c r="IPY21" s="42"/>
      <c r="IQX21" s="42"/>
      <c r="IRW21" s="42"/>
      <c r="ISV21" s="42"/>
      <c r="ITU21" s="42"/>
      <c r="IUT21" s="42"/>
      <c r="IVS21" s="42"/>
      <c r="IWR21" s="42"/>
      <c r="IXQ21" s="42"/>
      <c r="IYP21" s="42"/>
      <c r="IZO21" s="42"/>
      <c r="JAN21" s="42"/>
      <c r="JBM21" s="42"/>
      <c r="JCL21" s="42"/>
      <c r="JDK21" s="42"/>
      <c r="JEJ21" s="42"/>
      <c r="JFI21" s="42"/>
      <c r="JGH21" s="42"/>
      <c r="JHG21" s="42"/>
      <c r="JIF21" s="42"/>
      <c r="JJE21" s="42"/>
      <c r="JKD21" s="42"/>
      <c r="JLC21" s="42"/>
      <c r="JMB21" s="42"/>
      <c r="JNA21" s="42"/>
      <c r="JNZ21" s="42"/>
      <c r="JOY21" s="42"/>
      <c r="JPX21" s="42"/>
      <c r="JQW21" s="42"/>
      <c r="JRV21" s="42"/>
      <c r="JSU21" s="42"/>
      <c r="JTT21" s="42"/>
      <c r="JUS21" s="42"/>
      <c r="JVR21" s="42"/>
      <c r="JWQ21" s="42"/>
      <c r="JXP21" s="42"/>
      <c r="JYO21" s="42"/>
      <c r="JZN21" s="42"/>
      <c r="KAM21" s="42"/>
      <c r="KBL21" s="42"/>
      <c r="KCK21" s="42"/>
      <c r="KDJ21" s="42"/>
      <c r="KEI21" s="42"/>
      <c r="KFH21" s="42"/>
      <c r="KGG21" s="42"/>
      <c r="KHF21" s="42"/>
      <c r="KIE21" s="42"/>
      <c r="KJD21" s="42"/>
      <c r="KKC21" s="42"/>
      <c r="KLB21" s="42"/>
      <c r="KMA21" s="42"/>
      <c r="KMZ21" s="42"/>
      <c r="KNY21" s="42"/>
      <c r="KOX21" s="42"/>
      <c r="KPW21" s="42"/>
      <c r="KQV21" s="42"/>
      <c r="KRU21" s="42"/>
      <c r="KST21" s="42"/>
      <c r="KTS21" s="42"/>
      <c r="KUR21" s="42"/>
      <c r="KVQ21" s="42"/>
      <c r="KWP21" s="42"/>
      <c r="KXO21" s="42"/>
      <c r="KYN21" s="42"/>
      <c r="KZM21" s="42"/>
      <c r="LAL21" s="42"/>
      <c r="LBK21" s="42"/>
      <c r="LCJ21" s="42"/>
      <c r="LDI21" s="42"/>
      <c r="LEH21" s="42"/>
      <c r="LFG21" s="42"/>
      <c r="LGF21" s="42"/>
      <c r="LHE21" s="42"/>
      <c r="LID21" s="42"/>
      <c r="LJC21" s="42"/>
      <c r="LKB21" s="42"/>
      <c r="LLA21" s="42"/>
      <c r="LLZ21" s="42"/>
      <c r="LMY21" s="42"/>
      <c r="LNX21" s="42"/>
      <c r="LOW21" s="42"/>
      <c r="LPV21" s="42"/>
      <c r="LQU21" s="42"/>
      <c r="LRT21" s="42"/>
      <c r="LSS21" s="42"/>
      <c r="LTR21" s="42"/>
      <c r="LUQ21" s="42"/>
      <c r="LVP21" s="42"/>
      <c r="LWO21" s="42"/>
      <c r="LXN21" s="42"/>
      <c r="LYM21" s="42"/>
      <c r="LZL21" s="42"/>
      <c r="MAK21" s="42"/>
      <c r="MBJ21" s="42"/>
      <c r="MCI21" s="42"/>
      <c r="MDH21" s="42"/>
      <c r="MEG21" s="42"/>
      <c r="MFF21" s="42"/>
      <c r="MGE21" s="42"/>
      <c r="MHD21" s="42"/>
      <c r="MIC21" s="42"/>
      <c r="MJB21" s="42"/>
      <c r="MKA21" s="42"/>
      <c r="MKZ21" s="42"/>
      <c r="MLY21" s="42"/>
      <c r="MMX21" s="42"/>
      <c r="MNW21" s="42"/>
      <c r="MOV21" s="42"/>
      <c r="MPU21" s="42"/>
      <c r="MQT21" s="42"/>
      <c r="MRS21" s="42"/>
      <c r="MSR21" s="42"/>
      <c r="MTQ21" s="42"/>
      <c r="MUP21" s="42"/>
      <c r="MVO21" s="42"/>
      <c r="MWN21" s="42"/>
      <c r="MXM21" s="42"/>
      <c r="MYL21" s="42"/>
      <c r="MZK21" s="42"/>
      <c r="NAJ21" s="42"/>
      <c r="NBI21" s="42"/>
      <c r="NCH21" s="42"/>
      <c r="NDG21" s="42"/>
      <c r="NEF21" s="42"/>
      <c r="NFE21" s="42"/>
      <c r="NGD21" s="42"/>
      <c r="NHC21" s="42"/>
      <c r="NIB21" s="42"/>
      <c r="NJA21" s="42"/>
      <c r="NJZ21" s="42"/>
      <c r="NKY21" s="42"/>
      <c r="NLX21" s="42"/>
      <c r="NMW21" s="42"/>
      <c r="NNV21" s="42"/>
      <c r="NOU21" s="42"/>
      <c r="NPT21" s="42"/>
      <c r="NQS21" s="42"/>
      <c r="NRR21" s="42"/>
      <c r="NSQ21" s="42"/>
      <c r="NTP21" s="42"/>
      <c r="NUO21" s="42"/>
      <c r="NVN21" s="42"/>
      <c r="NWM21" s="42"/>
      <c r="NXL21" s="42"/>
      <c r="NYK21" s="42"/>
      <c r="NZJ21" s="42"/>
      <c r="OAI21" s="42"/>
      <c r="OBH21" s="42"/>
      <c r="OCG21" s="42"/>
      <c r="ODF21" s="42"/>
      <c r="OEE21" s="42"/>
      <c r="OFD21" s="42"/>
      <c r="OGC21" s="42"/>
      <c r="OHB21" s="42"/>
      <c r="OIA21" s="42"/>
      <c r="OIZ21" s="42"/>
      <c r="OJY21" s="42"/>
      <c r="OKX21" s="42"/>
      <c r="OLW21" s="42"/>
      <c r="OMV21" s="42"/>
      <c r="ONU21" s="42"/>
      <c r="OOT21" s="42"/>
      <c r="OPS21" s="42"/>
      <c r="OQR21" s="42"/>
      <c r="ORQ21" s="42"/>
      <c r="OSP21" s="42"/>
      <c r="OTO21" s="42"/>
      <c r="OUN21" s="42"/>
      <c r="OVM21" s="42"/>
      <c r="OWL21" s="42"/>
      <c r="OXK21" s="42"/>
      <c r="OYJ21" s="42"/>
      <c r="OZI21" s="42"/>
      <c r="PAH21" s="42"/>
      <c r="PBG21" s="42"/>
      <c r="PCF21" s="42"/>
      <c r="PDE21" s="42"/>
      <c r="PED21" s="42"/>
      <c r="PFC21" s="42"/>
      <c r="PGB21" s="42"/>
      <c r="PHA21" s="42"/>
      <c r="PHZ21" s="42"/>
      <c r="PIY21" s="42"/>
      <c r="PJX21" s="42"/>
      <c r="PKW21" s="42"/>
      <c r="PLV21" s="42"/>
      <c r="PMU21" s="42"/>
      <c r="PNT21" s="42"/>
      <c r="POS21" s="42"/>
      <c r="PPR21" s="42"/>
      <c r="PQQ21" s="42"/>
      <c r="PRP21" s="42"/>
      <c r="PSO21" s="42"/>
      <c r="PTN21" s="42"/>
      <c r="PUM21" s="42"/>
      <c r="PVL21" s="42"/>
      <c r="PWK21" s="42"/>
      <c r="PXJ21" s="42"/>
      <c r="PYI21" s="42"/>
      <c r="PZH21" s="42"/>
      <c r="QAG21" s="42"/>
      <c r="QBF21" s="42"/>
      <c r="QCE21" s="42"/>
      <c r="QDD21" s="42"/>
      <c r="QEC21" s="42"/>
      <c r="QFB21" s="42"/>
      <c r="QGA21" s="42"/>
      <c r="QGZ21" s="42"/>
      <c r="QHY21" s="42"/>
      <c r="QIX21" s="42"/>
      <c r="QJW21" s="42"/>
      <c r="QKV21" s="42"/>
      <c r="QLU21" s="42"/>
      <c r="QMT21" s="42"/>
      <c r="QNS21" s="42"/>
      <c r="QOR21" s="42"/>
      <c r="QPQ21" s="42"/>
      <c r="QQP21" s="42"/>
      <c r="QRO21" s="42"/>
      <c r="QSN21" s="42"/>
      <c r="QTM21" s="42"/>
      <c r="QUL21" s="42"/>
      <c r="QVK21" s="42"/>
      <c r="QWJ21" s="42"/>
      <c r="QXI21" s="42"/>
      <c r="QYH21" s="42"/>
      <c r="QZG21" s="42"/>
      <c r="RAF21" s="42"/>
      <c r="RBE21" s="42"/>
      <c r="RCD21" s="42"/>
      <c r="RDC21" s="42"/>
      <c r="REB21" s="42"/>
      <c r="RFA21" s="42"/>
      <c r="RFZ21" s="42"/>
      <c r="RGY21" s="42"/>
      <c r="RHX21" s="42"/>
      <c r="RIW21" s="42"/>
      <c r="RJV21" s="42"/>
      <c r="RKU21" s="42"/>
      <c r="RLT21" s="42"/>
      <c r="RMS21" s="42"/>
      <c r="RNR21" s="42"/>
      <c r="ROQ21" s="42"/>
      <c r="RPP21" s="42"/>
      <c r="RQO21" s="42"/>
      <c r="RRN21" s="42"/>
      <c r="RSM21" s="42"/>
      <c r="RTL21" s="42"/>
      <c r="RUK21" s="42"/>
      <c r="RVJ21" s="42"/>
      <c r="RWI21" s="42"/>
      <c r="RXH21" s="42"/>
      <c r="RYG21" s="42"/>
      <c r="RZF21" s="42"/>
      <c r="SAE21" s="42"/>
      <c r="SBD21" s="42"/>
      <c r="SCC21" s="42"/>
      <c r="SDB21" s="42"/>
      <c r="SEA21" s="42"/>
      <c r="SEZ21" s="42"/>
      <c r="SFY21" s="42"/>
      <c r="SGX21" s="42"/>
      <c r="SHW21" s="42"/>
      <c r="SIV21" s="42"/>
      <c r="SJU21" s="42"/>
      <c r="SKT21" s="42"/>
      <c r="SLS21" s="42"/>
      <c r="SMR21" s="42"/>
      <c r="SNQ21" s="42"/>
      <c r="SOP21" s="42"/>
      <c r="SPO21" s="42"/>
      <c r="SQN21" s="42"/>
      <c r="SRM21" s="42"/>
      <c r="SSL21" s="42"/>
      <c r="STK21" s="42"/>
      <c r="SUJ21" s="42"/>
      <c r="SVI21" s="42"/>
      <c r="SWH21" s="42"/>
      <c r="SXG21" s="42"/>
      <c r="SYF21" s="42"/>
      <c r="SZE21" s="42"/>
      <c r="TAD21" s="42"/>
      <c r="TBC21" s="42"/>
      <c r="TCB21" s="42"/>
      <c r="TDA21" s="42"/>
      <c r="TDZ21" s="42"/>
      <c r="TEY21" s="42"/>
      <c r="TFX21" s="42"/>
      <c r="TGW21" s="42"/>
      <c r="THV21" s="42"/>
      <c r="TIU21" s="42"/>
      <c r="TJT21" s="42"/>
      <c r="TKS21" s="42"/>
      <c r="TLR21" s="42"/>
      <c r="TMQ21" s="42"/>
      <c r="TNP21" s="42"/>
      <c r="TOO21" s="42"/>
      <c r="TPN21" s="42"/>
      <c r="TQM21" s="42"/>
      <c r="TRL21" s="42"/>
      <c r="TSK21" s="42"/>
      <c r="TTJ21" s="42"/>
      <c r="TUI21" s="42"/>
      <c r="TVH21" s="42"/>
      <c r="TWG21" s="42"/>
      <c r="TXF21" s="42"/>
      <c r="TYE21" s="42"/>
      <c r="TZD21" s="42"/>
      <c r="UAC21" s="42"/>
      <c r="UBB21" s="42"/>
      <c r="UCA21" s="42"/>
      <c r="UCZ21" s="42"/>
      <c r="UDY21" s="42"/>
      <c r="UEX21" s="42"/>
      <c r="UFW21" s="42"/>
      <c r="UGV21" s="42"/>
      <c r="UHU21" s="42"/>
      <c r="UIT21" s="42"/>
      <c r="UJS21" s="42"/>
      <c r="UKR21" s="42"/>
      <c r="ULQ21" s="42"/>
      <c r="UMP21" s="42"/>
      <c r="UNO21" s="42"/>
      <c r="UON21" s="42"/>
      <c r="UPM21" s="42"/>
      <c r="UQL21" s="42"/>
      <c r="URK21" s="42"/>
      <c r="USJ21" s="42"/>
      <c r="UTI21" s="42"/>
      <c r="UUH21" s="42"/>
      <c r="UVG21" s="42"/>
      <c r="UWF21" s="42"/>
      <c r="UXE21" s="42"/>
      <c r="UYD21" s="42"/>
      <c r="UZC21" s="42"/>
      <c r="VAB21" s="42"/>
      <c r="VBA21" s="42"/>
      <c r="VBZ21" s="42"/>
      <c r="VCY21" s="42"/>
      <c r="VDX21" s="42"/>
      <c r="VEW21" s="42"/>
      <c r="VFV21" s="42"/>
      <c r="VGU21" s="42"/>
      <c r="VHT21" s="42"/>
      <c r="VIS21" s="42"/>
      <c r="VJR21" s="42"/>
      <c r="VKQ21" s="42"/>
      <c r="VLP21" s="42"/>
      <c r="VMO21" s="42"/>
      <c r="VNN21" s="42"/>
      <c r="VOM21" s="42"/>
      <c r="VPL21" s="42"/>
      <c r="VQK21" s="42"/>
      <c r="VRJ21" s="42"/>
      <c r="VSI21" s="42"/>
      <c r="VTH21" s="42"/>
      <c r="VUG21" s="42"/>
      <c r="VVF21" s="42"/>
      <c r="VWE21" s="42"/>
      <c r="VXD21" s="42"/>
      <c r="VYC21" s="42"/>
      <c r="VZB21" s="42"/>
      <c r="WAA21" s="42"/>
      <c r="WAZ21" s="42"/>
      <c r="WBY21" s="42"/>
      <c r="WCX21" s="42"/>
      <c r="WDW21" s="42"/>
      <c r="WEV21" s="42"/>
      <c r="WFU21" s="42"/>
      <c r="WGT21" s="42"/>
      <c r="WHS21" s="42"/>
      <c r="WIR21" s="42"/>
      <c r="WJQ21" s="42"/>
      <c r="WKP21" s="42"/>
      <c r="WLO21" s="42"/>
      <c r="WMN21" s="42"/>
      <c r="WNM21" s="42"/>
      <c r="WOL21" s="42"/>
      <c r="WPK21" s="42"/>
      <c r="WQJ21" s="42"/>
      <c r="WRI21" s="42"/>
      <c r="WSH21" s="42"/>
      <c r="WTG21" s="42"/>
      <c r="WUF21" s="42"/>
      <c r="WVE21" s="42"/>
      <c r="WWD21" s="42"/>
      <c r="WXC21" s="42"/>
      <c r="WYB21" s="42"/>
      <c r="WZA21" s="42"/>
      <c r="WZZ21" s="42"/>
      <c r="XAY21" s="42"/>
      <c r="XBX21" s="42"/>
      <c r="XCW21" s="42"/>
      <c r="XDV21" s="42"/>
      <c r="XEU21" s="42"/>
    </row>
    <row r="22" spans="1:1000 1025:2025 2050:3050 3075:4075 4100:5100 5125:6125 6150:7150 7175:8175 8200:9200 9225:10225 10250:11250 11275:12275 12300:13300 13325:14325 14350:15350 15375:16375" ht="13.5" hidden="1" x14ac:dyDescent="0.25">
      <c r="A22" s="137" t="s">
        <v>44</v>
      </c>
      <c r="B22" s="138">
        <v>1.5</v>
      </c>
      <c r="C22" s="139">
        <v>0</v>
      </c>
      <c r="D22" s="139">
        <v>0</v>
      </c>
      <c r="E22" s="139">
        <v>0</v>
      </c>
      <c r="F22" s="139">
        <v>0</v>
      </c>
      <c r="G22" s="139">
        <v>0</v>
      </c>
      <c r="H22" s="139">
        <v>0</v>
      </c>
      <c r="I22" s="139">
        <v>0</v>
      </c>
      <c r="J22" s="139">
        <v>0</v>
      </c>
      <c r="K22" s="139">
        <v>0</v>
      </c>
      <c r="L22" s="139">
        <v>0</v>
      </c>
      <c r="M22" s="139">
        <v>0</v>
      </c>
      <c r="N22" s="139">
        <v>0</v>
      </c>
      <c r="O22" s="139">
        <v>0</v>
      </c>
      <c r="P22" s="139">
        <v>0</v>
      </c>
      <c r="Q22" s="139">
        <v>0</v>
      </c>
      <c r="R22" s="139">
        <v>0</v>
      </c>
      <c r="S22" s="139">
        <v>0</v>
      </c>
      <c r="T22" s="138">
        <v>4</v>
      </c>
      <c r="U22" s="138">
        <v>5.5</v>
      </c>
      <c r="V22" s="138">
        <v>2.5</v>
      </c>
      <c r="W22" s="138"/>
      <c r="X22" s="138">
        <v>1.5</v>
      </c>
      <c r="Y22" s="138"/>
      <c r="Z22" s="137">
        <v>2.5</v>
      </c>
      <c r="AA22" s="137">
        <v>4</v>
      </c>
      <c r="AB22" s="137">
        <v>5.5</v>
      </c>
      <c r="AC22" s="137"/>
      <c r="AD22" s="137"/>
    </row>
    <row r="23" spans="1:1000 1025:2025 2050:3050 3075:4075 4100:5100 5125:6125 6150:7150 7175:8175 8200:9200 9225:10225 10250:11250 11275:12275 12300:13300 13325:14325 14350:15350 15375:16375" ht="13.5" hidden="1" x14ac:dyDescent="0.25">
      <c r="A23" s="137" t="s">
        <v>45</v>
      </c>
      <c r="B23" s="138">
        <v>4.5999999999999996</v>
      </c>
      <c r="C23" s="139">
        <v>0</v>
      </c>
      <c r="D23" s="139">
        <v>0</v>
      </c>
      <c r="E23" s="139">
        <v>0</v>
      </c>
      <c r="F23" s="139">
        <v>0</v>
      </c>
      <c r="G23" s="139">
        <v>0</v>
      </c>
      <c r="H23" s="139">
        <v>0</v>
      </c>
      <c r="I23" s="139">
        <v>0</v>
      </c>
      <c r="J23" s="139">
        <v>0</v>
      </c>
      <c r="K23" s="139">
        <v>0</v>
      </c>
      <c r="L23" s="139">
        <v>0</v>
      </c>
      <c r="M23" s="139">
        <v>0</v>
      </c>
      <c r="N23" s="139">
        <v>0</v>
      </c>
      <c r="O23" s="139">
        <v>0</v>
      </c>
      <c r="P23" s="139">
        <v>0</v>
      </c>
      <c r="Q23" s="139">
        <v>0</v>
      </c>
      <c r="R23" s="139">
        <v>0</v>
      </c>
      <c r="S23" s="139">
        <v>0</v>
      </c>
      <c r="T23" s="138">
        <v>4</v>
      </c>
      <c r="U23" s="138">
        <v>5.5</v>
      </c>
      <c r="V23" s="138">
        <v>2.5</v>
      </c>
      <c r="W23" s="138"/>
      <c r="X23" s="138">
        <v>4.5999999999999996</v>
      </c>
      <c r="Y23" s="138"/>
      <c r="Z23" s="137">
        <v>2.5</v>
      </c>
      <c r="AA23" s="137">
        <v>4</v>
      </c>
      <c r="AB23" s="137">
        <v>5.5</v>
      </c>
      <c r="AC23" s="137"/>
      <c r="AD23" s="137"/>
    </row>
    <row r="24" spans="1:1000 1025:2025 2050:3050 3075:4075 4100:5100 5125:6125 6150:7150 7175:8175 8200:9200 9225:10225 10250:11250 11275:12275 12300:13300 13325:14325 14350:15350 15375:16375" x14ac:dyDescent="0.25">
      <c r="A24" s="136" t="s">
        <v>46</v>
      </c>
      <c r="B24" s="140">
        <v>-0.1</v>
      </c>
      <c r="C24" s="138">
        <v>0</v>
      </c>
      <c r="D24" s="138">
        <v>0</v>
      </c>
      <c r="E24" s="138">
        <v>0</v>
      </c>
      <c r="F24" s="138">
        <v>0</v>
      </c>
      <c r="G24" s="138">
        <v>0</v>
      </c>
      <c r="H24" s="138">
        <v>0</v>
      </c>
      <c r="I24" s="138">
        <v>0</v>
      </c>
      <c r="J24" s="138">
        <v>0</v>
      </c>
      <c r="K24" s="138">
        <v>0</v>
      </c>
      <c r="L24" s="138">
        <v>0</v>
      </c>
      <c r="M24" s="138">
        <v>0</v>
      </c>
      <c r="N24" s="138">
        <v>0</v>
      </c>
      <c r="O24" s="138">
        <v>0</v>
      </c>
      <c r="P24" s="138">
        <v>0</v>
      </c>
      <c r="Q24" s="138">
        <v>0</v>
      </c>
      <c r="R24" s="138">
        <v>0</v>
      </c>
      <c r="S24" s="138">
        <v>0</v>
      </c>
      <c r="T24" s="138">
        <v>4</v>
      </c>
      <c r="U24" s="138">
        <v>5.5</v>
      </c>
      <c r="V24" s="138">
        <v>2.5</v>
      </c>
      <c r="W24" s="141"/>
      <c r="X24" s="138">
        <v>-0.1</v>
      </c>
      <c r="Y24" s="141"/>
      <c r="Z24" s="138">
        <v>2.5</v>
      </c>
      <c r="AA24" s="138">
        <v>4</v>
      </c>
      <c r="AB24" s="138">
        <v>5.5</v>
      </c>
      <c r="AC24" s="138"/>
      <c r="AD24" s="138"/>
    </row>
    <row r="25" spans="1:1000 1025:2025 2050:3050 3075:4075 4100:5100 5125:6125 6150:7150 7175:8175 8200:9200 9225:10225 10250:11250 11275:12275 12300:13300 13325:14325 14350:15350 15375:16375" x14ac:dyDescent="0.25">
      <c r="A25" s="136" t="s">
        <v>47</v>
      </c>
      <c r="B25" s="140">
        <v>1.1000000000000001</v>
      </c>
      <c r="C25" s="138">
        <v>0</v>
      </c>
      <c r="D25" s="138">
        <v>0</v>
      </c>
      <c r="E25" s="138">
        <v>0</v>
      </c>
      <c r="F25" s="138">
        <v>0</v>
      </c>
      <c r="G25" s="138">
        <v>0</v>
      </c>
      <c r="H25" s="138">
        <v>0</v>
      </c>
      <c r="I25" s="138">
        <v>0</v>
      </c>
      <c r="J25" s="138">
        <v>0</v>
      </c>
      <c r="K25" s="138">
        <v>0</v>
      </c>
      <c r="L25" s="138">
        <v>0</v>
      </c>
      <c r="M25" s="138">
        <v>0</v>
      </c>
      <c r="N25" s="138">
        <v>0</v>
      </c>
      <c r="O25" s="138">
        <v>0</v>
      </c>
      <c r="P25" s="138">
        <v>0</v>
      </c>
      <c r="Q25" s="138">
        <v>0</v>
      </c>
      <c r="R25" s="138">
        <v>0</v>
      </c>
      <c r="S25" s="138">
        <v>0</v>
      </c>
      <c r="T25" s="138">
        <v>4</v>
      </c>
      <c r="U25" s="138">
        <v>5.5</v>
      </c>
      <c r="V25" s="138">
        <v>2.5</v>
      </c>
      <c r="W25" s="141"/>
      <c r="X25" s="138">
        <v>1.1000000000000001</v>
      </c>
      <c r="Y25" s="141"/>
      <c r="Z25" s="138">
        <v>2.5</v>
      </c>
      <c r="AA25" s="138">
        <v>4</v>
      </c>
      <c r="AB25" s="138">
        <v>5.5</v>
      </c>
      <c r="AC25" s="138"/>
      <c r="AD25" s="138"/>
    </row>
    <row r="26" spans="1:1000 1025:2025 2050:3050 3075:4075 4100:5100 5125:6125 6150:7150 7175:8175 8200:9200 9225:10225 10250:11250 11275:12275 12300:13300 13325:14325 14350:15350 15375:16375" x14ac:dyDescent="0.25">
      <c r="A26" s="136" t="s">
        <v>48</v>
      </c>
      <c r="B26" s="140">
        <v>1</v>
      </c>
      <c r="C26" s="140">
        <v>0</v>
      </c>
      <c r="D26" s="140">
        <v>0</v>
      </c>
      <c r="E26" s="140">
        <v>0</v>
      </c>
      <c r="F26" s="140">
        <v>0</v>
      </c>
      <c r="G26" s="140">
        <v>0</v>
      </c>
      <c r="H26" s="140">
        <v>0</v>
      </c>
      <c r="I26" s="140">
        <v>0</v>
      </c>
      <c r="J26" s="140">
        <v>0</v>
      </c>
      <c r="K26" s="140">
        <v>0</v>
      </c>
      <c r="L26" s="140">
        <v>0</v>
      </c>
      <c r="M26" s="140">
        <v>0</v>
      </c>
      <c r="N26" s="140">
        <v>0</v>
      </c>
      <c r="O26" s="140">
        <v>0</v>
      </c>
      <c r="P26" s="140">
        <v>0</v>
      </c>
      <c r="Q26" s="140">
        <v>0</v>
      </c>
      <c r="R26" s="140">
        <v>0</v>
      </c>
      <c r="S26" s="140">
        <v>0</v>
      </c>
      <c r="T26" s="138">
        <v>4</v>
      </c>
      <c r="U26" s="138">
        <v>5.5</v>
      </c>
      <c r="V26" s="138">
        <v>2.5</v>
      </c>
      <c r="W26" s="141"/>
      <c r="X26" s="138">
        <v>1</v>
      </c>
      <c r="Y26" s="141"/>
      <c r="Z26" s="138">
        <v>2.5</v>
      </c>
      <c r="AA26" s="138">
        <v>4</v>
      </c>
      <c r="AB26" s="138">
        <v>5.5</v>
      </c>
      <c r="AC26" s="138"/>
      <c r="AD26" s="138"/>
    </row>
    <row r="27" spans="1:1000 1025:2025 2050:3050 3075:4075 4100:5100 5125:6125 6150:7150 7175:8175 8200:9200 9225:10225 10250:11250 11275:12275 12300:13300 13325:14325 14350:15350 15375:16375" x14ac:dyDescent="0.25">
      <c r="A27" s="136" t="s">
        <v>49</v>
      </c>
      <c r="B27" s="140">
        <v>2.6</v>
      </c>
      <c r="C27" s="140">
        <v>0</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0</v>
      </c>
      <c r="T27" s="138">
        <v>4</v>
      </c>
      <c r="U27" s="138">
        <v>5.5</v>
      </c>
      <c r="V27" s="138">
        <v>2.5</v>
      </c>
      <c r="W27" s="141"/>
      <c r="X27" s="138">
        <v>2.6</v>
      </c>
      <c r="Y27" s="141"/>
      <c r="Z27" s="138">
        <v>2.5</v>
      </c>
      <c r="AA27" s="138">
        <v>4</v>
      </c>
      <c r="AB27" s="138">
        <v>5.5</v>
      </c>
      <c r="AC27" s="138"/>
      <c r="AD27" s="138"/>
    </row>
    <row r="28" spans="1:1000 1025:2025 2050:3050 3075:4075 4100:5100 5125:6125 6150:7150 7175:8175 8200:9200 9225:10225 10250:11250 11275:12275 12300:13300 13325:14325 14350:15350 15375:16375" x14ac:dyDescent="0.25">
      <c r="A28" s="136" t="s">
        <v>50</v>
      </c>
      <c r="B28" s="140">
        <v>3.7</v>
      </c>
      <c r="C28" s="140">
        <v>0</v>
      </c>
      <c r="D28" s="140">
        <v>0</v>
      </c>
      <c r="E28" s="140">
        <v>0</v>
      </c>
      <c r="F28" s="140">
        <v>0</v>
      </c>
      <c r="G28" s="140">
        <v>0</v>
      </c>
      <c r="H28" s="140">
        <v>0</v>
      </c>
      <c r="I28" s="140">
        <v>0</v>
      </c>
      <c r="J28" s="140">
        <v>0</v>
      </c>
      <c r="K28" s="140">
        <v>0</v>
      </c>
      <c r="L28" s="140">
        <v>0</v>
      </c>
      <c r="M28" s="140">
        <v>0</v>
      </c>
      <c r="N28" s="140">
        <v>0</v>
      </c>
      <c r="O28" s="140">
        <v>0</v>
      </c>
      <c r="P28" s="140">
        <v>0</v>
      </c>
      <c r="Q28" s="140">
        <v>0</v>
      </c>
      <c r="R28" s="140">
        <v>0</v>
      </c>
      <c r="S28" s="140">
        <v>0</v>
      </c>
      <c r="T28" s="138">
        <v>4</v>
      </c>
      <c r="U28" s="138">
        <v>5.5</v>
      </c>
      <c r="V28" s="138">
        <v>2.5</v>
      </c>
      <c r="W28" s="138"/>
      <c r="X28" s="138">
        <v>3.7</v>
      </c>
      <c r="Y28" s="141"/>
      <c r="Z28" s="138">
        <v>2.5</v>
      </c>
      <c r="AA28" s="138">
        <v>4</v>
      </c>
      <c r="AB28" s="138">
        <v>5.5</v>
      </c>
      <c r="AC28" s="138"/>
      <c r="AD28" s="138"/>
    </row>
    <row r="29" spans="1:1000 1025:2025 2050:3050 3075:4075 4100:5100 5125:6125 6150:7150 7175:8175 8200:9200 9225:10225 10250:11250 11275:12275 12300:13300 13325:14325 14350:15350 15375:16375" x14ac:dyDescent="0.25">
      <c r="A29" s="136" t="s">
        <v>51</v>
      </c>
      <c r="B29" s="140">
        <v>0.90133554832215168</v>
      </c>
      <c r="C29" s="140">
        <v>0</v>
      </c>
      <c r="D29" s="140">
        <v>0</v>
      </c>
      <c r="E29" s="140">
        <v>0</v>
      </c>
      <c r="F29" s="140">
        <v>0</v>
      </c>
      <c r="G29" s="140">
        <v>0</v>
      </c>
      <c r="H29" s="140">
        <v>0</v>
      </c>
      <c r="I29" s="140">
        <v>0</v>
      </c>
      <c r="J29" s="140">
        <v>0</v>
      </c>
      <c r="K29" s="140">
        <v>0</v>
      </c>
      <c r="L29" s="140">
        <v>0</v>
      </c>
      <c r="M29" s="140">
        <v>0</v>
      </c>
      <c r="N29" s="140">
        <v>0</v>
      </c>
      <c r="O29" s="140">
        <v>0</v>
      </c>
      <c r="P29" s="140">
        <v>0</v>
      </c>
      <c r="Q29" s="140">
        <v>0</v>
      </c>
      <c r="R29" s="140">
        <v>0</v>
      </c>
      <c r="S29" s="140">
        <v>0</v>
      </c>
      <c r="T29" s="138">
        <v>4</v>
      </c>
      <c r="U29" s="138">
        <v>5.5</v>
      </c>
      <c r="V29" s="138">
        <v>2.5</v>
      </c>
      <c r="W29" s="138"/>
      <c r="X29" s="138">
        <v>0.90133554832215168</v>
      </c>
      <c r="Y29" s="141"/>
      <c r="Z29" s="138">
        <v>2.5</v>
      </c>
      <c r="AA29" s="138">
        <v>4</v>
      </c>
      <c r="AB29" s="138">
        <v>5.5</v>
      </c>
      <c r="AC29" s="138"/>
      <c r="AD29" s="138"/>
    </row>
    <row r="30" spans="1:1000 1025:2025 2050:3050 3075:4075 4100:5100 5125:6125 6150:7150 7175:8175 8200:9200 9225:10225 10250:11250 11275:12275 12300:13300 13325:14325 14350:15350 15375:16375" x14ac:dyDescent="0.25">
      <c r="A30" s="136" t="s">
        <v>52</v>
      </c>
      <c r="B30" s="140">
        <v>3.4891725643485501</v>
      </c>
      <c r="C30" s="140">
        <v>0</v>
      </c>
      <c r="D30" s="140">
        <v>0</v>
      </c>
      <c r="E30" s="140">
        <v>0</v>
      </c>
      <c r="F30" s="140">
        <v>0</v>
      </c>
      <c r="G30" s="140">
        <v>0</v>
      </c>
      <c r="H30" s="140">
        <v>0</v>
      </c>
      <c r="I30" s="140">
        <v>0</v>
      </c>
      <c r="J30" s="140">
        <v>0</v>
      </c>
      <c r="K30" s="140">
        <v>0</v>
      </c>
      <c r="L30" s="140">
        <v>0</v>
      </c>
      <c r="M30" s="140">
        <v>0</v>
      </c>
      <c r="N30" s="140">
        <v>0</v>
      </c>
      <c r="O30" s="140">
        <v>0</v>
      </c>
      <c r="P30" s="140">
        <v>0</v>
      </c>
      <c r="Q30" s="140">
        <v>0</v>
      </c>
      <c r="R30" s="140">
        <v>0</v>
      </c>
      <c r="S30" s="140">
        <v>0</v>
      </c>
      <c r="T30" s="138">
        <v>4</v>
      </c>
      <c r="U30" s="138">
        <v>5.5</v>
      </c>
      <c r="V30" s="138">
        <v>2.5</v>
      </c>
      <c r="W30" s="138"/>
      <c r="X30" s="138">
        <v>3.49</v>
      </c>
      <c r="Y30" s="141"/>
      <c r="Z30" s="138">
        <v>2.5</v>
      </c>
      <c r="AA30" s="138">
        <v>4</v>
      </c>
      <c r="AB30" s="138">
        <v>5.5</v>
      </c>
      <c r="AC30" s="138"/>
      <c r="AD30" s="138"/>
    </row>
    <row r="31" spans="1:1000 1025:2025 2050:3050 3075:4075 4100:5100 5125:6125 6150:7150 7175:8175 8200:9200 9225:10225 10250:11250 11275:12275 12300:13300 13325:14325 14350:15350 15375:16375" x14ac:dyDescent="0.25">
      <c r="A31" s="136" t="s">
        <v>53</v>
      </c>
      <c r="B31" s="140">
        <v>1.8</v>
      </c>
      <c r="C31" s="140">
        <v>0</v>
      </c>
      <c r="D31" s="140">
        <v>0</v>
      </c>
      <c r="E31" s="140">
        <v>0</v>
      </c>
      <c r="F31" s="140">
        <v>0</v>
      </c>
      <c r="G31" s="140">
        <v>0</v>
      </c>
      <c r="H31" s="140">
        <v>0</v>
      </c>
      <c r="I31" s="140">
        <v>0</v>
      </c>
      <c r="J31" s="140">
        <v>0</v>
      </c>
      <c r="K31" s="140">
        <v>0</v>
      </c>
      <c r="L31" s="140">
        <v>0</v>
      </c>
      <c r="M31" s="140">
        <v>0</v>
      </c>
      <c r="N31" s="140">
        <v>0</v>
      </c>
      <c r="O31" s="140">
        <v>0</v>
      </c>
      <c r="P31" s="140">
        <v>0</v>
      </c>
      <c r="Q31" s="140">
        <v>0</v>
      </c>
      <c r="R31" s="140">
        <v>0</v>
      </c>
      <c r="S31" s="140">
        <v>0</v>
      </c>
      <c r="T31" s="138">
        <v>4</v>
      </c>
      <c r="U31" s="138">
        <v>5.5</v>
      </c>
      <c r="V31" s="138">
        <v>2.5</v>
      </c>
      <c r="W31" s="138"/>
      <c r="X31" s="138">
        <v>1.8</v>
      </c>
      <c r="Y31" s="141"/>
      <c r="Z31" s="138">
        <v>2.5</v>
      </c>
      <c r="AA31" s="138">
        <v>4</v>
      </c>
      <c r="AB31" s="138">
        <v>5.5</v>
      </c>
      <c r="AC31" s="138"/>
      <c r="AD31" s="138"/>
    </row>
    <row r="32" spans="1:1000 1025:2025 2050:3050 3075:4075 4100:5100 5125:6125 6150:7150 7175:8175 8200:9200 9225:10225 10250:11250 11275:12275 12300:13300 13325:14325 14350:15350 15375:16375" x14ac:dyDescent="0.25">
      <c r="A32" s="136" t="s">
        <v>54</v>
      </c>
      <c r="B32" s="140">
        <v>1.9</v>
      </c>
      <c r="C32" s="140">
        <v>0</v>
      </c>
      <c r="D32" s="140">
        <v>0</v>
      </c>
      <c r="E32" s="140">
        <v>0</v>
      </c>
      <c r="F32" s="140">
        <v>0</v>
      </c>
      <c r="G32" s="140">
        <v>0</v>
      </c>
      <c r="H32" s="140">
        <v>0</v>
      </c>
      <c r="I32" s="140">
        <v>0</v>
      </c>
      <c r="J32" s="140">
        <v>0</v>
      </c>
      <c r="K32" s="140">
        <v>0</v>
      </c>
      <c r="L32" s="140">
        <v>0</v>
      </c>
      <c r="M32" s="140">
        <v>0</v>
      </c>
      <c r="N32" s="140">
        <v>0</v>
      </c>
      <c r="O32" s="140">
        <v>0</v>
      </c>
      <c r="P32" s="140">
        <v>0</v>
      </c>
      <c r="Q32" s="140">
        <v>0</v>
      </c>
      <c r="R32" s="140">
        <v>0</v>
      </c>
      <c r="S32" s="140">
        <v>0</v>
      </c>
      <c r="T32" s="138">
        <v>4</v>
      </c>
      <c r="U32" s="138">
        <v>5.5</v>
      </c>
      <c r="V32" s="138">
        <v>2.5</v>
      </c>
      <c r="W32" s="138"/>
      <c r="X32" s="138">
        <v>1.9</v>
      </c>
      <c r="Y32" s="141"/>
      <c r="Z32" s="138">
        <v>2.5</v>
      </c>
      <c r="AA32" s="138">
        <v>4</v>
      </c>
      <c r="AB32" s="138">
        <v>5.5</v>
      </c>
      <c r="AC32" s="138"/>
      <c r="AD32" s="138"/>
    </row>
    <row r="33" spans="1:30" x14ac:dyDescent="0.25">
      <c r="A33" s="136" t="s">
        <v>55</v>
      </c>
      <c r="B33" s="140">
        <v>2.5</v>
      </c>
      <c r="C33" s="140">
        <v>0</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c r="T33" s="138">
        <v>4</v>
      </c>
      <c r="U33" s="138">
        <v>5.5</v>
      </c>
      <c r="V33" s="138">
        <v>2.5</v>
      </c>
      <c r="W33" s="138"/>
      <c r="X33" s="138">
        <v>2.5</v>
      </c>
      <c r="Y33" s="138"/>
      <c r="Z33" s="138">
        <v>2.5</v>
      </c>
      <c r="AA33" s="138">
        <v>4</v>
      </c>
      <c r="AB33" s="138">
        <v>5.5</v>
      </c>
      <c r="AC33" s="138"/>
      <c r="AD33" s="138"/>
    </row>
    <row r="34" spans="1:30" x14ac:dyDescent="0.25">
      <c r="A34" s="136" t="s">
        <v>56</v>
      </c>
      <c r="B34" s="140">
        <v>0.47793958081770427</v>
      </c>
      <c r="C34" s="140">
        <v>0</v>
      </c>
      <c r="D34" s="140">
        <v>0</v>
      </c>
      <c r="E34" s="140">
        <v>0</v>
      </c>
      <c r="F34" s="140">
        <v>0</v>
      </c>
      <c r="G34" s="140">
        <v>0</v>
      </c>
      <c r="H34" s="140">
        <v>0</v>
      </c>
      <c r="I34" s="140">
        <v>0</v>
      </c>
      <c r="J34" s="140">
        <v>0</v>
      </c>
      <c r="K34" s="140">
        <v>0</v>
      </c>
      <c r="L34" s="140">
        <v>0</v>
      </c>
      <c r="M34" s="140">
        <v>0</v>
      </c>
      <c r="N34" s="140">
        <v>0</v>
      </c>
      <c r="O34" s="140">
        <v>0</v>
      </c>
      <c r="P34" s="140">
        <v>0</v>
      </c>
      <c r="Q34" s="140">
        <v>0</v>
      </c>
      <c r="R34" s="140">
        <v>0</v>
      </c>
      <c r="S34" s="140">
        <v>0</v>
      </c>
      <c r="T34" s="138">
        <v>4</v>
      </c>
      <c r="U34" s="138">
        <v>5.5</v>
      </c>
      <c r="V34" s="138">
        <v>2.5</v>
      </c>
      <c r="W34" s="138"/>
      <c r="X34" s="138">
        <v>0.47793958081770427</v>
      </c>
      <c r="Y34" s="138"/>
      <c r="Z34" s="138">
        <v>2.5</v>
      </c>
      <c r="AA34" s="138">
        <v>4</v>
      </c>
      <c r="AB34" s="138">
        <v>5.5</v>
      </c>
      <c r="AC34" s="138"/>
      <c r="AD34" s="138"/>
    </row>
    <row r="35" spans="1:30" x14ac:dyDescent="0.25">
      <c r="A35" s="136" t="s">
        <v>57</v>
      </c>
      <c r="B35" s="140">
        <v>0.72819999999999996</v>
      </c>
      <c r="C35" s="140">
        <v>0</v>
      </c>
      <c r="D35" s="140">
        <v>0</v>
      </c>
      <c r="E35" s="140">
        <v>0</v>
      </c>
      <c r="F35" s="140">
        <v>0</v>
      </c>
      <c r="G35" s="140">
        <v>0</v>
      </c>
      <c r="H35" s="140">
        <v>0</v>
      </c>
      <c r="I35" s="140">
        <v>0</v>
      </c>
      <c r="J35" s="140">
        <v>0</v>
      </c>
      <c r="K35" s="140">
        <v>0</v>
      </c>
      <c r="L35" s="140">
        <v>0</v>
      </c>
      <c r="M35" s="140">
        <v>0</v>
      </c>
      <c r="N35" s="140">
        <v>0</v>
      </c>
      <c r="O35" s="140">
        <v>0</v>
      </c>
      <c r="P35" s="140">
        <v>0</v>
      </c>
      <c r="Q35" s="140">
        <v>0</v>
      </c>
      <c r="R35" s="140">
        <v>0</v>
      </c>
      <c r="S35" s="140">
        <v>0</v>
      </c>
      <c r="T35" s="138">
        <v>4</v>
      </c>
      <c r="U35" s="138">
        <v>5.5</v>
      </c>
      <c r="V35" s="138">
        <v>2.5</v>
      </c>
      <c r="W35" s="138"/>
      <c r="X35" s="138">
        <v>0.72819999999999996</v>
      </c>
      <c r="Y35" s="138"/>
      <c r="Z35" s="138">
        <v>2.5</v>
      </c>
      <c r="AA35" s="138">
        <v>4</v>
      </c>
      <c r="AB35" s="138">
        <v>5.5</v>
      </c>
      <c r="AC35" s="138"/>
      <c r="AD35" s="138"/>
    </row>
    <row r="36" spans="1:30" x14ac:dyDescent="0.25">
      <c r="A36" s="136" t="s">
        <v>58</v>
      </c>
      <c r="B36" s="140">
        <v>-0.11022336893751117</v>
      </c>
      <c r="C36" s="140">
        <v>0</v>
      </c>
      <c r="D36" s="140">
        <v>0</v>
      </c>
      <c r="E36" s="140">
        <v>0</v>
      </c>
      <c r="F36" s="140">
        <v>0</v>
      </c>
      <c r="G36" s="140">
        <v>0</v>
      </c>
      <c r="H36" s="140">
        <v>0</v>
      </c>
      <c r="I36" s="140">
        <v>0</v>
      </c>
      <c r="J36" s="140">
        <v>0</v>
      </c>
      <c r="K36" s="140">
        <v>0</v>
      </c>
      <c r="L36" s="140">
        <v>0</v>
      </c>
      <c r="M36" s="140">
        <v>0</v>
      </c>
      <c r="N36" s="140">
        <v>0</v>
      </c>
      <c r="O36" s="140">
        <v>0</v>
      </c>
      <c r="P36" s="140">
        <v>0</v>
      </c>
      <c r="Q36" s="140">
        <v>0</v>
      </c>
      <c r="R36" s="140">
        <v>0</v>
      </c>
      <c r="S36" s="140">
        <v>0</v>
      </c>
      <c r="T36" s="138">
        <v>4</v>
      </c>
      <c r="U36" s="138">
        <v>5.5</v>
      </c>
      <c r="V36" s="138">
        <v>2.5</v>
      </c>
      <c r="W36" s="138"/>
      <c r="X36" s="138">
        <v>-0.11022336893751117</v>
      </c>
      <c r="Y36" s="138"/>
      <c r="Z36" s="138">
        <v>2.5</v>
      </c>
      <c r="AA36" s="138">
        <v>4</v>
      </c>
      <c r="AB36" s="138">
        <v>5.5</v>
      </c>
      <c r="AC36" s="138"/>
      <c r="AD36" s="138"/>
    </row>
    <row r="37" spans="1:30" x14ac:dyDescent="0.25">
      <c r="A37" s="136" t="s">
        <v>59</v>
      </c>
      <c r="B37" s="140">
        <v>1.6775261712177212</v>
      </c>
      <c r="C37" s="140">
        <v>0</v>
      </c>
      <c r="D37" s="140">
        <v>0</v>
      </c>
      <c r="E37" s="140">
        <v>0</v>
      </c>
      <c r="F37" s="140">
        <v>0</v>
      </c>
      <c r="G37" s="140">
        <v>0</v>
      </c>
      <c r="H37" s="140">
        <v>0</v>
      </c>
      <c r="I37" s="140">
        <v>0</v>
      </c>
      <c r="J37" s="140">
        <v>0</v>
      </c>
      <c r="K37" s="140">
        <v>0</v>
      </c>
      <c r="L37" s="140">
        <v>0</v>
      </c>
      <c r="M37" s="140">
        <v>0</v>
      </c>
      <c r="N37" s="140">
        <v>0</v>
      </c>
      <c r="O37" s="140">
        <v>0</v>
      </c>
      <c r="P37" s="140">
        <v>0</v>
      </c>
      <c r="Q37" s="140">
        <v>0</v>
      </c>
      <c r="R37" s="140">
        <v>0</v>
      </c>
      <c r="S37" s="140">
        <v>0</v>
      </c>
      <c r="T37" s="138">
        <v>4</v>
      </c>
      <c r="U37" s="138">
        <v>5.5</v>
      </c>
      <c r="V37" s="138">
        <v>2.5</v>
      </c>
      <c r="W37" s="138"/>
      <c r="X37" s="138">
        <v>1.68</v>
      </c>
      <c r="Y37" s="138"/>
      <c r="Z37" s="138">
        <v>2.5</v>
      </c>
      <c r="AA37" s="138">
        <v>4</v>
      </c>
      <c r="AB37" s="138">
        <v>5.5</v>
      </c>
      <c r="AC37" s="138"/>
      <c r="AD37" s="138"/>
    </row>
    <row r="38" spans="1:30" x14ac:dyDescent="0.25">
      <c r="A38" s="136" t="s">
        <v>60</v>
      </c>
      <c r="B38" s="140">
        <v>1.4326844717312213</v>
      </c>
      <c r="C38" s="140">
        <v>0</v>
      </c>
      <c r="D38" s="140">
        <v>0</v>
      </c>
      <c r="E38" s="140">
        <v>0</v>
      </c>
      <c r="F38" s="140">
        <v>0</v>
      </c>
      <c r="G38" s="140">
        <v>0</v>
      </c>
      <c r="H38" s="140">
        <v>0</v>
      </c>
      <c r="I38" s="140">
        <v>0</v>
      </c>
      <c r="J38" s="140">
        <v>0</v>
      </c>
      <c r="K38" s="140">
        <v>0</v>
      </c>
      <c r="L38" s="140">
        <v>0</v>
      </c>
      <c r="M38" s="140">
        <v>0</v>
      </c>
      <c r="N38" s="140">
        <v>0</v>
      </c>
      <c r="O38" s="140">
        <v>0</v>
      </c>
      <c r="P38" s="140">
        <v>0</v>
      </c>
      <c r="Q38" s="140">
        <v>0</v>
      </c>
      <c r="R38" s="140">
        <v>0</v>
      </c>
      <c r="S38" s="140">
        <v>0</v>
      </c>
      <c r="T38" s="138">
        <v>4</v>
      </c>
      <c r="U38" s="138">
        <v>5.5</v>
      </c>
      <c r="V38" s="138">
        <v>2.5</v>
      </c>
      <c r="W38" s="141"/>
      <c r="X38" s="141">
        <v>1.4326844717312213</v>
      </c>
      <c r="Y38" s="141"/>
      <c r="Z38" s="138">
        <v>2.5</v>
      </c>
      <c r="AA38" s="138">
        <v>4</v>
      </c>
      <c r="AB38" s="138">
        <v>5.5</v>
      </c>
      <c r="AC38" s="138"/>
      <c r="AD38" s="138"/>
    </row>
    <row r="39" spans="1:30" x14ac:dyDescent="0.25">
      <c r="A39" s="136" t="s">
        <v>61</v>
      </c>
      <c r="B39" s="140">
        <v>3.6488327008795949</v>
      </c>
      <c r="C39" s="140">
        <v>0</v>
      </c>
      <c r="D39" s="140">
        <v>0</v>
      </c>
      <c r="E39" s="140">
        <v>0</v>
      </c>
      <c r="F39" s="140">
        <v>0</v>
      </c>
      <c r="G39" s="140">
        <v>0</v>
      </c>
      <c r="H39" s="140">
        <v>0</v>
      </c>
      <c r="I39" s="140">
        <v>0</v>
      </c>
      <c r="J39" s="140">
        <v>0</v>
      </c>
      <c r="K39" s="140">
        <v>0</v>
      </c>
      <c r="L39" s="140">
        <v>0</v>
      </c>
      <c r="M39" s="140">
        <v>0</v>
      </c>
      <c r="N39" s="140">
        <v>0</v>
      </c>
      <c r="O39" s="140">
        <v>0</v>
      </c>
      <c r="P39" s="140">
        <v>0</v>
      </c>
      <c r="Q39" s="140">
        <v>0</v>
      </c>
      <c r="R39" s="140">
        <v>0</v>
      </c>
      <c r="S39" s="140">
        <v>0</v>
      </c>
      <c r="T39" s="138">
        <v>4</v>
      </c>
      <c r="U39" s="138">
        <v>5.5</v>
      </c>
      <c r="V39" s="138">
        <v>2.5</v>
      </c>
      <c r="W39" s="141"/>
      <c r="X39" s="141">
        <v>3.6488327008795949</v>
      </c>
      <c r="Y39" s="141"/>
      <c r="Z39" s="138">
        <v>2.5</v>
      </c>
      <c r="AA39" s="138">
        <v>4</v>
      </c>
      <c r="AB39" s="138">
        <v>5.5</v>
      </c>
      <c r="AC39" s="138"/>
      <c r="AD39" s="138"/>
    </row>
    <row r="40" spans="1:30" x14ac:dyDescent="0.25">
      <c r="A40" s="136" t="s">
        <v>62</v>
      </c>
      <c r="B40" s="140">
        <v>5.7455041519950782</v>
      </c>
      <c r="C40" s="140">
        <v>0</v>
      </c>
      <c r="D40" s="140">
        <v>0</v>
      </c>
      <c r="E40" s="140">
        <v>0</v>
      </c>
      <c r="F40" s="140">
        <v>0</v>
      </c>
      <c r="G40" s="140">
        <v>0</v>
      </c>
      <c r="H40" s="140">
        <v>0</v>
      </c>
      <c r="I40" s="140">
        <v>0</v>
      </c>
      <c r="J40" s="140">
        <v>0</v>
      </c>
      <c r="K40" s="140">
        <v>0</v>
      </c>
      <c r="L40" s="140">
        <v>0</v>
      </c>
      <c r="M40" s="140">
        <v>0</v>
      </c>
      <c r="N40" s="140">
        <v>0</v>
      </c>
      <c r="O40" s="140">
        <v>0</v>
      </c>
      <c r="P40" s="140">
        <v>0</v>
      </c>
      <c r="Q40" s="140">
        <v>0</v>
      </c>
      <c r="R40" s="140">
        <v>0</v>
      </c>
      <c r="S40" s="140">
        <v>0</v>
      </c>
      <c r="T40" s="138">
        <v>4</v>
      </c>
      <c r="U40" s="138">
        <v>5.5</v>
      </c>
      <c r="V40" s="138">
        <v>2.5</v>
      </c>
      <c r="W40" s="141"/>
      <c r="X40" s="141">
        <v>5.7455041519950782</v>
      </c>
      <c r="Y40" s="141"/>
      <c r="Z40" s="138">
        <v>2.5</v>
      </c>
      <c r="AA40" s="138">
        <v>4</v>
      </c>
      <c r="AB40" s="138">
        <v>5.5</v>
      </c>
      <c r="AC40" s="138"/>
      <c r="AD40" s="138"/>
    </row>
    <row r="41" spans="1:30" x14ac:dyDescent="0.25">
      <c r="A41" s="136" t="s">
        <v>63</v>
      </c>
      <c r="B41" s="140">
        <v>6.5</v>
      </c>
      <c r="C41" s="140">
        <v>0</v>
      </c>
      <c r="D41" s="140">
        <v>0</v>
      </c>
      <c r="E41" s="140">
        <v>0</v>
      </c>
      <c r="F41" s="140">
        <v>0</v>
      </c>
      <c r="G41" s="140">
        <v>0</v>
      </c>
      <c r="H41" s="140">
        <v>0</v>
      </c>
      <c r="I41" s="140">
        <v>0</v>
      </c>
      <c r="J41" s="140">
        <v>0</v>
      </c>
      <c r="K41" s="140">
        <v>0</v>
      </c>
      <c r="L41" s="140">
        <v>0</v>
      </c>
      <c r="M41" s="140">
        <v>0</v>
      </c>
      <c r="N41" s="140">
        <v>0</v>
      </c>
      <c r="O41" s="140">
        <v>0</v>
      </c>
      <c r="P41" s="140">
        <v>0</v>
      </c>
      <c r="Q41" s="140">
        <v>0</v>
      </c>
      <c r="R41" s="140">
        <v>0</v>
      </c>
      <c r="S41" s="140">
        <v>0</v>
      </c>
      <c r="T41" s="138">
        <v>4</v>
      </c>
      <c r="U41" s="138">
        <v>5.5</v>
      </c>
      <c r="V41" s="138">
        <v>2.5</v>
      </c>
      <c r="W41" s="141"/>
      <c r="X41" s="141">
        <v>6.5</v>
      </c>
      <c r="Y41" s="141"/>
      <c r="Z41" s="138">
        <v>2.5</v>
      </c>
      <c r="AA41" s="138">
        <v>4</v>
      </c>
      <c r="AB41" s="138">
        <v>5.5</v>
      </c>
      <c r="AC41" s="138"/>
      <c r="AD41" s="138"/>
    </row>
    <row r="42" spans="1:30" x14ac:dyDescent="0.25">
      <c r="A42" s="136" t="s">
        <v>64</v>
      </c>
      <c r="B42" s="140">
        <v>8.8756760239115096</v>
      </c>
      <c r="C42" s="140">
        <v>0</v>
      </c>
      <c r="D42" s="140">
        <v>0</v>
      </c>
      <c r="E42" s="140">
        <v>0</v>
      </c>
      <c r="F42" s="140">
        <v>0</v>
      </c>
      <c r="G42" s="140">
        <v>0</v>
      </c>
      <c r="H42" s="140">
        <v>0</v>
      </c>
      <c r="I42" s="140">
        <v>0</v>
      </c>
      <c r="J42" s="140">
        <v>0</v>
      </c>
      <c r="K42" s="140">
        <v>0</v>
      </c>
      <c r="L42" s="140">
        <v>0</v>
      </c>
      <c r="M42" s="140">
        <v>0</v>
      </c>
      <c r="N42" s="140">
        <v>0</v>
      </c>
      <c r="O42" s="140">
        <v>0</v>
      </c>
      <c r="P42" s="140">
        <v>0</v>
      </c>
      <c r="Q42" s="140">
        <v>0</v>
      </c>
      <c r="R42" s="140">
        <v>0</v>
      </c>
      <c r="S42" s="140">
        <v>0</v>
      </c>
      <c r="T42" s="138">
        <v>4</v>
      </c>
      <c r="U42" s="138">
        <v>5.5</v>
      </c>
      <c r="V42" s="138">
        <v>2.5</v>
      </c>
      <c r="W42" s="141">
        <v>8.8756760239115096</v>
      </c>
      <c r="X42" s="141">
        <v>8.8756760239115096</v>
      </c>
      <c r="Y42" s="140">
        <v>9.2750570200000002</v>
      </c>
      <c r="Z42" s="138">
        <v>2.5</v>
      </c>
      <c r="AA42" s="138">
        <v>4</v>
      </c>
      <c r="AB42" s="138">
        <v>5.5</v>
      </c>
      <c r="AC42" s="138"/>
      <c r="AD42" s="138"/>
    </row>
    <row r="43" spans="1:30" x14ac:dyDescent="0.25">
      <c r="A43" s="136" t="s">
        <v>65</v>
      </c>
      <c r="B43" s="140">
        <v>7.5068369754468698</v>
      </c>
      <c r="C43" s="140">
        <v>0.1928572376086386</v>
      </c>
      <c r="D43" s="140">
        <v>0.13011986262275954</v>
      </c>
      <c r="E43" s="140">
        <v>0.10341514192898238</v>
      </c>
      <c r="F43" s="140">
        <v>8.872098351622526E-2</v>
      </c>
      <c r="G43" s="140">
        <v>7.9674185234841488E-2</v>
      </c>
      <c r="H43" s="140">
        <v>7.3830006447311192E-2</v>
      </c>
      <c r="I43" s="140">
        <v>7.0057456266425788E-2</v>
      </c>
      <c r="J43" s="140">
        <v>6.778139970610475E-2</v>
      </c>
      <c r="K43" s="140">
        <v>0.13577589958166669</v>
      </c>
      <c r="L43" s="140">
        <v>7.0181855158379491E-2</v>
      </c>
      <c r="M43" s="140">
        <v>7.2538517495562616E-2</v>
      </c>
      <c r="N43" s="140">
        <v>7.644467127109067E-2</v>
      </c>
      <c r="O43" s="140">
        <v>8.2495819682963045E-2</v>
      </c>
      <c r="P43" s="140">
        <v>9.1863007279917142E-2</v>
      </c>
      <c r="Q43" s="140">
        <v>0.10707755436613731</v>
      </c>
      <c r="R43" s="140">
        <v>0.13472801375325361</v>
      </c>
      <c r="S43" s="140">
        <v>0.19968721175398763</v>
      </c>
      <c r="T43" s="138">
        <v>4</v>
      </c>
      <c r="U43" s="138">
        <v>5.5</v>
      </c>
      <c r="V43" s="138">
        <v>2.5</v>
      </c>
      <c r="W43" s="140">
        <v>8.3800000000000008</v>
      </c>
      <c r="X43" s="141"/>
      <c r="Y43" s="140">
        <v>8.5175526599999998</v>
      </c>
      <c r="Z43" s="138">
        <v>2.5</v>
      </c>
      <c r="AA43" s="138">
        <v>4</v>
      </c>
      <c r="AB43" s="138">
        <v>5.5</v>
      </c>
      <c r="AC43" s="138"/>
      <c r="AD43" s="138"/>
    </row>
    <row r="44" spans="1:30" x14ac:dyDescent="0.25">
      <c r="A44" s="136" t="s">
        <v>66</v>
      </c>
      <c r="B44" s="140">
        <v>5.6415652678583159</v>
      </c>
      <c r="C44" s="140">
        <v>0.51428596695637108</v>
      </c>
      <c r="D44" s="140">
        <v>0.34698630032735789</v>
      </c>
      <c r="E44" s="140">
        <v>0.27577371181061938</v>
      </c>
      <c r="F44" s="140">
        <v>0.23658928937660217</v>
      </c>
      <c r="G44" s="140">
        <v>0.21246449395957523</v>
      </c>
      <c r="H44" s="140">
        <v>0.19688001719283044</v>
      </c>
      <c r="I44" s="140">
        <v>0.18681988337713662</v>
      </c>
      <c r="J44" s="140">
        <v>0.18075039921627845</v>
      </c>
      <c r="K44" s="140">
        <v>0.36206906555111207</v>
      </c>
      <c r="L44" s="140">
        <v>0.18715161375567746</v>
      </c>
      <c r="M44" s="140">
        <v>0.19343604665483483</v>
      </c>
      <c r="N44" s="140">
        <v>0.20385245672290786</v>
      </c>
      <c r="O44" s="140">
        <v>0.21998885248790145</v>
      </c>
      <c r="P44" s="140">
        <v>0.24496801941311297</v>
      </c>
      <c r="Q44" s="140">
        <v>0.28554014497636615</v>
      </c>
      <c r="R44" s="140">
        <v>0.35927470334201139</v>
      </c>
      <c r="S44" s="140">
        <v>0.53249923134396582</v>
      </c>
      <c r="T44" s="138">
        <v>4</v>
      </c>
      <c r="U44" s="138">
        <v>5.5</v>
      </c>
      <c r="V44" s="138">
        <v>2.5</v>
      </c>
      <c r="W44" s="140">
        <v>8.19</v>
      </c>
      <c r="X44" s="141"/>
      <c r="Y44" s="140">
        <v>7.2651768399999996</v>
      </c>
      <c r="Z44" s="138">
        <v>2.5</v>
      </c>
      <c r="AA44" s="138">
        <v>4</v>
      </c>
      <c r="AB44" s="138">
        <v>5.5</v>
      </c>
      <c r="AC44" s="138"/>
      <c r="AD44" s="138"/>
    </row>
    <row r="45" spans="1:30" x14ac:dyDescent="0.25">
      <c r="A45" s="136" t="s">
        <v>67</v>
      </c>
      <c r="B45" s="140">
        <v>4.470510926340606</v>
      </c>
      <c r="C45" s="140">
        <v>0.57857171282591757</v>
      </c>
      <c r="D45" s="140">
        <v>0.39035958786827774</v>
      </c>
      <c r="E45" s="140">
        <v>0.31024542578694625</v>
      </c>
      <c r="F45" s="140">
        <v>0.26616295054867756</v>
      </c>
      <c r="G45" s="140">
        <v>0.2390225557045218</v>
      </c>
      <c r="H45" s="140">
        <v>0.22149001934193446</v>
      </c>
      <c r="I45" s="140">
        <v>0.21017236879927914</v>
      </c>
      <c r="J45" s="140">
        <v>0.20334419911831336</v>
      </c>
      <c r="K45" s="140">
        <v>0.40732769874500008</v>
      </c>
      <c r="L45" s="140">
        <v>0.21054556547513759</v>
      </c>
      <c r="M45" s="140">
        <v>0.21761555248668962</v>
      </c>
      <c r="N45" s="140">
        <v>0.22933401381327112</v>
      </c>
      <c r="O45" s="140">
        <v>0.24748745904888736</v>
      </c>
      <c r="P45" s="140">
        <v>0.2755890218397532</v>
      </c>
      <c r="Q45" s="140">
        <v>0.32123266309841192</v>
      </c>
      <c r="R45" s="140">
        <v>0.40418404125976082</v>
      </c>
      <c r="S45" s="140">
        <v>0.59906163526196288</v>
      </c>
      <c r="T45" s="138">
        <v>4</v>
      </c>
      <c r="U45" s="138">
        <v>5.5</v>
      </c>
      <c r="V45" s="138">
        <v>2.5</v>
      </c>
      <c r="W45" s="140">
        <v>7.09</v>
      </c>
      <c r="X45" s="141"/>
      <c r="Y45" s="140">
        <v>5.7973568899999997</v>
      </c>
      <c r="Z45" s="138">
        <v>2.5</v>
      </c>
      <c r="AA45" s="138">
        <v>4</v>
      </c>
      <c r="AB45" s="138">
        <v>5.5</v>
      </c>
      <c r="AC45" s="138"/>
      <c r="AD45" s="138"/>
    </row>
    <row r="46" spans="1:30" x14ac:dyDescent="0.25">
      <c r="A46" s="136" t="s">
        <v>68</v>
      </c>
      <c r="B46" s="140">
        <v>2.8794565848228957</v>
      </c>
      <c r="C46" s="140">
        <v>0.64285745869546362</v>
      </c>
      <c r="D46" s="140">
        <v>0.43373287540919714</v>
      </c>
      <c r="E46" s="140">
        <v>0.34471713976327445</v>
      </c>
      <c r="F46" s="140">
        <v>0.29573661172075383</v>
      </c>
      <c r="G46" s="140">
        <v>0.26558061744946837</v>
      </c>
      <c r="H46" s="140">
        <v>0.2461000214910376</v>
      </c>
      <c r="I46" s="140">
        <v>0.23352485422142255</v>
      </c>
      <c r="J46" s="140">
        <v>0.2259379990203465</v>
      </c>
      <c r="K46" s="140">
        <v>0.45258633193888809</v>
      </c>
      <c r="L46" s="140">
        <v>0.23393951719460038</v>
      </c>
      <c r="M46" s="140">
        <v>0.24179505831854176</v>
      </c>
      <c r="N46" s="140">
        <v>0.25481557090363438</v>
      </c>
      <c r="O46" s="140">
        <v>0.27498606560987504</v>
      </c>
      <c r="P46" s="140">
        <v>0.30621002426639343</v>
      </c>
      <c r="Q46" s="140">
        <v>0.35692518122045502</v>
      </c>
      <c r="R46" s="140">
        <v>0.44909337917751557</v>
      </c>
      <c r="S46" s="140">
        <v>0.66562403917995994</v>
      </c>
      <c r="T46" s="138">
        <v>4</v>
      </c>
      <c r="U46" s="138">
        <v>5.5</v>
      </c>
      <c r="V46" s="138">
        <v>2.5</v>
      </c>
      <c r="W46" s="140">
        <v>5.79</v>
      </c>
      <c r="X46" s="141"/>
      <c r="Y46" s="140">
        <v>3.4914021900000001</v>
      </c>
      <c r="Z46" s="138">
        <v>2.5</v>
      </c>
      <c r="AA46" s="138">
        <v>4</v>
      </c>
      <c r="AB46" s="138">
        <v>5.5</v>
      </c>
      <c r="AC46" s="138">
        <v>12</v>
      </c>
      <c r="AD46" s="138">
        <v>-4</v>
      </c>
    </row>
    <row r="47" spans="1:30" x14ac:dyDescent="0.25">
      <c r="A47" s="136" t="s">
        <v>69</v>
      </c>
      <c r="B47" s="140">
        <v>2.3936121321629602</v>
      </c>
      <c r="C47" s="140">
        <v>0.67727913001166185</v>
      </c>
      <c r="D47" s="140">
        <v>0.45695701362898511</v>
      </c>
      <c r="E47" s="140">
        <v>0.36317494860019739</v>
      </c>
      <c r="F47" s="140">
        <v>0.31157176818837229</v>
      </c>
      <c r="G47" s="140">
        <v>0.2798010773634747</v>
      </c>
      <c r="H47" s="140">
        <v>0.2592773968735429</v>
      </c>
      <c r="I47" s="140">
        <v>0.24602889484107227</v>
      </c>
      <c r="J47" s="140">
        <v>0.23803580302794103</v>
      </c>
      <c r="K47" s="140">
        <v>0.4834855191438665</v>
      </c>
      <c r="L47" s="140">
        <v>0.25323868755874912</v>
      </c>
      <c r="M47" s="140">
        <v>0.26174228262531418</v>
      </c>
      <c r="N47" s="140">
        <v>0.27583694075717702</v>
      </c>
      <c r="O47" s="140">
        <v>0.29767142886792275</v>
      </c>
      <c r="P47" s="140">
        <v>0.33147125202472605</v>
      </c>
      <c r="Q47" s="140">
        <v>0.3863702273684213</v>
      </c>
      <c r="R47" s="140">
        <v>0.48614197078826216</v>
      </c>
      <c r="S47" s="140">
        <v>0.72053563293143696</v>
      </c>
      <c r="T47" s="138">
        <v>4</v>
      </c>
      <c r="U47" s="138">
        <v>5.5</v>
      </c>
      <c r="V47" s="138">
        <v>2.5</v>
      </c>
      <c r="W47" s="140">
        <v>5.46</v>
      </c>
      <c r="X47" s="141"/>
      <c r="Y47" s="140">
        <v>2.4642239699999999</v>
      </c>
      <c r="Z47" s="138">
        <v>2.5</v>
      </c>
      <c r="AA47" s="138">
        <v>4</v>
      </c>
      <c r="AB47" s="138">
        <v>5.5</v>
      </c>
      <c r="AC47" s="138"/>
      <c r="AD47" s="138"/>
    </row>
    <row r="48" spans="1:30" x14ac:dyDescent="0.25">
      <c r="A48" s="136" t="s">
        <v>70</v>
      </c>
      <c r="B48" s="140">
        <v>1.6338713777297342</v>
      </c>
      <c r="C48" s="140">
        <v>0.73464858220532525</v>
      </c>
      <c r="D48" s="140">
        <v>0.49566391066196536</v>
      </c>
      <c r="E48" s="140">
        <v>0.39393796332840303</v>
      </c>
      <c r="F48" s="140">
        <v>0.33796369563440232</v>
      </c>
      <c r="G48" s="140">
        <v>0.303501843886818</v>
      </c>
      <c r="H48" s="140">
        <v>0.28123968917771958</v>
      </c>
      <c r="I48" s="140">
        <v>0.26686896254048964</v>
      </c>
      <c r="J48" s="140">
        <v>0.25819880970726494</v>
      </c>
      <c r="K48" s="140">
        <v>0.5349841644854969</v>
      </c>
      <c r="L48" s="140">
        <v>0.28540397149899555</v>
      </c>
      <c r="M48" s="140">
        <v>0.29498765646993608</v>
      </c>
      <c r="N48" s="140">
        <v>0.31087255717974838</v>
      </c>
      <c r="O48" s="140">
        <v>0.33548036763133471</v>
      </c>
      <c r="P48" s="140">
        <v>0.37357329828861463</v>
      </c>
      <c r="Q48" s="140">
        <v>0.43544530428169814</v>
      </c>
      <c r="R48" s="140">
        <v>0.5478896234728392</v>
      </c>
      <c r="S48" s="140">
        <v>0.81205495585056475</v>
      </c>
      <c r="T48" s="138">
        <v>4</v>
      </c>
      <c r="U48" s="138">
        <v>5.5</v>
      </c>
      <c r="V48" s="138">
        <v>2.5</v>
      </c>
      <c r="W48" s="140">
        <v>4.96</v>
      </c>
      <c r="X48" s="141"/>
      <c r="Y48" s="140">
        <v>2.0925289500000002</v>
      </c>
      <c r="Z48" s="138">
        <v>2.5</v>
      </c>
      <c r="AA48" s="138">
        <v>4</v>
      </c>
      <c r="AB48" s="138">
        <v>5.5</v>
      </c>
      <c r="AC48" s="138"/>
      <c r="AD48" s="138"/>
    </row>
    <row r="49" spans="1:30" x14ac:dyDescent="0.25">
      <c r="A49" s="136" t="s">
        <v>71</v>
      </c>
      <c r="B49" s="140">
        <v>1.3619232268430892</v>
      </c>
      <c r="C49" s="140">
        <v>0.74612247264405784</v>
      </c>
      <c r="D49" s="140">
        <v>0.5034052900685615</v>
      </c>
      <c r="E49" s="140">
        <v>0.40009056627404416</v>
      </c>
      <c r="F49" s="140">
        <v>0.34324208112360832</v>
      </c>
      <c r="G49" s="140">
        <v>0.30824199719148693</v>
      </c>
      <c r="H49" s="140">
        <v>0.28563214763855482</v>
      </c>
      <c r="I49" s="140">
        <v>0.27103697608037303</v>
      </c>
      <c r="J49" s="140">
        <v>0.26223141104312919</v>
      </c>
      <c r="K49" s="140">
        <v>0.54528389355382334</v>
      </c>
      <c r="L49" s="140">
        <v>0.29183702828704483</v>
      </c>
      <c r="M49" s="140">
        <v>0.30163673123886081</v>
      </c>
      <c r="N49" s="140">
        <v>0.31787968046426229</v>
      </c>
      <c r="O49" s="140">
        <v>0.34304215538401728</v>
      </c>
      <c r="P49" s="140">
        <v>0.38199370754139217</v>
      </c>
      <c r="Q49" s="140">
        <v>0.44526031966435387</v>
      </c>
      <c r="R49" s="140">
        <v>0.56023915400975444</v>
      </c>
      <c r="S49" s="140">
        <v>0.83035882043439191</v>
      </c>
      <c r="T49" s="138">
        <v>4</v>
      </c>
      <c r="U49" s="138">
        <v>5.5</v>
      </c>
      <c r="V49" s="138">
        <v>2.5</v>
      </c>
      <c r="W49" s="140">
        <v>4.74</v>
      </c>
      <c r="X49" s="141"/>
      <c r="Y49" s="140">
        <v>2.0499988500000002</v>
      </c>
      <c r="Z49" s="138">
        <v>2.5</v>
      </c>
      <c r="AA49" s="138">
        <v>4</v>
      </c>
      <c r="AB49" s="138">
        <v>5.5</v>
      </c>
      <c r="AC49" s="138"/>
      <c r="AD49" s="138"/>
    </row>
    <row r="50" spans="1:30" x14ac:dyDescent="0.25">
      <c r="A50" s="136" t="s">
        <v>72</v>
      </c>
      <c r="B50" s="140">
        <v>1.2999750759564441</v>
      </c>
      <c r="C50" s="140">
        <v>0.75759636308279088</v>
      </c>
      <c r="D50" s="140">
        <v>0.51114666947515719</v>
      </c>
      <c r="E50" s="140">
        <v>0.40624316921968573</v>
      </c>
      <c r="F50" s="140">
        <v>0.34852046661281477</v>
      </c>
      <c r="G50" s="140">
        <v>0.31298215049615541</v>
      </c>
      <c r="H50" s="140">
        <v>0.29002460609939051</v>
      </c>
      <c r="I50" s="140">
        <v>0.27520498962025464</v>
      </c>
      <c r="J50" s="140">
        <v>0.26626401237899433</v>
      </c>
      <c r="K50" s="140">
        <v>0.55558362262215066</v>
      </c>
      <c r="L50" s="140">
        <v>0.298270085075095</v>
      </c>
      <c r="M50" s="140">
        <v>0.30828580600778288</v>
      </c>
      <c r="N50" s="140">
        <v>0.32488680374877621</v>
      </c>
      <c r="O50" s="140">
        <v>0.35060394313670162</v>
      </c>
      <c r="P50" s="140">
        <v>0.39041411679416793</v>
      </c>
      <c r="Q50" s="140">
        <v>0.45507533504701136</v>
      </c>
      <c r="R50" s="140">
        <v>0.57258868454667056</v>
      </c>
      <c r="S50" s="140">
        <v>0.8486626850182164</v>
      </c>
      <c r="T50" s="138">
        <v>4</v>
      </c>
      <c r="U50" s="138">
        <v>5.5</v>
      </c>
      <c r="V50" s="138">
        <v>2.5</v>
      </c>
      <c r="W50" s="140">
        <v>4.7300000000000004</v>
      </c>
      <c r="X50" s="141"/>
      <c r="Y50" s="140">
        <v>2.4993038099999998</v>
      </c>
      <c r="Z50" s="138">
        <v>2.5</v>
      </c>
      <c r="AA50" s="138">
        <v>4</v>
      </c>
      <c r="AB50" s="138">
        <v>5.5</v>
      </c>
      <c r="AC50" s="138"/>
      <c r="AD50" s="138"/>
    </row>
    <row r="51" spans="1:30" x14ac:dyDescent="0.25">
      <c r="A51" s="136" t="s">
        <v>73</v>
      </c>
      <c r="B51" s="140">
        <v>1.0833918789896642</v>
      </c>
      <c r="C51" s="140">
        <v>0.80101608112077249</v>
      </c>
      <c r="D51" s="140">
        <v>0.5404417470998093</v>
      </c>
      <c r="E51" s="140">
        <v>0.42952596824290046</v>
      </c>
      <c r="F51" s="140">
        <v>0.36849503503499736</v>
      </c>
      <c r="G51" s="140">
        <v>0.33091993027926581</v>
      </c>
      <c r="H51" s="140">
        <v>0.30664663233202694</v>
      </c>
      <c r="I51" s="140">
        <v>0.29097766704353756</v>
      </c>
      <c r="J51" s="140">
        <v>0.28152426032172873</v>
      </c>
      <c r="K51" s="140">
        <v>0.58562022757610954</v>
      </c>
      <c r="L51" s="140">
        <v>0.31353033301781963</v>
      </c>
      <c r="M51" s="140">
        <v>0.32405848343105514</v>
      </c>
      <c r="N51" s="140">
        <v>0.34150882998140197</v>
      </c>
      <c r="O51" s="140">
        <v>0.36854172291979914</v>
      </c>
      <c r="P51" s="140">
        <v>0.4103886852163372</v>
      </c>
      <c r="Q51" s="140">
        <v>0.47835813407021011</v>
      </c>
      <c r="R51" s="140">
        <v>0.60188376217130379</v>
      </c>
      <c r="S51" s="140">
        <v>0.8920824030561656</v>
      </c>
      <c r="T51" s="138">
        <v>4</v>
      </c>
      <c r="U51" s="138">
        <v>5.5</v>
      </c>
      <c r="V51" s="138">
        <v>2.5</v>
      </c>
      <c r="W51" s="140">
        <v>4.71</v>
      </c>
      <c r="X51" s="141"/>
      <c r="Y51" s="140">
        <v>3.1315808999999999</v>
      </c>
      <c r="Z51" s="138">
        <v>2.5</v>
      </c>
      <c r="AA51" s="138">
        <v>4</v>
      </c>
      <c r="AB51" s="138">
        <v>5.5</v>
      </c>
      <c r="AC51" s="138"/>
      <c r="AD51" s="138"/>
    </row>
    <row r="52" spans="1:30" x14ac:dyDescent="0.25">
      <c r="A52" s="136" t="s">
        <v>74</v>
      </c>
      <c r="B52" s="140">
        <v>0.54575321737836502</v>
      </c>
      <c r="C52" s="140">
        <v>0.87338227785074185</v>
      </c>
      <c r="D52" s="140">
        <v>0.58926687647422948</v>
      </c>
      <c r="E52" s="140">
        <v>0.46833063328159108</v>
      </c>
      <c r="F52" s="140">
        <v>0.40178598240530228</v>
      </c>
      <c r="G52" s="140">
        <v>0.36081622991778239</v>
      </c>
      <c r="H52" s="140">
        <v>0.33435000938642112</v>
      </c>
      <c r="I52" s="140">
        <v>0.31726546274900924</v>
      </c>
      <c r="J52" s="140">
        <v>0.30695800689295316</v>
      </c>
      <c r="K52" s="140">
        <v>0.63568123583270708</v>
      </c>
      <c r="L52" s="140">
        <v>0.33896407958902763</v>
      </c>
      <c r="M52" s="140">
        <v>0.35034627913650773</v>
      </c>
      <c r="N52" s="140">
        <v>0.36921220703577884</v>
      </c>
      <c r="O52" s="140">
        <v>0.39843802255829619</v>
      </c>
      <c r="P52" s="140">
        <v>0.44367963258661902</v>
      </c>
      <c r="Q52" s="140">
        <v>0.51716279910887497</v>
      </c>
      <c r="R52" s="140">
        <v>0.65070889154569134</v>
      </c>
      <c r="S52" s="140">
        <v>0.96444859978608477</v>
      </c>
      <c r="T52" s="138">
        <v>4</v>
      </c>
      <c r="U52" s="138">
        <v>5.5</v>
      </c>
      <c r="V52" s="138">
        <v>2.5</v>
      </c>
      <c r="W52" s="140">
        <v>4.5</v>
      </c>
      <c r="X52" s="141"/>
      <c r="Y52" s="140">
        <v>3.6981164799999999</v>
      </c>
      <c r="Z52" s="138">
        <v>2.5</v>
      </c>
      <c r="AA52" s="138">
        <v>4</v>
      </c>
      <c r="AB52" s="138">
        <v>5.5</v>
      </c>
      <c r="AC52" s="138"/>
      <c r="AD52" s="138"/>
    </row>
    <row r="53" spans="1:30" x14ac:dyDescent="0.25">
      <c r="A53" s="136" t="s">
        <v>75</v>
      </c>
      <c r="B53" s="140">
        <v>0.18022548505610539</v>
      </c>
      <c r="C53" s="140">
        <v>0.8878555171967355</v>
      </c>
      <c r="D53" s="140">
        <v>0.59903190234911374</v>
      </c>
      <c r="E53" s="140">
        <v>0.47609156628932903</v>
      </c>
      <c r="F53" s="140">
        <v>0.40844417187936344</v>
      </c>
      <c r="G53" s="140">
        <v>0.36679548984548571</v>
      </c>
      <c r="H53" s="140">
        <v>0.33989068479729978</v>
      </c>
      <c r="I53" s="140">
        <v>0.32252302189010384</v>
      </c>
      <c r="J53" s="140">
        <v>0.31204475620719796</v>
      </c>
      <c r="K53" s="140">
        <v>0.6456934374840273</v>
      </c>
      <c r="L53" s="140">
        <v>0.34405082890326888</v>
      </c>
      <c r="M53" s="140">
        <v>0.35560383827759789</v>
      </c>
      <c r="N53" s="140">
        <v>0.37475288244665439</v>
      </c>
      <c r="O53" s="140">
        <v>0.40441728248599595</v>
      </c>
      <c r="P53" s="140">
        <v>0.45033782206067485</v>
      </c>
      <c r="Q53" s="140">
        <v>0.52492373211660848</v>
      </c>
      <c r="R53" s="140">
        <v>0.66047391742056849</v>
      </c>
      <c r="S53" s="140">
        <v>0.97892183913206843</v>
      </c>
      <c r="T53" s="138">
        <v>4</v>
      </c>
      <c r="U53" s="138">
        <v>5.5</v>
      </c>
      <c r="V53" s="138">
        <v>2.5</v>
      </c>
      <c r="W53" s="140">
        <v>4.2</v>
      </c>
      <c r="X53" s="141"/>
      <c r="Y53" s="140">
        <v>4</v>
      </c>
      <c r="Z53" s="138">
        <v>2.5</v>
      </c>
      <c r="AA53" s="138">
        <v>4</v>
      </c>
      <c r="AB53" s="138">
        <v>5.5</v>
      </c>
      <c r="AC53" s="138"/>
      <c r="AD53" s="138"/>
    </row>
    <row r="54" spans="1:30" x14ac:dyDescent="0.25">
      <c r="A54" s="136" t="s">
        <v>76</v>
      </c>
      <c r="B54" s="140">
        <v>-8.5302247266154652E-2</v>
      </c>
      <c r="C54" s="140">
        <v>0.90232875654272915</v>
      </c>
      <c r="D54" s="140">
        <v>0.608796928223998</v>
      </c>
      <c r="E54" s="140">
        <v>0.48385249929706742</v>
      </c>
      <c r="F54" s="140">
        <v>0.41510236135342415</v>
      </c>
      <c r="G54" s="140">
        <v>0.37277474977318903</v>
      </c>
      <c r="H54" s="140">
        <v>0.34543136020817844</v>
      </c>
      <c r="I54" s="140">
        <v>0.327780581031198</v>
      </c>
      <c r="J54" s="140">
        <v>0.31713150552144365</v>
      </c>
      <c r="K54" s="140">
        <v>0.6557056391353453</v>
      </c>
      <c r="L54" s="140">
        <v>0.34913757821751101</v>
      </c>
      <c r="M54" s="140">
        <v>0.36086139741868895</v>
      </c>
      <c r="N54" s="140">
        <v>0.38029355785752905</v>
      </c>
      <c r="O54" s="140">
        <v>0.41039654241369483</v>
      </c>
      <c r="P54" s="140">
        <v>0.45699601153473246</v>
      </c>
      <c r="Q54" s="140">
        <v>0.53268466512434109</v>
      </c>
      <c r="R54" s="140">
        <v>0.67023894329544653</v>
      </c>
      <c r="S54" s="140">
        <v>0.99339507847805386</v>
      </c>
      <c r="T54" s="138">
        <v>4</v>
      </c>
      <c r="U54" s="138">
        <v>5.5</v>
      </c>
      <c r="V54" s="138">
        <v>2.5</v>
      </c>
      <c r="W54" s="140">
        <v>4</v>
      </c>
      <c r="X54" s="141"/>
      <c r="Y54" s="141"/>
      <c r="Z54" s="138">
        <v>2.5</v>
      </c>
      <c r="AA54" s="138">
        <v>4</v>
      </c>
      <c r="AB54" s="138">
        <v>5.5</v>
      </c>
      <c r="AC54" s="138"/>
      <c r="AD54" s="138"/>
    </row>
  </sheetData>
  <hyperlinks>
    <hyperlink ref="A1" location="List!A1" display="List!A1" xr:uid="{00000000-0004-0000-0700-000000000000}"/>
  </hyperlinks>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4"/>
  <sheetViews>
    <sheetView zoomScale="175" zoomScaleNormal="175" workbookViewId="0">
      <selection activeCell="J14" sqref="J14"/>
    </sheetView>
  </sheetViews>
  <sheetFormatPr defaultColWidth="8.88671875" defaultRowHeight="14.25" x14ac:dyDescent="0.25"/>
  <cols>
    <col min="1" max="1" width="12.109375" style="5" customWidth="1"/>
    <col min="2" max="4" width="0" style="3" hidden="1" customWidth="1"/>
    <col min="5" max="16384" width="8.88671875" style="3"/>
  </cols>
  <sheetData>
    <row r="1" spans="1:15" s="19" customFormat="1" ht="15" x14ac:dyDescent="0.25">
      <c r="A1" s="218" t="s">
        <v>379</v>
      </c>
      <c r="B1" s="19">
        <v>2014</v>
      </c>
      <c r="C1" s="19">
        <v>2015</v>
      </c>
      <c r="D1" s="19">
        <v>2016</v>
      </c>
      <c r="E1" s="19">
        <v>2017</v>
      </c>
      <c r="F1" s="19">
        <v>2018</v>
      </c>
      <c r="G1" s="19">
        <v>2019</v>
      </c>
      <c r="H1" s="19">
        <v>2020</v>
      </c>
      <c r="I1" s="19">
        <v>2021</v>
      </c>
      <c r="J1" s="19">
        <v>2022</v>
      </c>
      <c r="K1" s="19">
        <v>2023</v>
      </c>
      <c r="L1" s="19" t="s">
        <v>106</v>
      </c>
    </row>
    <row r="2" spans="1:15" s="19" customFormat="1" x14ac:dyDescent="0.25">
      <c r="A2" s="19" t="s">
        <v>173</v>
      </c>
      <c r="E2" s="1">
        <v>7.5</v>
      </c>
      <c r="F2" s="1">
        <v>5.2</v>
      </c>
      <c r="G2" s="42">
        <v>7.6</v>
      </c>
      <c r="H2" s="42">
        <v>-7.3993502810758827</v>
      </c>
      <c r="I2" s="42">
        <v>4.1866479649999997</v>
      </c>
      <c r="J2" s="42">
        <v>5.3</v>
      </c>
      <c r="K2" s="42">
        <v>4.4000000000000004</v>
      </c>
      <c r="L2" s="42">
        <v>3.6</v>
      </c>
    </row>
    <row r="3" spans="1:15" x14ac:dyDescent="0.25">
      <c r="A3" s="19" t="s">
        <v>174</v>
      </c>
      <c r="B3" s="42">
        <v>0.16877336261827769</v>
      </c>
      <c r="C3" s="42">
        <v>-6.5324908761907921</v>
      </c>
      <c r="D3" s="42">
        <v>-3.5085607868210618</v>
      </c>
      <c r="E3" s="42">
        <v>11.171948684379835</v>
      </c>
      <c r="F3" s="42">
        <v>6.4748337355101837</v>
      </c>
      <c r="G3" s="42">
        <v>9.2333744416659673</v>
      </c>
      <c r="H3" s="42">
        <v>-13.448422541328343</v>
      </c>
      <c r="I3" s="42">
        <v>4.7371565000000002</v>
      </c>
      <c r="J3" s="42">
        <v>4.9194551329999996</v>
      </c>
      <c r="K3" s="42">
        <v>3.9029898539999999</v>
      </c>
      <c r="L3" s="42">
        <v>3.0177204679999998</v>
      </c>
    </row>
    <row r="4" spans="1:15" x14ac:dyDescent="0.25">
      <c r="A4" s="19" t="s">
        <v>175</v>
      </c>
      <c r="B4" s="42">
        <v>0.71944723065989979</v>
      </c>
      <c r="C4" s="42">
        <v>0.96234031746174498</v>
      </c>
      <c r="D4" s="42">
        <v>0.14679897911217774</v>
      </c>
      <c r="E4" s="42">
        <v>0.57783244959738744</v>
      </c>
      <c r="F4" s="42">
        <v>-1.9548548651758575</v>
      </c>
      <c r="G4" s="42">
        <v>2.1749461064141649</v>
      </c>
      <c r="H4" s="42">
        <v>2.3513164884384969</v>
      </c>
      <c r="I4" s="42">
        <v>-0.76640147300000006</v>
      </c>
      <c r="J4" s="42">
        <v>0.89356533299999996</v>
      </c>
      <c r="K4" s="42">
        <v>0.64640415699999998</v>
      </c>
      <c r="L4" s="42">
        <v>1.0668100570000001</v>
      </c>
    </row>
    <row r="5" spans="1:15" x14ac:dyDescent="0.25">
      <c r="A5" s="19" t="s">
        <v>176</v>
      </c>
      <c r="B5" s="42">
        <v>2.7676491963263032</v>
      </c>
      <c r="C5" s="42">
        <v>8.5297838333808631</v>
      </c>
      <c r="D5" s="42">
        <v>2.4955742211443579</v>
      </c>
      <c r="E5" s="42">
        <v>-3.8718539122781008</v>
      </c>
      <c r="F5" s="42">
        <v>-4.5660977282628608</v>
      </c>
      <c r="G5" s="42">
        <v>-7.0635855267864756E-2</v>
      </c>
      <c r="H5" s="42">
        <v>3.9387306820173862</v>
      </c>
      <c r="I5" s="42">
        <v>0.12023845599999999</v>
      </c>
      <c r="J5" s="42">
        <v>-2.3078229870000002</v>
      </c>
      <c r="K5" s="42">
        <v>-0.45682090600000003</v>
      </c>
      <c r="L5" s="42">
        <v>3.8241125000000001E-2</v>
      </c>
    </row>
    <row r="10" spans="1:15" x14ac:dyDescent="0.25">
      <c r="H10" s="4"/>
      <c r="I10" s="4"/>
      <c r="J10" s="4"/>
      <c r="K10" s="4"/>
      <c r="L10" s="4"/>
      <c r="M10" s="4"/>
      <c r="N10" s="4"/>
      <c r="O10" s="4"/>
    </row>
    <row r="11" spans="1:15" x14ac:dyDescent="0.25">
      <c r="H11" s="4"/>
      <c r="I11" s="4"/>
      <c r="J11" s="4"/>
      <c r="K11" s="4"/>
      <c r="L11" s="4"/>
      <c r="M11" s="4"/>
      <c r="N11" s="4"/>
      <c r="O11" s="4"/>
    </row>
    <row r="12" spans="1:15" x14ac:dyDescent="0.25">
      <c r="H12" s="4"/>
      <c r="I12" s="4"/>
      <c r="J12" s="4"/>
      <c r="K12" s="4"/>
      <c r="L12" s="4"/>
      <c r="M12" s="4"/>
      <c r="N12" s="4"/>
      <c r="O12" s="4"/>
    </row>
    <row r="23" spans="2:9" x14ac:dyDescent="0.25">
      <c r="B23" s="4"/>
      <c r="C23" s="4"/>
      <c r="D23" s="4"/>
      <c r="E23" s="4"/>
      <c r="F23" s="4"/>
      <c r="G23" s="4"/>
      <c r="H23" s="4"/>
    </row>
    <row r="24" spans="2:9" x14ac:dyDescent="0.25">
      <c r="B24" s="4"/>
      <c r="C24" s="4"/>
      <c r="D24" s="4"/>
      <c r="E24" s="4"/>
      <c r="F24" s="4"/>
      <c r="G24" s="4"/>
      <c r="H24" s="4"/>
      <c r="I24" s="4"/>
    </row>
    <row r="25" spans="2:9" x14ac:dyDescent="0.25">
      <c r="B25" s="4"/>
      <c r="C25" s="4"/>
      <c r="D25" s="4"/>
      <c r="E25" s="4"/>
      <c r="F25" s="4"/>
      <c r="G25" s="4"/>
      <c r="H25" s="4"/>
      <c r="I25" s="4"/>
    </row>
    <row r="26" spans="2:9" x14ac:dyDescent="0.25">
      <c r="B26" s="4"/>
      <c r="C26" s="4"/>
      <c r="D26" s="4"/>
      <c r="E26" s="4"/>
      <c r="F26" s="4"/>
      <c r="G26" s="4"/>
      <c r="H26" s="4"/>
      <c r="I26" s="4"/>
    </row>
    <row r="32" spans="2:9" x14ac:dyDescent="0.25">
      <c r="B32" s="4"/>
      <c r="C32" s="4"/>
      <c r="D32" s="4"/>
      <c r="E32" s="4"/>
      <c r="F32" s="4"/>
      <c r="G32" s="4"/>
      <c r="H32" s="4"/>
    </row>
    <row r="33" spans="2:8" x14ac:dyDescent="0.25">
      <c r="B33" s="4"/>
      <c r="C33" s="4"/>
      <c r="D33" s="4"/>
      <c r="E33" s="4"/>
      <c r="F33" s="4"/>
      <c r="G33" s="4"/>
      <c r="H33" s="4"/>
    </row>
    <row r="34" spans="2:8" x14ac:dyDescent="0.25">
      <c r="B34" s="4"/>
      <c r="C34" s="4"/>
      <c r="D34" s="4"/>
      <c r="E34" s="4"/>
      <c r="F34" s="4"/>
      <c r="G34" s="4"/>
      <c r="H34" s="4"/>
    </row>
  </sheetData>
  <hyperlinks>
    <hyperlink ref="A1" location="List!A1" display="List!A1" xr:uid="{00000000-0004-0000-0800-000000000000}"/>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96DE019AA00E498309528D7C7FDFAC" ma:contentTypeVersion="0" ma:contentTypeDescription="Create a new document." ma:contentTypeScope="" ma:versionID="fe54bb204c455cdce3c10641793931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8C29FD-CD95-46C6-8BF6-9A12460456F7}"/>
</file>

<file path=customXml/itemProps2.xml><?xml version="1.0" encoding="utf-8"?>
<ds:datastoreItem xmlns:ds="http://schemas.openxmlformats.org/officeDocument/2006/customXml" ds:itemID="{5CB99971-B447-41C9-A730-A5AD17BC1FE0}"/>
</file>

<file path=customXml/itemProps3.xml><?xml version="1.0" encoding="utf-8"?>
<ds:datastoreItem xmlns:ds="http://schemas.openxmlformats.org/officeDocument/2006/customXml" ds:itemID="{FF4E8AB9-5A1E-4B1A-87F1-2A8DEC5BC2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List</vt:lpstr>
      <vt:lpstr>Chart 1</vt:lpstr>
      <vt:lpstr>Chart 2</vt:lpstr>
      <vt:lpstr>Chart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lpstr>Chart 16</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lpstr>Chart 32</vt:lpstr>
      <vt:lpstr>Chart 33</vt:lpstr>
      <vt:lpstr>Chart 34</vt:lpstr>
      <vt:lpstr>Chart 35</vt:lpstr>
      <vt:lpstr>Chart 36</vt:lpstr>
      <vt:lpstr>Chart 37</vt:lpstr>
      <vt:lpstr>Chart 38</vt:lpstr>
      <vt:lpstr>Chart 39</vt:lpstr>
      <vt:lpstr>Chart 40</vt:lpstr>
      <vt:lpstr>Chart 41</vt:lpstr>
      <vt:lpstr>Chart 42</vt:lpstr>
      <vt:lpstr>Chart 43</vt:lpstr>
      <vt:lpstr>Chart 44</vt:lpstr>
      <vt:lpstr>Table 1</vt:lpstr>
      <vt:lpstr>Table 2</vt:lpstr>
      <vt:lpstr>Table 3</vt:lpstr>
      <vt:lpstr>Table 4</vt:lpstr>
      <vt:lpstr>Table 5</vt:lpstr>
      <vt:lpstr>SELECTED MACROECONOMIC INDICATO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c:creator>
  <cp:lastModifiedBy>u</cp:lastModifiedBy>
  <cp:revision/>
  <dcterms:created xsi:type="dcterms:W3CDTF">2017-11-30T11:26:27Z</dcterms:created>
  <dcterms:modified xsi:type="dcterms:W3CDTF">2022-01-31T13:03:06Z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0x010100A296DE019AA00E498309528D7C7FDFAC</vt:lpwstr>
  </property>
</Properties>
</file>